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codeName="ThisWorkbook"/>
  <xr:revisionPtr revIDLastSave="0" documentId="13_ncr:1_{6C212A59-0566-4D85-BE68-CBC8399825B6}" xr6:coauthVersionLast="47" xr6:coauthVersionMax="47" xr10:uidLastSave="{00000000-0000-0000-0000-000000000000}"/>
  <bookViews>
    <workbookView xWindow="-120" yWindow="-120" windowWidth="29040" windowHeight="15720" tabRatio="610" activeTab="2" xr2:uid="{00000000-000D-0000-FFFF-FFFF00000000}"/>
  </bookViews>
  <sheets>
    <sheet name="Day 5 SOX Review" sheetId="49" r:id="rId1"/>
    <sheet name="Notes" sheetId="42" r:id="rId2"/>
    <sheet name="Revised Summary" sheetId="28" r:id="rId3"/>
    <sheet name="RES kWh ENTRY" sheetId="39" r:id="rId4"/>
    <sheet name="BIZ kWh ENTRY" sheetId="40" r:id="rId5"/>
    <sheet name="BIZ SUM" sheetId="41" r:id="rId6"/>
    <sheet name=" 1M - RES" sheetId="2" r:id="rId7"/>
    <sheet name="2M - SGS" sheetId="10" r:id="rId8"/>
    <sheet name="3M - LGS" sheetId="29" r:id="rId9"/>
    <sheet name="4M - SPS" sheetId="30" r:id="rId10"/>
    <sheet name="11M - LPS" sheetId="31" r:id="rId11"/>
    <sheet name=" LI 1M - RES" sheetId="32" r:id="rId12"/>
    <sheet name="LI 2M - SGS" sheetId="33" r:id="rId13"/>
    <sheet name="LI 3M - LGS" sheetId="34" r:id="rId14"/>
    <sheet name="LI 4M - SPS" sheetId="35" r:id="rId15"/>
    <sheet name="LI 11M - LPS" sheetId="36" r:id="rId16"/>
    <sheet name="Biz DRENE" sheetId="43" r:id="rId17"/>
    <sheet name="Res DRENE" sheetId="48" r:id="rId1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Y19" i="36" l="1"/>
  <c r="AY22" i="36"/>
  <c r="AY40" i="36"/>
  <c r="AY53" i="36"/>
  <c r="AY52" i="36" s="1"/>
  <c r="AY51" i="36" s="1"/>
  <c r="AY50" i="36" s="1"/>
  <c r="AY49" i="36" s="1"/>
  <c r="AY48" i="36" s="1"/>
  <c r="AY47" i="36" s="1"/>
  <c r="AY46" i="36" s="1"/>
  <c r="AY45" i="36" s="1"/>
  <c r="AY44" i="36" s="1"/>
  <c r="AY43" i="36" s="1"/>
  <c r="AY42" i="36" s="1"/>
  <c r="AY41" i="36" s="1"/>
  <c r="AY55" i="36" s="1"/>
  <c r="AY58" i="36"/>
  <c r="AY77" i="36"/>
  <c r="AY78" i="36"/>
  <c r="AY79" i="36"/>
  <c r="AY80" i="36"/>
  <c r="AY81" i="36"/>
  <c r="AY82" i="36"/>
  <c r="AY83" i="36"/>
  <c r="AY84" i="36"/>
  <c r="AY85" i="36"/>
  <c r="AY86" i="36"/>
  <c r="AY87" i="36"/>
  <c r="AY88" i="36"/>
  <c r="AY89" i="36"/>
  <c r="AY90" i="36"/>
  <c r="AY92" i="36"/>
  <c r="AY93" i="36"/>
  <c r="AY94" i="36"/>
  <c r="AY95" i="36"/>
  <c r="AY96" i="36"/>
  <c r="AY97" i="36"/>
  <c r="AY98" i="36"/>
  <c r="AY99" i="36"/>
  <c r="AY100" i="36"/>
  <c r="AY101" i="36"/>
  <c r="AY102" i="36"/>
  <c r="AY103" i="36"/>
  <c r="AY104" i="36"/>
  <c r="AY105" i="36"/>
  <c r="AY109" i="36"/>
  <c r="AY110" i="36"/>
  <c r="AY111" i="36"/>
  <c r="AY112" i="36"/>
  <c r="AY113" i="36"/>
  <c r="AY114" i="36"/>
  <c r="AY115" i="36"/>
  <c r="AY116" i="36"/>
  <c r="AY117" i="36"/>
  <c r="AY118" i="36"/>
  <c r="AY119" i="36"/>
  <c r="AY120" i="36"/>
  <c r="AY121" i="36"/>
  <c r="AY122" i="36"/>
  <c r="AY126" i="36"/>
  <c r="AY127" i="36"/>
  <c r="AY128" i="36"/>
  <c r="AY129" i="36"/>
  <c r="AY130" i="36"/>
  <c r="AY131" i="36"/>
  <c r="AY132" i="36"/>
  <c r="AY133" i="36"/>
  <c r="AY134" i="36"/>
  <c r="AY135" i="36"/>
  <c r="AY136" i="36"/>
  <c r="AY137" i="36"/>
  <c r="AY138" i="36"/>
  <c r="AY139" i="36"/>
  <c r="AY142" i="36"/>
  <c r="AY161" i="36"/>
  <c r="AY181" i="36"/>
  <c r="AY188" i="36"/>
  <c r="AY19" i="31"/>
  <c r="AY22" i="31"/>
  <c r="AY40" i="31"/>
  <c r="AY58" i="31"/>
  <c r="AY77" i="31"/>
  <c r="AY78" i="31"/>
  <c r="AY79" i="31"/>
  <c r="AY80" i="31"/>
  <c r="AY81" i="31"/>
  <c r="AY82" i="31"/>
  <c r="AY83" i="31"/>
  <c r="AY84" i="31"/>
  <c r="AY85" i="31"/>
  <c r="AY86" i="31"/>
  <c r="AY87" i="31"/>
  <c r="AY88" i="31"/>
  <c r="AY89" i="31"/>
  <c r="AY90" i="31"/>
  <c r="AY92" i="31"/>
  <c r="AY109" i="31"/>
  <c r="AY126" i="31"/>
  <c r="AY142" i="31"/>
  <c r="AY161" i="31"/>
  <c r="AY181" i="31"/>
  <c r="AY188" i="31"/>
  <c r="C26" i="28" l="1"/>
  <c r="D26" i="28" s="1"/>
  <c r="E26" i="28" s="1"/>
  <c r="F26" i="28" s="1"/>
  <c r="G26" i="28" s="1"/>
  <c r="H26" i="28" s="1"/>
  <c r="I26" i="28" s="1"/>
  <c r="J26" i="28" s="1"/>
  <c r="K26" i="28" s="1"/>
  <c r="L26" i="28" s="1"/>
  <c r="M26" i="28" s="1"/>
  <c r="N26" i="28" s="1"/>
  <c r="O26" i="28" s="1"/>
  <c r="P26" i="28" s="1"/>
  <c r="Q26" i="28" s="1"/>
  <c r="R26" i="28" s="1"/>
  <c r="S26" i="28" s="1"/>
  <c r="T26" i="28" s="1"/>
  <c r="U26" i="28" s="1"/>
  <c r="C25" i="28"/>
  <c r="D25" i="28" s="1"/>
  <c r="E25" i="28" s="1"/>
  <c r="F25" i="28" s="1"/>
  <c r="G25" i="28" s="1"/>
  <c r="H25" i="28" s="1"/>
  <c r="I25" i="28" s="1"/>
  <c r="J25" i="28" s="1"/>
  <c r="K25" i="28" s="1"/>
  <c r="L25" i="28" s="1"/>
  <c r="M25" i="28" s="1"/>
  <c r="N25" i="28" s="1"/>
  <c r="O25" i="28" s="1"/>
  <c r="P25" i="28" s="1"/>
  <c r="Q25" i="28" s="1"/>
  <c r="R25" i="28" s="1"/>
  <c r="S25" i="28" s="1"/>
  <c r="T25" i="28" s="1"/>
  <c r="U25" i="28" s="1"/>
  <c r="C24" i="28"/>
  <c r="D24" i="28" s="1"/>
  <c r="E24" i="28" s="1"/>
  <c r="F24" i="28" s="1"/>
  <c r="G24" i="28" s="1"/>
  <c r="H24" i="28" s="1"/>
  <c r="I24" i="28" s="1"/>
  <c r="J24" i="28" s="1"/>
  <c r="K24" i="28" s="1"/>
  <c r="L24" i="28" s="1"/>
  <c r="M24" i="28" s="1"/>
  <c r="N24" i="28" s="1"/>
  <c r="O24" i="28" s="1"/>
  <c r="P24" i="28" s="1"/>
  <c r="Q24" i="28" s="1"/>
  <c r="R24" i="28" s="1"/>
  <c r="S24" i="28" s="1"/>
  <c r="T24" i="28" s="1"/>
  <c r="U24" i="28" s="1"/>
  <c r="C23" i="28"/>
  <c r="D23" i="28" s="1"/>
  <c r="E23" i="28" s="1"/>
  <c r="F23" i="28" s="1"/>
  <c r="G23" i="28" s="1"/>
  <c r="H23" i="28" s="1"/>
  <c r="I23" i="28" s="1"/>
  <c r="J23" i="28" s="1"/>
  <c r="K23" i="28" s="1"/>
  <c r="L23" i="28" s="1"/>
  <c r="M23" i="28" s="1"/>
  <c r="N23" i="28" s="1"/>
  <c r="O23" i="28" s="1"/>
  <c r="P23" i="28" s="1"/>
  <c r="Q23" i="28" s="1"/>
  <c r="R23" i="28" s="1"/>
  <c r="S23" i="28" s="1"/>
  <c r="T23" i="28" s="1"/>
  <c r="U23" i="28" s="1"/>
  <c r="C22" i="28"/>
  <c r="D22" i="28" s="1"/>
  <c r="E22" i="28" s="1"/>
  <c r="F22" i="28" s="1"/>
  <c r="G22" i="28" s="1"/>
  <c r="H22" i="28" s="1"/>
  <c r="I22" i="28" s="1"/>
  <c r="J22" i="28" s="1"/>
  <c r="K22" i="28" s="1"/>
  <c r="L22" i="28" s="1"/>
  <c r="M22" i="28" s="1"/>
  <c r="N22" i="28" s="1"/>
  <c r="O22" i="28" s="1"/>
  <c r="P22" i="28" s="1"/>
  <c r="Q22" i="28" s="1"/>
  <c r="R22" i="28" s="1"/>
  <c r="S22" i="28" s="1"/>
  <c r="T22" i="28" s="1"/>
  <c r="U22" i="28" s="1"/>
  <c r="C18" i="28"/>
  <c r="D18" i="28" s="1"/>
  <c r="E18" i="28" s="1"/>
  <c r="F18" i="28" s="1"/>
  <c r="G18" i="28" s="1"/>
  <c r="H18" i="28" s="1"/>
  <c r="I18" i="28" s="1"/>
  <c r="J18" i="28" s="1"/>
  <c r="K18" i="28" s="1"/>
  <c r="L18" i="28" s="1"/>
  <c r="M18" i="28" s="1"/>
  <c r="N18" i="28" s="1"/>
  <c r="O18" i="28" s="1"/>
  <c r="P18" i="28" s="1"/>
  <c r="Q18" i="28" s="1"/>
  <c r="R18" i="28" s="1"/>
  <c r="S18" i="28" s="1"/>
  <c r="T18" i="28" s="1"/>
  <c r="U18" i="28" s="1"/>
  <c r="C17" i="28"/>
  <c r="D17" i="28" s="1"/>
  <c r="E17" i="28" s="1"/>
  <c r="F17" i="28" s="1"/>
  <c r="G17" i="28" s="1"/>
  <c r="H17" i="28" s="1"/>
  <c r="I17" i="28" s="1"/>
  <c r="J17" i="28" s="1"/>
  <c r="K17" i="28" s="1"/>
  <c r="L17" i="28" s="1"/>
  <c r="M17" i="28" s="1"/>
  <c r="N17" i="28" s="1"/>
  <c r="O17" i="28" s="1"/>
  <c r="P17" i="28" s="1"/>
  <c r="Q17" i="28" s="1"/>
  <c r="R17" i="28" s="1"/>
  <c r="S17" i="28" s="1"/>
  <c r="T17" i="28" s="1"/>
  <c r="U17" i="28" s="1"/>
  <c r="C16" i="28"/>
  <c r="D16" i="28" s="1"/>
  <c r="E16" i="28" s="1"/>
  <c r="F16" i="28" s="1"/>
  <c r="G16" i="28" s="1"/>
  <c r="H16" i="28" s="1"/>
  <c r="I16" i="28" s="1"/>
  <c r="J16" i="28" s="1"/>
  <c r="K16" i="28" s="1"/>
  <c r="L16" i="28" s="1"/>
  <c r="M16" i="28" s="1"/>
  <c r="N16" i="28" s="1"/>
  <c r="O16" i="28" s="1"/>
  <c r="P16" i="28" s="1"/>
  <c r="Q16" i="28" s="1"/>
  <c r="R16" i="28" s="1"/>
  <c r="S16" i="28" s="1"/>
  <c r="T16" i="28" s="1"/>
  <c r="U16" i="28" s="1"/>
  <c r="C15" i="28"/>
  <c r="D15" i="28" s="1"/>
  <c r="E15" i="28" s="1"/>
  <c r="F15" i="28" s="1"/>
  <c r="G15" i="28" s="1"/>
  <c r="H15" i="28" s="1"/>
  <c r="I15" i="28" s="1"/>
  <c r="J15" i="28" s="1"/>
  <c r="K15" i="28" s="1"/>
  <c r="L15" i="28" s="1"/>
  <c r="M15" i="28" s="1"/>
  <c r="N15" i="28" s="1"/>
  <c r="O15" i="28" s="1"/>
  <c r="P15" i="28" s="1"/>
  <c r="Q15" i="28" s="1"/>
  <c r="R15" i="28" s="1"/>
  <c r="S15" i="28" s="1"/>
  <c r="T15" i="28" s="1"/>
  <c r="U15" i="28" s="1"/>
  <c r="C14" i="28"/>
  <c r="D14" i="28" s="1"/>
  <c r="E14" i="28" s="1"/>
  <c r="F14" i="28" s="1"/>
  <c r="G14" i="28" s="1"/>
  <c r="H14" i="28" s="1"/>
  <c r="I14" i="28" s="1"/>
  <c r="J14" i="28" s="1"/>
  <c r="K14" i="28" s="1"/>
  <c r="L14" i="28" s="1"/>
  <c r="M14" i="28" s="1"/>
  <c r="N14" i="28" s="1"/>
  <c r="O14" i="28" s="1"/>
  <c r="P14" i="28" s="1"/>
  <c r="Q14" i="28" s="1"/>
  <c r="R14" i="28" s="1"/>
  <c r="S14" i="28" s="1"/>
  <c r="T14" i="28" s="1"/>
  <c r="U14" i="28" s="1"/>
  <c r="S120" i="28"/>
  <c r="K120" i="28"/>
  <c r="C120" i="28"/>
  <c r="O119" i="28"/>
  <c r="G119" i="28"/>
  <c r="S118" i="28"/>
  <c r="K118" i="28"/>
  <c r="C118" i="28"/>
  <c r="AU137" i="28"/>
  <c r="AM137" i="28"/>
  <c r="AE137" i="28"/>
  <c r="W137" i="28"/>
  <c r="O117" i="28"/>
  <c r="G117" i="28"/>
  <c r="AY137" i="28"/>
  <c r="AX137" i="28"/>
  <c r="AW137" i="28"/>
  <c r="AV137" i="28"/>
  <c r="AT137" i="28"/>
  <c r="AS137" i="28"/>
  <c r="AR137" i="28"/>
  <c r="AQ137" i="28"/>
  <c r="AP137" i="28"/>
  <c r="AO137" i="28"/>
  <c r="AN137" i="28"/>
  <c r="AL137" i="28"/>
  <c r="AK137" i="28"/>
  <c r="AJ137" i="28"/>
  <c r="AI137" i="28"/>
  <c r="AH137" i="28"/>
  <c r="AG137" i="28"/>
  <c r="AF137" i="28"/>
  <c r="AD137" i="28"/>
  <c r="AC137" i="28"/>
  <c r="AB137" i="28"/>
  <c r="AA137" i="28"/>
  <c r="Z137" i="28"/>
  <c r="Y137" i="28"/>
  <c r="X137" i="28"/>
  <c r="V137" i="28"/>
  <c r="U137" i="28"/>
  <c r="T137" i="28"/>
  <c r="S116" i="28"/>
  <c r="R137" i="28"/>
  <c r="Q137" i="28"/>
  <c r="P137" i="28"/>
  <c r="N137" i="28"/>
  <c r="M137" i="28"/>
  <c r="L137" i="28"/>
  <c r="K116" i="28"/>
  <c r="J137" i="28"/>
  <c r="I137" i="28"/>
  <c r="H137" i="28"/>
  <c r="F137" i="28"/>
  <c r="E137" i="28"/>
  <c r="D137" i="28"/>
  <c r="C116" i="28"/>
  <c r="O120" i="28"/>
  <c r="G120" i="28"/>
  <c r="S119" i="28"/>
  <c r="K119" i="28"/>
  <c r="C119" i="28"/>
  <c r="O118" i="28"/>
  <c r="G118" i="28"/>
  <c r="AY129" i="28"/>
  <c r="AQ129" i="28"/>
  <c r="AI129" i="28"/>
  <c r="AA129" i="28"/>
  <c r="S129" i="28"/>
  <c r="K117" i="28"/>
  <c r="C117" i="28"/>
  <c r="AX129" i="28"/>
  <c r="AW129" i="28"/>
  <c r="AV129" i="28"/>
  <c r="AU129" i="28"/>
  <c r="AT129" i="28"/>
  <c r="AS129" i="28"/>
  <c r="AR129" i="28"/>
  <c r="AP129" i="28"/>
  <c r="AO129" i="28"/>
  <c r="AN129" i="28"/>
  <c r="AM129" i="28"/>
  <c r="AL129" i="28"/>
  <c r="AK129" i="28"/>
  <c r="AJ129" i="28"/>
  <c r="AH129" i="28"/>
  <c r="AG129" i="28"/>
  <c r="AF129" i="28"/>
  <c r="AE129" i="28"/>
  <c r="AD129" i="28"/>
  <c r="AC129" i="28"/>
  <c r="AB129" i="28"/>
  <c r="Z129" i="28"/>
  <c r="Y129" i="28"/>
  <c r="X129" i="28"/>
  <c r="W129" i="28"/>
  <c r="V129" i="28"/>
  <c r="U129" i="28"/>
  <c r="T129" i="28"/>
  <c r="R129" i="28"/>
  <c r="Q129" i="28"/>
  <c r="P129" i="28"/>
  <c r="O129" i="28"/>
  <c r="N129" i="28"/>
  <c r="M129" i="28"/>
  <c r="L129" i="28"/>
  <c r="J129" i="28"/>
  <c r="I129" i="28"/>
  <c r="H129" i="28"/>
  <c r="G129" i="28"/>
  <c r="F129" i="28"/>
  <c r="E129" i="28"/>
  <c r="D129" i="28"/>
  <c r="AY120" i="28"/>
  <c r="AX120" i="28"/>
  <c r="AW120" i="28"/>
  <c r="AV120" i="28"/>
  <c r="AU120" i="28"/>
  <c r="AT120" i="28"/>
  <c r="AS120" i="28"/>
  <c r="AR120" i="28"/>
  <c r="AQ120" i="28"/>
  <c r="AP120" i="28"/>
  <c r="AO120" i="28"/>
  <c r="AN120" i="28"/>
  <c r="AM120" i="28"/>
  <c r="AL120" i="28"/>
  <c r="AK120" i="28"/>
  <c r="AJ120" i="28"/>
  <c r="AI120" i="28"/>
  <c r="AH120" i="28"/>
  <c r="AG120" i="28"/>
  <c r="AF120" i="28"/>
  <c r="AE120" i="28"/>
  <c r="AD120" i="28"/>
  <c r="AC120" i="28"/>
  <c r="AB120" i="28"/>
  <c r="AA120" i="28"/>
  <c r="Z120" i="28"/>
  <c r="Y120" i="28"/>
  <c r="X120" i="28"/>
  <c r="W120" i="28"/>
  <c r="V120" i="28"/>
  <c r="U120" i="28"/>
  <c r="T120" i="28"/>
  <c r="R120" i="28"/>
  <c r="Q120" i="28"/>
  <c r="P120" i="28"/>
  <c r="N120" i="28"/>
  <c r="M120" i="28"/>
  <c r="L120" i="28"/>
  <c r="J120" i="28"/>
  <c r="I120" i="28"/>
  <c r="H120" i="28"/>
  <c r="F120" i="28"/>
  <c r="E120" i="28"/>
  <c r="D120" i="28"/>
  <c r="AY119" i="28"/>
  <c r="AX119" i="28"/>
  <c r="AW119" i="28"/>
  <c r="AV119" i="28"/>
  <c r="AU119" i="28"/>
  <c r="AT119" i="28"/>
  <c r="AS119" i="28"/>
  <c r="AR119" i="28"/>
  <c r="AQ119" i="28"/>
  <c r="AP119" i="28"/>
  <c r="AO119" i="28"/>
  <c r="AN119" i="28"/>
  <c r="AM119" i="28"/>
  <c r="AL119" i="28"/>
  <c r="AK119" i="28"/>
  <c r="AJ119" i="28"/>
  <c r="AI119" i="28"/>
  <c r="AH119" i="28"/>
  <c r="AG119" i="28"/>
  <c r="AF119" i="28"/>
  <c r="AE119" i="28"/>
  <c r="AD119" i="28"/>
  <c r="AC119" i="28"/>
  <c r="AB119" i="28"/>
  <c r="AA119" i="28"/>
  <c r="Z119" i="28"/>
  <c r="Y119" i="28"/>
  <c r="X119" i="28"/>
  <c r="W119" i="28"/>
  <c r="V119" i="28"/>
  <c r="U119" i="28"/>
  <c r="T119" i="28"/>
  <c r="R119" i="28"/>
  <c r="Q119" i="28"/>
  <c r="P119" i="28"/>
  <c r="N119" i="28"/>
  <c r="M119" i="28"/>
  <c r="L119" i="28"/>
  <c r="J119" i="28"/>
  <c r="I119" i="28"/>
  <c r="H119" i="28"/>
  <c r="F119" i="28"/>
  <c r="E119" i="28"/>
  <c r="D119" i="28"/>
  <c r="AY118" i="28"/>
  <c r="AX118" i="28"/>
  <c r="AW118" i="28"/>
  <c r="AV118" i="28"/>
  <c r="AU118" i="28"/>
  <c r="AT118" i="28"/>
  <c r="AS118" i="28"/>
  <c r="AR118" i="28"/>
  <c r="AQ118" i="28"/>
  <c r="AP118" i="28"/>
  <c r="AO118" i="28"/>
  <c r="AN118" i="28"/>
  <c r="AM118" i="28"/>
  <c r="AL118" i="28"/>
  <c r="AK118" i="28"/>
  <c r="AJ118" i="28"/>
  <c r="AI118" i="28"/>
  <c r="AH118" i="28"/>
  <c r="AG118" i="28"/>
  <c r="AF118" i="28"/>
  <c r="AE118" i="28"/>
  <c r="AD118" i="28"/>
  <c r="AC118" i="28"/>
  <c r="AB118" i="28"/>
  <c r="AA118" i="28"/>
  <c r="Z118" i="28"/>
  <c r="Y118" i="28"/>
  <c r="X118" i="28"/>
  <c r="W118" i="28"/>
  <c r="V118" i="28"/>
  <c r="U118" i="28"/>
  <c r="T118" i="28"/>
  <c r="R118" i="28"/>
  <c r="Q118" i="28"/>
  <c r="P118" i="28"/>
  <c r="N118" i="28"/>
  <c r="M118" i="28"/>
  <c r="L118" i="28"/>
  <c r="J118" i="28"/>
  <c r="I118" i="28"/>
  <c r="H118" i="28"/>
  <c r="F118" i="28"/>
  <c r="E118" i="28"/>
  <c r="D118" i="28"/>
  <c r="AY117" i="28"/>
  <c r="AX117" i="28"/>
  <c r="AW117" i="28"/>
  <c r="AV117" i="28"/>
  <c r="AU117" i="28"/>
  <c r="AT117" i="28"/>
  <c r="AS117" i="28"/>
  <c r="AR117" i="28"/>
  <c r="AQ117" i="28"/>
  <c r="AP117" i="28"/>
  <c r="AO117" i="28"/>
  <c r="AN117" i="28"/>
  <c r="AM117" i="28"/>
  <c r="AL117" i="28"/>
  <c r="AK117" i="28"/>
  <c r="AJ117" i="28"/>
  <c r="AI117" i="28"/>
  <c r="AH117" i="28"/>
  <c r="AG117" i="28"/>
  <c r="AF117" i="28"/>
  <c r="AE117" i="28"/>
  <c r="AD117" i="28"/>
  <c r="AC117" i="28"/>
  <c r="AB117" i="28"/>
  <c r="AA117" i="28"/>
  <c r="Z117" i="28"/>
  <c r="Y117" i="28"/>
  <c r="X117" i="28"/>
  <c r="W117" i="28"/>
  <c r="V117" i="28"/>
  <c r="U117" i="28"/>
  <c r="T117" i="28"/>
  <c r="R117" i="28"/>
  <c r="Q117" i="28"/>
  <c r="P117" i="28"/>
  <c r="N117" i="28"/>
  <c r="M117" i="28"/>
  <c r="L117" i="28"/>
  <c r="J117" i="28"/>
  <c r="I117" i="28"/>
  <c r="H117" i="28"/>
  <c r="F117" i="28"/>
  <c r="E117" i="28"/>
  <c r="D117" i="28"/>
  <c r="AY116" i="28"/>
  <c r="AX116" i="28"/>
  <c r="AW116" i="28"/>
  <c r="AV116" i="28"/>
  <c r="AU116" i="28"/>
  <c r="AT116" i="28"/>
  <c r="AS116" i="28"/>
  <c r="AR116" i="28"/>
  <c r="AQ116" i="28"/>
  <c r="AP116" i="28"/>
  <c r="AO116" i="28"/>
  <c r="AN116" i="28"/>
  <c r="AM116" i="28"/>
  <c r="AL116" i="28"/>
  <c r="AK116" i="28"/>
  <c r="AJ116" i="28"/>
  <c r="AI116" i="28"/>
  <c r="AH116" i="28"/>
  <c r="AG116" i="28"/>
  <c r="AF116" i="28"/>
  <c r="AE116" i="28"/>
  <c r="AD116" i="28"/>
  <c r="AC116" i="28"/>
  <c r="AB116" i="28"/>
  <c r="AA116" i="28"/>
  <c r="Z116" i="28"/>
  <c r="Y116" i="28"/>
  <c r="X116" i="28"/>
  <c r="W116" i="28"/>
  <c r="V116" i="28"/>
  <c r="U116" i="28"/>
  <c r="T116" i="28"/>
  <c r="R116" i="28"/>
  <c r="Q116" i="28"/>
  <c r="P116" i="28"/>
  <c r="N116" i="28"/>
  <c r="M116" i="28"/>
  <c r="L116" i="28"/>
  <c r="J116" i="28"/>
  <c r="I116" i="28"/>
  <c r="H116" i="28"/>
  <c r="F116" i="28"/>
  <c r="E116" i="28"/>
  <c r="D116" i="28"/>
  <c r="Q33" i="28"/>
  <c r="AC121" i="28" l="1"/>
  <c r="AB121" i="28"/>
  <c r="AJ121" i="28"/>
  <c r="AR121" i="28"/>
  <c r="AS121" i="28"/>
  <c r="AK121" i="28"/>
  <c r="I121" i="28"/>
  <c r="T121" i="28"/>
  <c r="J121" i="28"/>
  <c r="U121" i="28"/>
  <c r="L121" i="28"/>
  <c r="V121" i="28"/>
  <c r="AD121" i="28"/>
  <c r="AL121" i="28"/>
  <c r="AT121" i="28"/>
  <c r="M121" i="28"/>
  <c r="X121" i="28"/>
  <c r="AV121" i="28"/>
  <c r="D121" i="28"/>
  <c r="N121" i="28"/>
  <c r="P121" i="28"/>
  <c r="AG121" i="28"/>
  <c r="W121" i="28"/>
  <c r="AF121" i="28"/>
  <c r="AW121" i="28"/>
  <c r="F121" i="28"/>
  <c r="Q121" i="28"/>
  <c r="Z121" i="28"/>
  <c r="AH121" i="28"/>
  <c r="AP121" i="28"/>
  <c r="AX121" i="28"/>
  <c r="H121" i="28"/>
  <c r="AE121" i="28"/>
  <c r="AU121" i="28"/>
  <c r="AN121" i="28"/>
  <c r="Y121" i="28"/>
  <c r="AO121" i="28"/>
  <c r="R121" i="28"/>
  <c r="AA121" i="28"/>
  <c r="AI121" i="28"/>
  <c r="AQ121" i="28"/>
  <c r="AY121" i="28"/>
  <c r="AM121" i="28"/>
  <c r="E121" i="28"/>
  <c r="C121" i="28"/>
  <c r="K121" i="28"/>
  <c r="C129" i="28"/>
  <c r="G137" i="28"/>
  <c r="K129" i="28"/>
  <c r="O137" i="28"/>
  <c r="G116" i="28"/>
  <c r="G121" i="28" s="1"/>
  <c r="O116" i="28"/>
  <c r="O121" i="28" s="1"/>
  <c r="S117" i="28"/>
  <c r="S121" i="28" s="1"/>
  <c r="C137" i="28"/>
  <c r="K137" i="28"/>
  <c r="S137" i="28"/>
  <c r="U12" i="28" l="1"/>
  <c r="AZ121" i="28"/>
  <c r="AY28" i="48" l="1"/>
  <c r="AX28" i="48"/>
  <c r="AW28" i="48"/>
  <c r="AV28" i="48"/>
  <c r="AU28" i="48"/>
  <c r="AT28" i="48"/>
  <c r="AS28" i="48"/>
  <c r="AR28" i="48"/>
  <c r="AQ28" i="48"/>
  <c r="AP28" i="48"/>
  <c r="AO28" i="48"/>
  <c r="AN28" i="48"/>
  <c r="AM28" i="48"/>
  <c r="AL28" i="48"/>
  <c r="AK28" i="48"/>
  <c r="AJ28" i="48"/>
  <c r="AI28" i="48"/>
  <c r="AH28" i="48"/>
  <c r="AG28" i="48"/>
  <c r="AF28" i="48"/>
  <c r="AE28" i="48"/>
  <c r="AD28" i="48"/>
  <c r="AC28" i="48"/>
  <c r="AB28" i="48"/>
  <c r="AA28" i="48"/>
  <c r="Z28" i="48"/>
  <c r="Y28" i="48"/>
  <c r="X28" i="48"/>
  <c r="W28" i="48"/>
  <c r="V28" i="48"/>
  <c r="U28" i="48"/>
  <c r="T28" i="48"/>
  <c r="S28" i="48"/>
  <c r="R28" i="48"/>
  <c r="Q28" i="48"/>
  <c r="P28" i="48"/>
  <c r="O28" i="48"/>
  <c r="N28" i="48"/>
  <c r="M28" i="48"/>
  <c r="L28" i="48"/>
  <c r="K28" i="48"/>
  <c r="J28" i="48"/>
  <c r="I28" i="48"/>
  <c r="H28" i="48"/>
  <c r="G28" i="48"/>
  <c r="F28" i="48"/>
  <c r="E28" i="48"/>
  <c r="D28" i="48"/>
  <c r="C28" i="48"/>
  <c r="D20" i="48" l="1"/>
  <c r="D27" i="48" s="1"/>
  <c r="E20" i="48"/>
  <c r="E27" i="48" s="1"/>
  <c r="F20" i="48"/>
  <c r="F27" i="48" s="1"/>
  <c r="G20" i="48"/>
  <c r="G27" i="48" s="1"/>
  <c r="H20" i="48"/>
  <c r="H27" i="48" s="1"/>
  <c r="I20" i="48"/>
  <c r="I27" i="48" s="1"/>
  <c r="J20" i="48"/>
  <c r="J27" i="48" s="1"/>
  <c r="K20" i="48"/>
  <c r="K27" i="48" s="1"/>
  <c r="L20" i="48"/>
  <c r="L27" i="48" s="1"/>
  <c r="M20" i="48"/>
  <c r="M27" i="48" s="1"/>
  <c r="N20" i="48"/>
  <c r="N27" i="48" s="1"/>
  <c r="O20" i="48"/>
  <c r="O27" i="48" s="1"/>
  <c r="P20" i="48"/>
  <c r="P27" i="48" s="1"/>
  <c r="Q20" i="48"/>
  <c r="Q27" i="48" s="1"/>
  <c r="R20" i="48"/>
  <c r="R27" i="48" s="1"/>
  <c r="S20" i="48"/>
  <c r="S27" i="48" s="1"/>
  <c r="T20" i="48"/>
  <c r="T27" i="48" s="1"/>
  <c r="U20" i="48"/>
  <c r="U27" i="48" s="1"/>
  <c r="V20" i="48"/>
  <c r="V27" i="48" s="1"/>
  <c r="W20" i="48"/>
  <c r="W27" i="48" s="1"/>
  <c r="X20" i="48"/>
  <c r="X27" i="48" s="1"/>
  <c r="Y20" i="48"/>
  <c r="Y27" i="48" s="1"/>
  <c r="Z20" i="48"/>
  <c r="Z27" i="48" s="1"/>
  <c r="AA20" i="48"/>
  <c r="AA27" i="48" s="1"/>
  <c r="AB20" i="48"/>
  <c r="AB27" i="48" s="1"/>
  <c r="AC20" i="48"/>
  <c r="AC27" i="48" s="1"/>
  <c r="AD20" i="48"/>
  <c r="AD27" i="48" s="1"/>
  <c r="AE20" i="48"/>
  <c r="AE27" i="48" s="1"/>
  <c r="AF20" i="48"/>
  <c r="AF27" i="48" s="1"/>
  <c r="AG20" i="48"/>
  <c r="AG27" i="48" s="1"/>
  <c r="AH20" i="48"/>
  <c r="AH27" i="48" s="1"/>
  <c r="AI20" i="48"/>
  <c r="AI27" i="48" s="1"/>
  <c r="AJ20" i="48"/>
  <c r="AJ27" i="48" s="1"/>
  <c r="AK20" i="48"/>
  <c r="AK27" i="48" s="1"/>
  <c r="AL20" i="48"/>
  <c r="AL27" i="48" s="1"/>
  <c r="AM20" i="48"/>
  <c r="AM27" i="48" s="1"/>
  <c r="AN20" i="48"/>
  <c r="AN27" i="48" s="1"/>
  <c r="AO20" i="48"/>
  <c r="AO27" i="48" s="1"/>
  <c r="AP20" i="48"/>
  <c r="AP27" i="48" s="1"/>
  <c r="AQ20" i="48"/>
  <c r="AQ27" i="48" s="1"/>
  <c r="AR20" i="48"/>
  <c r="AR27" i="48" s="1"/>
  <c r="AS20" i="48"/>
  <c r="AS27" i="48" s="1"/>
  <c r="AT20" i="48"/>
  <c r="AT27" i="48" s="1"/>
  <c r="AU20" i="48"/>
  <c r="AU27" i="48" s="1"/>
  <c r="AV20" i="48"/>
  <c r="AV27" i="48" s="1"/>
  <c r="AW20" i="48"/>
  <c r="AW27" i="48" s="1"/>
  <c r="AX20" i="48"/>
  <c r="AX27" i="48" s="1"/>
  <c r="AY20" i="48"/>
  <c r="AY27" i="48" s="1"/>
  <c r="C20" i="48"/>
  <c r="C27" i="48" s="1"/>
  <c r="P212" i="39" l="1"/>
  <c r="P198" i="39"/>
  <c r="N15" i="48" l="1"/>
  <c r="M15" i="48"/>
  <c r="L15" i="48"/>
  <c r="K15" i="48"/>
  <c r="J15" i="48"/>
  <c r="I15" i="48"/>
  <c r="H15" i="48"/>
  <c r="G15" i="48"/>
  <c r="F15" i="48"/>
  <c r="E15" i="48"/>
  <c r="D15" i="48"/>
  <c r="C15" i="48"/>
  <c r="N14" i="48"/>
  <c r="M14" i="48"/>
  <c r="L14" i="48"/>
  <c r="K14" i="48"/>
  <c r="J14" i="48"/>
  <c r="I14" i="48"/>
  <c r="H14" i="48"/>
  <c r="G14" i="48"/>
  <c r="F14" i="48"/>
  <c r="E14" i="48"/>
  <c r="D14" i="48"/>
  <c r="C14" i="48"/>
  <c r="N13" i="48"/>
  <c r="M13" i="48"/>
  <c r="L13" i="48"/>
  <c r="K13" i="48"/>
  <c r="J13" i="48"/>
  <c r="I13" i="48"/>
  <c r="H13" i="48"/>
  <c r="G13" i="48"/>
  <c r="F13" i="48"/>
  <c r="E13" i="48"/>
  <c r="D13" i="48"/>
  <c r="C13" i="48"/>
  <c r="N12" i="48"/>
  <c r="M12" i="48"/>
  <c r="L12" i="48"/>
  <c r="K12" i="48"/>
  <c r="J12" i="48"/>
  <c r="I12" i="48"/>
  <c r="H12" i="48"/>
  <c r="G12" i="48"/>
  <c r="F12" i="48"/>
  <c r="E12" i="48"/>
  <c r="D12" i="48"/>
  <c r="C12" i="48"/>
  <c r="N11" i="48"/>
  <c r="M11" i="48"/>
  <c r="L11" i="48"/>
  <c r="K11" i="48"/>
  <c r="J11" i="48"/>
  <c r="I11" i="48"/>
  <c r="H11" i="48"/>
  <c r="G11" i="48"/>
  <c r="F11" i="48"/>
  <c r="E11" i="48"/>
  <c r="D11" i="48"/>
  <c r="C11" i="48"/>
  <c r="N10" i="48"/>
  <c r="M10" i="48"/>
  <c r="L10" i="48"/>
  <c r="K10" i="48"/>
  <c r="J10" i="48"/>
  <c r="I10" i="48"/>
  <c r="H10" i="48"/>
  <c r="G10" i="48"/>
  <c r="F10" i="48"/>
  <c r="E10" i="48"/>
  <c r="D10" i="48"/>
  <c r="C10" i="48"/>
  <c r="N9" i="48"/>
  <c r="M9" i="48"/>
  <c r="L9" i="48"/>
  <c r="K9" i="48"/>
  <c r="J9" i="48"/>
  <c r="I9" i="48"/>
  <c r="H9" i="48"/>
  <c r="G9" i="48"/>
  <c r="F9" i="48"/>
  <c r="E9" i="48"/>
  <c r="D9" i="48"/>
  <c r="C9" i="48"/>
  <c r="N8" i="48"/>
  <c r="M8" i="48"/>
  <c r="L8" i="48"/>
  <c r="K8" i="48"/>
  <c r="J8" i="48"/>
  <c r="I8" i="48"/>
  <c r="H8" i="48"/>
  <c r="G8" i="48"/>
  <c r="F8" i="48"/>
  <c r="E8" i="48"/>
  <c r="D8" i="48"/>
  <c r="C8" i="48"/>
  <c r="N7" i="48"/>
  <c r="M7" i="48"/>
  <c r="L7" i="48"/>
  <c r="K7" i="48"/>
  <c r="J7" i="48"/>
  <c r="I7" i="48"/>
  <c r="H7" i="48"/>
  <c r="G7" i="48"/>
  <c r="F7" i="48"/>
  <c r="E7" i="48"/>
  <c r="D7" i="48"/>
  <c r="C7" i="48"/>
  <c r="N6" i="48"/>
  <c r="M6" i="48"/>
  <c r="L6" i="48"/>
  <c r="K6" i="48"/>
  <c r="J6" i="48"/>
  <c r="I6" i="48"/>
  <c r="H6" i="48"/>
  <c r="G6" i="48"/>
  <c r="F6" i="48"/>
  <c r="E6" i="48"/>
  <c r="D6" i="48"/>
  <c r="C6" i="48"/>
  <c r="N5" i="48"/>
  <c r="M5" i="48"/>
  <c r="L5" i="48"/>
  <c r="K5" i="48"/>
  <c r="J5" i="48"/>
  <c r="I5" i="48"/>
  <c r="H5" i="48"/>
  <c r="H17" i="48" s="1"/>
  <c r="G5" i="48"/>
  <c r="F5" i="48"/>
  <c r="E5" i="48"/>
  <c r="D5" i="48"/>
  <c r="C5" i="48"/>
  <c r="AY180" i="40"/>
  <c r="AY164" i="40"/>
  <c r="N65" i="40"/>
  <c r="I17" i="48" l="1"/>
  <c r="G17" i="48"/>
  <c r="K17" i="48"/>
  <c r="M200" i="39"/>
  <c r="E17" i="48"/>
  <c r="M17" i="48"/>
  <c r="F17" i="48"/>
  <c r="N17" i="48"/>
  <c r="M204" i="39"/>
  <c r="I203" i="39"/>
  <c r="J209" i="39"/>
  <c r="F203" i="39"/>
  <c r="J201" i="39"/>
  <c r="N204" i="39"/>
  <c r="N214" i="39"/>
  <c r="N216" i="39"/>
  <c r="N218" i="39"/>
  <c r="N220" i="39"/>
  <c r="N222" i="39"/>
  <c r="N224" i="39"/>
  <c r="J17" i="48"/>
  <c r="F207" i="39"/>
  <c r="J205" i="39"/>
  <c r="J10" i="2" s="1"/>
  <c r="C17" i="48"/>
  <c r="E206" i="39"/>
  <c r="D17" i="48"/>
  <c r="L17" i="48"/>
  <c r="I210" i="39"/>
  <c r="E200" i="39"/>
  <c r="E210" i="39"/>
  <c r="J204" i="39"/>
  <c r="I200" i="39"/>
  <c r="F209" i="39"/>
  <c r="J207" i="39"/>
  <c r="F201" i="39"/>
  <c r="O85" i="28"/>
  <c r="C17" i="2"/>
  <c r="AZ72" i="28" s="1"/>
  <c r="G35" i="2"/>
  <c r="N215" i="39"/>
  <c r="N223" i="39"/>
  <c r="AY197" i="40"/>
  <c r="H209" i="39"/>
  <c r="M201" i="39"/>
  <c r="H201" i="39"/>
  <c r="L202" i="39"/>
  <c r="L207" i="39"/>
  <c r="D206" i="39"/>
  <c r="N203" i="39"/>
  <c r="C200" i="39"/>
  <c r="L208" i="39"/>
  <c r="D208" i="39"/>
  <c r="D13" i="2" s="1"/>
  <c r="L204" i="39"/>
  <c r="D204" i="39"/>
  <c r="D9" i="2" s="1"/>
  <c r="L200" i="39"/>
  <c r="D200" i="39"/>
  <c r="F200" i="39"/>
  <c r="F202" i="39"/>
  <c r="F7" i="2" s="1"/>
  <c r="J203" i="39"/>
  <c r="F204" i="39"/>
  <c r="F206" i="39"/>
  <c r="N206" i="39"/>
  <c r="F208" i="39"/>
  <c r="F210" i="39"/>
  <c r="J200" i="39"/>
  <c r="N201" i="39"/>
  <c r="J202" i="39"/>
  <c r="F205" i="39"/>
  <c r="N205" i="39"/>
  <c r="J206" i="39"/>
  <c r="N207" i="39"/>
  <c r="J208" i="39"/>
  <c r="J13" i="2" s="1"/>
  <c r="J210" i="39"/>
  <c r="N217" i="39"/>
  <c r="N219" i="39"/>
  <c r="N221" i="39"/>
  <c r="D209" i="39"/>
  <c r="D202" i="39"/>
  <c r="D7" i="2" s="1"/>
  <c r="H203" i="39"/>
  <c r="H205" i="39"/>
  <c r="L206" i="39"/>
  <c r="H207" i="39"/>
  <c r="D210" i="39"/>
  <c r="D15" i="2" s="1"/>
  <c r="C221" i="39"/>
  <c r="L210" i="39"/>
  <c r="H200" i="39"/>
  <c r="H202" i="39"/>
  <c r="L203" i="39"/>
  <c r="L205" i="39"/>
  <c r="E201" i="39"/>
  <c r="E6" i="2" s="1"/>
  <c r="I202" i="39"/>
  <c r="I204" i="39"/>
  <c r="E205" i="39"/>
  <c r="M205" i="39"/>
  <c r="I206" i="39"/>
  <c r="M209" i="39"/>
  <c r="N208" i="39"/>
  <c r="C214" i="39"/>
  <c r="C216" i="39"/>
  <c r="C218" i="39"/>
  <c r="C220" i="39"/>
  <c r="C222" i="39"/>
  <c r="C224" i="39"/>
  <c r="G201" i="39"/>
  <c r="G205" i="39"/>
  <c r="G207" i="39"/>
  <c r="G12" i="2" s="1"/>
  <c r="C215" i="39"/>
  <c r="C6" i="32" s="1"/>
  <c r="C217" i="39"/>
  <c r="C219" i="39"/>
  <c r="C10" i="32" s="1"/>
  <c r="C223" i="39"/>
  <c r="M207" i="39"/>
  <c r="E207" i="39"/>
  <c r="M203" i="39"/>
  <c r="E203" i="39"/>
  <c r="I208" i="39"/>
  <c r="E209" i="39"/>
  <c r="C202" i="39"/>
  <c r="C204" i="39"/>
  <c r="C206" i="39"/>
  <c r="G209" i="39"/>
  <c r="C210" i="39"/>
  <c r="K210" i="39"/>
  <c r="D201" i="39"/>
  <c r="L201" i="39"/>
  <c r="D203" i="39"/>
  <c r="H204" i="39"/>
  <c r="D205" i="39"/>
  <c r="H206" i="39"/>
  <c r="D207" i="39"/>
  <c r="D12" i="2" s="1"/>
  <c r="H208" i="39"/>
  <c r="L209" i="39"/>
  <c r="H210" i="39"/>
  <c r="N209" i="39"/>
  <c r="C201" i="39"/>
  <c r="C205" i="39"/>
  <c r="E202" i="39"/>
  <c r="M202" i="39"/>
  <c r="E204" i="39"/>
  <c r="M206" i="39"/>
  <c r="I209" i="39"/>
  <c r="M210" i="39"/>
  <c r="G200" i="39"/>
  <c r="K201" i="39"/>
  <c r="C203" i="39"/>
  <c r="K203" i="39"/>
  <c r="G204" i="39"/>
  <c r="K207" i="39"/>
  <c r="G210" i="39"/>
  <c r="K208" i="39"/>
  <c r="K13" i="2" s="1"/>
  <c r="G206" i="39"/>
  <c r="I205" i="39"/>
  <c r="K204" i="39"/>
  <c r="G202" i="39"/>
  <c r="I201" i="39"/>
  <c r="K200" i="39"/>
  <c r="N200" i="39"/>
  <c r="C209" i="39"/>
  <c r="N210" i="39"/>
  <c r="N202" i="39"/>
  <c r="C208" i="39"/>
  <c r="C207" i="39"/>
  <c r="C12" i="2" s="1"/>
  <c r="G208" i="39"/>
  <c r="I207" i="39"/>
  <c r="K206" i="39"/>
  <c r="K202" i="39"/>
  <c r="K209" i="39"/>
  <c r="M208" i="39"/>
  <c r="E208" i="39"/>
  <c r="K205" i="39"/>
  <c r="G203" i="39"/>
  <c r="C127" i="29"/>
  <c r="AX139" i="36"/>
  <c r="AW139" i="36"/>
  <c r="AV139" i="36"/>
  <c r="AU139" i="36"/>
  <c r="AT139" i="36"/>
  <c r="AS139" i="36"/>
  <c r="AR139" i="36"/>
  <c r="AQ139" i="36"/>
  <c r="AP139" i="36"/>
  <c r="AO139" i="36"/>
  <c r="AN139" i="36"/>
  <c r="AM139" i="36"/>
  <c r="AL139" i="36"/>
  <c r="AK139" i="36"/>
  <c r="AJ139" i="36"/>
  <c r="AI139" i="36"/>
  <c r="AH139" i="36"/>
  <c r="AG139" i="36"/>
  <c r="AF139" i="36"/>
  <c r="AE139" i="36"/>
  <c r="AD139" i="36"/>
  <c r="AC139" i="36"/>
  <c r="AB139" i="36"/>
  <c r="AA139" i="36"/>
  <c r="Z139" i="36"/>
  <c r="Y139" i="36"/>
  <c r="X139" i="36"/>
  <c r="W139" i="36"/>
  <c r="V139" i="36"/>
  <c r="U139" i="36"/>
  <c r="T139" i="36"/>
  <c r="S139" i="36"/>
  <c r="R139" i="36"/>
  <c r="Q139" i="36"/>
  <c r="P139" i="36"/>
  <c r="O139" i="36"/>
  <c r="N139" i="36"/>
  <c r="M139" i="36"/>
  <c r="L139" i="36"/>
  <c r="K139" i="36"/>
  <c r="J139" i="36"/>
  <c r="I139" i="36"/>
  <c r="H139" i="36"/>
  <c r="G139" i="36"/>
  <c r="F139" i="36"/>
  <c r="E139" i="36"/>
  <c r="D139" i="36"/>
  <c r="C139" i="36"/>
  <c r="AX138" i="36"/>
  <c r="AW138" i="36"/>
  <c r="AV138" i="36"/>
  <c r="AU138" i="36"/>
  <c r="AT138" i="36"/>
  <c r="AS138" i="36"/>
  <c r="AR138" i="36"/>
  <c r="AQ138" i="36"/>
  <c r="AP138" i="36"/>
  <c r="AO138" i="36"/>
  <c r="AN138" i="36"/>
  <c r="AM138" i="36"/>
  <c r="AL138" i="36"/>
  <c r="AK138" i="36"/>
  <c r="AJ138" i="36"/>
  <c r="AI138" i="36"/>
  <c r="AH138" i="36"/>
  <c r="AG138" i="36"/>
  <c r="AF138" i="36"/>
  <c r="AE138" i="36"/>
  <c r="AD138" i="36"/>
  <c r="AC138" i="36"/>
  <c r="AB138" i="36"/>
  <c r="AA138" i="36"/>
  <c r="Z138" i="36"/>
  <c r="Y138" i="36"/>
  <c r="X138" i="36"/>
  <c r="W138" i="36"/>
  <c r="V138" i="36"/>
  <c r="U138" i="36"/>
  <c r="T138" i="36"/>
  <c r="S138" i="36"/>
  <c r="R138" i="36"/>
  <c r="Q138" i="36"/>
  <c r="P138" i="36"/>
  <c r="O138" i="36"/>
  <c r="N138" i="36"/>
  <c r="M138" i="36"/>
  <c r="L138" i="36"/>
  <c r="K138" i="36"/>
  <c r="J138" i="36"/>
  <c r="I138" i="36"/>
  <c r="H138" i="36"/>
  <c r="G138" i="36"/>
  <c r="F138" i="36"/>
  <c r="E138" i="36"/>
  <c r="D138" i="36"/>
  <c r="C138" i="36"/>
  <c r="AX137" i="36"/>
  <c r="AW137" i="36"/>
  <c r="AV137" i="36"/>
  <c r="AU137" i="36"/>
  <c r="AT137" i="36"/>
  <c r="AS137" i="36"/>
  <c r="AR137" i="36"/>
  <c r="AQ137" i="36"/>
  <c r="AP137" i="36"/>
  <c r="AO137" i="36"/>
  <c r="AN137" i="36"/>
  <c r="AM137" i="36"/>
  <c r="AL137" i="36"/>
  <c r="AK137" i="36"/>
  <c r="AJ137" i="36"/>
  <c r="AI137" i="36"/>
  <c r="AH137" i="36"/>
  <c r="AG137" i="36"/>
  <c r="AF137" i="36"/>
  <c r="AE137" i="36"/>
  <c r="AD137" i="36"/>
  <c r="AC137" i="36"/>
  <c r="AB137" i="36"/>
  <c r="AA137" i="36"/>
  <c r="Z137" i="36"/>
  <c r="Y137" i="36"/>
  <c r="X137" i="36"/>
  <c r="W137" i="36"/>
  <c r="V137" i="36"/>
  <c r="U137" i="36"/>
  <c r="T137" i="36"/>
  <c r="S137" i="36"/>
  <c r="R137" i="36"/>
  <c r="Q137" i="36"/>
  <c r="P137" i="36"/>
  <c r="O137" i="36"/>
  <c r="N137" i="36"/>
  <c r="M137" i="36"/>
  <c r="L137" i="36"/>
  <c r="K137" i="36"/>
  <c r="J137" i="36"/>
  <c r="I137" i="36"/>
  <c r="H137" i="36"/>
  <c r="G137" i="36"/>
  <c r="F137" i="36"/>
  <c r="E137" i="36"/>
  <c r="D137" i="36"/>
  <c r="C137" i="36"/>
  <c r="AX136" i="36"/>
  <c r="AW136" i="36"/>
  <c r="AV136" i="36"/>
  <c r="AU136" i="36"/>
  <c r="AT136" i="36"/>
  <c r="AS136" i="36"/>
  <c r="AR136" i="36"/>
  <c r="AQ136" i="36"/>
  <c r="AP136" i="36"/>
  <c r="AO136" i="36"/>
  <c r="AN136" i="36"/>
  <c r="AM136" i="36"/>
  <c r="AL136" i="36"/>
  <c r="AK136" i="36"/>
  <c r="AJ136" i="36"/>
  <c r="AI136" i="36"/>
  <c r="AH136" i="36"/>
  <c r="AG136" i="36"/>
  <c r="AF136" i="36"/>
  <c r="AE136" i="36"/>
  <c r="AD136" i="36"/>
  <c r="AC136" i="36"/>
  <c r="AB136" i="36"/>
  <c r="AA136" i="36"/>
  <c r="Z136" i="36"/>
  <c r="Y136" i="36"/>
  <c r="X136" i="36"/>
  <c r="W136" i="36"/>
  <c r="V136" i="36"/>
  <c r="U136" i="36"/>
  <c r="T136" i="36"/>
  <c r="S136" i="36"/>
  <c r="R136" i="36"/>
  <c r="Q136" i="36"/>
  <c r="P136" i="36"/>
  <c r="O136" i="36"/>
  <c r="N136" i="36"/>
  <c r="M136" i="36"/>
  <c r="L136" i="36"/>
  <c r="K136" i="36"/>
  <c r="J136" i="36"/>
  <c r="I136" i="36"/>
  <c r="H136" i="36"/>
  <c r="G136" i="36"/>
  <c r="F136" i="36"/>
  <c r="E136" i="36"/>
  <c r="D136" i="36"/>
  <c r="C136" i="36"/>
  <c r="AX135" i="36"/>
  <c r="AW135" i="36"/>
  <c r="AV135" i="36"/>
  <c r="AU135" i="36"/>
  <c r="AT135" i="36"/>
  <c r="AS135" i="36"/>
  <c r="AR135" i="36"/>
  <c r="AQ135" i="36"/>
  <c r="AP135" i="36"/>
  <c r="AO135" i="36"/>
  <c r="AN135" i="36"/>
  <c r="AM135" i="36"/>
  <c r="AL135" i="36"/>
  <c r="AK135" i="36"/>
  <c r="AJ135" i="36"/>
  <c r="AI135" i="36"/>
  <c r="AH135" i="36"/>
  <c r="AG135" i="36"/>
  <c r="AF135" i="36"/>
  <c r="AE135" i="36"/>
  <c r="AD135" i="36"/>
  <c r="AC135" i="36"/>
  <c r="AB135" i="36"/>
  <c r="AA135" i="36"/>
  <c r="Z135" i="36"/>
  <c r="Y135" i="36"/>
  <c r="X135" i="36"/>
  <c r="W135" i="36"/>
  <c r="V135" i="36"/>
  <c r="U135" i="36"/>
  <c r="T135" i="36"/>
  <c r="S135" i="36"/>
  <c r="R135" i="36"/>
  <c r="Q135" i="36"/>
  <c r="P135" i="36"/>
  <c r="O135" i="36"/>
  <c r="N135" i="36"/>
  <c r="M135" i="36"/>
  <c r="L135" i="36"/>
  <c r="K135" i="36"/>
  <c r="J135" i="36"/>
  <c r="I135" i="36"/>
  <c r="H135" i="36"/>
  <c r="G135" i="36"/>
  <c r="F135" i="36"/>
  <c r="E135" i="36"/>
  <c r="D135" i="36"/>
  <c r="C135" i="36"/>
  <c r="AX134" i="36"/>
  <c r="AW134" i="36"/>
  <c r="AV134" i="36"/>
  <c r="AU134" i="36"/>
  <c r="AT134" i="36"/>
  <c r="AS134" i="36"/>
  <c r="AR134" i="36"/>
  <c r="AQ134" i="36"/>
  <c r="AP134" i="36"/>
  <c r="AO134" i="36"/>
  <c r="AN134" i="36"/>
  <c r="AM134" i="36"/>
  <c r="AL134" i="36"/>
  <c r="AK134" i="36"/>
  <c r="AJ134" i="36"/>
  <c r="AI134" i="36"/>
  <c r="AH134" i="36"/>
  <c r="AG134" i="36"/>
  <c r="AF134" i="36"/>
  <c r="AE134" i="36"/>
  <c r="AD134" i="36"/>
  <c r="AC134" i="36"/>
  <c r="AB134" i="36"/>
  <c r="AA134" i="36"/>
  <c r="Z134" i="36"/>
  <c r="Y134" i="36"/>
  <c r="X134" i="36"/>
  <c r="W134" i="36"/>
  <c r="V134" i="36"/>
  <c r="U134" i="36"/>
  <c r="T134" i="36"/>
  <c r="S134" i="36"/>
  <c r="R134" i="36"/>
  <c r="Q134" i="36"/>
  <c r="P134" i="36"/>
  <c r="O134" i="36"/>
  <c r="N134" i="36"/>
  <c r="M134" i="36"/>
  <c r="L134" i="36"/>
  <c r="K134" i="36"/>
  <c r="J134" i="36"/>
  <c r="I134" i="36"/>
  <c r="H134" i="36"/>
  <c r="G134" i="36"/>
  <c r="F134" i="36"/>
  <c r="E134" i="36"/>
  <c r="D134" i="36"/>
  <c r="C134" i="36"/>
  <c r="AX133" i="36"/>
  <c r="AW133" i="36"/>
  <c r="AV133" i="36"/>
  <c r="AU133" i="36"/>
  <c r="AT133" i="36"/>
  <c r="AS133" i="36"/>
  <c r="AR133" i="36"/>
  <c r="AQ133" i="36"/>
  <c r="AP133" i="36"/>
  <c r="AO133" i="36"/>
  <c r="AN133" i="36"/>
  <c r="AM133" i="36"/>
  <c r="AL133" i="36"/>
  <c r="AK133" i="36"/>
  <c r="AJ133" i="36"/>
  <c r="AI133" i="36"/>
  <c r="AH133" i="36"/>
  <c r="AG133" i="36"/>
  <c r="AF133" i="36"/>
  <c r="AE133" i="36"/>
  <c r="AD133" i="36"/>
  <c r="AC133" i="36"/>
  <c r="AB133" i="36"/>
  <c r="AA133" i="36"/>
  <c r="Z133" i="36"/>
  <c r="Y133" i="36"/>
  <c r="X133" i="36"/>
  <c r="W133" i="36"/>
  <c r="V133" i="36"/>
  <c r="U133" i="36"/>
  <c r="T133" i="36"/>
  <c r="S133" i="36"/>
  <c r="R133" i="36"/>
  <c r="Q133" i="36"/>
  <c r="P133" i="36"/>
  <c r="O133" i="36"/>
  <c r="N133" i="36"/>
  <c r="M133" i="36"/>
  <c r="L133" i="36"/>
  <c r="K133" i="36"/>
  <c r="J133" i="36"/>
  <c r="I133" i="36"/>
  <c r="H133" i="36"/>
  <c r="G133" i="36"/>
  <c r="F133" i="36"/>
  <c r="E133" i="36"/>
  <c r="D133" i="36"/>
  <c r="C133" i="36"/>
  <c r="AX132" i="36"/>
  <c r="AW132" i="36"/>
  <c r="AV132" i="36"/>
  <c r="AU132" i="36"/>
  <c r="AT132" i="36"/>
  <c r="AS132" i="36"/>
  <c r="AR132" i="36"/>
  <c r="AQ132" i="36"/>
  <c r="AP132" i="36"/>
  <c r="AO132" i="36"/>
  <c r="AN132" i="36"/>
  <c r="AM132" i="36"/>
  <c r="AL132" i="36"/>
  <c r="AK132" i="36"/>
  <c r="AJ132" i="36"/>
  <c r="AI132" i="36"/>
  <c r="AH132" i="36"/>
  <c r="AG132" i="36"/>
  <c r="AF132" i="36"/>
  <c r="AE132" i="36"/>
  <c r="AD132" i="36"/>
  <c r="AC132" i="36"/>
  <c r="AB132" i="36"/>
  <c r="AA132" i="36"/>
  <c r="Z132" i="36"/>
  <c r="Y132" i="36"/>
  <c r="X132" i="36"/>
  <c r="W132" i="36"/>
  <c r="V132" i="36"/>
  <c r="U132" i="36"/>
  <c r="T132" i="36"/>
  <c r="S132" i="36"/>
  <c r="R132" i="36"/>
  <c r="Q132" i="36"/>
  <c r="P132" i="36"/>
  <c r="O132" i="36"/>
  <c r="N132" i="36"/>
  <c r="M132" i="36"/>
  <c r="L132" i="36"/>
  <c r="K132" i="36"/>
  <c r="J132" i="36"/>
  <c r="I132" i="36"/>
  <c r="H132" i="36"/>
  <c r="G132" i="36"/>
  <c r="F132" i="36"/>
  <c r="E132" i="36"/>
  <c r="D132" i="36"/>
  <c r="C132" i="36"/>
  <c r="AX131" i="36"/>
  <c r="AW131" i="36"/>
  <c r="AV131" i="36"/>
  <c r="AU131" i="36"/>
  <c r="AT131" i="36"/>
  <c r="AS131" i="36"/>
  <c r="AR131" i="36"/>
  <c r="AQ131" i="36"/>
  <c r="AP131" i="36"/>
  <c r="AO131" i="36"/>
  <c r="AN131" i="36"/>
  <c r="AM131" i="36"/>
  <c r="AL131" i="36"/>
  <c r="AK131" i="36"/>
  <c r="AJ131" i="36"/>
  <c r="AI131" i="36"/>
  <c r="AH131" i="36"/>
  <c r="AG131" i="36"/>
  <c r="AF131" i="36"/>
  <c r="AE131" i="36"/>
  <c r="AD131" i="36"/>
  <c r="AC131" i="36"/>
  <c r="AB131" i="36"/>
  <c r="AA131" i="36"/>
  <c r="Z131" i="36"/>
  <c r="Y131" i="36"/>
  <c r="X131" i="36"/>
  <c r="W131" i="36"/>
  <c r="V131" i="36"/>
  <c r="U131" i="36"/>
  <c r="T131" i="36"/>
  <c r="S131" i="36"/>
  <c r="R131" i="36"/>
  <c r="Q131" i="36"/>
  <c r="P131" i="36"/>
  <c r="O131" i="36"/>
  <c r="N131" i="36"/>
  <c r="M131" i="36"/>
  <c r="L131" i="36"/>
  <c r="K131" i="36"/>
  <c r="J131" i="36"/>
  <c r="I131" i="36"/>
  <c r="H131" i="36"/>
  <c r="G131" i="36"/>
  <c r="F131" i="36"/>
  <c r="E131" i="36"/>
  <c r="D131" i="36"/>
  <c r="C131" i="36"/>
  <c r="AX130" i="36"/>
  <c r="AW130" i="36"/>
  <c r="AV130" i="36"/>
  <c r="AU130" i="36"/>
  <c r="AT130" i="36"/>
  <c r="AS130" i="36"/>
  <c r="AR130" i="36"/>
  <c r="AQ130" i="36"/>
  <c r="AP130" i="36"/>
  <c r="AO130" i="36"/>
  <c r="AN130" i="36"/>
  <c r="AM130" i="36"/>
  <c r="AL130" i="36"/>
  <c r="AK130" i="36"/>
  <c r="AJ130" i="36"/>
  <c r="AI130" i="36"/>
  <c r="AH130" i="36"/>
  <c r="AG130" i="36"/>
  <c r="AF130" i="36"/>
  <c r="AE130" i="36"/>
  <c r="AD130" i="36"/>
  <c r="AC130" i="36"/>
  <c r="AB130" i="36"/>
  <c r="AA130" i="36"/>
  <c r="Z130" i="36"/>
  <c r="Y130" i="36"/>
  <c r="X130" i="36"/>
  <c r="W130" i="36"/>
  <c r="V130" i="36"/>
  <c r="U130" i="36"/>
  <c r="T130" i="36"/>
  <c r="S130" i="36"/>
  <c r="R130" i="36"/>
  <c r="Q130" i="36"/>
  <c r="P130" i="36"/>
  <c r="O130" i="36"/>
  <c r="N130" i="36"/>
  <c r="M130" i="36"/>
  <c r="L130" i="36"/>
  <c r="K130" i="36"/>
  <c r="J130" i="36"/>
  <c r="I130" i="36"/>
  <c r="H130" i="36"/>
  <c r="G130" i="36"/>
  <c r="F130" i="36"/>
  <c r="E130" i="36"/>
  <c r="D130" i="36"/>
  <c r="C130" i="36"/>
  <c r="AX129" i="36"/>
  <c r="AW129" i="36"/>
  <c r="AV129" i="36"/>
  <c r="AU129" i="36"/>
  <c r="AT129" i="36"/>
  <c r="AS129" i="36"/>
  <c r="AR129" i="36"/>
  <c r="AQ129" i="36"/>
  <c r="AP129" i="36"/>
  <c r="AO129" i="36"/>
  <c r="AN129" i="36"/>
  <c r="AM129" i="36"/>
  <c r="AL129" i="36"/>
  <c r="AK129" i="36"/>
  <c r="AJ129" i="36"/>
  <c r="AI129" i="36"/>
  <c r="AH129" i="36"/>
  <c r="AG129" i="36"/>
  <c r="AF129" i="36"/>
  <c r="AE129" i="36"/>
  <c r="AD129" i="36"/>
  <c r="AC129" i="36"/>
  <c r="AB129" i="36"/>
  <c r="AA129" i="36"/>
  <c r="Z129" i="36"/>
  <c r="Y129" i="36"/>
  <c r="X129" i="36"/>
  <c r="W129" i="36"/>
  <c r="V129" i="36"/>
  <c r="U129" i="36"/>
  <c r="T129" i="36"/>
  <c r="S129" i="36"/>
  <c r="R129" i="36"/>
  <c r="Q129" i="36"/>
  <c r="P129" i="36"/>
  <c r="O129" i="36"/>
  <c r="N129" i="36"/>
  <c r="M129" i="36"/>
  <c r="L129" i="36"/>
  <c r="K129" i="36"/>
  <c r="J129" i="36"/>
  <c r="I129" i="36"/>
  <c r="H129" i="36"/>
  <c r="G129" i="36"/>
  <c r="F129" i="36"/>
  <c r="E129" i="36"/>
  <c r="D129" i="36"/>
  <c r="C129" i="36"/>
  <c r="AX128" i="36"/>
  <c r="AW128" i="36"/>
  <c r="AV128" i="36"/>
  <c r="AU128" i="36"/>
  <c r="AT128" i="36"/>
  <c r="AS128" i="36"/>
  <c r="AR128" i="36"/>
  <c r="AQ128" i="36"/>
  <c r="AP128" i="36"/>
  <c r="AO128" i="36"/>
  <c r="AN128" i="36"/>
  <c r="AM128" i="36"/>
  <c r="AL128" i="36"/>
  <c r="AK128" i="36"/>
  <c r="AJ128" i="36"/>
  <c r="AI128" i="36"/>
  <c r="AH128" i="36"/>
  <c r="AG128" i="36"/>
  <c r="AF128" i="36"/>
  <c r="AE128" i="36"/>
  <c r="AD128" i="36"/>
  <c r="AC128" i="36"/>
  <c r="AB128" i="36"/>
  <c r="AA128" i="36"/>
  <c r="Z128" i="36"/>
  <c r="Y128" i="36"/>
  <c r="X128" i="36"/>
  <c r="W128" i="36"/>
  <c r="V128" i="36"/>
  <c r="U128" i="36"/>
  <c r="T128" i="36"/>
  <c r="S128" i="36"/>
  <c r="R128" i="36"/>
  <c r="Q128" i="36"/>
  <c r="P128" i="36"/>
  <c r="O128" i="36"/>
  <c r="N128" i="36"/>
  <c r="M128" i="36"/>
  <c r="L128" i="36"/>
  <c r="K128" i="36"/>
  <c r="J128" i="36"/>
  <c r="I128" i="36"/>
  <c r="H128" i="36"/>
  <c r="G128" i="36"/>
  <c r="F128" i="36"/>
  <c r="E128" i="36"/>
  <c r="D128" i="36"/>
  <c r="C128" i="36"/>
  <c r="AX127" i="36"/>
  <c r="AW127" i="36"/>
  <c r="AV127" i="36"/>
  <c r="AU127" i="36"/>
  <c r="AT127" i="36"/>
  <c r="AS127" i="36"/>
  <c r="AR127" i="36"/>
  <c r="AQ127" i="36"/>
  <c r="AP127" i="36"/>
  <c r="AO127" i="36"/>
  <c r="AN127" i="36"/>
  <c r="AM127" i="36"/>
  <c r="AL127" i="36"/>
  <c r="AK127" i="36"/>
  <c r="AJ127" i="36"/>
  <c r="AI127" i="36"/>
  <c r="AH127" i="36"/>
  <c r="AG127" i="36"/>
  <c r="AF127" i="36"/>
  <c r="AE127" i="36"/>
  <c r="AD127" i="36"/>
  <c r="AC127" i="36"/>
  <c r="AB127" i="36"/>
  <c r="AA127" i="36"/>
  <c r="Z127" i="36"/>
  <c r="Y127" i="36"/>
  <c r="X127" i="36"/>
  <c r="W127" i="36"/>
  <c r="V127" i="36"/>
  <c r="U127" i="36"/>
  <c r="T127" i="36"/>
  <c r="S127" i="36"/>
  <c r="R127" i="36"/>
  <c r="Q127" i="36"/>
  <c r="P127" i="36"/>
  <c r="O127" i="36"/>
  <c r="N127" i="36"/>
  <c r="M127" i="36"/>
  <c r="L127" i="36"/>
  <c r="K127" i="36"/>
  <c r="J127" i="36"/>
  <c r="I127" i="36"/>
  <c r="H127" i="36"/>
  <c r="G127" i="36"/>
  <c r="F127" i="36"/>
  <c r="E127" i="36"/>
  <c r="D127" i="36"/>
  <c r="C127" i="36"/>
  <c r="AX122" i="36"/>
  <c r="AW122" i="36"/>
  <c r="AV122" i="36"/>
  <c r="AU122" i="36"/>
  <c r="AT122" i="36"/>
  <c r="AS122" i="36"/>
  <c r="AR122" i="36"/>
  <c r="AQ122" i="36"/>
  <c r="AP122" i="36"/>
  <c r="AO122" i="36"/>
  <c r="AN122" i="36"/>
  <c r="AM122" i="36"/>
  <c r="AL122" i="36"/>
  <c r="AK122" i="36"/>
  <c r="AJ122" i="36"/>
  <c r="AI122" i="36"/>
  <c r="AH122" i="36"/>
  <c r="AG122" i="36"/>
  <c r="AF122" i="36"/>
  <c r="AE122" i="36"/>
  <c r="AD122" i="36"/>
  <c r="AC122" i="36"/>
  <c r="AB122" i="36"/>
  <c r="AA122" i="36"/>
  <c r="Z122" i="36"/>
  <c r="Y122" i="36"/>
  <c r="X122" i="36"/>
  <c r="W122" i="36"/>
  <c r="V122" i="36"/>
  <c r="U122" i="36"/>
  <c r="T122" i="36"/>
  <c r="S122" i="36"/>
  <c r="R122" i="36"/>
  <c r="Q122" i="36"/>
  <c r="P122" i="36"/>
  <c r="O122" i="36"/>
  <c r="N122" i="36"/>
  <c r="M122" i="36"/>
  <c r="L122" i="36"/>
  <c r="K122" i="36"/>
  <c r="J122" i="36"/>
  <c r="I122" i="36"/>
  <c r="H122" i="36"/>
  <c r="G122" i="36"/>
  <c r="F122" i="36"/>
  <c r="E122" i="36"/>
  <c r="D122" i="36"/>
  <c r="C122" i="36"/>
  <c r="AX121" i="36"/>
  <c r="AW121" i="36"/>
  <c r="AV121" i="36"/>
  <c r="AU121" i="36"/>
  <c r="AT121" i="36"/>
  <c r="AS121" i="36"/>
  <c r="AR121" i="36"/>
  <c r="AQ121" i="36"/>
  <c r="AP121" i="36"/>
  <c r="AO121" i="36"/>
  <c r="AN121" i="36"/>
  <c r="AM121" i="36"/>
  <c r="AL121" i="36"/>
  <c r="AK121" i="36"/>
  <c r="AJ121" i="36"/>
  <c r="AI121" i="36"/>
  <c r="AH121" i="36"/>
  <c r="AG121" i="36"/>
  <c r="AF121" i="36"/>
  <c r="AE121" i="36"/>
  <c r="AD121" i="36"/>
  <c r="AC121" i="36"/>
  <c r="AB121" i="36"/>
  <c r="AA121" i="36"/>
  <c r="Z121" i="36"/>
  <c r="Y121" i="36"/>
  <c r="X121" i="36"/>
  <c r="W121" i="36"/>
  <c r="V121" i="36"/>
  <c r="U121" i="36"/>
  <c r="T121" i="36"/>
  <c r="S121" i="36"/>
  <c r="R121" i="36"/>
  <c r="Q121" i="36"/>
  <c r="P121" i="36"/>
  <c r="O121" i="36"/>
  <c r="N121" i="36"/>
  <c r="M121" i="36"/>
  <c r="L121" i="36"/>
  <c r="K121" i="36"/>
  <c r="J121" i="36"/>
  <c r="I121" i="36"/>
  <c r="H121" i="36"/>
  <c r="G121" i="36"/>
  <c r="F121" i="36"/>
  <c r="E121" i="36"/>
  <c r="D121" i="36"/>
  <c r="C121" i="36"/>
  <c r="AX120" i="36"/>
  <c r="AW120" i="36"/>
  <c r="AV120" i="36"/>
  <c r="AU120" i="36"/>
  <c r="AT120" i="36"/>
  <c r="AS120" i="36"/>
  <c r="AR120" i="36"/>
  <c r="AQ120" i="36"/>
  <c r="AP120" i="36"/>
  <c r="AO120" i="36"/>
  <c r="AN120" i="36"/>
  <c r="AM120" i="36"/>
  <c r="AL120" i="36"/>
  <c r="AK120" i="36"/>
  <c r="AJ120" i="36"/>
  <c r="AI120" i="36"/>
  <c r="AH120" i="36"/>
  <c r="AG120" i="36"/>
  <c r="AF120" i="36"/>
  <c r="AE120" i="36"/>
  <c r="AD120" i="36"/>
  <c r="AC120" i="36"/>
  <c r="AB120" i="36"/>
  <c r="AA120" i="36"/>
  <c r="Z120" i="36"/>
  <c r="Y120" i="36"/>
  <c r="X120" i="36"/>
  <c r="W120" i="36"/>
  <c r="V120" i="36"/>
  <c r="U120" i="36"/>
  <c r="T120" i="36"/>
  <c r="S120" i="36"/>
  <c r="R120" i="36"/>
  <c r="Q120" i="36"/>
  <c r="P120" i="36"/>
  <c r="O120" i="36"/>
  <c r="N120" i="36"/>
  <c r="M120" i="36"/>
  <c r="L120" i="36"/>
  <c r="K120" i="36"/>
  <c r="J120" i="36"/>
  <c r="I120" i="36"/>
  <c r="H120" i="36"/>
  <c r="G120" i="36"/>
  <c r="F120" i="36"/>
  <c r="E120" i="36"/>
  <c r="D120" i="36"/>
  <c r="C120" i="36"/>
  <c r="AX119" i="36"/>
  <c r="AW119" i="36"/>
  <c r="AV119" i="36"/>
  <c r="AU119" i="36"/>
  <c r="AT119" i="36"/>
  <c r="AS119" i="36"/>
  <c r="AR119" i="36"/>
  <c r="AQ119" i="36"/>
  <c r="AP119" i="36"/>
  <c r="AO119" i="36"/>
  <c r="AN119" i="36"/>
  <c r="AM119" i="36"/>
  <c r="AL119" i="36"/>
  <c r="AK119" i="36"/>
  <c r="AJ119" i="36"/>
  <c r="AI119" i="36"/>
  <c r="AH119" i="36"/>
  <c r="AG119" i="36"/>
  <c r="AF119" i="36"/>
  <c r="AE119" i="36"/>
  <c r="AD119" i="36"/>
  <c r="AC119" i="36"/>
  <c r="AB119" i="36"/>
  <c r="AA119" i="36"/>
  <c r="Z119" i="36"/>
  <c r="Y119" i="36"/>
  <c r="X119" i="36"/>
  <c r="W119" i="36"/>
  <c r="V119" i="36"/>
  <c r="U119" i="36"/>
  <c r="T119" i="36"/>
  <c r="S119" i="36"/>
  <c r="R119" i="36"/>
  <c r="Q119" i="36"/>
  <c r="P119" i="36"/>
  <c r="O119" i="36"/>
  <c r="N119" i="36"/>
  <c r="M119" i="36"/>
  <c r="L119" i="36"/>
  <c r="K119" i="36"/>
  <c r="J119" i="36"/>
  <c r="I119" i="36"/>
  <c r="H119" i="36"/>
  <c r="G119" i="36"/>
  <c r="F119" i="36"/>
  <c r="E119" i="36"/>
  <c r="D119" i="36"/>
  <c r="C119" i="36"/>
  <c r="AX118" i="36"/>
  <c r="AW118" i="36"/>
  <c r="AV118" i="36"/>
  <c r="AU118" i="36"/>
  <c r="AT118" i="36"/>
  <c r="AS118" i="36"/>
  <c r="AR118" i="36"/>
  <c r="AQ118" i="36"/>
  <c r="AP118" i="36"/>
  <c r="AO118" i="36"/>
  <c r="AN118" i="36"/>
  <c r="AM118" i="36"/>
  <c r="AL118" i="36"/>
  <c r="AK118" i="36"/>
  <c r="AJ118" i="36"/>
  <c r="AI118" i="36"/>
  <c r="AH118" i="36"/>
  <c r="AG118" i="36"/>
  <c r="AF118" i="36"/>
  <c r="AE118" i="36"/>
  <c r="AD118" i="36"/>
  <c r="AC118" i="36"/>
  <c r="AB118" i="36"/>
  <c r="AA118" i="36"/>
  <c r="Z118" i="36"/>
  <c r="Y118" i="36"/>
  <c r="X118" i="36"/>
  <c r="W118" i="36"/>
  <c r="V118" i="36"/>
  <c r="U118" i="36"/>
  <c r="T118" i="36"/>
  <c r="S118" i="36"/>
  <c r="R118" i="36"/>
  <c r="Q118" i="36"/>
  <c r="P118" i="36"/>
  <c r="O118" i="36"/>
  <c r="N118" i="36"/>
  <c r="M118" i="36"/>
  <c r="L118" i="36"/>
  <c r="K118" i="36"/>
  <c r="J118" i="36"/>
  <c r="I118" i="36"/>
  <c r="H118" i="36"/>
  <c r="G118" i="36"/>
  <c r="F118" i="36"/>
  <c r="E118" i="36"/>
  <c r="D118" i="36"/>
  <c r="C118" i="36"/>
  <c r="AX117" i="36"/>
  <c r="AW117" i="36"/>
  <c r="AV117" i="36"/>
  <c r="AU117" i="36"/>
  <c r="AT117" i="36"/>
  <c r="AS117" i="36"/>
  <c r="AR117" i="36"/>
  <c r="AQ117" i="36"/>
  <c r="AP117" i="36"/>
  <c r="AO117" i="36"/>
  <c r="AN117" i="36"/>
  <c r="AM117" i="36"/>
  <c r="AL117" i="36"/>
  <c r="AK117" i="36"/>
  <c r="AJ117" i="36"/>
  <c r="AI117" i="36"/>
  <c r="AH117" i="36"/>
  <c r="AG117" i="36"/>
  <c r="AF117" i="36"/>
  <c r="AE117" i="36"/>
  <c r="AD117" i="36"/>
  <c r="AC117" i="36"/>
  <c r="AB117" i="36"/>
  <c r="AA117" i="36"/>
  <c r="Z117" i="36"/>
  <c r="Y117" i="36"/>
  <c r="X117" i="36"/>
  <c r="W117" i="36"/>
  <c r="V117" i="36"/>
  <c r="U117" i="36"/>
  <c r="T117" i="36"/>
  <c r="S117" i="36"/>
  <c r="R117" i="36"/>
  <c r="Q117" i="36"/>
  <c r="P117" i="36"/>
  <c r="O117" i="36"/>
  <c r="N117" i="36"/>
  <c r="M117" i="36"/>
  <c r="L117" i="36"/>
  <c r="K117" i="36"/>
  <c r="J117" i="36"/>
  <c r="I117" i="36"/>
  <c r="H117" i="36"/>
  <c r="G117" i="36"/>
  <c r="F117" i="36"/>
  <c r="E117" i="36"/>
  <c r="D117" i="36"/>
  <c r="C117" i="36"/>
  <c r="AX116" i="36"/>
  <c r="AW116" i="36"/>
  <c r="AV116" i="36"/>
  <c r="AU116" i="36"/>
  <c r="AT116" i="36"/>
  <c r="AS116" i="36"/>
  <c r="AR116" i="36"/>
  <c r="AQ116" i="36"/>
  <c r="AP116" i="36"/>
  <c r="AO116" i="36"/>
  <c r="AN116" i="36"/>
  <c r="AM116" i="36"/>
  <c r="AL116" i="36"/>
  <c r="AK116" i="36"/>
  <c r="AJ116" i="36"/>
  <c r="AI116" i="36"/>
  <c r="AH116" i="36"/>
  <c r="AG116" i="36"/>
  <c r="AF116" i="36"/>
  <c r="AE116" i="36"/>
  <c r="AD116" i="36"/>
  <c r="AC116" i="36"/>
  <c r="AB116" i="36"/>
  <c r="AA116" i="36"/>
  <c r="Z116" i="36"/>
  <c r="Y116" i="36"/>
  <c r="X116" i="36"/>
  <c r="W116" i="36"/>
  <c r="V116" i="36"/>
  <c r="U116" i="36"/>
  <c r="T116" i="36"/>
  <c r="S116" i="36"/>
  <c r="R116" i="36"/>
  <c r="Q116" i="36"/>
  <c r="P116" i="36"/>
  <c r="O116" i="36"/>
  <c r="N116" i="36"/>
  <c r="M116" i="36"/>
  <c r="L116" i="36"/>
  <c r="K116" i="36"/>
  <c r="J116" i="36"/>
  <c r="I116" i="36"/>
  <c r="H116" i="36"/>
  <c r="G116" i="36"/>
  <c r="F116" i="36"/>
  <c r="E116" i="36"/>
  <c r="D116" i="36"/>
  <c r="C116" i="36"/>
  <c r="AX115" i="36"/>
  <c r="AW115" i="36"/>
  <c r="AV115" i="36"/>
  <c r="AU115" i="36"/>
  <c r="AT115" i="36"/>
  <c r="AS115" i="36"/>
  <c r="AR115" i="36"/>
  <c r="AQ115" i="36"/>
  <c r="AP115" i="36"/>
  <c r="AO115" i="36"/>
  <c r="AN115" i="36"/>
  <c r="AM115" i="36"/>
  <c r="AL115" i="36"/>
  <c r="AK115" i="36"/>
  <c r="AJ115" i="36"/>
  <c r="AI115" i="36"/>
  <c r="AH115" i="36"/>
  <c r="AG115" i="36"/>
  <c r="AF115" i="36"/>
  <c r="AE115" i="36"/>
  <c r="AD115" i="36"/>
  <c r="AC115" i="36"/>
  <c r="AB115" i="36"/>
  <c r="AA115" i="36"/>
  <c r="Z115" i="36"/>
  <c r="Y115" i="36"/>
  <c r="X115" i="36"/>
  <c r="W115" i="36"/>
  <c r="V115" i="36"/>
  <c r="U115" i="36"/>
  <c r="T115" i="36"/>
  <c r="S115" i="36"/>
  <c r="R115" i="36"/>
  <c r="Q115" i="36"/>
  <c r="P115" i="36"/>
  <c r="O115" i="36"/>
  <c r="N115" i="36"/>
  <c r="M115" i="36"/>
  <c r="L115" i="36"/>
  <c r="K115" i="36"/>
  <c r="J115" i="36"/>
  <c r="I115" i="36"/>
  <c r="H115" i="36"/>
  <c r="G115" i="36"/>
  <c r="F115" i="36"/>
  <c r="E115" i="36"/>
  <c r="D115" i="36"/>
  <c r="C115" i="36"/>
  <c r="AX114" i="36"/>
  <c r="AW114" i="36"/>
  <c r="AV114" i="36"/>
  <c r="AU114" i="36"/>
  <c r="AT114" i="36"/>
  <c r="AS114" i="36"/>
  <c r="AR114" i="36"/>
  <c r="AQ114" i="36"/>
  <c r="AP114" i="36"/>
  <c r="AO114" i="36"/>
  <c r="AN114" i="36"/>
  <c r="AM114" i="36"/>
  <c r="AL114" i="36"/>
  <c r="AK114" i="36"/>
  <c r="AJ114" i="36"/>
  <c r="AI114" i="36"/>
  <c r="AH114" i="36"/>
  <c r="AG114" i="36"/>
  <c r="AF114" i="36"/>
  <c r="AE114" i="36"/>
  <c r="AD114" i="36"/>
  <c r="AC114" i="36"/>
  <c r="AB114" i="36"/>
  <c r="AA114" i="36"/>
  <c r="Z114" i="36"/>
  <c r="Y114" i="36"/>
  <c r="X114" i="36"/>
  <c r="W114" i="36"/>
  <c r="V114" i="36"/>
  <c r="U114" i="36"/>
  <c r="T114" i="36"/>
  <c r="S114" i="36"/>
  <c r="R114" i="36"/>
  <c r="Q114" i="36"/>
  <c r="P114" i="36"/>
  <c r="O114" i="36"/>
  <c r="N114" i="36"/>
  <c r="M114" i="36"/>
  <c r="L114" i="36"/>
  <c r="K114" i="36"/>
  <c r="J114" i="36"/>
  <c r="I114" i="36"/>
  <c r="H114" i="36"/>
  <c r="G114" i="36"/>
  <c r="F114" i="36"/>
  <c r="E114" i="36"/>
  <c r="D114" i="36"/>
  <c r="C114" i="36"/>
  <c r="AX113" i="36"/>
  <c r="AW113" i="36"/>
  <c r="AV113" i="36"/>
  <c r="AU113" i="36"/>
  <c r="AT113" i="36"/>
  <c r="AS113" i="36"/>
  <c r="AR113" i="36"/>
  <c r="AQ113" i="36"/>
  <c r="AP113" i="36"/>
  <c r="AO113" i="36"/>
  <c r="AN113" i="36"/>
  <c r="AM113" i="36"/>
  <c r="AL113" i="36"/>
  <c r="AK113" i="36"/>
  <c r="AJ113" i="36"/>
  <c r="AI113" i="36"/>
  <c r="AH113" i="36"/>
  <c r="AG113" i="36"/>
  <c r="AF113" i="36"/>
  <c r="AE113" i="36"/>
  <c r="AD113" i="36"/>
  <c r="AC113" i="36"/>
  <c r="AB113" i="36"/>
  <c r="AA113" i="36"/>
  <c r="Z113" i="36"/>
  <c r="Y113" i="36"/>
  <c r="X113" i="36"/>
  <c r="W113" i="36"/>
  <c r="V113" i="36"/>
  <c r="U113" i="36"/>
  <c r="T113" i="36"/>
  <c r="S113" i="36"/>
  <c r="R113" i="36"/>
  <c r="Q113" i="36"/>
  <c r="P113" i="36"/>
  <c r="O113" i="36"/>
  <c r="N113" i="36"/>
  <c r="M113" i="36"/>
  <c r="L113" i="36"/>
  <c r="K113" i="36"/>
  <c r="J113" i="36"/>
  <c r="I113" i="36"/>
  <c r="H113" i="36"/>
  <c r="G113" i="36"/>
  <c r="F113" i="36"/>
  <c r="E113" i="36"/>
  <c r="D113" i="36"/>
  <c r="C113" i="36"/>
  <c r="AX112" i="36"/>
  <c r="AW112" i="36"/>
  <c r="AV112" i="36"/>
  <c r="AU112" i="36"/>
  <c r="AT112" i="36"/>
  <c r="AS112" i="36"/>
  <c r="AR112" i="36"/>
  <c r="AQ112" i="36"/>
  <c r="AP112" i="36"/>
  <c r="AO112" i="36"/>
  <c r="AN112" i="36"/>
  <c r="AM112" i="36"/>
  <c r="AL112" i="36"/>
  <c r="AK112" i="36"/>
  <c r="AJ112" i="36"/>
  <c r="AI112" i="36"/>
  <c r="AH112" i="36"/>
  <c r="AG112" i="36"/>
  <c r="AF112" i="36"/>
  <c r="AE112" i="36"/>
  <c r="AD112" i="36"/>
  <c r="AC112" i="36"/>
  <c r="AB112" i="36"/>
  <c r="AA112" i="36"/>
  <c r="Z112" i="36"/>
  <c r="Y112" i="36"/>
  <c r="X112" i="36"/>
  <c r="W112" i="36"/>
  <c r="V112" i="36"/>
  <c r="U112" i="36"/>
  <c r="T112" i="36"/>
  <c r="S112" i="36"/>
  <c r="R112" i="36"/>
  <c r="Q112" i="36"/>
  <c r="P112" i="36"/>
  <c r="O112" i="36"/>
  <c r="N112" i="36"/>
  <c r="M112" i="36"/>
  <c r="L112" i="36"/>
  <c r="K112" i="36"/>
  <c r="J112" i="36"/>
  <c r="I112" i="36"/>
  <c r="H112" i="36"/>
  <c r="G112" i="36"/>
  <c r="F112" i="36"/>
  <c r="E112" i="36"/>
  <c r="D112" i="36"/>
  <c r="C112" i="36"/>
  <c r="AX111" i="36"/>
  <c r="AW111" i="36"/>
  <c r="AV111" i="36"/>
  <c r="AU111" i="36"/>
  <c r="AT111" i="36"/>
  <c r="AS111" i="36"/>
  <c r="AR111" i="36"/>
  <c r="AQ111" i="36"/>
  <c r="AP111" i="36"/>
  <c r="AO111" i="36"/>
  <c r="AN111" i="36"/>
  <c r="AM111" i="36"/>
  <c r="AL111" i="36"/>
  <c r="AK111" i="36"/>
  <c r="AJ111" i="36"/>
  <c r="AI111" i="36"/>
  <c r="AH111" i="36"/>
  <c r="AG111" i="36"/>
  <c r="AF111" i="36"/>
  <c r="AE111" i="36"/>
  <c r="AD111" i="36"/>
  <c r="AC111" i="36"/>
  <c r="AB111" i="36"/>
  <c r="AA111" i="36"/>
  <c r="Z111" i="36"/>
  <c r="Y111" i="36"/>
  <c r="X111" i="36"/>
  <c r="W111" i="36"/>
  <c r="V111" i="36"/>
  <c r="U111" i="36"/>
  <c r="T111" i="36"/>
  <c r="S111" i="36"/>
  <c r="R111" i="36"/>
  <c r="Q111" i="36"/>
  <c r="P111" i="36"/>
  <c r="O111" i="36"/>
  <c r="N111" i="36"/>
  <c r="M111" i="36"/>
  <c r="L111" i="36"/>
  <c r="K111" i="36"/>
  <c r="J111" i="36"/>
  <c r="I111" i="36"/>
  <c r="H111" i="36"/>
  <c r="G111" i="36"/>
  <c r="F111" i="36"/>
  <c r="E111" i="36"/>
  <c r="D111" i="36"/>
  <c r="C111" i="36"/>
  <c r="AX110" i="36"/>
  <c r="AW110" i="36"/>
  <c r="AV110" i="36"/>
  <c r="AU110" i="36"/>
  <c r="AT110" i="36"/>
  <c r="AS110" i="36"/>
  <c r="AR110" i="36"/>
  <c r="AQ110" i="36"/>
  <c r="AP110" i="36"/>
  <c r="AO110" i="36"/>
  <c r="AN110" i="36"/>
  <c r="AM110" i="36"/>
  <c r="AL110" i="36"/>
  <c r="AK110" i="36"/>
  <c r="AJ110" i="36"/>
  <c r="AI110" i="36"/>
  <c r="AH110" i="36"/>
  <c r="AG110" i="36"/>
  <c r="AF110" i="36"/>
  <c r="AE110" i="36"/>
  <c r="AD110" i="36"/>
  <c r="AC110" i="36"/>
  <c r="AB110" i="36"/>
  <c r="AA110" i="36"/>
  <c r="Z110" i="36"/>
  <c r="Y110" i="36"/>
  <c r="X110" i="36"/>
  <c r="W110" i="36"/>
  <c r="V110" i="36"/>
  <c r="U110" i="36"/>
  <c r="T110" i="36"/>
  <c r="S110" i="36"/>
  <c r="R110" i="36"/>
  <c r="Q110" i="36"/>
  <c r="P110" i="36"/>
  <c r="O110" i="36"/>
  <c r="N110" i="36"/>
  <c r="M110" i="36"/>
  <c r="L110" i="36"/>
  <c r="K110" i="36"/>
  <c r="J110" i="36"/>
  <c r="I110" i="36"/>
  <c r="H110" i="36"/>
  <c r="G110" i="36"/>
  <c r="F110" i="36"/>
  <c r="E110" i="36"/>
  <c r="D110" i="36"/>
  <c r="C110" i="36"/>
  <c r="AY139" i="35"/>
  <c r="AX139" i="35"/>
  <c r="AW139" i="35"/>
  <c r="AV139" i="35"/>
  <c r="AU139" i="35"/>
  <c r="AT139" i="35"/>
  <c r="AS139" i="35"/>
  <c r="AR139" i="35"/>
  <c r="AQ139" i="35"/>
  <c r="AP139" i="35"/>
  <c r="AO139" i="35"/>
  <c r="AN139" i="35"/>
  <c r="AM139" i="35"/>
  <c r="AL139" i="35"/>
  <c r="AK139" i="35"/>
  <c r="AJ139" i="35"/>
  <c r="AI139" i="35"/>
  <c r="AH139" i="35"/>
  <c r="AG139" i="35"/>
  <c r="AF139" i="35"/>
  <c r="AE139" i="35"/>
  <c r="AD139" i="35"/>
  <c r="AC139" i="35"/>
  <c r="AB139" i="35"/>
  <c r="AA139" i="35"/>
  <c r="Z139" i="35"/>
  <c r="Y139" i="35"/>
  <c r="X139" i="35"/>
  <c r="W139" i="35"/>
  <c r="V139" i="35"/>
  <c r="U139" i="35"/>
  <c r="T139" i="35"/>
  <c r="S139" i="35"/>
  <c r="R139" i="35"/>
  <c r="Q139" i="35"/>
  <c r="P139" i="35"/>
  <c r="O139" i="35"/>
  <c r="N139" i="35"/>
  <c r="M139" i="35"/>
  <c r="L139" i="35"/>
  <c r="K139" i="35"/>
  <c r="J139" i="35"/>
  <c r="I139" i="35"/>
  <c r="H139" i="35"/>
  <c r="G139" i="35"/>
  <c r="F139" i="35"/>
  <c r="E139" i="35"/>
  <c r="D139" i="35"/>
  <c r="C139" i="35"/>
  <c r="AY138" i="35"/>
  <c r="AX138" i="35"/>
  <c r="AW138" i="35"/>
  <c r="AV138" i="35"/>
  <c r="AU138" i="35"/>
  <c r="AT138" i="35"/>
  <c r="AS138" i="35"/>
  <c r="AR138" i="35"/>
  <c r="AQ138" i="35"/>
  <c r="AP138" i="35"/>
  <c r="AO138" i="35"/>
  <c r="AN138" i="35"/>
  <c r="AM138" i="35"/>
  <c r="AL138" i="35"/>
  <c r="AK138" i="35"/>
  <c r="AJ138" i="35"/>
  <c r="AI138" i="35"/>
  <c r="AH138" i="35"/>
  <c r="AG138" i="35"/>
  <c r="AF138" i="35"/>
  <c r="AE138" i="35"/>
  <c r="AD138" i="35"/>
  <c r="AC138" i="35"/>
  <c r="AB138" i="35"/>
  <c r="AA138" i="35"/>
  <c r="Z138" i="35"/>
  <c r="Y138" i="35"/>
  <c r="X138" i="35"/>
  <c r="W138" i="35"/>
  <c r="V138" i="35"/>
  <c r="U138" i="35"/>
  <c r="T138" i="35"/>
  <c r="S138" i="35"/>
  <c r="R138" i="35"/>
  <c r="Q138" i="35"/>
  <c r="P138" i="35"/>
  <c r="O138" i="35"/>
  <c r="N138" i="35"/>
  <c r="M138" i="35"/>
  <c r="L138" i="35"/>
  <c r="K138" i="35"/>
  <c r="J138" i="35"/>
  <c r="I138" i="35"/>
  <c r="H138" i="35"/>
  <c r="G138" i="35"/>
  <c r="F138" i="35"/>
  <c r="E138" i="35"/>
  <c r="D138" i="35"/>
  <c r="C138" i="35"/>
  <c r="AY137" i="35"/>
  <c r="AX137" i="35"/>
  <c r="AW137" i="35"/>
  <c r="AV137" i="35"/>
  <c r="AU137" i="35"/>
  <c r="AT137" i="35"/>
  <c r="AS137" i="35"/>
  <c r="AR137" i="35"/>
  <c r="AQ137" i="35"/>
  <c r="AP137" i="35"/>
  <c r="AO137" i="35"/>
  <c r="AN137" i="35"/>
  <c r="AM137" i="35"/>
  <c r="AL137" i="35"/>
  <c r="AK137" i="35"/>
  <c r="AJ137" i="35"/>
  <c r="AI137" i="35"/>
  <c r="AH137" i="35"/>
  <c r="AG137" i="35"/>
  <c r="AF137" i="35"/>
  <c r="AE137" i="35"/>
  <c r="AD137" i="35"/>
  <c r="AC137" i="35"/>
  <c r="AB137" i="35"/>
  <c r="AA137" i="35"/>
  <c r="Z137" i="35"/>
  <c r="Y137" i="35"/>
  <c r="X137" i="35"/>
  <c r="W137" i="35"/>
  <c r="V137" i="35"/>
  <c r="U137" i="35"/>
  <c r="T137" i="35"/>
  <c r="S137" i="35"/>
  <c r="R137" i="35"/>
  <c r="Q137" i="35"/>
  <c r="P137" i="35"/>
  <c r="O137" i="35"/>
  <c r="N137" i="35"/>
  <c r="M137" i="35"/>
  <c r="L137" i="35"/>
  <c r="K137" i="35"/>
  <c r="J137" i="35"/>
  <c r="I137" i="35"/>
  <c r="H137" i="35"/>
  <c r="G137" i="35"/>
  <c r="F137" i="35"/>
  <c r="E137" i="35"/>
  <c r="D137" i="35"/>
  <c r="C137" i="35"/>
  <c r="AY136" i="35"/>
  <c r="AX136" i="35"/>
  <c r="AW136" i="35"/>
  <c r="AV136" i="35"/>
  <c r="AU136" i="35"/>
  <c r="AT136" i="35"/>
  <c r="AS136" i="35"/>
  <c r="AR136" i="35"/>
  <c r="AQ136" i="35"/>
  <c r="AP136" i="35"/>
  <c r="AO136" i="35"/>
  <c r="AN136" i="35"/>
  <c r="AM136" i="35"/>
  <c r="AL136" i="35"/>
  <c r="AK136" i="35"/>
  <c r="AJ136" i="35"/>
  <c r="AI136" i="35"/>
  <c r="AH136" i="35"/>
  <c r="AG136" i="35"/>
  <c r="AF136" i="35"/>
  <c r="AE136" i="35"/>
  <c r="AD136" i="35"/>
  <c r="AC136" i="35"/>
  <c r="AB136" i="35"/>
  <c r="AA136" i="35"/>
  <c r="Z136" i="35"/>
  <c r="Y136" i="35"/>
  <c r="X136" i="35"/>
  <c r="W136" i="35"/>
  <c r="V136" i="35"/>
  <c r="U136" i="35"/>
  <c r="T136" i="35"/>
  <c r="S136" i="35"/>
  <c r="R136" i="35"/>
  <c r="Q136" i="35"/>
  <c r="P136" i="35"/>
  <c r="O136" i="35"/>
  <c r="N136" i="35"/>
  <c r="M136" i="35"/>
  <c r="L136" i="35"/>
  <c r="K136" i="35"/>
  <c r="J136" i="35"/>
  <c r="I136" i="35"/>
  <c r="H136" i="35"/>
  <c r="G136" i="35"/>
  <c r="F136" i="35"/>
  <c r="E136" i="35"/>
  <c r="D136" i="35"/>
  <c r="C136" i="35"/>
  <c r="AY135" i="35"/>
  <c r="AX135" i="35"/>
  <c r="AW135" i="35"/>
  <c r="AV135" i="35"/>
  <c r="AU135" i="35"/>
  <c r="AT135" i="35"/>
  <c r="AS135" i="35"/>
  <c r="AR135" i="35"/>
  <c r="AQ135" i="35"/>
  <c r="AP135" i="35"/>
  <c r="AO135" i="35"/>
  <c r="AN135" i="35"/>
  <c r="AM135" i="35"/>
  <c r="AL135" i="35"/>
  <c r="AK135" i="35"/>
  <c r="AJ135" i="35"/>
  <c r="AI135" i="35"/>
  <c r="AH135" i="35"/>
  <c r="AG135" i="35"/>
  <c r="AF135" i="35"/>
  <c r="AE135" i="35"/>
  <c r="AD135" i="35"/>
  <c r="AC135" i="35"/>
  <c r="AB135" i="35"/>
  <c r="AA135" i="35"/>
  <c r="Z135" i="35"/>
  <c r="Y135" i="35"/>
  <c r="X135" i="35"/>
  <c r="W135" i="35"/>
  <c r="V135" i="35"/>
  <c r="U135" i="35"/>
  <c r="T135" i="35"/>
  <c r="S135" i="35"/>
  <c r="R135" i="35"/>
  <c r="Q135" i="35"/>
  <c r="P135" i="35"/>
  <c r="O135" i="35"/>
  <c r="N135" i="35"/>
  <c r="M135" i="35"/>
  <c r="L135" i="35"/>
  <c r="K135" i="35"/>
  <c r="J135" i="35"/>
  <c r="I135" i="35"/>
  <c r="H135" i="35"/>
  <c r="G135" i="35"/>
  <c r="F135" i="35"/>
  <c r="E135" i="35"/>
  <c r="D135" i="35"/>
  <c r="C135" i="35"/>
  <c r="AY134" i="35"/>
  <c r="AX134" i="35"/>
  <c r="AW134" i="35"/>
  <c r="AV134" i="35"/>
  <c r="AU134" i="35"/>
  <c r="AT134" i="35"/>
  <c r="AS134" i="35"/>
  <c r="AR134" i="35"/>
  <c r="AQ134" i="35"/>
  <c r="AP134" i="35"/>
  <c r="AO134" i="35"/>
  <c r="AN134" i="35"/>
  <c r="AM134" i="35"/>
  <c r="AL134" i="35"/>
  <c r="AK134" i="35"/>
  <c r="AJ134" i="35"/>
  <c r="AI134" i="35"/>
  <c r="AH134" i="35"/>
  <c r="AG134" i="35"/>
  <c r="AF134" i="35"/>
  <c r="AE134" i="35"/>
  <c r="AD134" i="35"/>
  <c r="AC134" i="35"/>
  <c r="AB134" i="35"/>
  <c r="AA134" i="35"/>
  <c r="Z134" i="35"/>
  <c r="Y134" i="35"/>
  <c r="X134" i="35"/>
  <c r="W134" i="35"/>
  <c r="V134" i="35"/>
  <c r="U134" i="35"/>
  <c r="T134" i="35"/>
  <c r="S134" i="35"/>
  <c r="R134" i="35"/>
  <c r="Q134" i="35"/>
  <c r="P134" i="35"/>
  <c r="O134" i="35"/>
  <c r="N134" i="35"/>
  <c r="M134" i="35"/>
  <c r="L134" i="35"/>
  <c r="K134" i="35"/>
  <c r="J134" i="35"/>
  <c r="I134" i="35"/>
  <c r="H134" i="35"/>
  <c r="G134" i="35"/>
  <c r="F134" i="35"/>
  <c r="E134" i="35"/>
  <c r="D134" i="35"/>
  <c r="C134" i="35"/>
  <c r="AY133" i="35"/>
  <c r="AX133" i="35"/>
  <c r="AW133" i="35"/>
  <c r="AV133" i="35"/>
  <c r="AU133" i="35"/>
  <c r="AT133" i="35"/>
  <c r="AS133" i="35"/>
  <c r="AR133" i="35"/>
  <c r="AQ133" i="35"/>
  <c r="AP133" i="35"/>
  <c r="AO133" i="35"/>
  <c r="AN133" i="35"/>
  <c r="AM133" i="35"/>
  <c r="AL133" i="35"/>
  <c r="AK133" i="35"/>
  <c r="AJ133" i="35"/>
  <c r="AI133" i="35"/>
  <c r="AH133" i="35"/>
  <c r="AG133" i="35"/>
  <c r="AF133" i="35"/>
  <c r="AE133" i="35"/>
  <c r="AD133" i="35"/>
  <c r="AC133" i="35"/>
  <c r="AB133" i="35"/>
  <c r="AA133" i="35"/>
  <c r="Z133" i="35"/>
  <c r="Y133" i="35"/>
  <c r="X133" i="35"/>
  <c r="W133" i="35"/>
  <c r="V133" i="35"/>
  <c r="U133" i="35"/>
  <c r="T133" i="35"/>
  <c r="S133" i="35"/>
  <c r="R133" i="35"/>
  <c r="Q133" i="35"/>
  <c r="P133" i="35"/>
  <c r="O133" i="35"/>
  <c r="N133" i="35"/>
  <c r="M133" i="35"/>
  <c r="L133" i="35"/>
  <c r="K133" i="35"/>
  <c r="J133" i="35"/>
  <c r="I133" i="35"/>
  <c r="H133" i="35"/>
  <c r="G133" i="35"/>
  <c r="F133" i="35"/>
  <c r="E133" i="35"/>
  <c r="D133" i="35"/>
  <c r="C133" i="35"/>
  <c r="AY132" i="35"/>
  <c r="AX132" i="35"/>
  <c r="AW132" i="35"/>
  <c r="AV132" i="35"/>
  <c r="AU132" i="35"/>
  <c r="AT132" i="35"/>
  <c r="AS132" i="35"/>
  <c r="AR132" i="35"/>
  <c r="AQ132" i="35"/>
  <c r="AP132" i="35"/>
  <c r="AO132" i="35"/>
  <c r="AN132" i="35"/>
  <c r="AM132" i="35"/>
  <c r="AL132" i="35"/>
  <c r="AK132" i="35"/>
  <c r="AJ132" i="35"/>
  <c r="AI132" i="35"/>
  <c r="AH132" i="35"/>
  <c r="AG132" i="35"/>
  <c r="AF132" i="35"/>
  <c r="AE132" i="35"/>
  <c r="AD132" i="35"/>
  <c r="AC132" i="35"/>
  <c r="AB132" i="35"/>
  <c r="AA132" i="35"/>
  <c r="Z132" i="35"/>
  <c r="Y132" i="35"/>
  <c r="X132" i="35"/>
  <c r="W132" i="35"/>
  <c r="V132" i="35"/>
  <c r="U132" i="35"/>
  <c r="T132" i="35"/>
  <c r="S132" i="35"/>
  <c r="R132" i="35"/>
  <c r="Q132" i="35"/>
  <c r="P132" i="35"/>
  <c r="O132" i="35"/>
  <c r="N132" i="35"/>
  <c r="M132" i="35"/>
  <c r="L132" i="35"/>
  <c r="K132" i="35"/>
  <c r="J132" i="35"/>
  <c r="I132" i="35"/>
  <c r="H132" i="35"/>
  <c r="G132" i="35"/>
  <c r="F132" i="35"/>
  <c r="E132" i="35"/>
  <c r="D132" i="35"/>
  <c r="C132" i="35"/>
  <c r="AY131" i="35"/>
  <c r="AX131" i="35"/>
  <c r="AW131" i="35"/>
  <c r="AV131" i="35"/>
  <c r="AU131" i="35"/>
  <c r="AT131" i="35"/>
  <c r="AS131" i="35"/>
  <c r="AR131" i="35"/>
  <c r="AQ131" i="35"/>
  <c r="AP131" i="35"/>
  <c r="AO131" i="35"/>
  <c r="AN131" i="35"/>
  <c r="AM131" i="35"/>
  <c r="AL131" i="35"/>
  <c r="AK131" i="35"/>
  <c r="AJ131" i="35"/>
  <c r="AI131" i="35"/>
  <c r="AH131" i="35"/>
  <c r="AG131" i="35"/>
  <c r="AF131" i="35"/>
  <c r="AE131" i="35"/>
  <c r="AD131" i="35"/>
  <c r="AC131" i="35"/>
  <c r="AB131" i="35"/>
  <c r="AA131" i="35"/>
  <c r="Z131" i="35"/>
  <c r="Y131" i="35"/>
  <c r="X131" i="35"/>
  <c r="W131" i="35"/>
  <c r="V131" i="35"/>
  <c r="U131" i="35"/>
  <c r="T131" i="35"/>
  <c r="S131" i="35"/>
  <c r="R131" i="35"/>
  <c r="Q131" i="35"/>
  <c r="P131" i="35"/>
  <c r="O131" i="35"/>
  <c r="N131" i="35"/>
  <c r="M131" i="35"/>
  <c r="L131" i="35"/>
  <c r="K131" i="35"/>
  <c r="J131" i="35"/>
  <c r="I131" i="35"/>
  <c r="H131" i="35"/>
  <c r="G131" i="35"/>
  <c r="F131" i="35"/>
  <c r="E131" i="35"/>
  <c r="D131" i="35"/>
  <c r="C131" i="35"/>
  <c r="AY130" i="35"/>
  <c r="AX130" i="35"/>
  <c r="AW130" i="35"/>
  <c r="AV130" i="35"/>
  <c r="AU130" i="35"/>
  <c r="AT130" i="35"/>
  <c r="AS130" i="35"/>
  <c r="AR130" i="35"/>
  <c r="AQ130" i="35"/>
  <c r="AP130" i="35"/>
  <c r="AO130" i="35"/>
  <c r="AN130" i="35"/>
  <c r="AM130" i="35"/>
  <c r="AL130" i="35"/>
  <c r="AK130" i="35"/>
  <c r="AJ130" i="35"/>
  <c r="AI130" i="35"/>
  <c r="AH130" i="35"/>
  <c r="AG130" i="35"/>
  <c r="AF130" i="35"/>
  <c r="AE130" i="35"/>
  <c r="AD130" i="35"/>
  <c r="AC130" i="35"/>
  <c r="AB130" i="35"/>
  <c r="AA130" i="35"/>
  <c r="Z130" i="35"/>
  <c r="Y130" i="35"/>
  <c r="X130" i="35"/>
  <c r="W130" i="35"/>
  <c r="V130" i="35"/>
  <c r="U130" i="35"/>
  <c r="T130" i="35"/>
  <c r="S130" i="35"/>
  <c r="R130" i="35"/>
  <c r="Q130" i="35"/>
  <c r="P130" i="35"/>
  <c r="O130" i="35"/>
  <c r="N130" i="35"/>
  <c r="M130" i="35"/>
  <c r="L130" i="35"/>
  <c r="K130" i="35"/>
  <c r="J130" i="35"/>
  <c r="I130" i="35"/>
  <c r="H130" i="35"/>
  <c r="G130" i="35"/>
  <c r="F130" i="35"/>
  <c r="E130" i="35"/>
  <c r="D130" i="35"/>
  <c r="C130" i="35"/>
  <c r="AY129" i="35"/>
  <c r="AX129" i="35"/>
  <c r="AW129" i="35"/>
  <c r="AV129" i="35"/>
  <c r="AU129" i="35"/>
  <c r="AT129" i="35"/>
  <c r="AS129" i="35"/>
  <c r="AR129" i="35"/>
  <c r="AQ129" i="35"/>
  <c r="AP129" i="35"/>
  <c r="AO129" i="35"/>
  <c r="AN129" i="35"/>
  <c r="AM129" i="35"/>
  <c r="AL129" i="35"/>
  <c r="AK129" i="35"/>
  <c r="AJ129" i="35"/>
  <c r="AI129" i="35"/>
  <c r="AH129" i="35"/>
  <c r="AG129" i="35"/>
  <c r="AF129" i="35"/>
  <c r="AE129" i="35"/>
  <c r="AD129" i="35"/>
  <c r="AC129" i="35"/>
  <c r="AB129" i="35"/>
  <c r="AA129" i="35"/>
  <c r="Z129" i="35"/>
  <c r="Y129" i="35"/>
  <c r="X129" i="35"/>
  <c r="W129" i="35"/>
  <c r="V129" i="35"/>
  <c r="U129" i="35"/>
  <c r="T129" i="35"/>
  <c r="S129" i="35"/>
  <c r="R129" i="35"/>
  <c r="Q129" i="35"/>
  <c r="P129" i="35"/>
  <c r="O129" i="35"/>
  <c r="N129" i="35"/>
  <c r="M129" i="35"/>
  <c r="L129" i="35"/>
  <c r="K129" i="35"/>
  <c r="J129" i="35"/>
  <c r="I129" i="35"/>
  <c r="H129" i="35"/>
  <c r="G129" i="35"/>
  <c r="F129" i="35"/>
  <c r="E129" i="35"/>
  <c r="D129" i="35"/>
  <c r="C129" i="35"/>
  <c r="AY128" i="35"/>
  <c r="AX128" i="35"/>
  <c r="AW128" i="35"/>
  <c r="AV128" i="35"/>
  <c r="AU128" i="35"/>
  <c r="AT128" i="35"/>
  <c r="AS128" i="35"/>
  <c r="AR128" i="35"/>
  <c r="AQ128" i="35"/>
  <c r="AP128" i="35"/>
  <c r="AO128" i="35"/>
  <c r="AN128" i="35"/>
  <c r="AM128" i="35"/>
  <c r="AL128" i="35"/>
  <c r="AK128" i="35"/>
  <c r="AJ128" i="35"/>
  <c r="AI128" i="35"/>
  <c r="AH128" i="35"/>
  <c r="AG128" i="35"/>
  <c r="AF128" i="35"/>
  <c r="AE128" i="35"/>
  <c r="AD128" i="35"/>
  <c r="AC128" i="35"/>
  <c r="AB128" i="35"/>
  <c r="AA128" i="35"/>
  <c r="Z128" i="35"/>
  <c r="Y128" i="35"/>
  <c r="X128" i="35"/>
  <c r="W128" i="35"/>
  <c r="V128" i="35"/>
  <c r="U128" i="35"/>
  <c r="T128" i="35"/>
  <c r="S128" i="35"/>
  <c r="R128" i="35"/>
  <c r="Q128" i="35"/>
  <c r="P128" i="35"/>
  <c r="O128" i="35"/>
  <c r="N128" i="35"/>
  <c r="M128" i="35"/>
  <c r="L128" i="35"/>
  <c r="K128" i="35"/>
  <c r="J128" i="35"/>
  <c r="I128" i="35"/>
  <c r="H128" i="35"/>
  <c r="G128" i="35"/>
  <c r="F128" i="35"/>
  <c r="E128" i="35"/>
  <c r="D128" i="35"/>
  <c r="C128" i="35"/>
  <c r="AY127" i="35"/>
  <c r="AX127" i="35"/>
  <c r="AW127" i="35"/>
  <c r="AV127" i="35"/>
  <c r="AU127" i="35"/>
  <c r="AT127" i="35"/>
  <c r="AS127" i="35"/>
  <c r="AR127" i="35"/>
  <c r="AQ127" i="35"/>
  <c r="AP127" i="35"/>
  <c r="AO127" i="35"/>
  <c r="AN127" i="35"/>
  <c r="AM127" i="35"/>
  <c r="AL127" i="35"/>
  <c r="AK127" i="35"/>
  <c r="AJ127" i="35"/>
  <c r="AI127" i="35"/>
  <c r="AH127" i="35"/>
  <c r="AG127" i="35"/>
  <c r="AF127" i="35"/>
  <c r="AE127" i="35"/>
  <c r="AD127" i="35"/>
  <c r="AC127" i="35"/>
  <c r="AB127" i="35"/>
  <c r="AA127" i="35"/>
  <c r="Z127" i="35"/>
  <c r="Y127" i="35"/>
  <c r="X127" i="35"/>
  <c r="W127" i="35"/>
  <c r="V127" i="35"/>
  <c r="U127" i="35"/>
  <c r="T127" i="35"/>
  <c r="S127" i="35"/>
  <c r="R127" i="35"/>
  <c r="Q127" i="35"/>
  <c r="P127" i="35"/>
  <c r="O127" i="35"/>
  <c r="N127" i="35"/>
  <c r="M127" i="35"/>
  <c r="L127" i="35"/>
  <c r="K127" i="35"/>
  <c r="J127" i="35"/>
  <c r="I127" i="35"/>
  <c r="H127" i="35"/>
  <c r="G127" i="35"/>
  <c r="F127" i="35"/>
  <c r="E127" i="35"/>
  <c r="D127" i="35"/>
  <c r="C127" i="35"/>
  <c r="AY122" i="35"/>
  <c r="AX122" i="35"/>
  <c r="AW122" i="35"/>
  <c r="AV122" i="35"/>
  <c r="AU122" i="35"/>
  <c r="AT122" i="35"/>
  <c r="AS122" i="35"/>
  <c r="AR122" i="35"/>
  <c r="AQ122" i="35"/>
  <c r="AP122" i="35"/>
  <c r="AO122" i="35"/>
  <c r="AN122" i="35"/>
  <c r="AM122" i="35"/>
  <c r="AL122" i="35"/>
  <c r="AK122" i="35"/>
  <c r="AJ122" i="35"/>
  <c r="AI122" i="35"/>
  <c r="AH122" i="35"/>
  <c r="AG122" i="35"/>
  <c r="AF122" i="35"/>
  <c r="AE122" i="35"/>
  <c r="AD122" i="35"/>
  <c r="AC122" i="35"/>
  <c r="AB122" i="35"/>
  <c r="AA122" i="35"/>
  <c r="Z122" i="35"/>
  <c r="Y122" i="35"/>
  <c r="X122" i="35"/>
  <c r="W122" i="35"/>
  <c r="V122" i="35"/>
  <c r="U122" i="35"/>
  <c r="T122" i="35"/>
  <c r="S122" i="35"/>
  <c r="R122" i="35"/>
  <c r="Q122" i="35"/>
  <c r="P122" i="35"/>
  <c r="O122" i="35"/>
  <c r="N122" i="35"/>
  <c r="M122" i="35"/>
  <c r="L122" i="35"/>
  <c r="K122" i="35"/>
  <c r="J122" i="35"/>
  <c r="I122" i="35"/>
  <c r="H122" i="35"/>
  <c r="G122" i="35"/>
  <c r="F122" i="35"/>
  <c r="E122" i="35"/>
  <c r="D122" i="35"/>
  <c r="C122" i="35"/>
  <c r="AY121" i="35"/>
  <c r="AX121" i="35"/>
  <c r="AW121" i="35"/>
  <c r="AV121" i="35"/>
  <c r="AU121" i="35"/>
  <c r="AT121" i="35"/>
  <c r="AS121" i="35"/>
  <c r="AR121" i="35"/>
  <c r="AQ121" i="35"/>
  <c r="AP121" i="35"/>
  <c r="AO121" i="35"/>
  <c r="AN121" i="35"/>
  <c r="AM121" i="35"/>
  <c r="AL121" i="35"/>
  <c r="AK121" i="35"/>
  <c r="AJ121" i="35"/>
  <c r="AI121" i="35"/>
  <c r="AH121" i="35"/>
  <c r="AG121" i="35"/>
  <c r="AF121" i="35"/>
  <c r="AE121" i="35"/>
  <c r="AD121" i="35"/>
  <c r="AC121" i="35"/>
  <c r="AB121" i="35"/>
  <c r="AA121" i="35"/>
  <c r="Z121" i="35"/>
  <c r="Y121" i="35"/>
  <c r="X121" i="35"/>
  <c r="W121" i="35"/>
  <c r="V121" i="35"/>
  <c r="U121" i="35"/>
  <c r="T121" i="35"/>
  <c r="S121" i="35"/>
  <c r="R121" i="35"/>
  <c r="Q121" i="35"/>
  <c r="P121" i="35"/>
  <c r="O121" i="35"/>
  <c r="N121" i="35"/>
  <c r="M121" i="35"/>
  <c r="L121" i="35"/>
  <c r="K121" i="35"/>
  <c r="J121" i="35"/>
  <c r="I121" i="35"/>
  <c r="H121" i="35"/>
  <c r="G121" i="35"/>
  <c r="F121" i="35"/>
  <c r="E121" i="35"/>
  <c r="D121" i="35"/>
  <c r="C121" i="35"/>
  <c r="AY120" i="35"/>
  <c r="AX120" i="35"/>
  <c r="AW120" i="35"/>
  <c r="AV120" i="35"/>
  <c r="AU120" i="35"/>
  <c r="AT120" i="35"/>
  <c r="AS120" i="35"/>
  <c r="AR120" i="35"/>
  <c r="AQ120" i="35"/>
  <c r="AP120" i="35"/>
  <c r="AO120" i="35"/>
  <c r="AN120" i="35"/>
  <c r="AM120" i="35"/>
  <c r="AL120" i="35"/>
  <c r="AK120" i="35"/>
  <c r="AJ120" i="35"/>
  <c r="AI120" i="35"/>
  <c r="AH120" i="35"/>
  <c r="AG120" i="35"/>
  <c r="AF120" i="35"/>
  <c r="AE120" i="35"/>
  <c r="AD120" i="35"/>
  <c r="AC120" i="35"/>
  <c r="AB120" i="35"/>
  <c r="AA120" i="35"/>
  <c r="Z120" i="35"/>
  <c r="Y120" i="35"/>
  <c r="X120" i="35"/>
  <c r="W120" i="35"/>
  <c r="V120" i="35"/>
  <c r="U120" i="35"/>
  <c r="T120" i="35"/>
  <c r="S120" i="35"/>
  <c r="R120" i="35"/>
  <c r="Q120" i="35"/>
  <c r="P120" i="35"/>
  <c r="O120" i="35"/>
  <c r="N120" i="35"/>
  <c r="M120" i="35"/>
  <c r="L120" i="35"/>
  <c r="K120" i="35"/>
  <c r="J120" i="35"/>
  <c r="I120" i="35"/>
  <c r="H120" i="35"/>
  <c r="G120" i="35"/>
  <c r="F120" i="35"/>
  <c r="E120" i="35"/>
  <c r="D120" i="35"/>
  <c r="C120" i="35"/>
  <c r="AY119" i="35"/>
  <c r="AX119" i="35"/>
  <c r="AW119" i="35"/>
  <c r="AV119" i="35"/>
  <c r="AU119" i="35"/>
  <c r="AT119" i="35"/>
  <c r="AS119" i="35"/>
  <c r="AR119" i="35"/>
  <c r="AQ119" i="35"/>
  <c r="AP119" i="35"/>
  <c r="AO119" i="35"/>
  <c r="AN119" i="35"/>
  <c r="AM119" i="35"/>
  <c r="AL119" i="35"/>
  <c r="AK119" i="35"/>
  <c r="AJ119" i="35"/>
  <c r="AI119" i="35"/>
  <c r="AH119" i="35"/>
  <c r="AG119" i="35"/>
  <c r="AF119" i="35"/>
  <c r="AE119" i="35"/>
  <c r="AD119" i="35"/>
  <c r="AC119" i="35"/>
  <c r="AB119" i="35"/>
  <c r="AA119" i="35"/>
  <c r="Z119" i="35"/>
  <c r="Y119" i="35"/>
  <c r="X119" i="35"/>
  <c r="W119" i="35"/>
  <c r="V119" i="35"/>
  <c r="U119" i="35"/>
  <c r="T119" i="35"/>
  <c r="S119" i="35"/>
  <c r="R119" i="35"/>
  <c r="Q119" i="35"/>
  <c r="P119" i="35"/>
  <c r="O119" i="35"/>
  <c r="N119" i="35"/>
  <c r="M119" i="35"/>
  <c r="L119" i="35"/>
  <c r="K119" i="35"/>
  <c r="J119" i="35"/>
  <c r="I119" i="35"/>
  <c r="H119" i="35"/>
  <c r="G119" i="35"/>
  <c r="F119" i="35"/>
  <c r="E119" i="35"/>
  <c r="D119" i="35"/>
  <c r="C119" i="35"/>
  <c r="AY118" i="35"/>
  <c r="AX118" i="35"/>
  <c r="AW118" i="35"/>
  <c r="AV118" i="35"/>
  <c r="AU118" i="35"/>
  <c r="AT118" i="35"/>
  <c r="AS118" i="35"/>
  <c r="AR118" i="35"/>
  <c r="AQ118" i="35"/>
  <c r="AP118" i="35"/>
  <c r="AO118" i="35"/>
  <c r="AN118" i="35"/>
  <c r="AM118" i="35"/>
  <c r="AL118" i="35"/>
  <c r="AK118" i="35"/>
  <c r="AJ118" i="35"/>
  <c r="AI118" i="35"/>
  <c r="AH118" i="35"/>
  <c r="AG118" i="35"/>
  <c r="AF118" i="35"/>
  <c r="AE118" i="35"/>
  <c r="AD118" i="35"/>
  <c r="AC118" i="35"/>
  <c r="AB118" i="35"/>
  <c r="AA118" i="35"/>
  <c r="Z118" i="35"/>
  <c r="Y118" i="35"/>
  <c r="X118" i="35"/>
  <c r="W118" i="35"/>
  <c r="V118" i="35"/>
  <c r="U118" i="35"/>
  <c r="T118" i="35"/>
  <c r="S118" i="35"/>
  <c r="R118" i="35"/>
  <c r="Q118" i="35"/>
  <c r="P118" i="35"/>
  <c r="O118" i="35"/>
  <c r="N118" i="35"/>
  <c r="M118" i="35"/>
  <c r="L118" i="35"/>
  <c r="K118" i="35"/>
  <c r="J118" i="35"/>
  <c r="I118" i="35"/>
  <c r="H118" i="35"/>
  <c r="G118" i="35"/>
  <c r="F118" i="35"/>
  <c r="E118" i="35"/>
  <c r="D118" i="35"/>
  <c r="C118" i="35"/>
  <c r="AY117" i="35"/>
  <c r="AX117" i="35"/>
  <c r="AW117" i="35"/>
  <c r="AV117" i="35"/>
  <c r="AU117" i="35"/>
  <c r="AT117" i="35"/>
  <c r="AS117" i="35"/>
  <c r="AR117" i="35"/>
  <c r="AQ117" i="35"/>
  <c r="AP117" i="35"/>
  <c r="AO117" i="35"/>
  <c r="AN117" i="35"/>
  <c r="AM117" i="35"/>
  <c r="AL117" i="35"/>
  <c r="AK117" i="35"/>
  <c r="AJ117" i="35"/>
  <c r="AI117" i="35"/>
  <c r="AH117" i="35"/>
  <c r="AG117" i="35"/>
  <c r="AF117" i="35"/>
  <c r="AE117" i="35"/>
  <c r="AD117" i="35"/>
  <c r="AC117" i="35"/>
  <c r="AB117" i="35"/>
  <c r="AA117" i="35"/>
  <c r="Z117" i="35"/>
  <c r="Y117" i="35"/>
  <c r="X117" i="35"/>
  <c r="W117" i="35"/>
  <c r="V117" i="35"/>
  <c r="U117" i="35"/>
  <c r="T117" i="35"/>
  <c r="S117" i="35"/>
  <c r="R117" i="35"/>
  <c r="Q117" i="35"/>
  <c r="P117" i="35"/>
  <c r="O117" i="35"/>
  <c r="N117" i="35"/>
  <c r="M117" i="35"/>
  <c r="L117" i="35"/>
  <c r="K117" i="35"/>
  <c r="J117" i="35"/>
  <c r="I117" i="35"/>
  <c r="H117" i="35"/>
  <c r="G117" i="35"/>
  <c r="F117" i="35"/>
  <c r="E117" i="35"/>
  <c r="D117" i="35"/>
  <c r="C117" i="35"/>
  <c r="AY116" i="35"/>
  <c r="AX116" i="35"/>
  <c r="AW116" i="35"/>
  <c r="AV116" i="35"/>
  <c r="AU116" i="35"/>
  <c r="AT116" i="35"/>
  <c r="AS116" i="35"/>
  <c r="AR116" i="35"/>
  <c r="AQ116" i="35"/>
  <c r="AP116" i="35"/>
  <c r="AO116" i="35"/>
  <c r="AN116" i="35"/>
  <c r="AM116" i="35"/>
  <c r="AL116" i="35"/>
  <c r="AK116" i="35"/>
  <c r="AJ116" i="35"/>
  <c r="AI116" i="35"/>
  <c r="AH116" i="35"/>
  <c r="AG116" i="35"/>
  <c r="AF116" i="35"/>
  <c r="AE116" i="35"/>
  <c r="AD116" i="35"/>
  <c r="AC116" i="35"/>
  <c r="AB116" i="35"/>
  <c r="AA116" i="35"/>
  <c r="Z116" i="35"/>
  <c r="Y116" i="35"/>
  <c r="X116" i="35"/>
  <c r="W116" i="35"/>
  <c r="V116" i="35"/>
  <c r="U116" i="35"/>
  <c r="T116" i="35"/>
  <c r="S116" i="35"/>
  <c r="R116" i="35"/>
  <c r="Q116" i="35"/>
  <c r="P116" i="35"/>
  <c r="O116" i="35"/>
  <c r="N116" i="35"/>
  <c r="M116" i="35"/>
  <c r="L116" i="35"/>
  <c r="K116" i="35"/>
  <c r="J116" i="35"/>
  <c r="I116" i="35"/>
  <c r="H116" i="35"/>
  <c r="G116" i="35"/>
  <c r="F116" i="35"/>
  <c r="E116" i="35"/>
  <c r="D116" i="35"/>
  <c r="C116" i="35"/>
  <c r="AY115" i="35"/>
  <c r="AX115" i="35"/>
  <c r="AW115" i="35"/>
  <c r="AV115" i="35"/>
  <c r="AU115" i="35"/>
  <c r="AT115" i="35"/>
  <c r="AS115" i="35"/>
  <c r="AR115" i="35"/>
  <c r="AQ115" i="35"/>
  <c r="AP115" i="35"/>
  <c r="AO115" i="35"/>
  <c r="AN115" i="35"/>
  <c r="AM115" i="35"/>
  <c r="AL115" i="35"/>
  <c r="AK115" i="35"/>
  <c r="AJ115" i="35"/>
  <c r="AI115" i="35"/>
  <c r="AH115" i="35"/>
  <c r="AG115" i="35"/>
  <c r="AF115" i="35"/>
  <c r="AE115" i="35"/>
  <c r="AD115" i="35"/>
  <c r="AC115" i="35"/>
  <c r="AB115" i="35"/>
  <c r="AA115" i="35"/>
  <c r="Z115" i="35"/>
  <c r="Y115" i="35"/>
  <c r="X115" i="35"/>
  <c r="W115" i="35"/>
  <c r="V115" i="35"/>
  <c r="U115" i="35"/>
  <c r="T115" i="35"/>
  <c r="S115" i="35"/>
  <c r="R115" i="35"/>
  <c r="Q115" i="35"/>
  <c r="P115" i="35"/>
  <c r="O115" i="35"/>
  <c r="N115" i="35"/>
  <c r="M115" i="35"/>
  <c r="L115" i="35"/>
  <c r="K115" i="35"/>
  <c r="J115" i="35"/>
  <c r="I115" i="35"/>
  <c r="H115" i="35"/>
  <c r="G115" i="35"/>
  <c r="F115" i="35"/>
  <c r="E115" i="35"/>
  <c r="D115" i="35"/>
  <c r="C115" i="35"/>
  <c r="AY114" i="35"/>
  <c r="AX114" i="35"/>
  <c r="AW114" i="35"/>
  <c r="AV114" i="35"/>
  <c r="AU114" i="35"/>
  <c r="AT114" i="35"/>
  <c r="AS114" i="35"/>
  <c r="AR114" i="35"/>
  <c r="AQ114" i="35"/>
  <c r="AP114" i="35"/>
  <c r="AO114" i="35"/>
  <c r="AN114" i="35"/>
  <c r="AM114" i="35"/>
  <c r="AL114" i="35"/>
  <c r="AK114" i="35"/>
  <c r="AJ114" i="35"/>
  <c r="AI114" i="35"/>
  <c r="AH114" i="35"/>
  <c r="AG114" i="35"/>
  <c r="AF114" i="35"/>
  <c r="AE114" i="35"/>
  <c r="AD114" i="35"/>
  <c r="AC114" i="35"/>
  <c r="AB114" i="35"/>
  <c r="AA114" i="35"/>
  <c r="Z114" i="35"/>
  <c r="Y114" i="35"/>
  <c r="X114" i="35"/>
  <c r="W114" i="35"/>
  <c r="V114" i="35"/>
  <c r="U114" i="35"/>
  <c r="T114" i="35"/>
  <c r="S114" i="35"/>
  <c r="R114" i="35"/>
  <c r="Q114" i="35"/>
  <c r="P114" i="35"/>
  <c r="O114" i="35"/>
  <c r="N114" i="35"/>
  <c r="M114" i="35"/>
  <c r="L114" i="35"/>
  <c r="K114" i="35"/>
  <c r="J114" i="35"/>
  <c r="I114" i="35"/>
  <c r="H114" i="35"/>
  <c r="G114" i="35"/>
  <c r="F114" i="35"/>
  <c r="E114" i="35"/>
  <c r="D114" i="35"/>
  <c r="C114" i="35"/>
  <c r="AY113" i="35"/>
  <c r="AX113" i="35"/>
  <c r="AW113" i="35"/>
  <c r="AV113" i="35"/>
  <c r="AU113" i="35"/>
  <c r="AT113" i="35"/>
  <c r="AS113" i="35"/>
  <c r="AR113" i="35"/>
  <c r="AQ113" i="35"/>
  <c r="AP113" i="35"/>
  <c r="AO113" i="35"/>
  <c r="AN113" i="35"/>
  <c r="AM113" i="35"/>
  <c r="AL113" i="35"/>
  <c r="AK113" i="35"/>
  <c r="AJ113" i="35"/>
  <c r="AI113" i="35"/>
  <c r="AH113" i="35"/>
  <c r="AG113" i="35"/>
  <c r="AF113" i="35"/>
  <c r="AE113" i="35"/>
  <c r="AD113" i="35"/>
  <c r="AC113" i="35"/>
  <c r="AB113" i="35"/>
  <c r="AA113" i="35"/>
  <c r="Z113" i="35"/>
  <c r="Y113" i="35"/>
  <c r="X113" i="35"/>
  <c r="W113" i="35"/>
  <c r="V113" i="35"/>
  <c r="U113" i="35"/>
  <c r="T113" i="35"/>
  <c r="S113" i="35"/>
  <c r="R113" i="35"/>
  <c r="Q113" i="35"/>
  <c r="P113" i="35"/>
  <c r="O113" i="35"/>
  <c r="N113" i="35"/>
  <c r="M113" i="35"/>
  <c r="L113" i="35"/>
  <c r="K113" i="35"/>
  <c r="J113" i="35"/>
  <c r="I113" i="35"/>
  <c r="H113" i="35"/>
  <c r="G113" i="35"/>
  <c r="F113" i="35"/>
  <c r="E113" i="35"/>
  <c r="D113" i="35"/>
  <c r="C113" i="35"/>
  <c r="AY112" i="35"/>
  <c r="AX112" i="35"/>
  <c r="AW112" i="35"/>
  <c r="AV112" i="35"/>
  <c r="AU112" i="35"/>
  <c r="AT112" i="35"/>
  <c r="AS112" i="35"/>
  <c r="AR112" i="35"/>
  <c r="AQ112" i="35"/>
  <c r="AP112" i="35"/>
  <c r="AO112" i="35"/>
  <c r="AN112" i="35"/>
  <c r="AM112" i="35"/>
  <c r="AL112" i="35"/>
  <c r="AK112" i="35"/>
  <c r="AJ112" i="35"/>
  <c r="AI112" i="35"/>
  <c r="AH112" i="35"/>
  <c r="AG112" i="35"/>
  <c r="AF112" i="35"/>
  <c r="AE112" i="35"/>
  <c r="AD112" i="35"/>
  <c r="AC112" i="35"/>
  <c r="AB112" i="35"/>
  <c r="AA112" i="35"/>
  <c r="Z112" i="35"/>
  <c r="Y112" i="35"/>
  <c r="X112" i="35"/>
  <c r="W112" i="35"/>
  <c r="V112" i="35"/>
  <c r="U112" i="35"/>
  <c r="T112" i="35"/>
  <c r="S112" i="35"/>
  <c r="R112" i="35"/>
  <c r="Q112" i="35"/>
  <c r="P112" i="35"/>
  <c r="O112" i="35"/>
  <c r="N112" i="35"/>
  <c r="M112" i="35"/>
  <c r="L112" i="35"/>
  <c r="K112" i="35"/>
  <c r="J112" i="35"/>
  <c r="I112" i="35"/>
  <c r="H112" i="35"/>
  <c r="G112" i="35"/>
  <c r="F112" i="35"/>
  <c r="E112" i="35"/>
  <c r="D112" i="35"/>
  <c r="C112" i="35"/>
  <c r="AY111" i="35"/>
  <c r="AX111" i="35"/>
  <c r="AW111" i="35"/>
  <c r="AV111" i="35"/>
  <c r="AU111" i="35"/>
  <c r="AT111" i="35"/>
  <c r="AS111" i="35"/>
  <c r="AR111" i="35"/>
  <c r="AQ111" i="35"/>
  <c r="AP111" i="35"/>
  <c r="AO111" i="35"/>
  <c r="AN111" i="35"/>
  <c r="AM111" i="35"/>
  <c r="AL111" i="35"/>
  <c r="AK111" i="35"/>
  <c r="AJ111" i="35"/>
  <c r="AI111" i="35"/>
  <c r="AH111" i="35"/>
  <c r="AG111" i="35"/>
  <c r="AF111" i="35"/>
  <c r="AE111" i="35"/>
  <c r="AD111" i="35"/>
  <c r="AC111" i="35"/>
  <c r="AB111" i="35"/>
  <c r="AA111" i="35"/>
  <c r="Z111" i="35"/>
  <c r="Y111" i="35"/>
  <c r="X111" i="35"/>
  <c r="W111" i="35"/>
  <c r="V111" i="35"/>
  <c r="U111" i="35"/>
  <c r="T111" i="35"/>
  <c r="S111" i="35"/>
  <c r="R111" i="35"/>
  <c r="Q111" i="35"/>
  <c r="P111" i="35"/>
  <c r="O111" i="35"/>
  <c r="N111" i="35"/>
  <c r="M111" i="35"/>
  <c r="L111" i="35"/>
  <c r="K111" i="35"/>
  <c r="J111" i="35"/>
  <c r="I111" i="35"/>
  <c r="H111" i="35"/>
  <c r="G111" i="35"/>
  <c r="F111" i="35"/>
  <c r="E111" i="35"/>
  <c r="D111" i="35"/>
  <c r="C111" i="35"/>
  <c r="AY110" i="35"/>
  <c r="AX110" i="35"/>
  <c r="AW110" i="35"/>
  <c r="AV110" i="35"/>
  <c r="AU110" i="35"/>
  <c r="AT110" i="35"/>
  <c r="AS110" i="35"/>
  <c r="AR110" i="35"/>
  <c r="AQ110" i="35"/>
  <c r="AP110" i="35"/>
  <c r="AO110" i="35"/>
  <c r="AN110" i="35"/>
  <c r="AM110" i="35"/>
  <c r="AL110" i="35"/>
  <c r="AK110" i="35"/>
  <c r="AJ110" i="35"/>
  <c r="AI110" i="35"/>
  <c r="AH110" i="35"/>
  <c r="AG110" i="35"/>
  <c r="AF110" i="35"/>
  <c r="AE110" i="35"/>
  <c r="AD110" i="35"/>
  <c r="AC110" i="35"/>
  <c r="AB110" i="35"/>
  <c r="AA110" i="35"/>
  <c r="Z110" i="35"/>
  <c r="Y110" i="35"/>
  <c r="X110" i="35"/>
  <c r="W110" i="35"/>
  <c r="V110" i="35"/>
  <c r="U110" i="35"/>
  <c r="T110" i="35"/>
  <c r="S110" i="35"/>
  <c r="R110" i="35"/>
  <c r="Q110" i="35"/>
  <c r="P110" i="35"/>
  <c r="O110" i="35"/>
  <c r="N110" i="35"/>
  <c r="M110" i="35"/>
  <c r="L110" i="35"/>
  <c r="K110" i="35"/>
  <c r="J110" i="35"/>
  <c r="I110" i="35"/>
  <c r="H110" i="35"/>
  <c r="G110" i="35"/>
  <c r="F110" i="35"/>
  <c r="E110" i="35"/>
  <c r="D110" i="35"/>
  <c r="C110" i="35"/>
  <c r="AY139" i="34"/>
  <c r="AX139" i="34"/>
  <c r="AW139" i="34"/>
  <c r="AV139" i="34"/>
  <c r="AU139" i="34"/>
  <c r="AT139" i="34"/>
  <c r="AS139" i="34"/>
  <c r="AR139" i="34"/>
  <c r="AQ139" i="34"/>
  <c r="AP139" i="34"/>
  <c r="AO139" i="34"/>
  <c r="AN139" i="34"/>
  <c r="AM139" i="34"/>
  <c r="AL139" i="34"/>
  <c r="AK139" i="34"/>
  <c r="AJ139" i="34"/>
  <c r="AI139" i="34"/>
  <c r="AH139" i="34"/>
  <c r="AG139" i="34"/>
  <c r="AF139" i="34"/>
  <c r="AE139" i="34"/>
  <c r="AD139" i="34"/>
  <c r="AC139" i="34"/>
  <c r="AB139" i="34"/>
  <c r="AA139" i="34"/>
  <c r="Z139" i="34"/>
  <c r="Y139" i="34"/>
  <c r="X139" i="34"/>
  <c r="W139" i="34"/>
  <c r="V139" i="34"/>
  <c r="U139" i="34"/>
  <c r="T139" i="34"/>
  <c r="S139" i="34"/>
  <c r="R139" i="34"/>
  <c r="Q139" i="34"/>
  <c r="P139" i="34"/>
  <c r="O139" i="34"/>
  <c r="N139" i="34"/>
  <c r="M139" i="34"/>
  <c r="L139" i="34"/>
  <c r="K139" i="34"/>
  <c r="J139" i="34"/>
  <c r="I139" i="34"/>
  <c r="H139" i="34"/>
  <c r="G139" i="34"/>
  <c r="F139" i="34"/>
  <c r="E139" i="34"/>
  <c r="D139" i="34"/>
  <c r="C139" i="34"/>
  <c r="AY138" i="34"/>
  <c r="AX138" i="34"/>
  <c r="AW138" i="34"/>
  <c r="AV138" i="34"/>
  <c r="AU138" i="34"/>
  <c r="AT138" i="34"/>
  <c r="AS138" i="34"/>
  <c r="AR138" i="34"/>
  <c r="AQ138" i="34"/>
  <c r="AP138" i="34"/>
  <c r="AO138" i="34"/>
  <c r="AN138" i="34"/>
  <c r="AM138" i="34"/>
  <c r="AL138" i="34"/>
  <c r="AK138" i="34"/>
  <c r="AJ138" i="34"/>
  <c r="AI138" i="34"/>
  <c r="AH138" i="34"/>
  <c r="AG138" i="34"/>
  <c r="AF138" i="34"/>
  <c r="AE138" i="34"/>
  <c r="AD138" i="34"/>
  <c r="AC138" i="34"/>
  <c r="AB138" i="34"/>
  <c r="AA138" i="34"/>
  <c r="Z138" i="34"/>
  <c r="Y138" i="34"/>
  <c r="X138" i="34"/>
  <c r="W138" i="34"/>
  <c r="V138" i="34"/>
  <c r="U138" i="34"/>
  <c r="T138" i="34"/>
  <c r="S138" i="34"/>
  <c r="R138" i="34"/>
  <c r="Q138" i="34"/>
  <c r="P138" i="34"/>
  <c r="O138" i="34"/>
  <c r="N138" i="34"/>
  <c r="M138" i="34"/>
  <c r="L138" i="34"/>
  <c r="K138" i="34"/>
  <c r="J138" i="34"/>
  <c r="I138" i="34"/>
  <c r="H138" i="34"/>
  <c r="G138" i="34"/>
  <c r="F138" i="34"/>
  <c r="E138" i="34"/>
  <c r="D138" i="34"/>
  <c r="C138" i="34"/>
  <c r="AY137" i="34"/>
  <c r="AX137" i="34"/>
  <c r="AW137" i="34"/>
  <c r="AV137" i="34"/>
  <c r="AU137" i="34"/>
  <c r="AT137" i="34"/>
  <c r="AS137" i="34"/>
  <c r="AR137" i="34"/>
  <c r="AQ137" i="34"/>
  <c r="AP137" i="34"/>
  <c r="AO137" i="34"/>
  <c r="AN137" i="34"/>
  <c r="AM137" i="34"/>
  <c r="AL137" i="34"/>
  <c r="AK137" i="34"/>
  <c r="AJ137" i="34"/>
  <c r="AI137" i="34"/>
  <c r="AH137" i="34"/>
  <c r="AG137" i="34"/>
  <c r="AF137" i="34"/>
  <c r="AE137" i="34"/>
  <c r="AD137" i="34"/>
  <c r="AC137" i="34"/>
  <c r="AB137" i="34"/>
  <c r="AA137" i="34"/>
  <c r="Z137" i="34"/>
  <c r="Y137" i="34"/>
  <c r="X137" i="34"/>
  <c r="W137" i="34"/>
  <c r="V137" i="34"/>
  <c r="U137" i="34"/>
  <c r="T137" i="34"/>
  <c r="S137" i="34"/>
  <c r="R137" i="34"/>
  <c r="Q137" i="34"/>
  <c r="P137" i="34"/>
  <c r="O137" i="34"/>
  <c r="N137" i="34"/>
  <c r="M137" i="34"/>
  <c r="L137" i="34"/>
  <c r="K137" i="34"/>
  <c r="J137" i="34"/>
  <c r="I137" i="34"/>
  <c r="H137" i="34"/>
  <c r="G137" i="34"/>
  <c r="F137" i="34"/>
  <c r="E137" i="34"/>
  <c r="D137" i="34"/>
  <c r="C137" i="34"/>
  <c r="AY136" i="34"/>
  <c r="AX136" i="34"/>
  <c r="AW136" i="34"/>
  <c r="AV136" i="34"/>
  <c r="AU136" i="34"/>
  <c r="AT136" i="34"/>
  <c r="AS136" i="34"/>
  <c r="AR136" i="34"/>
  <c r="AQ136" i="34"/>
  <c r="AP136" i="34"/>
  <c r="AO136" i="34"/>
  <c r="AN136" i="34"/>
  <c r="AM136" i="34"/>
  <c r="AL136" i="34"/>
  <c r="AK136" i="34"/>
  <c r="AJ136" i="34"/>
  <c r="AI136" i="34"/>
  <c r="AH136" i="34"/>
  <c r="AG136" i="34"/>
  <c r="AF136" i="34"/>
  <c r="AE136" i="34"/>
  <c r="AD136" i="34"/>
  <c r="AC136" i="34"/>
  <c r="AB136" i="34"/>
  <c r="AA136" i="34"/>
  <c r="Z136" i="34"/>
  <c r="Y136" i="34"/>
  <c r="X136" i="34"/>
  <c r="W136" i="34"/>
  <c r="V136" i="34"/>
  <c r="U136" i="34"/>
  <c r="T136" i="34"/>
  <c r="S136" i="34"/>
  <c r="R136" i="34"/>
  <c r="Q136" i="34"/>
  <c r="P136" i="34"/>
  <c r="O136" i="34"/>
  <c r="N136" i="34"/>
  <c r="M136" i="34"/>
  <c r="L136" i="34"/>
  <c r="K136" i="34"/>
  <c r="J136" i="34"/>
  <c r="I136" i="34"/>
  <c r="H136" i="34"/>
  <c r="G136" i="34"/>
  <c r="F136" i="34"/>
  <c r="E136" i="34"/>
  <c r="D136" i="34"/>
  <c r="C136" i="34"/>
  <c r="AY135" i="34"/>
  <c r="AX135" i="34"/>
  <c r="AW135" i="34"/>
  <c r="AV135" i="34"/>
  <c r="AU135" i="34"/>
  <c r="AT135" i="34"/>
  <c r="AS135" i="34"/>
  <c r="AR135" i="34"/>
  <c r="AQ135" i="34"/>
  <c r="AP135" i="34"/>
  <c r="AO135" i="34"/>
  <c r="AN135" i="34"/>
  <c r="AM135" i="34"/>
  <c r="AL135" i="34"/>
  <c r="AK135" i="34"/>
  <c r="AJ135" i="34"/>
  <c r="AI135" i="34"/>
  <c r="AH135" i="34"/>
  <c r="AG135" i="34"/>
  <c r="AF135" i="34"/>
  <c r="AE135" i="34"/>
  <c r="AD135" i="34"/>
  <c r="AC135" i="34"/>
  <c r="AB135" i="34"/>
  <c r="AA135" i="34"/>
  <c r="Z135" i="34"/>
  <c r="Y135" i="34"/>
  <c r="X135" i="34"/>
  <c r="W135" i="34"/>
  <c r="V135" i="34"/>
  <c r="U135" i="34"/>
  <c r="T135" i="34"/>
  <c r="S135" i="34"/>
  <c r="R135" i="34"/>
  <c r="Q135" i="34"/>
  <c r="P135" i="34"/>
  <c r="O135" i="34"/>
  <c r="N135" i="34"/>
  <c r="M135" i="34"/>
  <c r="L135" i="34"/>
  <c r="K135" i="34"/>
  <c r="J135" i="34"/>
  <c r="I135" i="34"/>
  <c r="H135" i="34"/>
  <c r="G135" i="34"/>
  <c r="F135" i="34"/>
  <c r="E135" i="34"/>
  <c r="D135" i="34"/>
  <c r="C135" i="34"/>
  <c r="AY134" i="34"/>
  <c r="AX134" i="34"/>
  <c r="AW134" i="34"/>
  <c r="AV134" i="34"/>
  <c r="AU134" i="34"/>
  <c r="AT134" i="34"/>
  <c r="AS134" i="34"/>
  <c r="AR134" i="34"/>
  <c r="AQ134" i="34"/>
  <c r="AP134" i="34"/>
  <c r="AO134" i="34"/>
  <c r="AN134" i="34"/>
  <c r="AM134" i="34"/>
  <c r="AL134" i="34"/>
  <c r="AK134" i="34"/>
  <c r="AJ134" i="34"/>
  <c r="AI134" i="34"/>
  <c r="AH134" i="34"/>
  <c r="AG134" i="34"/>
  <c r="AF134" i="34"/>
  <c r="AE134" i="34"/>
  <c r="AD134" i="34"/>
  <c r="AC134" i="34"/>
  <c r="AB134" i="34"/>
  <c r="AA134" i="34"/>
  <c r="Z134" i="34"/>
  <c r="Y134" i="34"/>
  <c r="X134" i="34"/>
  <c r="W134" i="34"/>
  <c r="V134" i="34"/>
  <c r="U134" i="34"/>
  <c r="T134" i="34"/>
  <c r="S134" i="34"/>
  <c r="R134" i="34"/>
  <c r="Q134" i="34"/>
  <c r="P134" i="34"/>
  <c r="O134" i="34"/>
  <c r="N134" i="34"/>
  <c r="M134" i="34"/>
  <c r="L134" i="34"/>
  <c r="K134" i="34"/>
  <c r="J134" i="34"/>
  <c r="I134" i="34"/>
  <c r="H134" i="34"/>
  <c r="G134" i="34"/>
  <c r="F134" i="34"/>
  <c r="E134" i="34"/>
  <c r="D134" i="34"/>
  <c r="C134" i="34"/>
  <c r="AY133" i="34"/>
  <c r="AX133" i="34"/>
  <c r="AW133" i="34"/>
  <c r="AV133" i="34"/>
  <c r="AU133" i="34"/>
  <c r="AT133" i="34"/>
  <c r="AS133" i="34"/>
  <c r="AR133" i="34"/>
  <c r="AQ133" i="34"/>
  <c r="AP133" i="34"/>
  <c r="AO133" i="34"/>
  <c r="AN133" i="34"/>
  <c r="AM133" i="34"/>
  <c r="AL133" i="34"/>
  <c r="AK133" i="34"/>
  <c r="AJ133" i="34"/>
  <c r="AI133" i="34"/>
  <c r="AH133" i="34"/>
  <c r="AG133" i="34"/>
  <c r="AF133" i="34"/>
  <c r="AE133" i="34"/>
  <c r="AD133" i="34"/>
  <c r="AC133" i="34"/>
  <c r="AB133" i="34"/>
  <c r="AA133" i="34"/>
  <c r="Z133" i="34"/>
  <c r="Y133" i="34"/>
  <c r="X133" i="34"/>
  <c r="W133" i="34"/>
  <c r="V133" i="34"/>
  <c r="U133" i="34"/>
  <c r="T133" i="34"/>
  <c r="S133" i="34"/>
  <c r="R133" i="34"/>
  <c r="Q133" i="34"/>
  <c r="P133" i="34"/>
  <c r="O133" i="34"/>
  <c r="N133" i="34"/>
  <c r="M133" i="34"/>
  <c r="L133" i="34"/>
  <c r="K133" i="34"/>
  <c r="J133" i="34"/>
  <c r="I133" i="34"/>
  <c r="H133" i="34"/>
  <c r="G133" i="34"/>
  <c r="F133" i="34"/>
  <c r="E133" i="34"/>
  <c r="D133" i="34"/>
  <c r="C133" i="34"/>
  <c r="AY132" i="34"/>
  <c r="AX132" i="34"/>
  <c r="AW132" i="34"/>
  <c r="AV132" i="34"/>
  <c r="AU132" i="34"/>
  <c r="AT132" i="34"/>
  <c r="AS132" i="34"/>
  <c r="AR132" i="34"/>
  <c r="AQ132" i="34"/>
  <c r="AP132" i="34"/>
  <c r="AO132" i="34"/>
  <c r="AN132" i="34"/>
  <c r="AM132" i="34"/>
  <c r="AL132" i="34"/>
  <c r="AK132" i="34"/>
  <c r="AJ132" i="34"/>
  <c r="AI132" i="34"/>
  <c r="AH132" i="34"/>
  <c r="AG132" i="34"/>
  <c r="AF132" i="34"/>
  <c r="AE132" i="34"/>
  <c r="AD132" i="34"/>
  <c r="AC132" i="34"/>
  <c r="AB132" i="34"/>
  <c r="AA132" i="34"/>
  <c r="Z132" i="34"/>
  <c r="Y132" i="34"/>
  <c r="X132" i="34"/>
  <c r="W132" i="34"/>
  <c r="V132" i="34"/>
  <c r="U132" i="34"/>
  <c r="T132" i="34"/>
  <c r="S132" i="34"/>
  <c r="R132" i="34"/>
  <c r="Q132" i="34"/>
  <c r="P132" i="34"/>
  <c r="O132" i="34"/>
  <c r="N132" i="34"/>
  <c r="M132" i="34"/>
  <c r="L132" i="34"/>
  <c r="K132" i="34"/>
  <c r="J132" i="34"/>
  <c r="I132" i="34"/>
  <c r="H132" i="34"/>
  <c r="G132" i="34"/>
  <c r="F132" i="34"/>
  <c r="E132" i="34"/>
  <c r="D132" i="34"/>
  <c r="C132" i="34"/>
  <c r="AY131" i="34"/>
  <c r="AX131" i="34"/>
  <c r="AW131" i="34"/>
  <c r="AV131" i="34"/>
  <c r="AU131" i="34"/>
  <c r="AT131" i="34"/>
  <c r="AS131" i="34"/>
  <c r="AR131" i="34"/>
  <c r="AQ131" i="34"/>
  <c r="AP131" i="34"/>
  <c r="AO131" i="34"/>
  <c r="AN131" i="34"/>
  <c r="AM131" i="34"/>
  <c r="AL131" i="34"/>
  <c r="AK131" i="34"/>
  <c r="AJ131" i="34"/>
  <c r="AI131" i="34"/>
  <c r="AH131" i="34"/>
  <c r="AG131" i="34"/>
  <c r="AF131" i="34"/>
  <c r="AE131" i="34"/>
  <c r="AD131" i="34"/>
  <c r="AC131" i="34"/>
  <c r="AB131" i="34"/>
  <c r="AA131" i="34"/>
  <c r="Z131" i="34"/>
  <c r="Y131" i="34"/>
  <c r="X131" i="34"/>
  <c r="W131" i="34"/>
  <c r="V131" i="34"/>
  <c r="U131" i="34"/>
  <c r="T131" i="34"/>
  <c r="S131" i="34"/>
  <c r="R131" i="34"/>
  <c r="Q131" i="34"/>
  <c r="P131" i="34"/>
  <c r="O131" i="34"/>
  <c r="N131" i="34"/>
  <c r="M131" i="34"/>
  <c r="L131" i="34"/>
  <c r="K131" i="34"/>
  <c r="J131" i="34"/>
  <c r="I131" i="34"/>
  <c r="H131" i="34"/>
  <c r="G131" i="34"/>
  <c r="F131" i="34"/>
  <c r="E131" i="34"/>
  <c r="D131" i="34"/>
  <c r="C131" i="34"/>
  <c r="AY130" i="34"/>
  <c r="AX130" i="34"/>
  <c r="AW130" i="34"/>
  <c r="AV130" i="34"/>
  <c r="AU130" i="34"/>
  <c r="AT130" i="34"/>
  <c r="AS130" i="34"/>
  <c r="AR130" i="34"/>
  <c r="AQ130" i="34"/>
  <c r="AP130" i="34"/>
  <c r="AO130" i="34"/>
  <c r="AN130" i="34"/>
  <c r="AM130" i="34"/>
  <c r="AL130" i="34"/>
  <c r="AK130" i="34"/>
  <c r="AJ130" i="34"/>
  <c r="AI130" i="34"/>
  <c r="AH130" i="34"/>
  <c r="AG130" i="34"/>
  <c r="AF130" i="34"/>
  <c r="AE130" i="34"/>
  <c r="AD130" i="34"/>
  <c r="AC130" i="34"/>
  <c r="AB130" i="34"/>
  <c r="AA130" i="34"/>
  <c r="Z130" i="34"/>
  <c r="Y130" i="34"/>
  <c r="X130" i="34"/>
  <c r="W130" i="34"/>
  <c r="V130" i="34"/>
  <c r="U130" i="34"/>
  <c r="T130" i="34"/>
  <c r="S130" i="34"/>
  <c r="R130" i="34"/>
  <c r="Q130" i="34"/>
  <c r="P130" i="34"/>
  <c r="O130" i="34"/>
  <c r="N130" i="34"/>
  <c r="M130" i="34"/>
  <c r="L130" i="34"/>
  <c r="K130" i="34"/>
  <c r="J130" i="34"/>
  <c r="I130" i="34"/>
  <c r="H130" i="34"/>
  <c r="G130" i="34"/>
  <c r="F130" i="34"/>
  <c r="E130" i="34"/>
  <c r="D130" i="34"/>
  <c r="C130" i="34"/>
  <c r="AY129" i="34"/>
  <c r="AX129" i="34"/>
  <c r="AW129" i="34"/>
  <c r="AV129" i="34"/>
  <c r="AU129" i="34"/>
  <c r="AT129" i="34"/>
  <c r="AS129" i="34"/>
  <c r="AR129" i="34"/>
  <c r="AQ129" i="34"/>
  <c r="AP129" i="34"/>
  <c r="AO129" i="34"/>
  <c r="AN129" i="34"/>
  <c r="AM129" i="34"/>
  <c r="AL129" i="34"/>
  <c r="AK129" i="34"/>
  <c r="AJ129" i="34"/>
  <c r="AI129" i="34"/>
  <c r="AH129" i="34"/>
  <c r="AG129" i="34"/>
  <c r="AF129" i="34"/>
  <c r="AE129" i="34"/>
  <c r="AD129" i="34"/>
  <c r="AC129" i="34"/>
  <c r="AB129" i="34"/>
  <c r="AA129" i="34"/>
  <c r="Z129" i="34"/>
  <c r="Y129" i="34"/>
  <c r="X129" i="34"/>
  <c r="W129" i="34"/>
  <c r="V129" i="34"/>
  <c r="U129" i="34"/>
  <c r="T129" i="34"/>
  <c r="S129" i="34"/>
  <c r="R129" i="34"/>
  <c r="Q129" i="34"/>
  <c r="P129" i="34"/>
  <c r="O129" i="34"/>
  <c r="N129" i="34"/>
  <c r="M129" i="34"/>
  <c r="L129" i="34"/>
  <c r="K129" i="34"/>
  <c r="J129" i="34"/>
  <c r="I129" i="34"/>
  <c r="H129" i="34"/>
  <c r="G129" i="34"/>
  <c r="F129" i="34"/>
  <c r="E129" i="34"/>
  <c r="D129" i="34"/>
  <c r="C129" i="34"/>
  <c r="AY128" i="34"/>
  <c r="AX128" i="34"/>
  <c r="AW128" i="34"/>
  <c r="AV128" i="34"/>
  <c r="AU128" i="34"/>
  <c r="AT128" i="34"/>
  <c r="AS128" i="34"/>
  <c r="AR128" i="34"/>
  <c r="AQ128" i="34"/>
  <c r="AP128" i="34"/>
  <c r="AO128" i="34"/>
  <c r="AN128" i="34"/>
  <c r="AM128" i="34"/>
  <c r="AL128" i="34"/>
  <c r="AK128" i="34"/>
  <c r="AJ128" i="34"/>
  <c r="AI128" i="34"/>
  <c r="AH128" i="34"/>
  <c r="AG128" i="34"/>
  <c r="AF128" i="34"/>
  <c r="AE128" i="34"/>
  <c r="AD128" i="34"/>
  <c r="AC128" i="34"/>
  <c r="AB128" i="34"/>
  <c r="AA128" i="34"/>
  <c r="Z128" i="34"/>
  <c r="Y128" i="34"/>
  <c r="X128" i="34"/>
  <c r="W128" i="34"/>
  <c r="V128" i="34"/>
  <c r="U128" i="34"/>
  <c r="T128" i="34"/>
  <c r="S128" i="34"/>
  <c r="R128" i="34"/>
  <c r="Q128" i="34"/>
  <c r="P128" i="34"/>
  <c r="O128" i="34"/>
  <c r="N128" i="34"/>
  <c r="M128" i="34"/>
  <c r="L128" i="34"/>
  <c r="K128" i="34"/>
  <c r="J128" i="34"/>
  <c r="I128" i="34"/>
  <c r="H128" i="34"/>
  <c r="G128" i="34"/>
  <c r="F128" i="34"/>
  <c r="E128" i="34"/>
  <c r="D128" i="34"/>
  <c r="C128" i="34"/>
  <c r="AY127" i="34"/>
  <c r="AX127" i="34"/>
  <c r="AW127" i="34"/>
  <c r="AV127" i="34"/>
  <c r="AU127" i="34"/>
  <c r="AT127" i="34"/>
  <c r="AS127" i="34"/>
  <c r="AR127" i="34"/>
  <c r="AQ127" i="34"/>
  <c r="AP127" i="34"/>
  <c r="AO127" i="34"/>
  <c r="AN127" i="34"/>
  <c r="AM127" i="34"/>
  <c r="AL127" i="34"/>
  <c r="AK127" i="34"/>
  <c r="AJ127" i="34"/>
  <c r="AI127" i="34"/>
  <c r="AH127" i="34"/>
  <c r="AG127" i="34"/>
  <c r="AF127" i="34"/>
  <c r="AE127" i="34"/>
  <c r="AD127" i="34"/>
  <c r="AC127" i="34"/>
  <c r="AB127" i="34"/>
  <c r="AA127" i="34"/>
  <c r="Z127" i="34"/>
  <c r="Y127" i="34"/>
  <c r="X127" i="34"/>
  <c r="W127" i="34"/>
  <c r="V127" i="34"/>
  <c r="U127" i="34"/>
  <c r="T127" i="34"/>
  <c r="S127" i="34"/>
  <c r="R127" i="34"/>
  <c r="Q127" i="34"/>
  <c r="P127" i="34"/>
  <c r="O127" i="34"/>
  <c r="N127" i="34"/>
  <c r="M127" i="34"/>
  <c r="L127" i="34"/>
  <c r="K127" i="34"/>
  <c r="J127" i="34"/>
  <c r="I127" i="34"/>
  <c r="H127" i="34"/>
  <c r="G127" i="34"/>
  <c r="F127" i="34"/>
  <c r="E127" i="34"/>
  <c r="D127" i="34"/>
  <c r="AY122" i="34"/>
  <c r="AX122" i="34"/>
  <c r="AW122" i="34"/>
  <c r="AV122" i="34"/>
  <c r="AU122" i="34"/>
  <c r="AT122" i="34"/>
  <c r="AS122" i="34"/>
  <c r="AR122" i="34"/>
  <c r="AQ122" i="34"/>
  <c r="AP122" i="34"/>
  <c r="AO122" i="34"/>
  <c r="AN122" i="34"/>
  <c r="AM122" i="34"/>
  <c r="AL122" i="34"/>
  <c r="AK122" i="34"/>
  <c r="AJ122" i="34"/>
  <c r="AI122" i="34"/>
  <c r="AH122" i="34"/>
  <c r="AG122" i="34"/>
  <c r="AF122" i="34"/>
  <c r="AE122" i="34"/>
  <c r="AD122" i="34"/>
  <c r="AC122" i="34"/>
  <c r="AB122" i="34"/>
  <c r="AA122" i="34"/>
  <c r="Z122" i="34"/>
  <c r="Y122" i="34"/>
  <c r="X122" i="34"/>
  <c r="W122" i="34"/>
  <c r="V122" i="34"/>
  <c r="U122" i="34"/>
  <c r="T122" i="34"/>
  <c r="S122" i="34"/>
  <c r="R122" i="34"/>
  <c r="Q122" i="34"/>
  <c r="P122" i="34"/>
  <c r="O122" i="34"/>
  <c r="N122" i="34"/>
  <c r="M122" i="34"/>
  <c r="L122" i="34"/>
  <c r="K122" i="34"/>
  <c r="J122" i="34"/>
  <c r="I122" i="34"/>
  <c r="H122" i="34"/>
  <c r="G122" i="34"/>
  <c r="F122" i="34"/>
  <c r="E122" i="34"/>
  <c r="D122" i="34"/>
  <c r="AY121" i="34"/>
  <c r="AX121" i="34"/>
  <c r="AW121" i="34"/>
  <c r="AV121" i="34"/>
  <c r="AU121" i="34"/>
  <c r="AT121" i="34"/>
  <c r="AS121" i="34"/>
  <c r="AR121" i="34"/>
  <c r="AQ121" i="34"/>
  <c r="AP121" i="34"/>
  <c r="AO121" i="34"/>
  <c r="AN121" i="34"/>
  <c r="AM121" i="34"/>
  <c r="AL121" i="34"/>
  <c r="AK121" i="34"/>
  <c r="AJ121" i="34"/>
  <c r="AI121" i="34"/>
  <c r="AH121" i="34"/>
  <c r="AG121" i="34"/>
  <c r="AF121" i="34"/>
  <c r="AE121" i="34"/>
  <c r="AD121" i="34"/>
  <c r="AC121" i="34"/>
  <c r="AB121" i="34"/>
  <c r="AA121" i="34"/>
  <c r="Z121" i="34"/>
  <c r="Y121" i="34"/>
  <c r="X121" i="34"/>
  <c r="W121" i="34"/>
  <c r="V121" i="34"/>
  <c r="U121" i="34"/>
  <c r="T121" i="34"/>
  <c r="S121" i="34"/>
  <c r="R121" i="34"/>
  <c r="Q121" i="34"/>
  <c r="P121" i="34"/>
  <c r="O121" i="34"/>
  <c r="N121" i="34"/>
  <c r="M121" i="34"/>
  <c r="L121" i="34"/>
  <c r="K121" i="34"/>
  <c r="J121" i="34"/>
  <c r="I121" i="34"/>
  <c r="H121" i="34"/>
  <c r="G121" i="34"/>
  <c r="F121" i="34"/>
  <c r="E121" i="34"/>
  <c r="D121" i="34"/>
  <c r="AY120" i="34"/>
  <c r="AX120" i="34"/>
  <c r="AW120" i="34"/>
  <c r="AV120" i="34"/>
  <c r="AU120" i="34"/>
  <c r="AT120" i="34"/>
  <c r="AS120" i="34"/>
  <c r="AR120" i="34"/>
  <c r="AQ120" i="34"/>
  <c r="AP120" i="34"/>
  <c r="AO120" i="34"/>
  <c r="AN120" i="34"/>
  <c r="AM120" i="34"/>
  <c r="AL120" i="34"/>
  <c r="AK120" i="34"/>
  <c r="AJ120" i="34"/>
  <c r="AI120" i="34"/>
  <c r="AH120" i="34"/>
  <c r="AG120" i="34"/>
  <c r="AF120" i="34"/>
  <c r="AE120" i="34"/>
  <c r="AD120" i="34"/>
  <c r="AC120" i="34"/>
  <c r="AB120" i="34"/>
  <c r="AA120" i="34"/>
  <c r="Z120" i="34"/>
  <c r="Y120" i="34"/>
  <c r="X120" i="34"/>
  <c r="W120" i="34"/>
  <c r="V120" i="34"/>
  <c r="U120" i="34"/>
  <c r="T120" i="34"/>
  <c r="S120" i="34"/>
  <c r="R120" i="34"/>
  <c r="Q120" i="34"/>
  <c r="P120" i="34"/>
  <c r="O120" i="34"/>
  <c r="N120" i="34"/>
  <c r="M120" i="34"/>
  <c r="L120" i="34"/>
  <c r="K120" i="34"/>
  <c r="J120" i="34"/>
  <c r="I120" i="34"/>
  <c r="H120" i="34"/>
  <c r="G120" i="34"/>
  <c r="F120" i="34"/>
  <c r="E120" i="34"/>
  <c r="D120" i="34"/>
  <c r="AY119" i="34"/>
  <c r="AX119" i="34"/>
  <c r="AW119" i="34"/>
  <c r="AV119" i="34"/>
  <c r="AU119" i="34"/>
  <c r="AT119" i="34"/>
  <c r="AS119" i="34"/>
  <c r="AR119" i="34"/>
  <c r="AQ119" i="34"/>
  <c r="AP119" i="34"/>
  <c r="AO119" i="34"/>
  <c r="AN119" i="34"/>
  <c r="AM119" i="34"/>
  <c r="AL119" i="34"/>
  <c r="AK119" i="34"/>
  <c r="AJ119" i="34"/>
  <c r="AI119" i="34"/>
  <c r="AH119" i="34"/>
  <c r="AG119" i="34"/>
  <c r="AF119" i="34"/>
  <c r="AE119" i="34"/>
  <c r="AD119" i="34"/>
  <c r="AC119" i="34"/>
  <c r="AB119" i="34"/>
  <c r="AA119" i="34"/>
  <c r="Z119" i="34"/>
  <c r="Y119" i="34"/>
  <c r="X119" i="34"/>
  <c r="W119" i="34"/>
  <c r="V119" i="34"/>
  <c r="U119" i="34"/>
  <c r="T119" i="34"/>
  <c r="S119" i="34"/>
  <c r="R119" i="34"/>
  <c r="Q119" i="34"/>
  <c r="P119" i="34"/>
  <c r="O119" i="34"/>
  <c r="N119" i="34"/>
  <c r="M119" i="34"/>
  <c r="L119" i="34"/>
  <c r="K119" i="34"/>
  <c r="J119" i="34"/>
  <c r="I119" i="34"/>
  <c r="H119" i="34"/>
  <c r="G119" i="34"/>
  <c r="F119" i="34"/>
  <c r="E119" i="34"/>
  <c r="D119" i="34"/>
  <c r="AY118" i="34"/>
  <c r="AX118" i="34"/>
  <c r="AW118" i="34"/>
  <c r="AV118" i="34"/>
  <c r="AU118" i="34"/>
  <c r="AT118" i="34"/>
  <c r="AS118" i="34"/>
  <c r="AR118" i="34"/>
  <c r="AQ118" i="34"/>
  <c r="AP118" i="34"/>
  <c r="AO118" i="34"/>
  <c r="AN118" i="34"/>
  <c r="AM118" i="34"/>
  <c r="AL118" i="34"/>
  <c r="AK118" i="34"/>
  <c r="AJ118" i="34"/>
  <c r="AI118" i="34"/>
  <c r="AH118" i="34"/>
  <c r="AG118" i="34"/>
  <c r="AF118" i="34"/>
  <c r="AE118" i="34"/>
  <c r="AD118" i="34"/>
  <c r="AC118" i="34"/>
  <c r="AB118" i="34"/>
  <c r="AA118" i="34"/>
  <c r="Z118" i="34"/>
  <c r="Y118" i="34"/>
  <c r="X118" i="34"/>
  <c r="W118" i="34"/>
  <c r="V118" i="34"/>
  <c r="U118" i="34"/>
  <c r="T118" i="34"/>
  <c r="S118" i="34"/>
  <c r="R118" i="34"/>
  <c r="Q118" i="34"/>
  <c r="P118" i="34"/>
  <c r="O118" i="34"/>
  <c r="N118" i="34"/>
  <c r="M118" i="34"/>
  <c r="L118" i="34"/>
  <c r="K118" i="34"/>
  <c r="J118" i="34"/>
  <c r="I118" i="34"/>
  <c r="H118" i="34"/>
  <c r="G118" i="34"/>
  <c r="F118" i="34"/>
  <c r="E118" i="34"/>
  <c r="D118" i="34"/>
  <c r="AY117" i="34"/>
  <c r="AX117" i="34"/>
  <c r="AW117" i="34"/>
  <c r="AV117" i="34"/>
  <c r="AU117" i="34"/>
  <c r="AT117" i="34"/>
  <c r="AS117" i="34"/>
  <c r="AR117" i="34"/>
  <c r="AQ117" i="34"/>
  <c r="AP117" i="34"/>
  <c r="AO117" i="34"/>
  <c r="AN117" i="34"/>
  <c r="AM117" i="34"/>
  <c r="AL117" i="34"/>
  <c r="AK117" i="34"/>
  <c r="AJ117" i="34"/>
  <c r="AI117" i="34"/>
  <c r="AH117" i="34"/>
  <c r="AG117" i="34"/>
  <c r="AF117" i="34"/>
  <c r="AE117" i="34"/>
  <c r="AD117" i="34"/>
  <c r="AC117" i="34"/>
  <c r="AB117" i="34"/>
  <c r="AA117" i="34"/>
  <c r="Z117" i="34"/>
  <c r="Y117" i="34"/>
  <c r="X117" i="34"/>
  <c r="W117" i="34"/>
  <c r="V117" i="34"/>
  <c r="U117" i="34"/>
  <c r="T117" i="34"/>
  <c r="S117" i="34"/>
  <c r="R117" i="34"/>
  <c r="Q117" i="34"/>
  <c r="P117" i="34"/>
  <c r="O117" i="34"/>
  <c r="N117" i="34"/>
  <c r="M117" i="34"/>
  <c r="L117" i="34"/>
  <c r="K117" i="34"/>
  <c r="J117" i="34"/>
  <c r="I117" i="34"/>
  <c r="H117" i="34"/>
  <c r="G117" i="34"/>
  <c r="F117" i="34"/>
  <c r="E117" i="34"/>
  <c r="D117" i="34"/>
  <c r="AY116" i="34"/>
  <c r="AX116" i="34"/>
  <c r="AW116" i="34"/>
  <c r="AV116" i="34"/>
  <c r="AU116" i="34"/>
  <c r="AT116" i="34"/>
  <c r="AS116" i="34"/>
  <c r="AR116" i="34"/>
  <c r="AQ116" i="34"/>
  <c r="AP116" i="34"/>
  <c r="AO116" i="34"/>
  <c r="AN116" i="34"/>
  <c r="AM116" i="34"/>
  <c r="AL116" i="34"/>
  <c r="AK116" i="34"/>
  <c r="AJ116" i="34"/>
  <c r="AI116" i="34"/>
  <c r="AH116" i="34"/>
  <c r="AG116" i="34"/>
  <c r="AF116" i="34"/>
  <c r="AE116" i="34"/>
  <c r="AD116" i="34"/>
  <c r="AC116" i="34"/>
  <c r="AB116" i="34"/>
  <c r="AA116" i="34"/>
  <c r="Z116" i="34"/>
  <c r="Y116" i="34"/>
  <c r="X116" i="34"/>
  <c r="W116" i="34"/>
  <c r="V116" i="34"/>
  <c r="U116" i="34"/>
  <c r="T116" i="34"/>
  <c r="S116" i="34"/>
  <c r="R116" i="34"/>
  <c r="Q116" i="34"/>
  <c r="P116" i="34"/>
  <c r="O116" i="34"/>
  <c r="N116" i="34"/>
  <c r="M116" i="34"/>
  <c r="L116" i="34"/>
  <c r="K116" i="34"/>
  <c r="J116" i="34"/>
  <c r="I116" i="34"/>
  <c r="H116" i="34"/>
  <c r="G116" i="34"/>
  <c r="F116" i="34"/>
  <c r="E116" i="34"/>
  <c r="D116" i="34"/>
  <c r="AY115" i="34"/>
  <c r="AX115" i="34"/>
  <c r="AW115" i="34"/>
  <c r="AV115" i="34"/>
  <c r="AU115" i="34"/>
  <c r="AT115" i="34"/>
  <c r="AS115" i="34"/>
  <c r="AR115" i="34"/>
  <c r="AQ115" i="34"/>
  <c r="AP115" i="34"/>
  <c r="AO115" i="34"/>
  <c r="AN115" i="34"/>
  <c r="AM115" i="34"/>
  <c r="AL115" i="34"/>
  <c r="AK115" i="34"/>
  <c r="AJ115" i="34"/>
  <c r="AI115" i="34"/>
  <c r="AH115" i="34"/>
  <c r="AG115" i="34"/>
  <c r="AF115" i="34"/>
  <c r="AE115" i="34"/>
  <c r="AD115" i="34"/>
  <c r="AC115" i="34"/>
  <c r="AB115" i="34"/>
  <c r="AA115" i="34"/>
  <c r="Z115" i="34"/>
  <c r="Y115" i="34"/>
  <c r="X115" i="34"/>
  <c r="W115" i="34"/>
  <c r="V115" i="34"/>
  <c r="U115" i="34"/>
  <c r="T115" i="34"/>
  <c r="S115" i="34"/>
  <c r="R115" i="34"/>
  <c r="Q115" i="34"/>
  <c r="P115" i="34"/>
  <c r="O115" i="34"/>
  <c r="N115" i="34"/>
  <c r="M115" i="34"/>
  <c r="L115" i="34"/>
  <c r="K115" i="34"/>
  <c r="J115" i="34"/>
  <c r="I115" i="34"/>
  <c r="H115" i="34"/>
  <c r="G115" i="34"/>
  <c r="F115" i="34"/>
  <c r="E115" i="34"/>
  <c r="D115" i="34"/>
  <c r="AY114" i="34"/>
  <c r="AX114" i="34"/>
  <c r="AW114" i="34"/>
  <c r="AV114" i="34"/>
  <c r="AU114" i="34"/>
  <c r="AT114" i="34"/>
  <c r="AS114" i="34"/>
  <c r="AR114" i="34"/>
  <c r="AQ114" i="34"/>
  <c r="AP114" i="34"/>
  <c r="AO114" i="34"/>
  <c r="AN114" i="34"/>
  <c r="AM114" i="34"/>
  <c r="AL114" i="34"/>
  <c r="AK114" i="34"/>
  <c r="AJ114" i="34"/>
  <c r="AI114" i="34"/>
  <c r="AH114" i="34"/>
  <c r="AG114" i="34"/>
  <c r="AF114" i="34"/>
  <c r="AE114" i="34"/>
  <c r="AD114" i="34"/>
  <c r="AC114" i="34"/>
  <c r="AB114" i="34"/>
  <c r="AA114" i="34"/>
  <c r="Z114" i="34"/>
  <c r="Y114" i="34"/>
  <c r="X114" i="34"/>
  <c r="W114" i="34"/>
  <c r="V114" i="34"/>
  <c r="U114" i="34"/>
  <c r="T114" i="34"/>
  <c r="S114" i="34"/>
  <c r="R114" i="34"/>
  <c r="Q114" i="34"/>
  <c r="P114" i="34"/>
  <c r="O114" i="34"/>
  <c r="N114" i="34"/>
  <c r="M114" i="34"/>
  <c r="L114" i="34"/>
  <c r="K114" i="34"/>
  <c r="J114" i="34"/>
  <c r="I114" i="34"/>
  <c r="H114" i="34"/>
  <c r="G114" i="34"/>
  <c r="F114" i="34"/>
  <c r="E114" i="34"/>
  <c r="D114" i="34"/>
  <c r="AY113" i="34"/>
  <c r="AX113" i="34"/>
  <c r="AW113" i="34"/>
  <c r="AV113" i="34"/>
  <c r="AU113" i="34"/>
  <c r="AT113" i="34"/>
  <c r="AS113" i="34"/>
  <c r="AR113" i="34"/>
  <c r="AQ113" i="34"/>
  <c r="AP113" i="34"/>
  <c r="AO113" i="34"/>
  <c r="AN113" i="34"/>
  <c r="AM113" i="34"/>
  <c r="AL113" i="34"/>
  <c r="AK113" i="34"/>
  <c r="AJ113" i="34"/>
  <c r="AI113" i="34"/>
  <c r="AH113" i="34"/>
  <c r="AG113" i="34"/>
  <c r="AF113" i="34"/>
  <c r="AE113" i="34"/>
  <c r="AD113" i="34"/>
  <c r="AC113" i="34"/>
  <c r="AB113" i="34"/>
  <c r="AA113" i="34"/>
  <c r="Z113" i="34"/>
  <c r="Y113" i="34"/>
  <c r="X113" i="34"/>
  <c r="W113" i="34"/>
  <c r="V113" i="34"/>
  <c r="U113" i="34"/>
  <c r="T113" i="34"/>
  <c r="S113" i="34"/>
  <c r="R113" i="34"/>
  <c r="Q113" i="34"/>
  <c r="P113" i="34"/>
  <c r="O113" i="34"/>
  <c r="N113" i="34"/>
  <c r="M113" i="34"/>
  <c r="L113" i="34"/>
  <c r="K113" i="34"/>
  <c r="J113" i="34"/>
  <c r="I113" i="34"/>
  <c r="H113" i="34"/>
  <c r="G113" i="34"/>
  <c r="F113" i="34"/>
  <c r="E113" i="34"/>
  <c r="D113" i="34"/>
  <c r="AY112" i="34"/>
  <c r="AX112" i="34"/>
  <c r="AW112" i="34"/>
  <c r="AV112" i="34"/>
  <c r="AU112" i="34"/>
  <c r="AT112" i="34"/>
  <c r="AS112" i="34"/>
  <c r="AR112" i="34"/>
  <c r="AQ112" i="34"/>
  <c r="AP112" i="34"/>
  <c r="AO112" i="34"/>
  <c r="AN112" i="34"/>
  <c r="AM112" i="34"/>
  <c r="AL112" i="34"/>
  <c r="AK112" i="34"/>
  <c r="AJ112" i="34"/>
  <c r="AI112" i="34"/>
  <c r="AH112" i="34"/>
  <c r="AG112" i="34"/>
  <c r="AF112" i="34"/>
  <c r="AE112" i="34"/>
  <c r="AD112" i="34"/>
  <c r="AC112" i="34"/>
  <c r="AB112" i="34"/>
  <c r="AA112" i="34"/>
  <c r="Z112" i="34"/>
  <c r="Y112" i="34"/>
  <c r="X112" i="34"/>
  <c r="W112" i="34"/>
  <c r="V112" i="34"/>
  <c r="U112" i="34"/>
  <c r="T112" i="34"/>
  <c r="S112" i="34"/>
  <c r="R112" i="34"/>
  <c r="Q112" i="34"/>
  <c r="P112" i="34"/>
  <c r="O112" i="34"/>
  <c r="N112" i="34"/>
  <c r="M112" i="34"/>
  <c r="L112" i="34"/>
  <c r="K112" i="34"/>
  <c r="J112" i="34"/>
  <c r="I112" i="34"/>
  <c r="H112" i="34"/>
  <c r="G112" i="34"/>
  <c r="F112" i="34"/>
  <c r="E112" i="34"/>
  <c r="D112" i="34"/>
  <c r="AY111" i="34"/>
  <c r="AX111" i="34"/>
  <c r="AW111" i="34"/>
  <c r="AV111" i="34"/>
  <c r="AU111" i="34"/>
  <c r="AT111" i="34"/>
  <c r="AS111" i="34"/>
  <c r="AR111" i="34"/>
  <c r="AQ111" i="34"/>
  <c r="AP111" i="34"/>
  <c r="AO111" i="34"/>
  <c r="AN111" i="34"/>
  <c r="AM111" i="34"/>
  <c r="AL111" i="34"/>
  <c r="AK111" i="34"/>
  <c r="AJ111" i="34"/>
  <c r="AI111" i="34"/>
  <c r="AH111" i="34"/>
  <c r="AG111" i="34"/>
  <c r="AF111" i="34"/>
  <c r="AE111" i="34"/>
  <c r="AD111" i="34"/>
  <c r="AC111" i="34"/>
  <c r="AB111" i="34"/>
  <c r="AA111" i="34"/>
  <c r="Z111" i="34"/>
  <c r="Y111" i="34"/>
  <c r="X111" i="34"/>
  <c r="W111" i="34"/>
  <c r="V111" i="34"/>
  <c r="U111" i="34"/>
  <c r="T111" i="34"/>
  <c r="S111" i="34"/>
  <c r="R111" i="34"/>
  <c r="Q111" i="34"/>
  <c r="P111" i="34"/>
  <c r="O111" i="34"/>
  <c r="N111" i="34"/>
  <c r="M111" i="34"/>
  <c r="L111" i="34"/>
  <c r="K111" i="34"/>
  <c r="J111" i="34"/>
  <c r="I111" i="34"/>
  <c r="H111" i="34"/>
  <c r="G111" i="34"/>
  <c r="F111" i="34"/>
  <c r="E111" i="34"/>
  <c r="D111" i="34"/>
  <c r="AY110" i="34"/>
  <c r="AX110" i="34"/>
  <c r="AW110" i="34"/>
  <c r="AV110" i="34"/>
  <c r="AU110" i="34"/>
  <c r="AT110" i="34"/>
  <c r="AS110" i="34"/>
  <c r="AR110" i="34"/>
  <c r="AQ110" i="34"/>
  <c r="AP110" i="34"/>
  <c r="AO110" i="34"/>
  <c r="AN110" i="34"/>
  <c r="AM110" i="34"/>
  <c r="AL110" i="34"/>
  <c r="AK110" i="34"/>
  <c r="AJ110" i="34"/>
  <c r="AI110" i="34"/>
  <c r="AH110" i="34"/>
  <c r="AG110" i="34"/>
  <c r="AF110" i="34"/>
  <c r="AE110" i="34"/>
  <c r="AD110" i="34"/>
  <c r="AC110" i="34"/>
  <c r="AB110" i="34"/>
  <c r="AA110" i="34"/>
  <c r="Z110" i="34"/>
  <c r="Y110" i="34"/>
  <c r="X110" i="34"/>
  <c r="W110" i="34"/>
  <c r="V110" i="34"/>
  <c r="U110" i="34"/>
  <c r="T110" i="34"/>
  <c r="S110" i="34"/>
  <c r="R110" i="34"/>
  <c r="Q110" i="34"/>
  <c r="P110" i="34"/>
  <c r="O110" i="34"/>
  <c r="N110" i="34"/>
  <c r="M110" i="34"/>
  <c r="L110" i="34"/>
  <c r="K110" i="34"/>
  <c r="J110" i="34"/>
  <c r="I110" i="34"/>
  <c r="H110" i="34"/>
  <c r="G110" i="34"/>
  <c r="F110" i="34"/>
  <c r="E110" i="34"/>
  <c r="D110" i="34"/>
  <c r="C111" i="34"/>
  <c r="C112" i="34"/>
  <c r="C113" i="34"/>
  <c r="C114" i="34"/>
  <c r="C115" i="34"/>
  <c r="C116" i="34"/>
  <c r="C117" i="34"/>
  <c r="C118" i="34"/>
  <c r="C119" i="34"/>
  <c r="C120" i="34"/>
  <c r="C121" i="34"/>
  <c r="C122" i="34"/>
  <c r="C127" i="34"/>
  <c r="C110" i="34"/>
  <c r="D197" i="39"/>
  <c r="E197" i="39"/>
  <c r="F197" i="39"/>
  <c r="I197" i="39"/>
  <c r="J12" i="2"/>
  <c r="K57" i="39"/>
  <c r="L57" i="39"/>
  <c r="M197" i="39"/>
  <c r="O192" i="39"/>
  <c r="H57" i="39"/>
  <c r="D214" i="39"/>
  <c r="D5" i="32" s="1"/>
  <c r="D217" i="39"/>
  <c r="D8" i="32" s="1"/>
  <c r="D218" i="39"/>
  <c r="D9" i="32" s="1"/>
  <c r="D222" i="39"/>
  <c r="D13" i="32" s="1"/>
  <c r="E223" i="39"/>
  <c r="E14" i="32" s="1"/>
  <c r="F214" i="39"/>
  <c r="F5" i="32" s="1"/>
  <c r="F215" i="39"/>
  <c r="F6" i="32" s="1"/>
  <c r="F218" i="39"/>
  <c r="F9" i="32" s="1"/>
  <c r="F222" i="39"/>
  <c r="F13" i="32" s="1"/>
  <c r="H219" i="39"/>
  <c r="H10" i="32" s="1"/>
  <c r="H220" i="39"/>
  <c r="H11" i="32" s="1"/>
  <c r="I214" i="39"/>
  <c r="I5" i="32" s="1"/>
  <c r="I215" i="39"/>
  <c r="I6" i="32" s="1"/>
  <c r="I219" i="39"/>
  <c r="I10" i="32" s="1"/>
  <c r="I222" i="39"/>
  <c r="I13" i="32" s="1"/>
  <c r="J218" i="39"/>
  <c r="J9" i="32" s="1"/>
  <c r="J221" i="39"/>
  <c r="J12" i="32" s="1"/>
  <c r="K215" i="39"/>
  <c r="K6" i="32" s="1"/>
  <c r="L215" i="39"/>
  <c r="L6" i="32" s="1"/>
  <c r="L217" i="39"/>
  <c r="L8" i="32" s="1"/>
  <c r="L219" i="39"/>
  <c r="L10" i="32" s="1"/>
  <c r="L222" i="39"/>
  <c r="L13" i="32" s="1"/>
  <c r="M216" i="39"/>
  <c r="M7" i="32" s="1"/>
  <c r="M220" i="39"/>
  <c r="M11" i="32" s="1"/>
  <c r="Q78" i="32"/>
  <c r="Q93" i="33"/>
  <c r="Q90" i="43" s="1"/>
  <c r="C78" i="33"/>
  <c r="C79" i="33"/>
  <c r="C80" i="33"/>
  <c r="H79" i="33"/>
  <c r="I79" i="33"/>
  <c r="J79" i="33"/>
  <c r="K79" i="33"/>
  <c r="L79" i="33"/>
  <c r="M79" i="33"/>
  <c r="N79" i="33"/>
  <c r="C78" i="29"/>
  <c r="C79" i="29"/>
  <c r="C80" i="29"/>
  <c r="D78" i="29"/>
  <c r="E78" i="29"/>
  <c r="F78" i="29"/>
  <c r="G78" i="29"/>
  <c r="G79" i="29"/>
  <c r="H78" i="29"/>
  <c r="H79" i="29"/>
  <c r="H80" i="29"/>
  <c r="I78" i="29"/>
  <c r="I79" i="29"/>
  <c r="I80" i="29"/>
  <c r="J78" i="29"/>
  <c r="J79" i="29"/>
  <c r="J80" i="29"/>
  <c r="K78" i="29"/>
  <c r="K79" i="29"/>
  <c r="K80" i="29"/>
  <c r="L78" i="29"/>
  <c r="L79" i="29"/>
  <c r="L80" i="29"/>
  <c r="M78" i="29"/>
  <c r="M79" i="29"/>
  <c r="M80" i="29"/>
  <c r="N78" i="29"/>
  <c r="N79" i="29"/>
  <c r="N80" i="29"/>
  <c r="O78" i="10"/>
  <c r="O78" i="29" s="1"/>
  <c r="Q101" i="34"/>
  <c r="Q91" i="43" s="1"/>
  <c r="C78" i="34"/>
  <c r="C79" i="34"/>
  <c r="C80" i="34"/>
  <c r="Q100" i="34"/>
  <c r="C78" i="30"/>
  <c r="C79" i="30"/>
  <c r="C80" i="30"/>
  <c r="H78" i="30"/>
  <c r="I78" i="30"/>
  <c r="J78" i="30"/>
  <c r="K78" i="30"/>
  <c r="L78" i="30"/>
  <c r="M78" i="30"/>
  <c r="N78" i="30"/>
  <c r="Q101" i="35"/>
  <c r="Q92" i="43" s="1"/>
  <c r="C78" i="31"/>
  <c r="C79" i="31"/>
  <c r="C80" i="31"/>
  <c r="E78" i="31"/>
  <c r="F78" i="31"/>
  <c r="G78" i="31"/>
  <c r="H78" i="31"/>
  <c r="I78" i="31"/>
  <c r="J78" i="31"/>
  <c r="K78" i="31"/>
  <c r="L78" i="31"/>
  <c r="M78" i="31"/>
  <c r="N78" i="31"/>
  <c r="Q101" i="36"/>
  <c r="Q93" i="43" s="1"/>
  <c r="C78" i="36"/>
  <c r="C79" i="36"/>
  <c r="C80" i="36"/>
  <c r="H197" i="39"/>
  <c r="N185" i="39"/>
  <c r="M185" i="39"/>
  <c r="L185" i="39"/>
  <c r="K185" i="39"/>
  <c r="J185" i="39"/>
  <c r="I185" i="39"/>
  <c r="H185" i="39"/>
  <c r="G185" i="39"/>
  <c r="F185" i="39"/>
  <c r="E185" i="39"/>
  <c r="D185" i="39"/>
  <c r="C185" i="39"/>
  <c r="J197" i="39"/>
  <c r="BL55" i="28"/>
  <c r="BL54" i="28"/>
  <c r="BL53" i="28"/>
  <c r="N171" i="39"/>
  <c r="M171" i="39"/>
  <c r="L171" i="39"/>
  <c r="K171" i="39"/>
  <c r="J171" i="39"/>
  <c r="I171" i="39"/>
  <c r="H171" i="39"/>
  <c r="G171" i="39"/>
  <c r="F171" i="39"/>
  <c r="E171" i="39"/>
  <c r="D171" i="39"/>
  <c r="C171" i="39"/>
  <c r="O177" i="39"/>
  <c r="C183" i="39"/>
  <c r="D183" i="39"/>
  <c r="BK55" i="28"/>
  <c r="BJ55" i="28"/>
  <c r="BI55" i="28"/>
  <c r="BH55" i="28"/>
  <c r="BG55" i="28"/>
  <c r="BF55" i="28"/>
  <c r="BE55" i="28"/>
  <c r="BD55" i="28"/>
  <c r="BC55" i="28"/>
  <c r="BB55" i="28"/>
  <c r="BA55" i="28"/>
  <c r="BK54" i="28"/>
  <c r="BJ54" i="28"/>
  <c r="BI54" i="28"/>
  <c r="BH54" i="28"/>
  <c r="BG54" i="28"/>
  <c r="BF54" i="28"/>
  <c r="BE54" i="28"/>
  <c r="BD54" i="28"/>
  <c r="BC54" i="28"/>
  <c r="BB54" i="28"/>
  <c r="BA54" i="28"/>
  <c r="BK53" i="28"/>
  <c r="BJ53" i="28"/>
  <c r="BI53" i="28"/>
  <c r="BH53" i="28"/>
  <c r="BG53" i="28"/>
  <c r="BF53" i="28"/>
  <c r="BE53" i="28"/>
  <c r="BD53" i="28"/>
  <c r="BC53" i="28"/>
  <c r="BB53" i="28"/>
  <c r="BA53" i="28"/>
  <c r="D35" i="2"/>
  <c r="E35" i="2" s="1"/>
  <c r="F35" i="2" s="1"/>
  <c r="AY89" i="43"/>
  <c r="AX89" i="43"/>
  <c r="AW89" i="43"/>
  <c r="AV89" i="43"/>
  <c r="AU89" i="43"/>
  <c r="AT89" i="43"/>
  <c r="AS89" i="43"/>
  <c r="AR89" i="43"/>
  <c r="AQ89" i="43"/>
  <c r="AP89" i="43"/>
  <c r="AO89" i="43"/>
  <c r="AN89" i="43"/>
  <c r="AM89" i="43"/>
  <c r="AL89" i="43"/>
  <c r="AK89" i="43"/>
  <c r="AJ89" i="43"/>
  <c r="AI89" i="43"/>
  <c r="AH89" i="43"/>
  <c r="AG89" i="43"/>
  <c r="AF89" i="43"/>
  <c r="AE89" i="43"/>
  <c r="AD89" i="43"/>
  <c r="AC89" i="43"/>
  <c r="AB89" i="43"/>
  <c r="AA89" i="43"/>
  <c r="Z89" i="43"/>
  <c r="Y89" i="43"/>
  <c r="X89" i="43"/>
  <c r="W89" i="43"/>
  <c r="V89" i="43"/>
  <c r="U89" i="43"/>
  <c r="T89" i="43"/>
  <c r="S89" i="43"/>
  <c r="R89" i="43"/>
  <c r="Q89" i="43"/>
  <c r="P89" i="43"/>
  <c r="O89" i="43"/>
  <c r="N89" i="43"/>
  <c r="M89" i="43"/>
  <c r="L89" i="43"/>
  <c r="K89" i="43"/>
  <c r="J89" i="43"/>
  <c r="I89" i="43"/>
  <c r="H89" i="43"/>
  <c r="G89" i="43"/>
  <c r="F89" i="43"/>
  <c r="E89" i="43"/>
  <c r="D89" i="43"/>
  <c r="C89" i="43"/>
  <c r="AY76" i="43"/>
  <c r="AX76" i="43"/>
  <c r="AW76" i="43"/>
  <c r="AV76" i="43"/>
  <c r="AU76" i="43"/>
  <c r="AT76" i="43"/>
  <c r="AS76" i="43"/>
  <c r="AR76" i="43"/>
  <c r="AQ76" i="43"/>
  <c r="AP76" i="43"/>
  <c r="AO76" i="43"/>
  <c r="AN76" i="43"/>
  <c r="AM76" i="43"/>
  <c r="AL76" i="43"/>
  <c r="AK76" i="43"/>
  <c r="AJ76" i="43"/>
  <c r="AI76" i="43"/>
  <c r="AH76" i="43"/>
  <c r="AG76" i="43"/>
  <c r="AF76" i="43"/>
  <c r="AE76" i="43"/>
  <c r="AD76" i="43"/>
  <c r="AC76" i="43"/>
  <c r="AB76" i="43"/>
  <c r="AA76" i="43"/>
  <c r="Z76" i="43"/>
  <c r="Y76" i="43"/>
  <c r="X76" i="43"/>
  <c r="W76" i="43"/>
  <c r="V76" i="43"/>
  <c r="U76" i="43"/>
  <c r="T76" i="43"/>
  <c r="S76" i="43"/>
  <c r="R76" i="43"/>
  <c r="Q76" i="43"/>
  <c r="P76" i="43"/>
  <c r="O76" i="43"/>
  <c r="N76" i="43"/>
  <c r="M76" i="43"/>
  <c r="L76" i="43"/>
  <c r="K76" i="43"/>
  <c r="J76" i="43"/>
  <c r="I76" i="43"/>
  <c r="H76" i="43"/>
  <c r="G76" i="43"/>
  <c r="F76" i="43"/>
  <c r="E76" i="43"/>
  <c r="D76" i="43"/>
  <c r="C76" i="43"/>
  <c r="AY58" i="43"/>
  <c r="AX58" i="43"/>
  <c r="AW58" i="43"/>
  <c r="AV58" i="43"/>
  <c r="AU58" i="43"/>
  <c r="AT58" i="43"/>
  <c r="AS58" i="43"/>
  <c r="AR58" i="43"/>
  <c r="AQ58" i="43"/>
  <c r="AP58" i="43"/>
  <c r="AO58" i="43"/>
  <c r="AN58" i="43"/>
  <c r="AM58" i="43"/>
  <c r="AL58" i="43"/>
  <c r="AK58" i="43"/>
  <c r="AJ58" i="43"/>
  <c r="AI58" i="43"/>
  <c r="AH58" i="43"/>
  <c r="AG58" i="43"/>
  <c r="AF58" i="43"/>
  <c r="AE58" i="43"/>
  <c r="AD58" i="43"/>
  <c r="AC58" i="43"/>
  <c r="AB58" i="43"/>
  <c r="AA58" i="43"/>
  <c r="Z58" i="43"/>
  <c r="Y58" i="43"/>
  <c r="X58" i="43"/>
  <c r="W58" i="43"/>
  <c r="V58" i="43"/>
  <c r="U58" i="43"/>
  <c r="T58" i="43"/>
  <c r="S58" i="43"/>
  <c r="R58" i="43"/>
  <c r="Q58" i="43"/>
  <c r="P58" i="43"/>
  <c r="O58" i="43"/>
  <c r="N58" i="43"/>
  <c r="M58" i="43"/>
  <c r="L58" i="43"/>
  <c r="K58" i="43"/>
  <c r="J58" i="43"/>
  <c r="I58" i="43"/>
  <c r="H58" i="43"/>
  <c r="G58" i="43"/>
  <c r="F58" i="43"/>
  <c r="E58" i="43"/>
  <c r="D58" i="43"/>
  <c r="C58" i="43"/>
  <c r="AY40" i="43"/>
  <c r="AX40" i="43"/>
  <c r="AW40" i="43"/>
  <c r="AV40" i="43"/>
  <c r="AU40" i="43"/>
  <c r="AT40" i="43"/>
  <c r="AS40" i="43"/>
  <c r="AR40" i="43"/>
  <c r="AQ40" i="43"/>
  <c r="AP40" i="43"/>
  <c r="AO40" i="43"/>
  <c r="AN40" i="43"/>
  <c r="AM40" i="43"/>
  <c r="AL40" i="43"/>
  <c r="AK40" i="43"/>
  <c r="AJ40" i="43"/>
  <c r="AI40" i="43"/>
  <c r="AH40" i="43"/>
  <c r="AG40" i="43"/>
  <c r="AF40" i="43"/>
  <c r="AE40" i="43"/>
  <c r="AD40" i="43"/>
  <c r="AC40" i="43"/>
  <c r="AB40" i="43"/>
  <c r="AA40" i="43"/>
  <c r="Z40" i="43"/>
  <c r="Y40" i="43"/>
  <c r="X40" i="43"/>
  <c r="W40" i="43"/>
  <c r="V40" i="43"/>
  <c r="U40" i="43"/>
  <c r="T40" i="43"/>
  <c r="S40" i="43"/>
  <c r="R40" i="43"/>
  <c r="Q40" i="43"/>
  <c r="P40" i="43"/>
  <c r="O40" i="43"/>
  <c r="N40" i="43"/>
  <c r="M40" i="43"/>
  <c r="L40" i="43"/>
  <c r="K40" i="43"/>
  <c r="J40" i="43"/>
  <c r="I40" i="43"/>
  <c r="H40" i="43"/>
  <c r="G40" i="43"/>
  <c r="F40" i="43"/>
  <c r="E40" i="43"/>
  <c r="D40" i="43"/>
  <c r="C40" i="43"/>
  <c r="AY22" i="43"/>
  <c r="AX22" i="43"/>
  <c r="AW22" i="43"/>
  <c r="AV22" i="43"/>
  <c r="AU22" i="43"/>
  <c r="AT22" i="43"/>
  <c r="AS22" i="43"/>
  <c r="AR22" i="43"/>
  <c r="AQ22" i="43"/>
  <c r="AP22" i="43"/>
  <c r="AO22" i="43"/>
  <c r="AN22" i="43"/>
  <c r="AM22" i="43"/>
  <c r="AL22" i="43"/>
  <c r="AK22" i="43"/>
  <c r="AJ22" i="43"/>
  <c r="AI22" i="43"/>
  <c r="AH22" i="43"/>
  <c r="AG22" i="43"/>
  <c r="AF22" i="43"/>
  <c r="AE22" i="43"/>
  <c r="AD22" i="43"/>
  <c r="AC22" i="43"/>
  <c r="AB22" i="43"/>
  <c r="AA22" i="43"/>
  <c r="Z22" i="43"/>
  <c r="Y22" i="43"/>
  <c r="X22" i="43"/>
  <c r="W22" i="43"/>
  <c r="V22" i="43"/>
  <c r="U22" i="43"/>
  <c r="T22" i="43"/>
  <c r="S22" i="43"/>
  <c r="R22" i="43"/>
  <c r="Q22" i="43"/>
  <c r="P22" i="43"/>
  <c r="O22" i="43"/>
  <c r="N22" i="43"/>
  <c r="M22" i="43"/>
  <c r="L22" i="43"/>
  <c r="K22" i="43"/>
  <c r="J22" i="43"/>
  <c r="I22" i="43"/>
  <c r="H22" i="43"/>
  <c r="G22" i="43"/>
  <c r="F22" i="43"/>
  <c r="E22" i="43"/>
  <c r="D22" i="43"/>
  <c r="C22" i="43"/>
  <c r="AX188" i="36"/>
  <c r="AW188" i="36"/>
  <c r="AV188" i="36"/>
  <c r="AU188" i="36"/>
  <c r="AT188" i="36"/>
  <c r="AS188" i="36"/>
  <c r="AR188" i="36"/>
  <c r="AQ188" i="36"/>
  <c r="AP188" i="36"/>
  <c r="AO188" i="36"/>
  <c r="AN188" i="36"/>
  <c r="AM188" i="36"/>
  <c r="AL188" i="36"/>
  <c r="AK188" i="36"/>
  <c r="AJ188" i="36"/>
  <c r="AI188" i="36"/>
  <c r="AH188" i="36"/>
  <c r="AG188" i="36"/>
  <c r="AF188" i="36"/>
  <c r="AE188" i="36"/>
  <c r="AD188" i="36"/>
  <c r="AC188" i="36"/>
  <c r="AB188" i="36"/>
  <c r="AA188" i="36"/>
  <c r="Z188" i="36"/>
  <c r="Y188" i="36"/>
  <c r="X188" i="36"/>
  <c r="W188" i="36"/>
  <c r="V188" i="36"/>
  <c r="U188" i="36"/>
  <c r="T188" i="36"/>
  <c r="S188" i="36"/>
  <c r="R188" i="36"/>
  <c r="Q188" i="36"/>
  <c r="P188" i="36"/>
  <c r="O188" i="36"/>
  <c r="N188" i="36"/>
  <c r="M188" i="36"/>
  <c r="L188" i="36"/>
  <c r="K188" i="36"/>
  <c r="J188" i="36"/>
  <c r="I188" i="36"/>
  <c r="H188" i="36"/>
  <c r="G188" i="36"/>
  <c r="F188" i="36"/>
  <c r="E188" i="36"/>
  <c r="D188" i="36"/>
  <c r="C188" i="36"/>
  <c r="AX181" i="36"/>
  <c r="AW181" i="36"/>
  <c r="AV181" i="36"/>
  <c r="AU181" i="36"/>
  <c r="AT181" i="36"/>
  <c r="AS181" i="36"/>
  <c r="AR181" i="36"/>
  <c r="AQ181" i="36"/>
  <c r="AP181" i="36"/>
  <c r="AO181" i="36"/>
  <c r="AN181" i="36"/>
  <c r="AM181" i="36"/>
  <c r="AL181" i="36"/>
  <c r="AK181" i="36"/>
  <c r="AJ181" i="36"/>
  <c r="AI181" i="36"/>
  <c r="AH181" i="36"/>
  <c r="AG181" i="36"/>
  <c r="AF181" i="36"/>
  <c r="AE181" i="36"/>
  <c r="AD181" i="36"/>
  <c r="AC181" i="36"/>
  <c r="AB181" i="36"/>
  <c r="AA181" i="36"/>
  <c r="Z181" i="36"/>
  <c r="Y181" i="36"/>
  <c r="X181" i="36"/>
  <c r="W181" i="36"/>
  <c r="V181" i="36"/>
  <c r="U181" i="36"/>
  <c r="T181" i="36"/>
  <c r="S181" i="36"/>
  <c r="R181" i="36"/>
  <c r="Q181" i="36"/>
  <c r="P181" i="36"/>
  <c r="O181" i="36"/>
  <c r="N181" i="36"/>
  <c r="M181" i="36"/>
  <c r="L181" i="36"/>
  <c r="K181" i="36"/>
  <c r="J181" i="36"/>
  <c r="I181" i="36"/>
  <c r="H181" i="36"/>
  <c r="G181" i="36"/>
  <c r="F181" i="36"/>
  <c r="E181" i="36"/>
  <c r="D181" i="36"/>
  <c r="C181" i="36"/>
  <c r="AX161" i="36"/>
  <c r="AW161" i="36"/>
  <c r="AV161" i="36"/>
  <c r="AU161" i="36"/>
  <c r="AT161" i="36"/>
  <c r="AS161" i="36"/>
  <c r="AR161" i="36"/>
  <c r="AQ161" i="36"/>
  <c r="AP161" i="36"/>
  <c r="AO161" i="36"/>
  <c r="AN161" i="36"/>
  <c r="AM161" i="36"/>
  <c r="AL161" i="36"/>
  <c r="AK161" i="36"/>
  <c r="AJ161" i="36"/>
  <c r="AI161" i="36"/>
  <c r="AH161" i="36"/>
  <c r="AG161" i="36"/>
  <c r="AF161" i="36"/>
  <c r="AE161" i="36"/>
  <c r="AD161" i="36"/>
  <c r="AC161" i="36"/>
  <c r="AB161" i="36"/>
  <c r="AA161" i="36"/>
  <c r="Z161" i="36"/>
  <c r="Y161" i="36"/>
  <c r="X161" i="36"/>
  <c r="W161" i="36"/>
  <c r="V161" i="36"/>
  <c r="U161" i="36"/>
  <c r="T161" i="36"/>
  <c r="S161" i="36"/>
  <c r="R161" i="36"/>
  <c r="Q161" i="36"/>
  <c r="P161" i="36"/>
  <c r="O161" i="36"/>
  <c r="N161" i="36"/>
  <c r="M161" i="36"/>
  <c r="L161" i="36"/>
  <c r="K161" i="36"/>
  <c r="J161" i="36"/>
  <c r="I161" i="36"/>
  <c r="H161" i="36"/>
  <c r="G161" i="36"/>
  <c r="F161" i="36"/>
  <c r="E161" i="36"/>
  <c r="D161" i="36"/>
  <c r="C161" i="36"/>
  <c r="AX142" i="36"/>
  <c r="AW142" i="36"/>
  <c r="AV142" i="36"/>
  <c r="AU142" i="36"/>
  <c r="AT142" i="36"/>
  <c r="AS142" i="36"/>
  <c r="AR142" i="36"/>
  <c r="AQ142" i="36"/>
  <c r="AP142" i="36"/>
  <c r="AO142" i="36"/>
  <c r="AN142" i="36"/>
  <c r="AM142" i="36"/>
  <c r="AL142" i="36"/>
  <c r="AK142" i="36"/>
  <c r="AJ142" i="36"/>
  <c r="AI142" i="36"/>
  <c r="AH142" i="36"/>
  <c r="AG142" i="36"/>
  <c r="AF142" i="36"/>
  <c r="AE142" i="36"/>
  <c r="AD142" i="36"/>
  <c r="AC142" i="36"/>
  <c r="AB142" i="36"/>
  <c r="AA142" i="36"/>
  <c r="Z142" i="36"/>
  <c r="Y142" i="36"/>
  <c r="X142" i="36"/>
  <c r="W142" i="36"/>
  <c r="V142" i="36"/>
  <c r="U142" i="36"/>
  <c r="T142" i="36"/>
  <c r="S142" i="36"/>
  <c r="R142" i="36"/>
  <c r="Q142" i="36"/>
  <c r="P142" i="36"/>
  <c r="O142" i="36"/>
  <c r="N142" i="36"/>
  <c r="M142" i="36"/>
  <c r="L142" i="36"/>
  <c r="K142" i="36"/>
  <c r="J142" i="36"/>
  <c r="I142" i="36"/>
  <c r="H142" i="36"/>
  <c r="G142" i="36"/>
  <c r="F142" i="36"/>
  <c r="E142" i="36"/>
  <c r="D142" i="36"/>
  <c r="C142" i="36"/>
  <c r="AX126" i="36"/>
  <c r="AW126" i="36"/>
  <c r="AV126" i="36"/>
  <c r="AU126" i="36"/>
  <c r="AT126" i="36"/>
  <c r="AS126" i="36"/>
  <c r="AR126" i="36"/>
  <c r="AQ126" i="36"/>
  <c r="AP126" i="36"/>
  <c r="AO126" i="36"/>
  <c r="AN126" i="36"/>
  <c r="AM126" i="36"/>
  <c r="AL126" i="36"/>
  <c r="AK126" i="36"/>
  <c r="AJ126" i="36"/>
  <c r="AI126" i="36"/>
  <c r="AH126" i="36"/>
  <c r="AG126" i="36"/>
  <c r="AF126" i="36"/>
  <c r="AE126" i="36"/>
  <c r="AD126" i="36"/>
  <c r="AC126" i="36"/>
  <c r="AB126" i="36"/>
  <c r="AA126" i="36"/>
  <c r="Z126" i="36"/>
  <c r="Y126" i="36"/>
  <c r="X126" i="36"/>
  <c r="W126" i="36"/>
  <c r="V126" i="36"/>
  <c r="U126" i="36"/>
  <c r="T126" i="36"/>
  <c r="S126" i="36"/>
  <c r="R126" i="36"/>
  <c r="Q126" i="36"/>
  <c r="P126" i="36"/>
  <c r="O126" i="36"/>
  <c r="N126" i="36"/>
  <c r="M126" i="36"/>
  <c r="L126" i="36"/>
  <c r="K126" i="36"/>
  <c r="J126" i="36"/>
  <c r="I126" i="36"/>
  <c r="H126" i="36"/>
  <c r="G126" i="36"/>
  <c r="F126" i="36"/>
  <c r="E126" i="36"/>
  <c r="D126" i="36"/>
  <c r="C126" i="36"/>
  <c r="AX109" i="36"/>
  <c r="AW109" i="36"/>
  <c r="AV109" i="36"/>
  <c r="AU109" i="36"/>
  <c r="AT109" i="36"/>
  <c r="AS109" i="36"/>
  <c r="AR109" i="36"/>
  <c r="AQ109" i="36"/>
  <c r="AP109" i="36"/>
  <c r="AO109" i="36"/>
  <c r="AN109" i="36"/>
  <c r="AM109" i="36"/>
  <c r="AL109" i="36"/>
  <c r="AK109" i="36"/>
  <c r="AJ109" i="36"/>
  <c r="AI109" i="36"/>
  <c r="AH109" i="36"/>
  <c r="AG109" i="36"/>
  <c r="AF109" i="36"/>
  <c r="AE109" i="36"/>
  <c r="AD109" i="36"/>
  <c r="AC109" i="36"/>
  <c r="AB109" i="36"/>
  <c r="AA109" i="36"/>
  <c r="Z109" i="36"/>
  <c r="Y109" i="36"/>
  <c r="X109" i="36"/>
  <c r="W109" i="36"/>
  <c r="V109" i="36"/>
  <c r="U109" i="36"/>
  <c r="T109" i="36"/>
  <c r="S109" i="36"/>
  <c r="R109" i="36"/>
  <c r="Q109" i="36"/>
  <c r="P109" i="36"/>
  <c r="O109" i="36"/>
  <c r="N109" i="36"/>
  <c r="M109" i="36"/>
  <c r="L109" i="36"/>
  <c r="K109" i="36"/>
  <c r="J109" i="36"/>
  <c r="I109" i="36"/>
  <c r="H109" i="36"/>
  <c r="G109" i="36"/>
  <c r="F109" i="36"/>
  <c r="E109" i="36"/>
  <c r="D109" i="36"/>
  <c r="C109" i="36"/>
  <c r="AX92" i="36"/>
  <c r="AW92" i="36"/>
  <c r="AV92" i="36"/>
  <c r="AU92" i="36"/>
  <c r="AT92" i="36"/>
  <c r="AS92" i="36"/>
  <c r="AR92" i="36"/>
  <c r="AQ92" i="36"/>
  <c r="AP92" i="36"/>
  <c r="AO92" i="36"/>
  <c r="AN92" i="36"/>
  <c r="AM92" i="36"/>
  <c r="AL92" i="36"/>
  <c r="AK92" i="36"/>
  <c r="AJ92" i="36"/>
  <c r="AI92" i="36"/>
  <c r="AH92" i="36"/>
  <c r="AG92" i="36"/>
  <c r="AF92" i="36"/>
  <c r="AE92" i="36"/>
  <c r="AD92" i="36"/>
  <c r="AC92" i="36"/>
  <c r="AB92" i="36"/>
  <c r="AA92" i="36"/>
  <c r="Z92" i="36"/>
  <c r="Y92" i="36"/>
  <c r="X92" i="36"/>
  <c r="W92" i="36"/>
  <c r="V92" i="36"/>
  <c r="U92" i="36"/>
  <c r="T92" i="36"/>
  <c r="S92" i="36"/>
  <c r="R92" i="36"/>
  <c r="Q92" i="36"/>
  <c r="P92" i="36"/>
  <c r="O92" i="36"/>
  <c r="N92" i="36"/>
  <c r="M92" i="36"/>
  <c r="L92" i="36"/>
  <c r="K92" i="36"/>
  <c r="J92" i="36"/>
  <c r="I92" i="36"/>
  <c r="H92" i="36"/>
  <c r="G92" i="36"/>
  <c r="F92" i="36"/>
  <c r="E92" i="36"/>
  <c r="D92" i="36"/>
  <c r="C92" i="36"/>
  <c r="AX77" i="36"/>
  <c r="AW77" i="36"/>
  <c r="AV77" i="36"/>
  <c r="AU77" i="36"/>
  <c r="AT77" i="36"/>
  <c r="AS77" i="36"/>
  <c r="AR77" i="36"/>
  <c r="AQ77" i="36"/>
  <c r="AP77" i="36"/>
  <c r="AO77" i="36"/>
  <c r="AN77" i="36"/>
  <c r="AM77" i="36"/>
  <c r="AL77" i="36"/>
  <c r="AK77" i="36"/>
  <c r="AJ77" i="36"/>
  <c r="AI77" i="36"/>
  <c r="AH77" i="36"/>
  <c r="AG77" i="36"/>
  <c r="AF77" i="36"/>
  <c r="AE77" i="36"/>
  <c r="AD77" i="36"/>
  <c r="AC77" i="36"/>
  <c r="AB77" i="36"/>
  <c r="AA77" i="36"/>
  <c r="Z77" i="36"/>
  <c r="Y77" i="36"/>
  <c r="X77" i="36"/>
  <c r="W77" i="36"/>
  <c r="V77" i="36"/>
  <c r="U77" i="36"/>
  <c r="T77" i="36"/>
  <c r="S77" i="36"/>
  <c r="R77" i="36"/>
  <c r="Q77" i="36"/>
  <c r="P77" i="36"/>
  <c r="O77" i="36"/>
  <c r="N77" i="36"/>
  <c r="M77" i="36"/>
  <c r="L77" i="36"/>
  <c r="K77" i="36"/>
  <c r="J77" i="36"/>
  <c r="I77" i="36"/>
  <c r="H77" i="36"/>
  <c r="G77" i="36"/>
  <c r="F77" i="36"/>
  <c r="E77" i="36"/>
  <c r="D77" i="36"/>
  <c r="C77" i="36"/>
  <c r="AX58" i="36"/>
  <c r="AW58" i="36"/>
  <c r="AV58" i="36"/>
  <c r="AU58" i="36"/>
  <c r="AT58" i="36"/>
  <c r="AS58" i="36"/>
  <c r="AR58" i="36"/>
  <c r="AQ58" i="36"/>
  <c r="AP58" i="36"/>
  <c r="AO58" i="36"/>
  <c r="AN58" i="36"/>
  <c r="AM58" i="36"/>
  <c r="AL58" i="36"/>
  <c r="AK58" i="36"/>
  <c r="AJ58" i="36"/>
  <c r="AI58" i="36"/>
  <c r="AH58" i="36"/>
  <c r="AG58" i="36"/>
  <c r="AF58" i="36"/>
  <c r="AE58" i="36"/>
  <c r="AD58" i="36"/>
  <c r="AC58" i="36"/>
  <c r="AB58" i="36"/>
  <c r="AA58" i="36"/>
  <c r="Z58" i="36"/>
  <c r="Y58" i="36"/>
  <c r="X58" i="36"/>
  <c r="W58" i="36"/>
  <c r="V58" i="36"/>
  <c r="U58" i="36"/>
  <c r="T58" i="36"/>
  <c r="S58" i="36"/>
  <c r="R58" i="36"/>
  <c r="Q58" i="36"/>
  <c r="P58" i="36"/>
  <c r="O58" i="36"/>
  <c r="N58" i="36"/>
  <c r="M58" i="36"/>
  <c r="L58" i="36"/>
  <c r="K58" i="36"/>
  <c r="J58" i="36"/>
  <c r="I58" i="36"/>
  <c r="H58" i="36"/>
  <c r="G58" i="36"/>
  <c r="F58" i="36"/>
  <c r="E58" i="36"/>
  <c r="D58" i="36"/>
  <c r="C58" i="36"/>
  <c r="AX40" i="36"/>
  <c r="AW40" i="36"/>
  <c r="AV40" i="36"/>
  <c r="AU40" i="36"/>
  <c r="AT40" i="36"/>
  <c r="AS40" i="36"/>
  <c r="AR40" i="36"/>
  <c r="AQ40" i="36"/>
  <c r="AP40" i="36"/>
  <c r="AO40" i="36"/>
  <c r="AN40" i="36"/>
  <c r="AM40" i="36"/>
  <c r="AL40" i="36"/>
  <c r="AK40" i="36"/>
  <c r="AJ40" i="36"/>
  <c r="AI40" i="36"/>
  <c r="AH40" i="36"/>
  <c r="AG40" i="36"/>
  <c r="AF40" i="36"/>
  <c r="AE40" i="36"/>
  <c r="AD40" i="36"/>
  <c r="AC40" i="36"/>
  <c r="AB40" i="36"/>
  <c r="AA40" i="36"/>
  <c r="Z40" i="36"/>
  <c r="Y40" i="36"/>
  <c r="X40" i="36"/>
  <c r="W40" i="36"/>
  <c r="V40" i="36"/>
  <c r="U40" i="36"/>
  <c r="T40" i="36"/>
  <c r="S40" i="36"/>
  <c r="R40" i="36"/>
  <c r="Q40" i="36"/>
  <c r="P40" i="36"/>
  <c r="O40" i="36"/>
  <c r="N40" i="36"/>
  <c r="M40" i="36"/>
  <c r="L40" i="36"/>
  <c r="K40" i="36"/>
  <c r="J40" i="36"/>
  <c r="I40" i="36"/>
  <c r="H40" i="36"/>
  <c r="G40" i="36"/>
  <c r="F40" i="36"/>
  <c r="E40" i="36"/>
  <c r="D40" i="36"/>
  <c r="C40" i="36"/>
  <c r="AX22" i="36"/>
  <c r="AW22" i="36"/>
  <c r="AV22" i="36"/>
  <c r="AU22" i="36"/>
  <c r="AT22" i="36"/>
  <c r="AS22" i="36"/>
  <c r="AR22" i="36"/>
  <c r="AQ22" i="36"/>
  <c r="AP22" i="36"/>
  <c r="AO22" i="36"/>
  <c r="AN22" i="36"/>
  <c r="AM22" i="36"/>
  <c r="AL22" i="36"/>
  <c r="AK22" i="36"/>
  <c r="AJ22" i="36"/>
  <c r="AI22" i="36"/>
  <c r="AH22" i="36"/>
  <c r="AG22" i="36"/>
  <c r="AF22" i="36"/>
  <c r="AE22" i="36"/>
  <c r="AD22" i="36"/>
  <c r="AC22" i="36"/>
  <c r="AB22" i="36"/>
  <c r="AA22" i="36"/>
  <c r="Z22" i="36"/>
  <c r="Y22" i="36"/>
  <c r="X22" i="36"/>
  <c r="W22" i="36"/>
  <c r="V22" i="36"/>
  <c r="U22" i="36"/>
  <c r="T22" i="36"/>
  <c r="S22" i="36"/>
  <c r="R22" i="36"/>
  <c r="Q22" i="36"/>
  <c r="P22" i="36"/>
  <c r="O22" i="36"/>
  <c r="N22" i="36"/>
  <c r="M22" i="36"/>
  <c r="L22" i="36"/>
  <c r="K22" i="36"/>
  <c r="J22" i="36"/>
  <c r="I22" i="36"/>
  <c r="H22" i="36"/>
  <c r="G22" i="36"/>
  <c r="F22" i="36"/>
  <c r="E22" i="36"/>
  <c r="D22" i="36"/>
  <c r="C22" i="36"/>
  <c r="AY188" i="35"/>
  <c r="AX188" i="35"/>
  <c r="AW188" i="35"/>
  <c r="AV188" i="35"/>
  <c r="AU188" i="35"/>
  <c r="AT188" i="35"/>
  <c r="AS188" i="35"/>
  <c r="AR188" i="35"/>
  <c r="AQ188" i="35"/>
  <c r="AP188" i="35"/>
  <c r="AO188" i="35"/>
  <c r="AN188" i="35"/>
  <c r="AM188" i="35"/>
  <c r="AL188" i="35"/>
  <c r="AK188" i="35"/>
  <c r="AJ188" i="35"/>
  <c r="AI188" i="35"/>
  <c r="AH188" i="35"/>
  <c r="AG188" i="35"/>
  <c r="AF188" i="35"/>
  <c r="AE188" i="35"/>
  <c r="AD188" i="35"/>
  <c r="AC188" i="35"/>
  <c r="AB188" i="35"/>
  <c r="AA188" i="35"/>
  <c r="Z188" i="35"/>
  <c r="Y188" i="35"/>
  <c r="X188" i="35"/>
  <c r="W188" i="35"/>
  <c r="V188" i="35"/>
  <c r="U188" i="35"/>
  <c r="T188" i="35"/>
  <c r="S188" i="35"/>
  <c r="R188" i="35"/>
  <c r="Q188" i="35"/>
  <c r="P188" i="35"/>
  <c r="O188" i="35"/>
  <c r="N188" i="35"/>
  <c r="M188" i="35"/>
  <c r="L188" i="35"/>
  <c r="K188" i="35"/>
  <c r="J188" i="35"/>
  <c r="I188" i="35"/>
  <c r="H188" i="35"/>
  <c r="G188" i="35"/>
  <c r="F188" i="35"/>
  <c r="E188" i="35"/>
  <c r="D188" i="35"/>
  <c r="C188" i="35"/>
  <c r="AY181" i="35"/>
  <c r="AX181" i="35"/>
  <c r="AW181" i="35"/>
  <c r="AV181" i="35"/>
  <c r="AU181" i="35"/>
  <c r="AT181" i="35"/>
  <c r="AS181" i="35"/>
  <c r="AR181" i="35"/>
  <c r="AQ181" i="35"/>
  <c r="AP181" i="35"/>
  <c r="AO181" i="35"/>
  <c r="AN181" i="35"/>
  <c r="AM181" i="35"/>
  <c r="AL181" i="35"/>
  <c r="AK181" i="35"/>
  <c r="AJ181" i="35"/>
  <c r="AI181" i="35"/>
  <c r="AH181" i="35"/>
  <c r="AG181" i="35"/>
  <c r="AF181" i="35"/>
  <c r="AE181" i="35"/>
  <c r="AD181" i="35"/>
  <c r="AC181" i="35"/>
  <c r="AB181" i="35"/>
  <c r="AA181" i="35"/>
  <c r="Z181" i="35"/>
  <c r="Y181" i="35"/>
  <c r="X181" i="35"/>
  <c r="W181" i="35"/>
  <c r="V181" i="35"/>
  <c r="U181" i="35"/>
  <c r="T181" i="35"/>
  <c r="S181" i="35"/>
  <c r="R181" i="35"/>
  <c r="Q181" i="35"/>
  <c r="P181" i="35"/>
  <c r="O181" i="35"/>
  <c r="N181" i="35"/>
  <c r="M181" i="35"/>
  <c r="L181" i="35"/>
  <c r="K181" i="35"/>
  <c r="J181" i="35"/>
  <c r="I181" i="35"/>
  <c r="H181" i="35"/>
  <c r="G181" i="35"/>
  <c r="F181" i="35"/>
  <c r="E181" i="35"/>
  <c r="D181" i="35"/>
  <c r="C181" i="35"/>
  <c r="AY161" i="35"/>
  <c r="AX161" i="35"/>
  <c r="AW161" i="35"/>
  <c r="AV161" i="35"/>
  <c r="AU161" i="35"/>
  <c r="AT161" i="35"/>
  <c r="AS161" i="35"/>
  <c r="AR161" i="35"/>
  <c r="AQ161" i="35"/>
  <c r="AP161" i="35"/>
  <c r="AO161" i="35"/>
  <c r="AN161" i="35"/>
  <c r="AM161" i="35"/>
  <c r="AL161" i="35"/>
  <c r="AK161" i="35"/>
  <c r="AJ161" i="35"/>
  <c r="AI161" i="35"/>
  <c r="AH161" i="35"/>
  <c r="AG161" i="35"/>
  <c r="AF161" i="35"/>
  <c r="AE161" i="35"/>
  <c r="AD161" i="35"/>
  <c r="AC161" i="35"/>
  <c r="AB161" i="35"/>
  <c r="AA161" i="35"/>
  <c r="Z161" i="35"/>
  <c r="Y161" i="35"/>
  <c r="X161" i="35"/>
  <c r="W161" i="35"/>
  <c r="V161" i="35"/>
  <c r="U161" i="35"/>
  <c r="T161" i="35"/>
  <c r="S161" i="35"/>
  <c r="R161" i="35"/>
  <c r="Q161" i="35"/>
  <c r="P161" i="35"/>
  <c r="O161" i="35"/>
  <c r="N161" i="35"/>
  <c r="M161" i="35"/>
  <c r="L161" i="35"/>
  <c r="K161" i="35"/>
  <c r="J161" i="35"/>
  <c r="I161" i="35"/>
  <c r="H161" i="35"/>
  <c r="G161" i="35"/>
  <c r="F161" i="35"/>
  <c r="E161" i="35"/>
  <c r="D161" i="35"/>
  <c r="C161" i="35"/>
  <c r="AY142" i="35"/>
  <c r="AX142" i="35"/>
  <c r="AW142" i="35"/>
  <c r="AV142" i="35"/>
  <c r="AU142" i="35"/>
  <c r="AT142" i="35"/>
  <c r="AS142" i="35"/>
  <c r="AR142" i="35"/>
  <c r="AQ142" i="35"/>
  <c r="AP142" i="35"/>
  <c r="AO142" i="35"/>
  <c r="AN142" i="35"/>
  <c r="AM142" i="35"/>
  <c r="AL142" i="35"/>
  <c r="AK142" i="35"/>
  <c r="AJ142" i="35"/>
  <c r="AI142" i="35"/>
  <c r="AH142" i="35"/>
  <c r="AG142" i="35"/>
  <c r="AF142" i="35"/>
  <c r="AE142" i="35"/>
  <c r="AD142" i="35"/>
  <c r="AC142" i="35"/>
  <c r="AB142" i="35"/>
  <c r="AA142" i="35"/>
  <c r="Z142" i="35"/>
  <c r="Y142" i="35"/>
  <c r="X142" i="35"/>
  <c r="W142" i="35"/>
  <c r="V142" i="35"/>
  <c r="U142" i="35"/>
  <c r="T142" i="35"/>
  <c r="S142" i="35"/>
  <c r="R142" i="35"/>
  <c r="Q142" i="35"/>
  <c r="P142" i="35"/>
  <c r="O142" i="35"/>
  <c r="N142" i="35"/>
  <c r="M142" i="35"/>
  <c r="L142" i="35"/>
  <c r="K142" i="35"/>
  <c r="J142" i="35"/>
  <c r="I142" i="35"/>
  <c r="H142" i="35"/>
  <c r="G142" i="35"/>
  <c r="F142" i="35"/>
  <c r="E142" i="35"/>
  <c r="D142" i="35"/>
  <c r="C142" i="35"/>
  <c r="AY126" i="35"/>
  <c r="AX126" i="35"/>
  <c r="AW126" i="35"/>
  <c r="AV126" i="35"/>
  <c r="AU126" i="35"/>
  <c r="AT126" i="35"/>
  <c r="AS126" i="35"/>
  <c r="AR126" i="35"/>
  <c r="AQ126" i="35"/>
  <c r="AP126" i="35"/>
  <c r="AO126" i="35"/>
  <c r="AN126" i="35"/>
  <c r="AM126" i="35"/>
  <c r="AL126" i="35"/>
  <c r="AK126" i="35"/>
  <c r="AJ126" i="35"/>
  <c r="AI126" i="35"/>
  <c r="AH126" i="35"/>
  <c r="AG126" i="35"/>
  <c r="AF126" i="35"/>
  <c r="AE126" i="35"/>
  <c r="AD126" i="35"/>
  <c r="AC126" i="35"/>
  <c r="AB126" i="35"/>
  <c r="AA126" i="35"/>
  <c r="Z126" i="35"/>
  <c r="Y126" i="35"/>
  <c r="X126" i="35"/>
  <c r="W126" i="35"/>
  <c r="V126" i="35"/>
  <c r="U126" i="35"/>
  <c r="T126" i="35"/>
  <c r="S126" i="35"/>
  <c r="R126" i="35"/>
  <c r="Q126" i="35"/>
  <c r="P126" i="35"/>
  <c r="O126" i="35"/>
  <c r="N126" i="35"/>
  <c r="M126" i="35"/>
  <c r="L126" i="35"/>
  <c r="K126" i="35"/>
  <c r="J126" i="35"/>
  <c r="I126" i="35"/>
  <c r="H126" i="35"/>
  <c r="G126" i="35"/>
  <c r="F126" i="35"/>
  <c r="E126" i="35"/>
  <c r="D126" i="35"/>
  <c r="C126" i="35"/>
  <c r="AY109" i="35"/>
  <c r="AX109" i="35"/>
  <c r="AW109" i="35"/>
  <c r="AV109" i="35"/>
  <c r="AU109" i="35"/>
  <c r="AT109" i="35"/>
  <c r="AS109" i="35"/>
  <c r="AR109" i="35"/>
  <c r="AQ109" i="35"/>
  <c r="AP109" i="35"/>
  <c r="AO109" i="35"/>
  <c r="AN109" i="35"/>
  <c r="AM109" i="35"/>
  <c r="AL109" i="35"/>
  <c r="AK109" i="35"/>
  <c r="AJ109" i="35"/>
  <c r="AI109" i="35"/>
  <c r="AH109" i="35"/>
  <c r="AG109" i="35"/>
  <c r="AF109" i="35"/>
  <c r="AE109" i="35"/>
  <c r="AD109" i="35"/>
  <c r="AC109" i="35"/>
  <c r="AB109" i="35"/>
  <c r="AA109" i="35"/>
  <c r="Z109" i="35"/>
  <c r="Y109" i="35"/>
  <c r="X109" i="35"/>
  <c r="W109" i="35"/>
  <c r="V109" i="35"/>
  <c r="U109" i="35"/>
  <c r="T109" i="35"/>
  <c r="S109" i="35"/>
  <c r="R109" i="35"/>
  <c r="Q109" i="35"/>
  <c r="P109" i="35"/>
  <c r="O109" i="35"/>
  <c r="N109" i="35"/>
  <c r="M109" i="35"/>
  <c r="L109" i="35"/>
  <c r="K109" i="35"/>
  <c r="J109" i="35"/>
  <c r="I109" i="35"/>
  <c r="H109" i="35"/>
  <c r="G109" i="35"/>
  <c r="F109" i="35"/>
  <c r="E109" i="35"/>
  <c r="D109" i="35"/>
  <c r="C109" i="35"/>
  <c r="AY92" i="35"/>
  <c r="AX92" i="35"/>
  <c r="AW92" i="35"/>
  <c r="AV92" i="35"/>
  <c r="AU92" i="35"/>
  <c r="AT92" i="35"/>
  <c r="AS92" i="35"/>
  <c r="AR92" i="35"/>
  <c r="AQ92" i="35"/>
  <c r="AP92" i="35"/>
  <c r="AO92" i="35"/>
  <c r="AN92" i="35"/>
  <c r="AM92" i="35"/>
  <c r="AL92" i="35"/>
  <c r="AK92" i="35"/>
  <c r="AJ92" i="35"/>
  <c r="AI92" i="35"/>
  <c r="AH92" i="35"/>
  <c r="AG92" i="35"/>
  <c r="AF92" i="35"/>
  <c r="AE92" i="35"/>
  <c r="AD92" i="35"/>
  <c r="AC92" i="35"/>
  <c r="AB92" i="35"/>
  <c r="AA92" i="35"/>
  <c r="Z92" i="35"/>
  <c r="Y92" i="35"/>
  <c r="X92" i="35"/>
  <c r="W92" i="35"/>
  <c r="V92" i="35"/>
  <c r="U92" i="35"/>
  <c r="T92" i="35"/>
  <c r="S92" i="35"/>
  <c r="R92" i="35"/>
  <c r="Q92" i="35"/>
  <c r="P92" i="35"/>
  <c r="O92" i="35"/>
  <c r="N92" i="35"/>
  <c r="M92" i="35"/>
  <c r="L92" i="35"/>
  <c r="K92" i="35"/>
  <c r="J92" i="35"/>
  <c r="I92" i="35"/>
  <c r="H92" i="35"/>
  <c r="G92" i="35"/>
  <c r="F92" i="35"/>
  <c r="E92" i="35"/>
  <c r="D92" i="35"/>
  <c r="C92" i="35"/>
  <c r="AY77" i="35"/>
  <c r="AX77" i="35"/>
  <c r="AW77" i="35"/>
  <c r="AV77" i="35"/>
  <c r="AU77" i="35"/>
  <c r="AT77" i="35"/>
  <c r="AS77" i="35"/>
  <c r="AR77" i="35"/>
  <c r="AQ77" i="35"/>
  <c r="AP77" i="35"/>
  <c r="AO77" i="35"/>
  <c r="AN77" i="35"/>
  <c r="AM77" i="35"/>
  <c r="AL77" i="35"/>
  <c r="AK77" i="35"/>
  <c r="AJ77" i="35"/>
  <c r="AI77" i="35"/>
  <c r="AH77" i="35"/>
  <c r="AG77" i="35"/>
  <c r="AF77" i="35"/>
  <c r="AE77" i="35"/>
  <c r="AD77" i="35"/>
  <c r="AC77" i="35"/>
  <c r="AB77" i="35"/>
  <c r="AA77" i="35"/>
  <c r="Z77" i="35"/>
  <c r="Y77" i="35"/>
  <c r="X77" i="35"/>
  <c r="W77" i="35"/>
  <c r="V77" i="35"/>
  <c r="U77" i="35"/>
  <c r="T77" i="35"/>
  <c r="S77" i="35"/>
  <c r="R77" i="35"/>
  <c r="Q77" i="35"/>
  <c r="P77" i="35"/>
  <c r="O77" i="35"/>
  <c r="N77" i="35"/>
  <c r="M77" i="35"/>
  <c r="L77" i="35"/>
  <c r="K77" i="35"/>
  <c r="J77" i="35"/>
  <c r="I77" i="35"/>
  <c r="H77" i="35"/>
  <c r="G77" i="35"/>
  <c r="F77" i="35"/>
  <c r="E77" i="35"/>
  <c r="D77" i="35"/>
  <c r="C77" i="35"/>
  <c r="AY58" i="35"/>
  <c r="AX58" i="35"/>
  <c r="AW58" i="35"/>
  <c r="AV58" i="35"/>
  <c r="AU58" i="35"/>
  <c r="AT58" i="35"/>
  <c r="AS58" i="35"/>
  <c r="AR58" i="35"/>
  <c r="AQ58" i="35"/>
  <c r="AP58" i="35"/>
  <c r="AO58" i="35"/>
  <c r="AN58" i="35"/>
  <c r="AM58" i="35"/>
  <c r="AL58" i="35"/>
  <c r="AK58" i="35"/>
  <c r="AJ58" i="35"/>
  <c r="AI58" i="35"/>
  <c r="AH58" i="35"/>
  <c r="AG58" i="35"/>
  <c r="AF58" i="35"/>
  <c r="AE58" i="35"/>
  <c r="AD58" i="35"/>
  <c r="AC58" i="35"/>
  <c r="AB58" i="35"/>
  <c r="AA58" i="35"/>
  <c r="Z58" i="35"/>
  <c r="Y58" i="35"/>
  <c r="X58" i="35"/>
  <c r="W58" i="35"/>
  <c r="V58" i="35"/>
  <c r="U58" i="35"/>
  <c r="T58" i="35"/>
  <c r="S58" i="35"/>
  <c r="R58" i="35"/>
  <c r="Q58" i="35"/>
  <c r="P58" i="35"/>
  <c r="O58" i="35"/>
  <c r="N58" i="35"/>
  <c r="M58" i="35"/>
  <c r="L58" i="35"/>
  <c r="K58" i="35"/>
  <c r="J58" i="35"/>
  <c r="I58" i="35"/>
  <c r="H58" i="35"/>
  <c r="G58" i="35"/>
  <c r="F58" i="35"/>
  <c r="E58" i="35"/>
  <c r="D58" i="35"/>
  <c r="C58" i="35"/>
  <c r="AY40" i="35"/>
  <c r="AX40" i="35"/>
  <c r="AW40" i="35"/>
  <c r="AV40" i="35"/>
  <c r="AU40" i="35"/>
  <c r="AT40" i="35"/>
  <c r="AS40" i="35"/>
  <c r="AR40" i="35"/>
  <c r="AQ40" i="35"/>
  <c r="AP40" i="35"/>
  <c r="AO40" i="35"/>
  <c r="AN40" i="35"/>
  <c r="AM40" i="35"/>
  <c r="AL40" i="35"/>
  <c r="AK40" i="35"/>
  <c r="AJ40" i="35"/>
  <c r="AI40" i="35"/>
  <c r="AH40" i="35"/>
  <c r="AG40" i="35"/>
  <c r="AF40" i="35"/>
  <c r="AE40" i="35"/>
  <c r="AD40" i="35"/>
  <c r="AC40" i="35"/>
  <c r="AB40" i="35"/>
  <c r="AA40" i="35"/>
  <c r="Z40" i="35"/>
  <c r="Y40" i="35"/>
  <c r="X40" i="35"/>
  <c r="W40" i="35"/>
  <c r="V40" i="35"/>
  <c r="U40" i="35"/>
  <c r="T40" i="35"/>
  <c r="S40" i="35"/>
  <c r="R40" i="35"/>
  <c r="Q40" i="35"/>
  <c r="P40" i="35"/>
  <c r="O40" i="35"/>
  <c r="N40" i="35"/>
  <c r="M40" i="35"/>
  <c r="L40" i="35"/>
  <c r="K40" i="35"/>
  <c r="J40" i="35"/>
  <c r="I40" i="35"/>
  <c r="H40" i="35"/>
  <c r="G40" i="35"/>
  <c r="F40" i="35"/>
  <c r="E40" i="35"/>
  <c r="D40" i="35"/>
  <c r="C40" i="35"/>
  <c r="AY22" i="35"/>
  <c r="AX22" i="35"/>
  <c r="AW22" i="35"/>
  <c r="AV22" i="35"/>
  <c r="AU22" i="35"/>
  <c r="AT22" i="35"/>
  <c r="AS22" i="35"/>
  <c r="AR22" i="35"/>
  <c r="AQ22" i="35"/>
  <c r="AP22" i="35"/>
  <c r="AO22" i="35"/>
  <c r="AN22" i="35"/>
  <c r="AM22" i="35"/>
  <c r="AL22" i="35"/>
  <c r="AK22" i="35"/>
  <c r="AJ22" i="35"/>
  <c r="AI22" i="35"/>
  <c r="AH22" i="35"/>
  <c r="AG22" i="35"/>
  <c r="AF22" i="35"/>
  <c r="AE22" i="35"/>
  <c r="AD22" i="35"/>
  <c r="AC22" i="35"/>
  <c r="AB22" i="35"/>
  <c r="AA22" i="35"/>
  <c r="Z22" i="35"/>
  <c r="Y22" i="35"/>
  <c r="X22" i="35"/>
  <c r="W22" i="35"/>
  <c r="V22" i="35"/>
  <c r="U22" i="35"/>
  <c r="T22" i="35"/>
  <c r="S22" i="35"/>
  <c r="R22" i="35"/>
  <c r="Q22" i="35"/>
  <c r="P22" i="35"/>
  <c r="O22" i="35"/>
  <c r="N22" i="35"/>
  <c r="M22" i="35"/>
  <c r="L22" i="35"/>
  <c r="K22" i="35"/>
  <c r="J22" i="35"/>
  <c r="I22" i="35"/>
  <c r="H22" i="35"/>
  <c r="G22" i="35"/>
  <c r="F22" i="35"/>
  <c r="E22" i="35"/>
  <c r="D22" i="35"/>
  <c r="C22" i="35"/>
  <c r="AY187" i="34"/>
  <c r="AX187" i="34"/>
  <c r="AW187" i="34"/>
  <c r="AV187" i="34"/>
  <c r="AU187" i="34"/>
  <c r="AT187" i="34"/>
  <c r="AS187" i="34"/>
  <c r="AR187" i="34"/>
  <c r="AQ187" i="34"/>
  <c r="AP187" i="34"/>
  <c r="AO187" i="34"/>
  <c r="AN187" i="34"/>
  <c r="AM187" i="34"/>
  <c r="AL187" i="34"/>
  <c r="AK187" i="34"/>
  <c r="AJ187" i="34"/>
  <c r="AI187" i="34"/>
  <c r="AH187" i="34"/>
  <c r="AG187" i="34"/>
  <c r="AF187" i="34"/>
  <c r="AE187" i="34"/>
  <c r="AD187" i="34"/>
  <c r="AC187" i="34"/>
  <c r="AB187" i="34"/>
  <c r="AA187" i="34"/>
  <c r="Z187" i="34"/>
  <c r="Y187" i="34"/>
  <c r="X187" i="34"/>
  <c r="W187" i="34"/>
  <c r="V187" i="34"/>
  <c r="U187" i="34"/>
  <c r="T187" i="34"/>
  <c r="S187" i="34"/>
  <c r="R187" i="34"/>
  <c r="Q187" i="34"/>
  <c r="P187" i="34"/>
  <c r="O187" i="34"/>
  <c r="N187" i="34"/>
  <c r="M187" i="34"/>
  <c r="L187" i="34"/>
  <c r="K187" i="34"/>
  <c r="J187" i="34"/>
  <c r="I187" i="34"/>
  <c r="H187" i="34"/>
  <c r="G187" i="34"/>
  <c r="F187" i="34"/>
  <c r="E187" i="34"/>
  <c r="D187" i="34"/>
  <c r="C187" i="34"/>
  <c r="AY180" i="34"/>
  <c r="AX180" i="34"/>
  <c r="AW180" i="34"/>
  <c r="AV180" i="34"/>
  <c r="AU180" i="34"/>
  <c r="AT180" i="34"/>
  <c r="AS180" i="34"/>
  <c r="AR180" i="34"/>
  <c r="AQ180" i="34"/>
  <c r="AP180" i="34"/>
  <c r="AO180" i="34"/>
  <c r="AN180" i="34"/>
  <c r="AM180" i="34"/>
  <c r="AL180" i="34"/>
  <c r="AK180" i="34"/>
  <c r="AJ180" i="34"/>
  <c r="AI180" i="34"/>
  <c r="AH180" i="34"/>
  <c r="AG180" i="34"/>
  <c r="AF180" i="34"/>
  <c r="AE180" i="34"/>
  <c r="AD180" i="34"/>
  <c r="AC180" i="34"/>
  <c r="AB180" i="34"/>
  <c r="AA180" i="34"/>
  <c r="Z180" i="34"/>
  <c r="Y180" i="34"/>
  <c r="X180" i="34"/>
  <c r="W180" i="34"/>
  <c r="V180" i="34"/>
  <c r="U180" i="34"/>
  <c r="T180" i="34"/>
  <c r="S180" i="34"/>
  <c r="R180" i="34"/>
  <c r="Q180" i="34"/>
  <c r="P180" i="34"/>
  <c r="O180" i="34"/>
  <c r="N180" i="34"/>
  <c r="M180" i="34"/>
  <c r="L180" i="34"/>
  <c r="K180" i="34"/>
  <c r="J180" i="34"/>
  <c r="I180" i="34"/>
  <c r="H180" i="34"/>
  <c r="G180" i="34"/>
  <c r="F180" i="34"/>
  <c r="E180" i="34"/>
  <c r="D180" i="34"/>
  <c r="C180" i="34"/>
  <c r="AY160" i="34"/>
  <c r="AX160" i="34"/>
  <c r="AW160" i="34"/>
  <c r="AV160" i="34"/>
  <c r="AU160" i="34"/>
  <c r="AT160" i="34"/>
  <c r="AS160" i="34"/>
  <c r="AR160" i="34"/>
  <c r="AQ160" i="34"/>
  <c r="AP160" i="34"/>
  <c r="AO160" i="34"/>
  <c r="AN160" i="34"/>
  <c r="AM160" i="34"/>
  <c r="AL160" i="34"/>
  <c r="AK160" i="34"/>
  <c r="AJ160" i="34"/>
  <c r="AI160" i="34"/>
  <c r="AH160" i="34"/>
  <c r="AG160" i="34"/>
  <c r="AF160" i="34"/>
  <c r="AE160" i="34"/>
  <c r="AD160" i="34"/>
  <c r="AC160" i="34"/>
  <c r="AB160" i="34"/>
  <c r="AA160" i="34"/>
  <c r="Z160" i="34"/>
  <c r="Y160" i="34"/>
  <c r="X160" i="34"/>
  <c r="W160" i="34"/>
  <c r="V160" i="34"/>
  <c r="U160" i="34"/>
  <c r="T160" i="34"/>
  <c r="S160" i="34"/>
  <c r="R160" i="34"/>
  <c r="Q160" i="34"/>
  <c r="P160" i="34"/>
  <c r="O160" i="34"/>
  <c r="N160" i="34"/>
  <c r="M160" i="34"/>
  <c r="L160" i="34"/>
  <c r="K160" i="34"/>
  <c r="J160" i="34"/>
  <c r="I160" i="34"/>
  <c r="H160" i="34"/>
  <c r="G160" i="34"/>
  <c r="F160" i="34"/>
  <c r="E160" i="34"/>
  <c r="D160" i="34"/>
  <c r="C160" i="34"/>
  <c r="AY141" i="34"/>
  <c r="AX141" i="34"/>
  <c r="AW141" i="34"/>
  <c r="AV141" i="34"/>
  <c r="AU141" i="34"/>
  <c r="AT141" i="34"/>
  <c r="AS141" i="34"/>
  <c r="AR141" i="34"/>
  <c r="AQ141" i="34"/>
  <c r="AP141" i="34"/>
  <c r="AO141" i="34"/>
  <c r="AN141" i="34"/>
  <c r="AM141" i="34"/>
  <c r="AL141" i="34"/>
  <c r="AK141" i="34"/>
  <c r="AJ141" i="34"/>
  <c r="AI141" i="34"/>
  <c r="AH141" i="34"/>
  <c r="AG141" i="34"/>
  <c r="AF141" i="34"/>
  <c r="AE141" i="34"/>
  <c r="AD141" i="34"/>
  <c r="AC141" i="34"/>
  <c r="AB141" i="34"/>
  <c r="AA141" i="34"/>
  <c r="Z141" i="34"/>
  <c r="Y141" i="34"/>
  <c r="X141" i="34"/>
  <c r="W141" i="34"/>
  <c r="V141" i="34"/>
  <c r="U141" i="34"/>
  <c r="T141" i="34"/>
  <c r="S141" i="34"/>
  <c r="R141" i="34"/>
  <c r="Q141" i="34"/>
  <c r="P141" i="34"/>
  <c r="O141" i="34"/>
  <c r="N141" i="34"/>
  <c r="M141" i="34"/>
  <c r="L141" i="34"/>
  <c r="K141" i="34"/>
  <c r="J141" i="34"/>
  <c r="I141" i="34"/>
  <c r="H141" i="34"/>
  <c r="G141" i="34"/>
  <c r="F141" i="34"/>
  <c r="E141" i="34"/>
  <c r="D141" i="34"/>
  <c r="C141" i="34"/>
  <c r="AY126" i="34"/>
  <c r="AX126" i="34"/>
  <c r="AW126" i="34"/>
  <c r="AV126" i="34"/>
  <c r="AU126" i="34"/>
  <c r="AT126" i="34"/>
  <c r="AS126" i="34"/>
  <c r="AR126" i="34"/>
  <c r="AQ126" i="34"/>
  <c r="AP126" i="34"/>
  <c r="AO126" i="34"/>
  <c r="AN126" i="34"/>
  <c r="AM126" i="34"/>
  <c r="AL126" i="34"/>
  <c r="AK126" i="34"/>
  <c r="AJ126" i="34"/>
  <c r="AI126" i="34"/>
  <c r="AH126" i="34"/>
  <c r="AG126" i="34"/>
  <c r="AF126" i="34"/>
  <c r="AE126" i="34"/>
  <c r="AD126" i="34"/>
  <c r="AC126" i="34"/>
  <c r="AB126" i="34"/>
  <c r="AA126" i="34"/>
  <c r="Z126" i="34"/>
  <c r="Y126" i="34"/>
  <c r="X126" i="34"/>
  <c r="W126" i="34"/>
  <c r="V126" i="34"/>
  <c r="U126" i="34"/>
  <c r="T126" i="34"/>
  <c r="S126" i="34"/>
  <c r="R126" i="34"/>
  <c r="Q126" i="34"/>
  <c r="P126" i="34"/>
  <c r="O126" i="34"/>
  <c r="N126" i="34"/>
  <c r="M126" i="34"/>
  <c r="L126" i="34"/>
  <c r="K126" i="34"/>
  <c r="J126" i="34"/>
  <c r="I126" i="34"/>
  <c r="H126" i="34"/>
  <c r="G126" i="34"/>
  <c r="F126" i="34"/>
  <c r="E126" i="34"/>
  <c r="D126" i="34"/>
  <c r="C126" i="34"/>
  <c r="AY109" i="34"/>
  <c r="AX109" i="34"/>
  <c r="AW109" i="34"/>
  <c r="AV109" i="34"/>
  <c r="AU109" i="34"/>
  <c r="AT109" i="34"/>
  <c r="AS109" i="34"/>
  <c r="AR109" i="34"/>
  <c r="AQ109" i="34"/>
  <c r="AP109" i="34"/>
  <c r="AO109" i="34"/>
  <c r="AN109" i="34"/>
  <c r="AM109" i="34"/>
  <c r="AL109" i="34"/>
  <c r="AK109" i="34"/>
  <c r="AJ109" i="34"/>
  <c r="AI109" i="34"/>
  <c r="AH109" i="34"/>
  <c r="AG109" i="34"/>
  <c r="AF109" i="34"/>
  <c r="AE109" i="34"/>
  <c r="AD109" i="34"/>
  <c r="AC109" i="34"/>
  <c r="AB109" i="34"/>
  <c r="AA109" i="34"/>
  <c r="Z109" i="34"/>
  <c r="Y109" i="34"/>
  <c r="X109" i="34"/>
  <c r="W109" i="34"/>
  <c r="V109" i="34"/>
  <c r="U109" i="34"/>
  <c r="T109" i="34"/>
  <c r="S109" i="34"/>
  <c r="R109" i="34"/>
  <c r="Q109" i="34"/>
  <c r="P109" i="34"/>
  <c r="O109" i="34"/>
  <c r="N109" i="34"/>
  <c r="M109" i="34"/>
  <c r="L109" i="34"/>
  <c r="K109" i="34"/>
  <c r="J109" i="34"/>
  <c r="I109" i="34"/>
  <c r="H109" i="34"/>
  <c r="G109" i="34"/>
  <c r="F109" i="34"/>
  <c r="E109" i="34"/>
  <c r="D109" i="34"/>
  <c r="C109" i="34"/>
  <c r="AY92" i="34"/>
  <c r="AX92" i="34"/>
  <c r="AW92" i="34"/>
  <c r="AV92" i="34"/>
  <c r="AU92" i="34"/>
  <c r="AT92" i="34"/>
  <c r="AS92" i="34"/>
  <c r="AR92" i="34"/>
  <c r="AQ92" i="34"/>
  <c r="AP92" i="34"/>
  <c r="AO92" i="34"/>
  <c r="AN92" i="34"/>
  <c r="AM92" i="34"/>
  <c r="AL92" i="34"/>
  <c r="AK92" i="34"/>
  <c r="AJ92" i="34"/>
  <c r="AI92" i="34"/>
  <c r="AH92" i="34"/>
  <c r="AG92" i="34"/>
  <c r="AF92" i="34"/>
  <c r="AE92" i="34"/>
  <c r="AD92" i="34"/>
  <c r="AC92" i="34"/>
  <c r="AB92" i="34"/>
  <c r="AA92" i="34"/>
  <c r="Z92" i="34"/>
  <c r="Y92" i="34"/>
  <c r="X92" i="34"/>
  <c r="W92" i="34"/>
  <c r="V92" i="34"/>
  <c r="U92" i="34"/>
  <c r="T92" i="34"/>
  <c r="S92" i="34"/>
  <c r="R92" i="34"/>
  <c r="Q92" i="34"/>
  <c r="P92" i="34"/>
  <c r="O92" i="34"/>
  <c r="N92" i="34"/>
  <c r="M92" i="34"/>
  <c r="L92" i="34"/>
  <c r="K92" i="34"/>
  <c r="J92" i="34"/>
  <c r="I92" i="34"/>
  <c r="H92" i="34"/>
  <c r="G92" i="34"/>
  <c r="F92" i="34"/>
  <c r="E92" i="34"/>
  <c r="D92" i="34"/>
  <c r="C92" i="34"/>
  <c r="AY77" i="34"/>
  <c r="AX77" i="34"/>
  <c r="AW77" i="34"/>
  <c r="AV77" i="34"/>
  <c r="AU77" i="34"/>
  <c r="AT77" i="34"/>
  <c r="AS77" i="34"/>
  <c r="AR77" i="34"/>
  <c r="AQ77" i="34"/>
  <c r="AP77" i="34"/>
  <c r="AO77" i="34"/>
  <c r="AN77" i="34"/>
  <c r="AM77" i="34"/>
  <c r="AL77" i="34"/>
  <c r="AK77" i="34"/>
  <c r="AJ77" i="34"/>
  <c r="AI77" i="34"/>
  <c r="AH77" i="34"/>
  <c r="AG77" i="34"/>
  <c r="AF77" i="34"/>
  <c r="AE77" i="34"/>
  <c r="AD77" i="34"/>
  <c r="AC77" i="34"/>
  <c r="AB77" i="34"/>
  <c r="AA77" i="34"/>
  <c r="Z77" i="34"/>
  <c r="Y77" i="34"/>
  <c r="X77" i="34"/>
  <c r="W77" i="34"/>
  <c r="V77" i="34"/>
  <c r="U77" i="34"/>
  <c r="T77" i="34"/>
  <c r="S77" i="34"/>
  <c r="R77" i="34"/>
  <c r="Q77" i="34"/>
  <c r="P77" i="34"/>
  <c r="O77" i="34"/>
  <c r="N77" i="34"/>
  <c r="M77" i="34"/>
  <c r="L77" i="34"/>
  <c r="K77" i="34"/>
  <c r="J77" i="34"/>
  <c r="I77" i="34"/>
  <c r="H77" i="34"/>
  <c r="G77" i="34"/>
  <c r="F77" i="34"/>
  <c r="E77" i="34"/>
  <c r="D77" i="34"/>
  <c r="C77" i="34"/>
  <c r="AY58" i="34"/>
  <c r="AX58" i="34"/>
  <c r="AW58" i="34"/>
  <c r="AV58" i="34"/>
  <c r="AU58" i="34"/>
  <c r="AT58" i="34"/>
  <c r="AS58" i="34"/>
  <c r="AR58" i="34"/>
  <c r="AQ58" i="34"/>
  <c r="AP58" i="34"/>
  <c r="AO58" i="34"/>
  <c r="AN58" i="34"/>
  <c r="AM58" i="34"/>
  <c r="AL58" i="34"/>
  <c r="AK58" i="34"/>
  <c r="AJ58" i="34"/>
  <c r="AI58" i="34"/>
  <c r="AH58" i="34"/>
  <c r="AG58" i="34"/>
  <c r="AF58" i="34"/>
  <c r="AE58" i="34"/>
  <c r="AD58" i="34"/>
  <c r="AC58" i="34"/>
  <c r="AB58" i="34"/>
  <c r="AA58" i="34"/>
  <c r="Z58" i="34"/>
  <c r="Y58" i="34"/>
  <c r="X58" i="34"/>
  <c r="W58" i="34"/>
  <c r="V58" i="34"/>
  <c r="U58" i="34"/>
  <c r="T58" i="34"/>
  <c r="S58" i="34"/>
  <c r="R58" i="34"/>
  <c r="Q58" i="34"/>
  <c r="P58" i="34"/>
  <c r="O58" i="34"/>
  <c r="N58" i="34"/>
  <c r="M58" i="34"/>
  <c r="L58" i="34"/>
  <c r="K58" i="34"/>
  <c r="J58" i="34"/>
  <c r="I58" i="34"/>
  <c r="H58" i="34"/>
  <c r="G58" i="34"/>
  <c r="F58" i="34"/>
  <c r="E58" i="34"/>
  <c r="D58" i="34"/>
  <c r="C58" i="34"/>
  <c r="AY40" i="34"/>
  <c r="AX40" i="34"/>
  <c r="AW40" i="34"/>
  <c r="AV40" i="34"/>
  <c r="AU40" i="34"/>
  <c r="AT40" i="34"/>
  <c r="AS40" i="34"/>
  <c r="AR40" i="34"/>
  <c r="AQ40" i="34"/>
  <c r="AP40" i="34"/>
  <c r="AO40" i="34"/>
  <c r="AN40" i="34"/>
  <c r="AM40" i="34"/>
  <c r="AL40" i="34"/>
  <c r="AK40" i="34"/>
  <c r="AJ40" i="34"/>
  <c r="AI40" i="34"/>
  <c r="AH40" i="34"/>
  <c r="AG40" i="34"/>
  <c r="AF40" i="34"/>
  <c r="AE40" i="34"/>
  <c r="AD40" i="34"/>
  <c r="AC40" i="34"/>
  <c r="AB40" i="34"/>
  <c r="AA40" i="34"/>
  <c r="Z40" i="34"/>
  <c r="Y40" i="34"/>
  <c r="X40" i="34"/>
  <c r="W40" i="34"/>
  <c r="V40" i="34"/>
  <c r="U40" i="34"/>
  <c r="T40" i="34"/>
  <c r="S40" i="34"/>
  <c r="R40" i="34"/>
  <c r="Q40" i="34"/>
  <c r="P40" i="34"/>
  <c r="O40" i="34"/>
  <c r="N40" i="34"/>
  <c r="M40" i="34"/>
  <c r="L40" i="34"/>
  <c r="K40" i="34"/>
  <c r="J40" i="34"/>
  <c r="I40" i="34"/>
  <c r="H40" i="34"/>
  <c r="G40" i="34"/>
  <c r="F40" i="34"/>
  <c r="E40" i="34"/>
  <c r="D40" i="34"/>
  <c r="C40" i="34"/>
  <c r="AY22" i="34"/>
  <c r="AX22" i="34"/>
  <c r="AW22" i="34"/>
  <c r="AV22" i="34"/>
  <c r="AU22" i="34"/>
  <c r="AT22" i="34"/>
  <c r="AS22" i="34"/>
  <c r="AR22" i="34"/>
  <c r="AQ22" i="34"/>
  <c r="AP22" i="34"/>
  <c r="AO22" i="34"/>
  <c r="AN22" i="34"/>
  <c r="AM22" i="34"/>
  <c r="AL22" i="34"/>
  <c r="AK22" i="34"/>
  <c r="AJ22" i="34"/>
  <c r="AI22" i="34"/>
  <c r="AH22" i="34"/>
  <c r="AG22" i="34"/>
  <c r="AF22" i="34"/>
  <c r="AE22" i="34"/>
  <c r="AD22" i="34"/>
  <c r="AC22" i="34"/>
  <c r="AB22" i="34"/>
  <c r="AA22" i="34"/>
  <c r="Z22" i="34"/>
  <c r="Y22" i="34"/>
  <c r="X22" i="34"/>
  <c r="W22" i="34"/>
  <c r="V22" i="34"/>
  <c r="U22" i="34"/>
  <c r="T22" i="34"/>
  <c r="S22" i="34"/>
  <c r="R22" i="34"/>
  <c r="Q22" i="34"/>
  <c r="P22" i="34"/>
  <c r="O22" i="34"/>
  <c r="N22" i="34"/>
  <c r="M22" i="34"/>
  <c r="L22" i="34"/>
  <c r="K22" i="34"/>
  <c r="J22" i="34"/>
  <c r="I22" i="34"/>
  <c r="H22" i="34"/>
  <c r="G22" i="34"/>
  <c r="F22" i="34"/>
  <c r="E22" i="34"/>
  <c r="D22" i="34"/>
  <c r="C22" i="34"/>
  <c r="AY92" i="33"/>
  <c r="AX92" i="33"/>
  <c r="AW92" i="33"/>
  <c r="AV92" i="33"/>
  <c r="AU92" i="33"/>
  <c r="AT92" i="33"/>
  <c r="AS92" i="33"/>
  <c r="AR92" i="33"/>
  <c r="AQ92" i="33"/>
  <c r="AP92" i="33"/>
  <c r="AO92" i="33"/>
  <c r="AN92" i="33"/>
  <c r="AM92" i="33"/>
  <c r="AL92" i="33"/>
  <c r="AK92" i="33"/>
  <c r="AJ92" i="33"/>
  <c r="AI92" i="33"/>
  <c r="AH92" i="33"/>
  <c r="AG92" i="33"/>
  <c r="AF92" i="33"/>
  <c r="AE92" i="33"/>
  <c r="AD92" i="33"/>
  <c r="AC92" i="33"/>
  <c r="AB92" i="33"/>
  <c r="AA92" i="33"/>
  <c r="Z92" i="33"/>
  <c r="Y92" i="33"/>
  <c r="X92" i="33"/>
  <c r="W92" i="33"/>
  <c r="V92" i="33"/>
  <c r="U92" i="33"/>
  <c r="T92" i="33"/>
  <c r="S92" i="33"/>
  <c r="R92" i="33"/>
  <c r="Q92" i="33"/>
  <c r="P92" i="33"/>
  <c r="O92" i="33"/>
  <c r="N92" i="33"/>
  <c r="M92" i="33"/>
  <c r="L92" i="33"/>
  <c r="K92" i="33"/>
  <c r="J92" i="33"/>
  <c r="I92" i="33"/>
  <c r="H92" i="33"/>
  <c r="G92" i="33"/>
  <c r="F92" i="33"/>
  <c r="E92" i="33"/>
  <c r="D92" i="33"/>
  <c r="C92" i="33"/>
  <c r="AY77" i="33"/>
  <c r="AX77" i="33"/>
  <c r="AW77" i="33"/>
  <c r="AV77" i="33"/>
  <c r="AU77" i="33"/>
  <c r="AT77" i="33"/>
  <c r="AS77" i="33"/>
  <c r="AR77" i="33"/>
  <c r="AQ77" i="33"/>
  <c r="AP77" i="33"/>
  <c r="AO77" i="33"/>
  <c r="AN77" i="33"/>
  <c r="AM77" i="33"/>
  <c r="AL77" i="33"/>
  <c r="AK77" i="33"/>
  <c r="AJ77" i="33"/>
  <c r="AI77" i="33"/>
  <c r="AH77" i="33"/>
  <c r="AG77" i="33"/>
  <c r="AF77" i="33"/>
  <c r="AE77" i="33"/>
  <c r="AD77" i="33"/>
  <c r="AC77" i="33"/>
  <c r="AB77" i="33"/>
  <c r="AA77" i="33"/>
  <c r="Z77" i="33"/>
  <c r="Y77" i="33"/>
  <c r="X77" i="33"/>
  <c r="W77" i="33"/>
  <c r="V77" i="33"/>
  <c r="U77" i="33"/>
  <c r="T77" i="33"/>
  <c r="S77" i="33"/>
  <c r="R77" i="33"/>
  <c r="Q77" i="33"/>
  <c r="P77" i="33"/>
  <c r="O77" i="33"/>
  <c r="N77" i="33"/>
  <c r="M77" i="33"/>
  <c r="L77" i="33"/>
  <c r="K77" i="33"/>
  <c r="J77" i="33"/>
  <c r="I77" i="33"/>
  <c r="H77" i="33"/>
  <c r="G77" i="33"/>
  <c r="F77" i="33"/>
  <c r="E77" i="33"/>
  <c r="D77" i="33"/>
  <c r="C77" i="33"/>
  <c r="AY58" i="33"/>
  <c r="AX58" i="33"/>
  <c r="AW58" i="33"/>
  <c r="AV58" i="33"/>
  <c r="AU58" i="33"/>
  <c r="AT58" i="33"/>
  <c r="AS58" i="33"/>
  <c r="AR58" i="33"/>
  <c r="AQ58" i="33"/>
  <c r="AP58" i="33"/>
  <c r="AO58" i="33"/>
  <c r="AN58" i="33"/>
  <c r="AM58" i="33"/>
  <c r="AL58" i="33"/>
  <c r="AK58" i="33"/>
  <c r="AJ58" i="33"/>
  <c r="AI58" i="33"/>
  <c r="AH58" i="33"/>
  <c r="AG58" i="33"/>
  <c r="AF58" i="33"/>
  <c r="AE58" i="33"/>
  <c r="AD58" i="33"/>
  <c r="AC58" i="33"/>
  <c r="AB58" i="33"/>
  <c r="AA58" i="33"/>
  <c r="Z58" i="33"/>
  <c r="Y58" i="33"/>
  <c r="X58" i="33"/>
  <c r="W58" i="33"/>
  <c r="V58" i="33"/>
  <c r="U58" i="33"/>
  <c r="T58" i="33"/>
  <c r="S58" i="33"/>
  <c r="R58" i="33"/>
  <c r="Q58" i="33"/>
  <c r="P58" i="33"/>
  <c r="O58" i="33"/>
  <c r="N58" i="33"/>
  <c r="M58" i="33"/>
  <c r="L58" i="33"/>
  <c r="K58" i="33"/>
  <c r="J58" i="33"/>
  <c r="I58" i="33"/>
  <c r="H58" i="33"/>
  <c r="G58" i="33"/>
  <c r="F58" i="33"/>
  <c r="E58" i="33"/>
  <c r="D58" i="33"/>
  <c r="C58" i="33"/>
  <c r="AY40" i="33"/>
  <c r="AX40" i="33"/>
  <c r="AW40" i="33"/>
  <c r="AV40" i="33"/>
  <c r="AU40" i="33"/>
  <c r="AT40" i="33"/>
  <c r="AS40" i="33"/>
  <c r="AR40" i="33"/>
  <c r="AQ40" i="33"/>
  <c r="AP40" i="33"/>
  <c r="AO40" i="33"/>
  <c r="AN40" i="33"/>
  <c r="AM40" i="33"/>
  <c r="AL40" i="33"/>
  <c r="AK40" i="33"/>
  <c r="AJ40" i="33"/>
  <c r="AI40" i="33"/>
  <c r="AH40" i="33"/>
  <c r="AG40" i="33"/>
  <c r="AF40" i="33"/>
  <c r="AE40" i="33"/>
  <c r="AD40" i="33"/>
  <c r="AC40" i="33"/>
  <c r="AB40" i="33"/>
  <c r="AA40" i="33"/>
  <c r="Z40" i="33"/>
  <c r="Y40" i="33"/>
  <c r="X40" i="33"/>
  <c r="W40" i="33"/>
  <c r="V40" i="33"/>
  <c r="U40" i="33"/>
  <c r="T40" i="33"/>
  <c r="S40" i="33"/>
  <c r="R40" i="33"/>
  <c r="Q40" i="33"/>
  <c r="P40" i="33"/>
  <c r="O40" i="33"/>
  <c r="N40" i="33"/>
  <c r="M40" i="33"/>
  <c r="L40" i="33"/>
  <c r="K40" i="33"/>
  <c r="J40" i="33"/>
  <c r="I40" i="33"/>
  <c r="H40" i="33"/>
  <c r="G40" i="33"/>
  <c r="F40" i="33"/>
  <c r="E40" i="33"/>
  <c r="D40" i="33"/>
  <c r="C40" i="33"/>
  <c r="AY22" i="33"/>
  <c r="AX22" i="33"/>
  <c r="AW22" i="33"/>
  <c r="AV22" i="33"/>
  <c r="AU22" i="33"/>
  <c r="AT22" i="33"/>
  <c r="AS22" i="33"/>
  <c r="AR22" i="33"/>
  <c r="AQ22" i="33"/>
  <c r="AP22" i="33"/>
  <c r="AO22" i="33"/>
  <c r="AN22" i="33"/>
  <c r="AM22" i="33"/>
  <c r="AL22" i="33"/>
  <c r="AK22" i="33"/>
  <c r="AJ22" i="33"/>
  <c r="AI22" i="33"/>
  <c r="AH22" i="33"/>
  <c r="AG22" i="33"/>
  <c r="AF22" i="33"/>
  <c r="AE22" i="33"/>
  <c r="AD22" i="33"/>
  <c r="AC22" i="33"/>
  <c r="AB22" i="33"/>
  <c r="AA22" i="33"/>
  <c r="Z22" i="33"/>
  <c r="Y22" i="33"/>
  <c r="X22" i="33"/>
  <c r="W22" i="33"/>
  <c r="V22" i="33"/>
  <c r="U22" i="33"/>
  <c r="T22" i="33"/>
  <c r="S22" i="33"/>
  <c r="R22" i="33"/>
  <c r="Q22" i="33"/>
  <c r="P22" i="33"/>
  <c r="O22" i="33"/>
  <c r="N22" i="33"/>
  <c r="M22" i="33"/>
  <c r="L22" i="33"/>
  <c r="K22" i="33"/>
  <c r="J22" i="33"/>
  <c r="I22" i="33"/>
  <c r="H22" i="33"/>
  <c r="G22" i="33"/>
  <c r="F22" i="33"/>
  <c r="E22" i="33"/>
  <c r="D22" i="33"/>
  <c r="C22" i="33"/>
  <c r="AY77" i="32"/>
  <c r="AX77" i="32"/>
  <c r="AW77" i="32"/>
  <c r="AV77" i="32"/>
  <c r="AU77" i="32"/>
  <c r="AT77" i="32"/>
  <c r="AS77" i="32"/>
  <c r="AR77" i="32"/>
  <c r="AQ77" i="32"/>
  <c r="AP77" i="32"/>
  <c r="AO77" i="32"/>
  <c r="AN77" i="32"/>
  <c r="AM77" i="32"/>
  <c r="AL77" i="32"/>
  <c r="AK77" i="32"/>
  <c r="AJ77" i="32"/>
  <c r="AI77" i="32"/>
  <c r="AH77" i="32"/>
  <c r="AG77" i="32"/>
  <c r="AF77" i="32"/>
  <c r="AE77" i="32"/>
  <c r="AD77" i="32"/>
  <c r="AC77" i="32"/>
  <c r="AB77" i="32"/>
  <c r="AA77" i="32"/>
  <c r="Z77" i="32"/>
  <c r="Y77" i="32"/>
  <c r="X77" i="32"/>
  <c r="W77" i="32"/>
  <c r="V77" i="32"/>
  <c r="U77" i="32"/>
  <c r="T77" i="32"/>
  <c r="S77" i="32"/>
  <c r="R77" i="32"/>
  <c r="Q77" i="32"/>
  <c r="P77" i="32"/>
  <c r="O77" i="32"/>
  <c r="N77" i="32"/>
  <c r="M77" i="32"/>
  <c r="L77" i="32"/>
  <c r="K77" i="32"/>
  <c r="J77" i="32"/>
  <c r="I77" i="32"/>
  <c r="H77" i="32"/>
  <c r="G77" i="32"/>
  <c r="F77" i="32"/>
  <c r="E77" i="32"/>
  <c r="D77" i="32"/>
  <c r="C77" i="32"/>
  <c r="AY65" i="32"/>
  <c r="AX65" i="32"/>
  <c r="AW65" i="32"/>
  <c r="AV65" i="32"/>
  <c r="AU65" i="32"/>
  <c r="AT65" i="32"/>
  <c r="AS65" i="32"/>
  <c r="AR65" i="32"/>
  <c r="AQ65" i="32"/>
  <c r="AP65" i="32"/>
  <c r="AO65" i="32"/>
  <c r="AN65" i="32"/>
  <c r="AM65" i="32"/>
  <c r="AL65" i="32"/>
  <c r="AK65" i="32"/>
  <c r="AJ65" i="32"/>
  <c r="AI65" i="32"/>
  <c r="AH65" i="32"/>
  <c r="AG65" i="32"/>
  <c r="AF65" i="32"/>
  <c r="AE65" i="32"/>
  <c r="AD65" i="32"/>
  <c r="AC65" i="32"/>
  <c r="AB65" i="32"/>
  <c r="AA65" i="32"/>
  <c r="Z65" i="32"/>
  <c r="Y65" i="32"/>
  <c r="X65" i="32"/>
  <c r="W65" i="32"/>
  <c r="V65" i="32"/>
  <c r="U65" i="32"/>
  <c r="T65" i="32"/>
  <c r="S65" i="32"/>
  <c r="R65" i="32"/>
  <c r="Q65" i="32"/>
  <c r="P65" i="32"/>
  <c r="O65" i="32"/>
  <c r="N65" i="32"/>
  <c r="M65" i="32"/>
  <c r="L65" i="32"/>
  <c r="K65" i="32"/>
  <c r="J65" i="32"/>
  <c r="I65" i="32"/>
  <c r="H65" i="32"/>
  <c r="G65" i="32"/>
  <c r="F65" i="32"/>
  <c r="E65" i="32"/>
  <c r="D65" i="32"/>
  <c r="C65" i="32"/>
  <c r="AY49" i="32"/>
  <c r="AX49" i="32"/>
  <c r="AW49" i="32"/>
  <c r="AV49" i="32"/>
  <c r="AU49" i="32"/>
  <c r="AT49" i="32"/>
  <c r="AS49" i="32"/>
  <c r="AR49" i="32"/>
  <c r="AQ49" i="32"/>
  <c r="AP49" i="32"/>
  <c r="AO49" i="32"/>
  <c r="AN49" i="32"/>
  <c r="AM49" i="32"/>
  <c r="AL49" i="32"/>
  <c r="AK49" i="32"/>
  <c r="AJ49" i="32"/>
  <c r="AI49" i="32"/>
  <c r="AH49" i="32"/>
  <c r="AG49" i="32"/>
  <c r="AF49" i="32"/>
  <c r="AE49" i="32"/>
  <c r="AD49" i="32"/>
  <c r="AC49" i="32"/>
  <c r="AB49" i="32"/>
  <c r="AA49" i="32"/>
  <c r="Z49" i="32"/>
  <c r="Y49" i="32"/>
  <c r="X49" i="32"/>
  <c r="W49" i="32"/>
  <c r="V49" i="32"/>
  <c r="U49" i="32"/>
  <c r="T49" i="32"/>
  <c r="S49" i="32"/>
  <c r="R49" i="32"/>
  <c r="Q49" i="32"/>
  <c r="P49" i="32"/>
  <c r="O49" i="32"/>
  <c r="N49" i="32"/>
  <c r="M49" i="32"/>
  <c r="L49" i="32"/>
  <c r="K49" i="32"/>
  <c r="J49" i="32"/>
  <c r="I49" i="32"/>
  <c r="H49" i="32"/>
  <c r="G49" i="32"/>
  <c r="F49" i="32"/>
  <c r="E49" i="32"/>
  <c r="D49" i="32"/>
  <c r="C49" i="32"/>
  <c r="AY34" i="32"/>
  <c r="AX34" i="32"/>
  <c r="AW34" i="32"/>
  <c r="AV34" i="32"/>
  <c r="AU34" i="32"/>
  <c r="AT34" i="32"/>
  <c r="AS34" i="32"/>
  <c r="AR34" i="32"/>
  <c r="AQ34" i="32"/>
  <c r="AP34" i="32"/>
  <c r="AO34" i="32"/>
  <c r="AN34" i="32"/>
  <c r="AM34" i="32"/>
  <c r="AL34" i="32"/>
  <c r="AK34" i="32"/>
  <c r="AJ34" i="32"/>
  <c r="AI34" i="32"/>
  <c r="AH34" i="32"/>
  <c r="AG34" i="32"/>
  <c r="AF34" i="32"/>
  <c r="AE34" i="32"/>
  <c r="AD34" i="32"/>
  <c r="AC34" i="32"/>
  <c r="AB34" i="32"/>
  <c r="AA34" i="32"/>
  <c r="Z34" i="32"/>
  <c r="Y34" i="32"/>
  <c r="X34" i="32"/>
  <c r="W34" i="32"/>
  <c r="V34" i="32"/>
  <c r="U34" i="32"/>
  <c r="T34" i="32"/>
  <c r="S34" i="32"/>
  <c r="R34" i="32"/>
  <c r="Q34" i="32"/>
  <c r="P34" i="32"/>
  <c r="O34" i="32"/>
  <c r="N34" i="32"/>
  <c r="M34" i="32"/>
  <c r="L34" i="32"/>
  <c r="K34" i="32"/>
  <c r="J34" i="32"/>
  <c r="I34" i="32"/>
  <c r="H34" i="32"/>
  <c r="G34" i="32"/>
  <c r="F34" i="32"/>
  <c r="E34" i="32"/>
  <c r="D34" i="32"/>
  <c r="C34" i="32"/>
  <c r="AY19" i="32"/>
  <c r="AX19" i="32"/>
  <c r="AW19" i="32"/>
  <c r="AV19" i="32"/>
  <c r="AU19" i="32"/>
  <c r="AT19" i="32"/>
  <c r="AS19" i="32"/>
  <c r="AR19" i="32"/>
  <c r="AQ19" i="32"/>
  <c r="AP19" i="32"/>
  <c r="AO19" i="32"/>
  <c r="AN19" i="32"/>
  <c r="AM19" i="32"/>
  <c r="AL19" i="32"/>
  <c r="AK19" i="32"/>
  <c r="AJ19" i="32"/>
  <c r="AI19" i="32"/>
  <c r="AH19" i="32"/>
  <c r="AG19" i="32"/>
  <c r="AF19" i="32"/>
  <c r="AE19" i="32"/>
  <c r="AD19" i="32"/>
  <c r="AC19" i="32"/>
  <c r="AB19" i="32"/>
  <c r="AA19" i="32"/>
  <c r="Z19" i="32"/>
  <c r="Y19" i="32"/>
  <c r="X19" i="32"/>
  <c r="W19" i="32"/>
  <c r="V19" i="32"/>
  <c r="U19" i="32"/>
  <c r="T19" i="32"/>
  <c r="S19" i="32"/>
  <c r="R19" i="32"/>
  <c r="Q19" i="32"/>
  <c r="P19" i="32"/>
  <c r="O19" i="32"/>
  <c r="N19" i="32"/>
  <c r="M19" i="32"/>
  <c r="L19" i="32"/>
  <c r="K19" i="32"/>
  <c r="J19" i="32"/>
  <c r="I19" i="32"/>
  <c r="H19" i="32"/>
  <c r="G19" i="32"/>
  <c r="F19" i="32"/>
  <c r="E19" i="32"/>
  <c r="D19" i="32"/>
  <c r="C19" i="32"/>
  <c r="AX188" i="31"/>
  <c r="AW188" i="31"/>
  <c r="AV188" i="31"/>
  <c r="AU188" i="31"/>
  <c r="AT188" i="31"/>
  <c r="AS188" i="31"/>
  <c r="AR188" i="31"/>
  <c r="AQ188" i="31"/>
  <c r="AP188" i="31"/>
  <c r="AO188" i="31"/>
  <c r="AN188" i="31"/>
  <c r="AM188" i="31"/>
  <c r="AL188" i="31"/>
  <c r="AK188" i="31"/>
  <c r="AJ188" i="31"/>
  <c r="AI188" i="31"/>
  <c r="AH188" i="31"/>
  <c r="AG188" i="31"/>
  <c r="AF188" i="31"/>
  <c r="AE188" i="31"/>
  <c r="AD188" i="31"/>
  <c r="AC188" i="31"/>
  <c r="AB188" i="31"/>
  <c r="AA188" i="31"/>
  <c r="Z188" i="31"/>
  <c r="Y188" i="31"/>
  <c r="X188" i="31"/>
  <c r="W188" i="31"/>
  <c r="V188" i="31"/>
  <c r="U188" i="31"/>
  <c r="T188" i="31"/>
  <c r="S188" i="31"/>
  <c r="R188" i="31"/>
  <c r="Q188" i="31"/>
  <c r="P188" i="31"/>
  <c r="O188" i="31"/>
  <c r="N188" i="31"/>
  <c r="M188" i="31"/>
  <c r="L188" i="31"/>
  <c r="K188" i="31"/>
  <c r="J188" i="31"/>
  <c r="I188" i="31"/>
  <c r="H188" i="31"/>
  <c r="G188" i="31"/>
  <c r="F188" i="31"/>
  <c r="E188" i="31"/>
  <c r="D188" i="31"/>
  <c r="C188" i="31"/>
  <c r="AX181" i="31"/>
  <c r="AW181" i="31"/>
  <c r="AV181" i="31"/>
  <c r="AU181" i="31"/>
  <c r="AT181" i="31"/>
  <c r="AS181" i="31"/>
  <c r="AR181" i="31"/>
  <c r="AQ181" i="31"/>
  <c r="AP181" i="31"/>
  <c r="AO181" i="31"/>
  <c r="AN181" i="31"/>
  <c r="AM181" i="31"/>
  <c r="AL181" i="31"/>
  <c r="AK181" i="31"/>
  <c r="AJ181" i="31"/>
  <c r="AI181" i="31"/>
  <c r="AH181" i="31"/>
  <c r="AG181" i="31"/>
  <c r="AF181" i="31"/>
  <c r="AE181" i="31"/>
  <c r="AD181" i="31"/>
  <c r="AC181" i="31"/>
  <c r="AB181" i="31"/>
  <c r="AA181" i="31"/>
  <c r="Z181" i="31"/>
  <c r="Y181" i="31"/>
  <c r="X181" i="31"/>
  <c r="W181" i="31"/>
  <c r="V181" i="31"/>
  <c r="U181" i="31"/>
  <c r="T181" i="31"/>
  <c r="S181" i="31"/>
  <c r="R181" i="31"/>
  <c r="Q181" i="31"/>
  <c r="P181" i="31"/>
  <c r="O181" i="31"/>
  <c r="N181" i="31"/>
  <c r="M181" i="31"/>
  <c r="L181" i="31"/>
  <c r="K181" i="31"/>
  <c r="J181" i="31"/>
  <c r="I181" i="31"/>
  <c r="H181" i="31"/>
  <c r="G181" i="31"/>
  <c r="F181" i="31"/>
  <c r="E181" i="31"/>
  <c r="D181" i="31"/>
  <c r="C181" i="31"/>
  <c r="AX161" i="31"/>
  <c r="AW161" i="31"/>
  <c r="AV161" i="31"/>
  <c r="AU161" i="31"/>
  <c r="AT161" i="31"/>
  <c r="AS161" i="31"/>
  <c r="AR161" i="31"/>
  <c r="AQ161" i="31"/>
  <c r="AP161" i="31"/>
  <c r="AO161" i="31"/>
  <c r="AN161" i="31"/>
  <c r="AM161" i="31"/>
  <c r="AL161" i="31"/>
  <c r="AK161" i="31"/>
  <c r="AJ161" i="31"/>
  <c r="AI161" i="31"/>
  <c r="AH161" i="31"/>
  <c r="AG161" i="31"/>
  <c r="AF161" i="31"/>
  <c r="AE161" i="31"/>
  <c r="AD161" i="31"/>
  <c r="AC161" i="31"/>
  <c r="AB161" i="31"/>
  <c r="AA161" i="31"/>
  <c r="Z161" i="31"/>
  <c r="Y161" i="31"/>
  <c r="X161" i="31"/>
  <c r="W161" i="31"/>
  <c r="V161" i="31"/>
  <c r="U161" i="31"/>
  <c r="T161" i="31"/>
  <c r="S161" i="31"/>
  <c r="R161" i="31"/>
  <c r="Q161" i="31"/>
  <c r="P161" i="31"/>
  <c r="O161" i="31"/>
  <c r="N161" i="31"/>
  <c r="M161" i="31"/>
  <c r="L161" i="31"/>
  <c r="K161" i="31"/>
  <c r="J161" i="31"/>
  <c r="I161" i="31"/>
  <c r="H161" i="31"/>
  <c r="G161" i="31"/>
  <c r="F161" i="31"/>
  <c r="E161" i="31"/>
  <c r="D161" i="31"/>
  <c r="C161" i="31"/>
  <c r="AX142" i="31"/>
  <c r="AW142" i="31"/>
  <c r="AV142" i="31"/>
  <c r="AU142" i="31"/>
  <c r="AT142" i="31"/>
  <c r="AS142" i="31"/>
  <c r="AR142" i="31"/>
  <c r="AQ142" i="31"/>
  <c r="AP142" i="31"/>
  <c r="AO142" i="31"/>
  <c r="AN142" i="31"/>
  <c r="AM142" i="31"/>
  <c r="AL142" i="31"/>
  <c r="AK142" i="31"/>
  <c r="AJ142" i="31"/>
  <c r="AI142" i="31"/>
  <c r="AH142" i="31"/>
  <c r="AG142" i="31"/>
  <c r="AF142" i="31"/>
  <c r="AE142" i="31"/>
  <c r="AD142" i="31"/>
  <c r="AC142" i="31"/>
  <c r="AB142" i="31"/>
  <c r="AA142" i="31"/>
  <c r="Z142" i="31"/>
  <c r="Y142" i="31"/>
  <c r="X142" i="31"/>
  <c r="W142" i="31"/>
  <c r="V142" i="31"/>
  <c r="U142" i="31"/>
  <c r="T142" i="31"/>
  <c r="S142" i="31"/>
  <c r="R142" i="31"/>
  <c r="Q142" i="31"/>
  <c r="P142" i="31"/>
  <c r="O142" i="31"/>
  <c r="N142" i="31"/>
  <c r="M142" i="31"/>
  <c r="L142" i="31"/>
  <c r="K142" i="31"/>
  <c r="J142" i="31"/>
  <c r="I142" i="31"/>
  <c r="H142" i="31"/>
  <c r="G142" i="31"/>
  <c r="F142" i="31"/>
  <c r="E142" i="31"/>
  <c r="D142" i="31"/>
  <c r="C142" i="31"/>
  <c r="AX126" i="31"/>
  <c r="AW126" i="31"/>
  <c r="AV126" i="31"/>
  <c r="AU126" i="31"/>
  <c r="AT126" i="31"/>
  <c r="AS126" i="31"/>
  <c r="AR126" i="31"/>
  <c r="AQ126" i="31"/>
  <c r="AP126" i="31"/>
  <c r="AO126" i="31"/>
  <c r="AN126" i="31"/>
  <c r="AM126" i="31"/>
  <c r="AL126" i="31"/>
  <c r="AK126" i="31"/>
  <c r="AJ126" i="31"/>
  <c r="AI126" i="31"/>
  <c r="AH126" i="31"/>
  <c r="AG126" i="31"/>
  <c r="AF126" i="31"/>
  <c r="AE126" i="31"/>
  <c r="AD126" i="31"/>
  <c r="AC126" i="31"/>
  <c r="AB126" i="31"/>
  <c r="AA126" i="31"/>
  <c r="Z126" i="31"/>
  <c r="Y126" i="31"/>
  <c r="X126" i="31"/>
  <c r="W126" i="31"/>
  <c r="V126" i="31"/>
  <c r="U126" i="31"/>
  <c r="T126" i="31"/>
  <c r="S126" i="31"/>
  <c r="R126" i="31"/>
  <c r="Q126" i="31"/>
  <c r="P126" i="31"/>
  <c r="O126" i="31"/>
  <c r="N126" i="31"/>
  <c r="M126" i="31"/>
  <c r="L126" i="31"/>
  <c r="K126" i="31"/>
  <c r="J126" i="31"/>
  <c r="I126" i="31"/>
  <c r="H126" i="31"/>
  <c r="G126" i="31"/>
  <c r="F126" i="31"/>
  <c r="E126" i="31"/>
  <c r="D126" i="31"/>
  <c r="C126" i="31"/>
  <c r="AX109" i="31"/>
  <c r="AW109" i="31"/>
  <c r="AV109" i="31"/>
  <c r="AU109" i="31"/>
  <c r="AT109" i="31"/>
  <c r="AS109" i="31"/>
  <c r="AR109" i="31"/>
  <c r="AQ109" i="31"/>
  <c r="AP109" i="31"/>
  <c r="AO109" i="31"/>
  <c r="AN109" i="31"/>
  <c r="AM109" i="31"/>
  <c r="AL109" i="31"/>
  <c r="AK109" i="31"/>
  <c r="AJ109" i="31"/>
  <c r="AI109" i="31"/>
  <c r="AH109" i="31"/>
  <c r="AG109" i="31"/>
  <c r="AF109" i="31"/>
  <c r="AE109" i="31"/>
  <c r="AD109" i="31"/>
  <c r="AC109" i="31"/>
  <c r="AB109" i="31"/>
  <c r="AA109" i="31"/>
  <c r="Z109" i="31"/>
  <c r="Y109" i="31"/>
  <c r="X109" i="31"/>
  <c r="W109" i="31"/>
  <c r="V109" i="31"/>
  <c r="U109" i="31"/>
  <c r="T109" i="31"/>
  <c r="S109" i="31"/>
  <c r="R109" i="31"/>
  <c r="Q109" i="31"/>
  <c r="P109" i="31"/>
  <c r="O109" i="31"/>
  <c r="N109" i="31"/>
  <c r="M109" i="31"/>
  <c r="L109" i="31"/>
  <c r="K109" i="31"/>
  <c r="J109" i="31"/>
  <c r="I109" i="31"/>
  <c r="H109" i="31"/>
  <c r="G109" i="31"/>
  <c r="F109" i="31"/>
  <c r="E109" i="31"/>
  <c r="D109" i="31"/>
  <c r="C109" i="31"/>
  <c r="AX92" i="31"/>
  <c r="AW92" i="31"/>
  <c r="AV92" i="31"/>
  <c r="AU92" i="31"/>
  <c r="AT92" i="31"/>
  <c r="AS92" i="31"/>
  <c r="AR92" i="31"/>
  <c r="AQ92" i="31"/>
  <c r="AP92" i="31"/>
  <c r="AO92" i="31"/>
  <c r="AN92" i="31"/>
  <c r="AM92" i="31"/>
  <c r="AL92" i="31"/>
  <c r="AK92" i="31"/>
  <c r="AJ92" i="31"/>
  <c r="AI92" i="31"/>
  <c r="AH92" i="31"/>
  <c r="AG92" i="31"/>
  <c r="AF92" i="31"/>
  <c r="AE92" i="31"/>
  <c r="AD92" i="31"/>
  <c r="AC92" i="31"/>
  <c r="AB92" i="31"/>
  <c r="AA92" i="31"/>
  <c r="Z92" i="31"/>
  <c r="Y92" i="31"/>
  <c r="X92" i="31"/>
  <c r="W92" i="31"/>
  <c r="V92" i="31"/>
  <c r="U92" i="31"/>
  <c r="T92" i="31"/>
  <c r="S92" i="31"/>
  <c r="R92" i="31"/>
  <c r="Q92" i="31"/>
  <c r="P92" i="31"/>
  <c r="O92" i="31"/>
  <c r="N92" i="31"/>
  <c r="M92" i="31"/>
  <c r="L92" i="31"/>
  <c r="K92" i="31"/>
  <c r="J92" i="31"/>
  <c r="I92" i="31"/>
  <c r="H92" i="31"/>
  <c r="G92" i="31"/>
  <c r="F92" i="31"/>
  <c r="E92" i="31"/>
  <c r="D92" i="31"/>
  <c r="C92" i="31"/>
  <c r="AX77" i="31"/>
  <c r="AW77" i="31"/>
  <c r="AV77" i="31"/>
  <c r="AU77" i="31"/>
  <c r="AT77" i="31"/>
  <c r="AS77" i="31"/>
  <c r="AR77" i="31"/>
  <c r="AQ77" i="31"/>
  <c r="AP77" i="31"/>
  <c r="AO77" i="31"/>
  <c r="AN77" i="31"/>
  <c r="AM77" i="31"/>
  <c r="AL77" i="31"/>
  <c r="AK77" i="31"/>
  <c r="AJ77" i="31"/>
  <c r="AI77" i="31"/>
  <c r="AH77" i="31"/>
  <c r="AG77" i="31"/>
  <c r="AF77" i="31"/>
  <c r="AE77" i="31"/>
  <c r="AD77" i="31"/>
  <c r="AC77" i="31"/>
  <c r="AB77" i="31"/>
  <c r="AA77" i="31"/>
  <c r="Z77" i="31"/>
  <c r="Y77" i="31"/>
  <c r="X77" i="31"/>
  <c r="W77" i="31"/>
  <c r="V77" i="31"/>
  <c r="U77" i="31"/>
  <c r="T77" i="31"/>
  <c r="S77" i="31"/>
  <c r="R77" i="31"/>
  <c r="Q77" i="31"/>
  <c r="P77" i="31"/>
  <c r="O77" i="31"/>
  <c r="N77" i="31"/>
  <c r="M77" i="31"/>
  <c r="L77" i="31"/>
  <c r="K77" i="31"/>
  <c r="J77" i="31"/>
  <c r="I77" i="31"/>
  <c r="H77" i="31"/>
  <c r="G77" i="31"/>
  <c r="F77" i="31"/>
  <c r="E77" i="31"/>
  <c r="D77" i="31"/>
  <c r="C77" i="31"/>
  <c r="AX58" i="31"/>
  <c r="AW58" i="31"/>
  <c r="AV58" i="31"/>
  <c r="AU58" i="31"/>
  <c r="AT58" i="31"/>
  <c r="AS58" i="31"/>
  <c r="AR58" i="31"/>
  <c r="AQ58" i="31"/>
  <c r="AP58" i="31"/>
  <c r="AO58" i="31"/>
  <c r="AN58" i="31"/>
  <c r="AM58" i="31"/>
  <c r="AL58" i="31"/>
  <c r="AK58" i="31"/>
  <c r="AJ58" i="31"/>
  <c r="AI58" i="31"/>
  <c r="AH58" i="31"/>
  <c r="AG58" i="31"/>
  <c r="AF58" i="31"/>
  <c r="AE58" i="31"/>
  <c r="AD58" i="31"/>
  <c r="AC58" i="31"/>
  <c r="AB58" i="31"/>
  <c r="AA58" i="31"/>
  <c r="Z58" i="31"/>
  <c r="Y58" i="31"/>
  <c r="X58" i="31"/>
  <c r="W58" i="31"/>
  <c r="V58" i="31"/>
  <c r="U58" i="31"/>
  <c r="T58" i="31"/>
  <c r="S58" i="31"/>
  <c r="R58" i="31"/>
  <c r="Q58" i="31"/>
  <c r="P58" i="31"/>
  <c r="O58" i="31"/>
  <c r="N58" i="31"/>
  <c r="M58" i="31"/>
  <c r="L58" i="31"/>
  <c r="K58" i="31"/>
  <c r="J58" i="31"/>
  <c r="I58" i="31"/>
  <c r="H58" i="31"/>
  <c r="G58" i="31"/>
  <c r="F58" i="31"/>
  <c r="E58" i="31"/>
  <c r="D58" i="31"/>
  <c r="C58" i="31"/>
  <c r="AX40" i="31"/>
  <c r="AW40" i="31"/>
  <c r="AV40" i="31"/>
  <c r="AU40" i="31"/>
  <c r="AT40" i="31"/>
  <c r="AS40" i="31"/>
  <c r="AR40" i="31"/>
  <c r="AQ40" i="31"/>
  <c r="AP40" i="31"/>
  <c r="AO40" i="31"/>
  <c r="AN40" i="31"/>
  <c r="AM40" i="31"/>
  <c r="AL40" i="31"/>
  <c r="AK40" i="31"/>
  <c r="AJ40" i="31"/>
  <c r="AI40" i="31"/>
  <c r="AH40" i="31"/>
  <c r="AG40" i="31"/>
  <c r="AF40" i="31"/>
  <c r="AE40" i="31"/>
  <c r="AD40" i="31"/>
  <c r="AC40" i="31"/>
  <c r="AB40" i="31"/>
  <c r="AA40" i="31"/>
  <c r="Z40" i="31"/>
  <c r="Y40" i="31"/>
  <c r="X40" i="31"/>
  <c r="W40" i="31"/>
  <c r="V40" i="31"/>
  <c r="U40" i="31"/>
  <c r="T40" i="31"/>
  <c r="S40" i="31"/>
  <c r="R40" i="31"/>
  <c r="Q40" i="31"/>
  <c r="P40" i="31"/>
  <c r="O40" i="31"/>
  <c r="N40" i="31"/>
  <c r="M40" i="31"/>
  <c r="L40" i="31"/>
  <c r="K40" i="31"/>
  <c r="J40" i="31"/>
  <c r="I40" i="31"/>
  <c r="H40" i="31"/>
  <c r="G40" i="31"/>
  <c r="F40" i="31"/>
  <c r="E40" i="31"/>
  <c r="D40" i="31"/>
  <c r="C40" i="31"/>
  <c r="AX22" i="31"/>
  <c r="AW22" i="31"/>
  <c r="AV22" i="31"/>
  <c r="AU22" i="31"/>
  <c r="AT22" i="31"/>
  <c r="AS22" i="31"/>
  <c r="AR22" i="31"/>
  <c r="AQ22" i="31"/>
  <c r="AP22" i="31"/>
  <c r="AO22" i="31"/>
  <c r="AN22" i="31"/>
  <c r="AM22" i="31"/>
  <c r="AL22" i="31"/>
  <c r="AK22" i="31"/>
  <c r="AJ22" i="31"/>
  <c r="AI22" i="31"/>
  <c r="AH22" i="31"/>
  <c r="AG22" i="31"/>
  <c r="AF22" i="31"/>
  <c r="AE22" i="31"/>
  <c r="AD22" i="31"/>
  <c r="AC22" i="31"/>
  <c r="AB22" i="31"/>
  <c r="AA22" i="31"/>
  <c r="Z22" i="31"/>
  <c r="Y22" i="31"/>
  <c r="X22" i="31"/>
  <c r="W22" i="31"/>
  <c r="V22" i="31"/>
  <c r="U22" i="31"/>
  <c r="T22" i="31"/>
  <c r="S22" i="31"/>
  <c r="R22" i="31"/>
  <c r="Q22" i="31"/>
  <c r="P22" i="31"/>
  <c r="O22" i="31"/>
  <c r="N22" i="31"/>
  <c r="M22" i="31"/>
  <c r="L22" i="31"/>
  <c r="K22" i="31"/>
  <c r="J22" i="31"/>
  <c r="I22" i="31"/>
  <c r="H22" i="31"/>
  <c r="G22" i="31"/>
  <c r="F22" i="31"/>
  <c r="E22" i="31"/>
  <c r="D22" i="31"/>
  <c r="C22" i="31"/>
  <c r="C22" i="30"/>
  <c r="D22" i="30"/>
  <c r="E22" i="30"/>
  <c r="F22" i="30"/>
  <c r="G22" i="30"/>
  <c r="H22" i="30"/>
  <c r="I22" i="30"/>
  <c r="J22" i="30"/>
  <c r="K22" i="30"/>
  <c r="L22" i="30"/>
  <c r="M22" i="30"/>
  <c r="N22" i="30"/>
  <c r="O22" i="30"/>
  <c r="P22" i="30"/>
  <c r="Q22" i="30"/>
  <c r="R22" i="30"/>
  <c r="S22" i="30"/>
  <c r="T22" i="30"/>
  <c r="U22" i="30"/>
  <c r="V22" i="30"/>
  <c r="W22" i="30"/>
  <c r="X22" i="30"/>
  <c r="Y22" i="30"/>
  <c r="Z22" i="30"/>
  <c r="AA22" i="30"/>
  <c r="AB22" i="30"/>
  <c r="AC22" i="30"/>
  <c r="AD22" i="30"/>
  <c r="AE22" i="30"/>
  <c r="AF22" i="30"/>
  <c r="AG22" i="30"/>
  <c r="AH22" i="30"/>
  <c r="AI22" i="30"/>
  <c r="AJ22" i="30"/>
  <c r="AK22" i="30"/>
  <c r="AL22" i="30"/>
  <c r="AM22" i="30"/>
  <c r="AN22" i="30"/>
  <c r="AO22" i="30"/>
  <c r="AP22" i="30"/>
  <c r="AQ22" i="30"/>
  <c r="AR22" i="30"/>
  <c r="AS22" i="30"/>
  <c r="AT22" i="30"/>
  <c r="AU22" i="30"/>
  <c r="AV22" i="30"/>
  <c r="AW22" i="30"/>
  <c r="AX22" i="30"/>
  <c r="AY22" i="30"/>
  <c r="AY188" i="30"/>
  <c r="AX188" i="30"/>
  <c r="AW188" i="30"/>
  <c r="AV188" i="30"/>
  <c r="AU188" i="30"/>
  <c r="AT188" i="30"/>
  <c r="AS188" i="30"/>
  <c r="AR188" i="30"/>
  <c r="AQ188" i="30"/>
  <c r="AP188" i="30"/>
  <c r="AO188" i="30"/>
  <c r="AN188" i="30"/>
  <c r="AM188" i="30"/>
  <c r="AL188" i="30"/>
  <c r="AK188" i="30"/>
  <c r="AJ188" i="30"/>
  <c r="AI188" i="30"/>
  <c r="AH188" i="30"/>
  <c r="AG188" i="30"/>
  <c r="AF188" i="30"/>
  <c r="AE188" i="30"/>
  <c r="AD188" i="30"/>
  <c r="AC188" i="30"/>
  <c r="AB188" i="30"/>
  <c r="AA188" i="30"/>
  <c r="Z188" i="30"/>
  <c r="Y188" i="30"/>
  <c r="X188" i="30"/>
  <c r="W188" i="30"/>
  <c r="V188" i="30"/>
  <c r="U188" i="30"/>
  <c r="T188" i="30"/>
  <c r="S188" i="30"/>
  <c r="R188" i="30"/>
  <c r="Q188" i="30"/>
  <c r="P188" i="30"/>
  <c r="O188" i="30"/>
  <c r="N188" i="30"/>
  <c r="M188" i="30"/>
  <c r="L188" i="30"/>
  <c r="K188" i="30"/>
  <c r="J188" i="30"/>
  <c r="I188" i="30"/>
  <c r="H188" i="30"/>
  <c r="G188" i="30"/>
  <c r="F188" i="30"/>
  <c r="E188" i="30"/>
  <c r="D188" i="30"/>
  <c r="C188" i="30"/>
  <c r="AY181" i="30"/>
  <c r="AX181" i="30"/>
  <c r="AW181" i="30"/>
  <c r="AV181" i="30"/>
  <c r="AU181" i="30"/>
  <c r="AT181" i="30"/>
  <c r="AS181" i="30"/>
  <c r="AR181" i="30"/>
  <c r="AQ181" i="30"/>
  <c r="AP181" i="30"/>
  <c r="AO181" i="30"/>
  <c r="AN181" i="30"/>
  <c r="AM181" i="30"/>
  <c r="AL181" i="30"/>
  <c r="AK181" i="30"/>
  <c r="AJ181" i="30"/>
  <c r="AI181" i="30"/>
  <c r="AH181" i="30"/>
  <c r="AG181" i="30"/>
  <c r="AF181" i="30"/>
  <c r="AE181" i="30"/>
  <c r="AD181" i="30"/>
  <c r="AC181" i="30"/>
  <c r="AB181" i="30"/>
  <c r="AA181" i="30"/>
  <c r="Z181" i="30"/>
  <c r="Y181" i="30"/>
  <c r="X181" i="30"/>
  <c r="W181" i="30"/>
  <c r="V181" i="30"/>
  <c r="U181" i="30"/>
  <c r="T181" i="30"/>
  <c r="S181" i="30"/>
  <c r="R181" i="30"/>
  <c r="Q181" i="30"/>
  <c r="P181" i="30"/>
  <c r="O181" i="30"/>
  <c r="N181" i="30"/>
  <c r="M181" i="30"/>
  <c r="L181" i="30"/>
  <c r="K181" i="30"/>
  <c r="J181" i="30"/>
  <c r="I181" i="30"/>
  <c r="H181" i="30"/>
  <c r="G181" i="30"/>
  <c r="F181" i="30"/>
  <c r="E181" i="30"/>
  <c r="D181" i="30"/>
  <c r="C181" i="30"/>
  <c r="AY161" i="30"/>
  <c r="AX161" i="30"/>
  <c r="AW161" i="30"/>
  <c r="AV161" i="30"/>
  <c r="AU161" i="30"/>
  <c r="AT161" i="30"/>
  <c r="AS161" i="30"/>
  <c r="AR161" i="30"/>
  <c r="AQ161" i="30"/>
  <c r="AP161" i="30"/>
  <c r="AO161" i="30"/>
  <c r="AN161" i="30"/>
  <c r="AM161" i="30"/>
  <c r="AL161" i="30"/>
  <c r="AK161" i="30"/>
  <c r="AJ161" i="30"/>
  <c r="AI161" i="30"/>
  <c r="AH161" i="30"/>
  <c r="AG161" i="30"/>
  <c r="AF161" i="30"/>
  <c r="AE161" i="30"/>
  <c r="AD161" i="30"/>
  <c r="AC161" i="30"/>
  <c r="AB161" i="30"/>
  <c r="AA161" i="30"/>
  <c r="Z161" i="30"/>
  <c r="Y161" i="30"/>
  <c r="X161" i="30"/>
  <c r="W161" i="30"/>
  <c r="V161" i="30"/>
  <c r="U161" i="30"/>
  <c r="T161" i="30"/>
  <c r="S161" i="30"/>
  <c r="R161" i="30"/>
  <c r="Q161" i="30"/>
  <c r="P161" i="30"/>
  <c r="O161" i="30"/>
  <c r="N161" i="30"/>
  <c r="M161" i="30"/>
  <c r="L161" i="30"/>
  <c r="K161" i="30"/>
  <c r="J161" i="30"/>
  <c r="I161" i="30"/>
  <c r="H161" i="30"/>
  <c r="G161" i="30"/>
  <c r="F161" i="30"/>
  <c r="E161" i="30"/>
  <c r="D161" i="30"/>
  <c r="C161" i="30"/>
  <c r="AY142" i="30"/>
  <c r="AX142" i="30"/>
  <c r="AW142" i="30"/>
  <c r="AV142" i="30"/>
  <c r="AU142" i="30"/>
  <c r="AT142" i="30"/>
  <c r="AS142" i="30"/>
  <c r="AR142" i="30"/>
  <c r="AQ142" i="30"/>
  <c r="AP142" i="30"/>
  <c r="AO142" i="30"/>
  <c r="AN142" i="30"/>
  <c r="AM142" i="30"/>
  <c r="AL142" i="30"/>
  <c r="AK142" i="30"/>
  <c r="AJ142" i="30"/>
  <c r="AI142" i="30"/>
  <c r="AH142" i="30"/>
  <c r="AG142" i="30"/>
  <c r="AF142" i="30"/>
  <c r="AE142" i="30"/>
  <c r="AD142" i="30"/>
  <c r="AC142" i="30"/>
  <c r="AB142" i="30"/>
  <c r="AA142" i="30"/>
  <c r="Z142" i="30"/>
  <c r="Y142" i="30"/>
  <c r="X142" i="30"/>
  <c r="W142" i="30"/>
  <c r="V142" i="30"/>
  <c r="U142" i="30"/>
  <c r="T142" i="30"/>
  <c r="S142" i="30"/>
  <c r="R142" i="30"/>
  <c r="Q142" i="30"/>
  <c r="P142" i="30"/>
  <c r="O142" i="30"/>
  <c r="N142" i="30"/>
  <c r="M142" i="30"/>
  <c r="L142" i="30"/>
  <c r="K142" i="30"/>
  <c r="J142" i="30"/>
  <c r="I142" i="30"/>
  <c r="H142" i="30"/>
  <c r="G142" i="30"/>
  <c r="F142" i="30"/>
  <c r="E142" i="30"/>
  <c r="D142" i="30"/>
  <c r="C142" i="30"/>
  <c r="AY126" i="30"/>
  <c r="AX126" i="30"/>
  <c r="AW126" i="30"/>
  <c r="AV126" i="30"/>
  <c r="AU126" i="30"/>
  <c r="AT126" i="30"/>
  <c r="AS126" i="30"/>
  <c r="AR126" i="30"/>
  <c r="AQ126" i="30"/>
  <c r="AP126" i="30"/>
  <c r="AO126" i="30"/>
  <c r="AN126" i="30"/>
  <c r="AM126" i="30"/>
  <c r="AL126" i="30"/>
  <c r="AK126" i="30"/>
  <c r="AJ126" i="30"/>
  <c r="AI126" i="30"/>
  <c r="AH126" i="30"/>
  <c r="AG126" i="30"/>
  <c r="AF126" i="30"/>
  <c r="AE126" i="30"/>
  <c r="AD126" i="30"/>
  <c r="AC126" i="30"/>
  <c r="AB126" i="30"/>
  <c r="AA126" i="30"/>
  <c r="Z126" i="30"/>
  <c r="Y126" i="30"/>
  <c r="X126" i="30"/>
  <c r="W126" i="30"/>
  <c r="V126" i="30"/>
  <c r="U126" i="30"/>
  <c r="T126" i="30"/>
  <c r="S126" i="30"/>
  <c r="R126" i="30"/>
  <c r="Q126" i="30"/>
  <c r="P126" i="30"/>
  <c r="O126" i="30"/>
  <c r="N126" i="30"/>
  <c r="M126" i="30"/>
  <c r="L126" i="30"/>
  <c r="K126" i="30"/>
  <c r="J126" i="30"/>
  <c r="I126" i="30"/>
  <c r="H126" i="30"/>
  <c r="G126" i="30"/>
  <c r="F126" i="30"/>
  <c r="E126" i="30"/>
  <c r="D126" i="30"/>
  <c r="C126" i="30"/>
  <c r="AY109" i="30"/>
  <c r="AX109" i="30"/>
  <c r="AW109" i="30"/>
  <c r="AV109" i="30"/>
  <c r="AU109" i="30"/>
  <c r="AT109" i="30"/>
  <c r="AS109" i="30"/>
  <c r="AR109" i="30"/>
  <c r="AQ109" i="30"/>
  <c r="AP109" i="30"/>
  <c r="AO109" i="30"/>
  <c r="AN109" i="30"/>
  <c r="AM109" i="30"/>
  <c r="AL109" i="30"/>
  <c r="AK109" i="30"/>
  <c r="AJ109" i="30"/>
  <c r="AI109" i="30"/>
  <c r="AH109" i="30"/>
  <c r="AG109" i="30"/>
  <c r="AF109" i="30"/>
  <c r="AE109" i="30"/>
  <c r="AD109" i="30"/>
  <c r="AC109" i="30"/>
  <c r="AB109" i="30"/>
  <c r="AA109" i="30"/>
  <c r="Z109" i="30"/>
  <c r="Y109" i="30"/>
  <c r="X109" i="30"/>
  <c r="W109" i="30"/>
  <c r="V109" i="30"/>
  <c r="U109" i="30"/>
  <c r="T109" i="30"/>
  <c r="S109" i="30"/>
  <c r="R109" i="30"/>
  <c r="Q109" i="30"/>
  <c r="P109" i="30"/>
  <c r="O109" i="30"/>
  <c r="N109" i="30"/>
  <c r="M109" i="30"/>
  <c r="L109" i="30"/>
  <c r="K109" i="30"/>
  <c r="J109" i="30"/>
  <c r="I109" i="30"/>
  <c r="H109" i="30"/>
  <c r="G109" i="30"/>
  <c r="F109" i="30"/>
  <c r="E109" i="30"/>
  <c r="D109" i="30"/>
  <c r="C109" i="30"/>
  <c r="AY92" i="30"/>
  <c r="AX92" i="30"/>
  <c r="AW92" i="30"/>
  <c r="AV92" i="30"/>
  <c r="AU92" i="30"/>
  <c r="AT92" i="30"/>
  <c r="AS92" i="30"/>
  <c r="AR92" i="30"/>
  <c r="AQ92" i="30"/>
  <c r="AP92" i="30"/>
  <c r="AO92" i="30"/>
  <c r="AN92" i="30"/>
  <c r="AM92" i="30"/>
  <c r="AL92" i="30"/>
  <c r="AK92" i="30"/>
  <c r="AJ92" i="30"/>
  <c r="AI92" i="30"/>
  <c r="AH92" i="30"/>
  <c r="AG92" i="30"/>
  <c r="AF92" i="30"/>
  <c r="AE92" i="30"/>
  <c r="AD92" i="30"/>
  <c r="AC92" i="30"/>
  <c r="AB92" i="30"/>
  <c r="AA92" i="30"/>
  <c r="Z92" i="30"/>
  <c r="Y92" i="30"/>
  <c r="X92" i="30"/>
  <c r="W92" i="30"/>
  <c r="V92" i="30"/>
  <c r="U92" i="30"/>
  <c r="T92" i="30"/>
  <c r="S92" i="30"/>
  <c r="R92" i="30"/>
  <c r="Q92" i="30"/>
  <c r="P92" i="30"/>
  <c r="O92" i="30"/>
  <c r="N92" i="30"/>
  <c r="M92" i="30"/>
  <c r="L92" i="30"/>
  <c r="K92" i="30"/>
  <c r="J92" i="30"/>
  <c r="I92" i="30"/>
  <c r="H92" i="30"/>
  <c r="G92" i="30"/>
  <c r="F92" i="30"/>
  <c r="E92" i="30"/>
  <c r="D92" i="30"/>
  <c r="C92" i="30"/>
  <c r="AY77" i="30"/>
  <c r="AX77" i="30"/>
  <c r="AW77" i="30"/>
  <c r="AV77" i="30"/>
  <c r="AU77" i="30"/>
  <c r="AT77" i="30"/>
  <c r="AS77" i="30"/>
  <c r="AR77" i="30"/>
  <c r="AQ77" i="30"/>
  <c r="AP77" i="30"/>
  <c r="AO77" i="30"/>
  <c r="AN77" i="30"/>
  <c r="AM77" i="30"/>
  <c r="AL77" i="30"/>
  <c r="AK77" i="30"/>
  <c r="AJ77" i="30"/>
  <c r="AI77" i="30"/>
  <c r="AH77" i="30"/>
  <c r="AG77" i="30"/>
  <c r="AF77" i="30"/>
  <c r="AE77" i="30"/>
  <c r="AD77" i="30"/>
  <c r="AC77" i="30"/>
  <c r="AB77" i="30"/>
  <c r="AA77" i="30"/>
  <c r="Z77" i="30"/>
  <c r="Y77" i="30"/>
  <c r="X77" i="30"/>
  <c r="W77" i="30"/>
  <c r="V77" i="30"/>
  <c r="U77" i="30"/>
  <c r="T77" i="30"/>
  <c r="S77" i="30"/>
  <c r="R77" i="30"/>
  <c r="Q77" i="30"/>
  <c r="P77" i="30"/>
  <c r="O77" i="30"/>
  <c r="N77" i="30"/>
  <c r="M77" i="30"/>
  <c r="L77" i="30"/>
  <c r="K77" i="30"/>
  <c r="J77" i="30"/>
  <c r="I77" i="30"/>
  <c r="H77" i="30"/>
  <c r="G77" i="30"/>
  <c r="F77" i="30"/>
  <c r="E77" i="30"/>
  <c r="D77" i="30"/>
  <c r="C77" i="30"/>
  <c r="AY58" i="30"/>
  <c r="AX58" i="30"/>
  <c r="AW58" i="30"/>
  <c r="AV58" i="30"/>
  <c r="AU58" i="30"/>
  <c r="AT58" i="30"/>
  <c r="AS58" i="30"/>
  <c r="AR58" i="30"/>
  <c r="AQ58" i="30"/>
  <c r="AP58" i="30"/>
  <c r="AO58" i="30"/>
  <c r="AN58" i="30"/>
  <c r="AM58" i="30"/>
  <c r="AL58" i="30"/>
  <c r="AK58" i="30"/>
  <c r="AJ58" i="30"/>
  <c r="AI58" i="30"/>
  <c r="AH58" i="30"/>
  <c r="AG58" i="30"/>
  <c r="AF58" i="30"/>
  <c r="AE58" i="30"/>
  <c r="AD58" i="30"/>
  <c r="AC58" i="30"/>
  <c r="AB58" i="30"/>
  <c r="AA58" i="30"/>
  <c r="Z58" i="30"/>
  <c r="Y58" i="30"/>
  <c r="X58" i="30"/>
  <c r="W58" i="30"/>
  <c r="V58" i="30"/>
  <c r="U58" i="30"/>
  <c r="T58" i="30"/>
  <c r="S58" i="30"/>
  <c r="R58" i="30"/>
  <c r="Q58" i="30"/>
  <c r="P58" i="30"/>
  <c r="O58" i="30"/>
  <c r="N58" i="30"/>
  <c r="M58" i="30"/>
  <c r="L58" i="30"/>
  <c r="K58" i="30"/>
  <c r="J58" i="30"/>
  <c r="I58" i="30"/>
  <c r="H58" i="30"/>
  <c r="G58" i="30"/>
  <c r="F58" i="30"/>
  <c r="E58" i="30"/>
  <c r="D58" i="30"/>
  <c r="C58" i="30"/>
  <c r="AY40" i="30"/>
  <c r="AX40" i="30"/>
  <c r="AW40" i="30"/>
  <c r="AV40" i="30"/>
  <c r="AU40" i="30"/>
  <c r="AT40" i="30"/>
  <c r="AS40" i="30"/>
  <c r="AR40" i="30"/>
  <c r="AQ40" i="30"/>
  <c r="AP40" i="30"/>
  <c r="AO40" i="30"/>
  <c r="AN40" i="30"/>
  <c r="AM40" i="30"/>
  <c r="AL40" i="30"/>
  <c r="AK40" i="30"/>
  <c r="AJ40" i="30"/>
  <c r="AI40" i="30"/>
  <c r="AH40" i="30"/>
  <c r="AG40" i="30"/>
  <c r="AF40" i="30"/>
  <c r="AE40" i="30"/>
  <c r="AD40" i="30"/>
  <c r="AC40" i="30"/>
  <c r="AB40" i="30"/>
  <c r="AA40" i="30"/>
  <c r="Z40" i="30"/>
  <c r="Y40" i="30"/>
  <c r="X40" i="30"/>
  <c r="W40" i="30"/>
  <c r="V40" i="30"/>
  <c r="U40" i="30"/>
  <c r="T40" i="30"/>
  <c r="S40" i="30"/>
  <c r="R40" i="30"/>
  <c r="Q40" i="30"/>
  <c r="P40" i="30"/>
  <c r="O40" i="30"/>
  <c r="N40" i="30"/>
  <c r="M40" i="30"/>
  <c r="L40" i="30"/>
  <c r="K40" i="30"/>
  <c r="J40" i="30"/>
  <c r="I40" i="30"/>
  <c r="H40" i="30"/>
  <c r="G40" i="30"/>
  <c r="F40" i="30"/>
  <c r="E40" i="30"/>
  <c r="D40" i="30"/>
  <c r="C40" i="30"/>
  <c r="AY188" i="29"/>
  <c r="AX188" i="29"/>
  <c r="AW188" i="29"/>
  <c r="AV188" i="29"/>
  <c r="AU188" i="29"/>
  <c r="AT188" i="29"/>
  <c r="AS188" i="29"/>
  <c r="AR188" i="29"/>
  <c r="AQ188" i="29"/>
  <c r="AP188" i="29"/>
  <c r="AO188" i="29"/>
  <c r="AN188" i="29"/>
  <c r="AM188" i="29"/>
  <c r="AL188" i="29"/>
  <c r="AK188" i="29"/>
  <c r="AJ188" i="29"/>
  <c r="AI188" i="29"/>
  <c r="AH188" i="29"/>
  <c r="AG188" i="29"/>
  <c r="AF188" i="29"/>
  <c r="AE188" i="29"/>
  <c r="AD188" i="29"/>
  <c r="AC188" i="29"/>
  <c r="AB188" i="29"/>
  <c r="AA188" i="29"/>
  <c r="Z188" i="29"/>
  <c r="Y188" i="29"/>
  <c r="X188" i="29"/>
  <c r="W188" i="29"/>
  <c r="V188" i="29"/>
  <c r="U188" i="29"/>
  <c r="T188" i="29"/>
  <c r="S188" i="29"/>
  <c r="R188" i="29"/>
  <c r="Q188" i="29"/>
  <c r="P188" i="29"/>
  <c r="O188" i="29"/>
  <c r="N188" i="29"/>
  <c r="M188" i="29"/>
  <c r="L188" i="29"/>
  <c r="K188" i="29"/>
  <c r="J188" i="29"/>
  <c r="I188" i="29"/>
  <c r="H188" i="29"/>
  <c r="G188" i="29"/>
  <c r="F188" i="29"/>
  <c r="E188" i="29"/>
  <c r="D188" i="29"/>
  <c r="C188" i="29"/>
  <c r="AY181" i="29"/>
  <c r="AX181" i="29"/>
  <c r="AW181" i="29"/>
  <c r="AV181" i="29"/>
  <c r="AU181" i="29"/>
  <c r="AT181" i="29"/>
  <c r="AS181" i="29"/>
  <c r="AR181" i="29"/>
  <c r="AQ181" i="29"/>
  <c r="AP181" i="29"/>
  <c r="AO181" i="29"/>
  <c r="AN181" i="29"/>
  <c r="AM181" i="29"/>
  <c r="AL181" i="29"/>
  <c r="AK181" i="29"/>
  <c r="AJ181" i="29"/>
  <c r="AI181" i="29"/>
  <c r="AH181" i="29"/>
  <c r="AG181" i="29"/>
  <c r="AF181" i="29"/>
  <c r="AE181" i="29"/>
  <c r="AD181" i="29"/>
  <c r="AC181" i="29"/>
  <c r="AB181" i="29"/>
  <c r="AA181" i="29"/>
  <c r="Z181" i="29"/>
  <c r="Y181" i="29"/>
  <c r="X181" i="29"/>
  <c r="W181" i="29"/>
  <c r="V181" i="29"/>
  <c r="U181" i="29"/>
  <c r="T181" i="29"/>
  <c r="S181" i="29"/>
  <c r="R181" i="29"/>
  <c r="Q181" i="29"/>
  <c r="P181" i="29"/>
  <c r="O181" i="29"/>
  <c r="N181" i="29"/>
  <c r="M181" i="29"/>
  <c r="L181" i="29"/>
  <c r="K181" i="29"/>
  <c r="J181" i="29"/>
  <c r="I181" i="29"/>
  <c r="H181" i="29"/>
  <c r="G181" i="29"/>
  <c r="F181" i="29"/>
  <c r="E181" i="29"/>
  <c r="D181" i="29"/>
  <c r="C181" i="29"/>
  <c r="AY161" i="29"/>
  <c r="AX161" i="29"/>
  <c r="AW161" i="29"/>
  <c r="AV161" i="29"/>
  <c r="AU161" i="29"/>
  <c r="AT161" i="29"/>
  <c r="AS161" i="29"/>
  <c r="AR161" i="29"/>
  <c r="AQ161" i="29"/>
  <c r="AP161" i="29"/>
  <c r="AO161" i="29"/>
  <c r="AN161" i="29"/>
  <c r="AM161" i="29"/>
  <c r="AL161" i="29"/>
  <c r="AK161" i="29"/>
  <c r="AJ161" i="29"/>
  <c r="AI161" i="29"/>
  <c r="AH161" i="29"/>
  <c r="AG161" i="29"/>
  <c r="AF161" i="29"/>
  <c r="AE161" i="29"/>
  <c r="AD161" i="29"/>
  <c r="AC161" i="29"/>
  <c r="AB161" i="29"/>
  <c r="AA161" i="29"/>
  <c r="Z161" i="29"/>
  <c r="Y161" i="29"/>
  <c r="X161" i="29"/>
  <c r="W161" i="29"/>
  <c r="V161" i="29"/>
  <c r="U161" i="29"/>
  <c r="T161" i="29"/>
  <c r="S161" i="29"/>
  <c r="R161" i="29"/>
  <c r="Q161" i="29"/>
  <c r="P161" i="29"/>
  <c r="O161" i="29"/>
  <c r="N161" i="29"/>
  <c r="M161" i="29"/>
  <c r="L161" i="29"/>
  <c r="K161" i="29"/>
  <c r="J161" i="29"/>
  <c r="I161" i="29"/>
  <c r="H161" i="29"/>
  <c r="G161" i="29"/>
  <c r="F161" i="29"/>
  <c r="E161" i="29"/>
  <c r="D161" i="29"/>
  <c r="C161" i="29"/>
  <c r="AY142" i="29"/>
  <c r="AX142" i="29"/>
  <c r="AW142" i="29"/>
  <c r="AV142" i="29"/>
  <c r="AU142" i="29"/>
  <c r="AT142" i="29"/>
  <c r="AS142" i="29"/>
  <c r="AR142" i="29"/>
  <c r="AQ142" i="29"/>
  <c r="AP142" i="29"/>
  <c r="AO142" i="29"/>
  <c r="AN142" i="29"/>
  <c r="AM142" i="29"/>
  <c r="AL142" i="29"/>
  <c r="AK142" i="29"/>
  <c r="AJ142" i="29"/>
  <c r="AI142" i="29"/>
  <c r="AH142" i="29"/>
  <c r="AG142" i="29"/>
  <c r="AF142" i="29"/>
  <c r="AE142" i="29"/>
  <c r="AD142" i="29"/>
  <c r="AC142" i="29"/>
  <c r="AB142" i="29"/>
  <c r="AA142" i="29"/>
  <c r="Z142" i="29"/>
  <c r="Y142" i="29"/>
  <c r="X142" i="29"/>
  <c r="W142" i="29"/>
  <c r="V142" i="29"/>
  <c r="U142" i="29"/>
  <c r="T142" i="29"/>
  <c r="S142" i="29"/>
  <c r="R142" i="29"/>
  <c r="Q142" i="29"/>
  <c r="P142" i="29"/>
  <c r="O142" i="29"/>
  <c r="N142" i="29"/>
  <c r="M142" i="29"/>
  <c r="L142" i="29"/>
  <c r="K142" i="29"/>
  <c r="J142" i="29"/>
  <c r="I142" i="29"/>
  <c r="H142" i="29"/>
  <c r="G142" i="29"/>
  <c r="F142" i="29"/>
  <c r="E142" i="29"/>
  <c r="D142" i="29"/>
  <c r="C142" i="29"/>
  <c r="AY126" i="29"/>
  <c r="AX126" i="29"/>
  <c r="AW126" i="29"/>
  <c r="AV126" i="29"/>
  <c r="AU126" i="29"/>
  <c r="AT126" i="29"/>
  <c r="AS126" i="29"/>
  <c r="AR126" i="29"/>
  <c r="AQ126" i="29"/>
  <c r="AP126" i="29"/>
  <c r="AO126" i="29"/>
  <c r="AN126" i="29"/>
  <c r="AM126" i="29"/>
  <c r="AL126" i="29"/>
  <c r="AK126" i="29"/>
  <c r="AJ126" i="29"/>
  <c r="AI126" i="29"/>
  <c r="AH126" i="29"/>
  <c r="AG126" i="29"/>
  <c r="AF126" i="29"/>
  <c r="AE126" i="29"/>
  <c r="AD126" i="29"/>
  <c r="AC126" i="29"/>
  <c r="AB126" i="29"/>
  <c r="AA126" i="29"/>
  <c r="Z126" i="29"/>
  <c r="Y126" i="29"/>
  <c r="X126" i="29"/>
  <c r="W126" i="29"/>
  <c r="V126" i="29"/>
  <c r="U126" i="29"/>
  <c r="T126" i="29"/>
  <c r="S126" i="29"/>
  <c r="R126" i="29"/>
  <c r="Q126" i="29"/>
  <c r="P126" i="29"/>
  <c r="O126" i="29"/>
  <c r="N126" i="29"/>
  <c r="M126" i="29"/>
  <c r="L126" i="29"/>
  <c r="K126" i="29"/>
  <c r="J126" i="29"/>
  <c r="I126" i="29"/>
  <c r="H126" i="29"/>
  <c r="G126" i="29"/>
  <c r="F126" i="29"/>
  <c r="E126" i="29"/>
  <c r="D126" i="29"/>
  <c r="C126" i="29"/>
  <c r="AY109" i="29"/>
  <c r="AX109" i="29"/>
  <c r="AW109" i="29"/>
  <c r="AV109" i="29"/>
  <c r="AU109" i="29"/>
  <c r="AT109" i="29"/>
  <c r="AS109" i="29"/>
  <c r="AR109" i="29"/>
  <c r="AQ109" i="29"/>
  <c r="AP109" i="29"/>
  <c r="AO109" i="29"/>
  <c r="AN109" i="29"/>
  <c r="AM109" i="29"/>
  <c r="AL109" i="29"/>
  <c r="AK109" i="29"/>
  <c r="AJ109" i="29"/>
  <c r="AI109" i="29"/>
  <c r="AH109" i="29"/>
  <c r="AG109" i="29"/>
  <c r="AF109" i="29"/>
  <c r="AE109" i="29"/>
  <c r="AD109" i="29"/>
  <c r="AC109" i="29"/>
  <c r="AB109" i="29"/>
  <c r="AA109" i="29"/>
  <c r="Z109" i="29"/>
  <c r="Y109" i="29"/>
  <c r="X109" i="29"/>
  <c r="W109" i="29"/>
  <c r="V109" i="29"/>
  <c r="U109" i="29"/>
  <c r="T109" i="29"/>
  <c r="S109" i="29"/>
  <c r="R109" i="29"/>
  <c r="Q109" i="29"/>
  <c r="P109" i="29"/>
  <c r="O109" i="29"/>
  <c r="N109" i="29"/>
  <c r="M109" i="29"/>
  <c r="L109" i="29"/>
  <c r="K109" i="29"/>
  <c r="J109" i="29"/>
  <c r="I109" i="29"/>
  <c r="H109" i="29"/>
  <c r="G109" i="29"/>
  <c r="F109" i="29"/>
  <c r="E109" i="29"/>
  <c r="D109" i="29"/>
  <c r="C109" i="29"/>
  <c r="AY92" i="29"/>
  <c r="AX92" i="29"/>
  <c r="AW92" i="29"/>
  <c r="AV92" i="29"/>
  <c r="AU92" i="29"/>
  <c r="AT92" i="29"/>
  <c r="AS92" i="29"/>
  <c r="AR92" i="29"/>
  <c r="AQ92" i="29"/>
  <c r="AP92" i="29"/>
  <c r="AO92" i="29"/>
  <c r="AN92" i="29"/>
  <c r="AM92" i="29"/>
  <c r="AL92" i="29"/>
  <c r="AK92" i="29"/>
  <c r="AJ92" i="29"/>
  <c r="AI92" i="29"/>
  <c r="AH92" i="29"/>
  <c r="AG92" i="29"/>
  <c r="AF92" i="29"/>
  <c r="AE92" i="29"/>
  <c r="AD92" i="29"/>
  <c r="AC92" i="29"/>
  <c r="AB92" i="29"/>
  <c r="AA92" i="29"/>
  <c r="Z92" i="29"/>
  <c r="Y92" i="29"/>
  <c r="X92" i="29"/>
  <c r="W92" i="29"/>
  <c r="V92" i="29"/>
  <c r="U92" i="29"/>
  <c r="T92" i="29"/>
  <c r="S92" i="29"/>
  <c r="R92" i="29"/>
  <c r="Q92" i="29"/>
  <c r="P92" i="29"/>
  <c r="O92" i="29"/>
  <c r="N92" i="29"/>
  <c r="M92" i="29"/>
  <c r="L92" i="29"/>
  <c r="K92" i="29"/>
  <c r="J92" i="29"/>
  <c r="I92" i="29"/>
  <c r="H92" i="29"/>
  <c r="G92" i="29"/>
  <c r="F92" i="29"/>
  <c r="E92" i="29"/>
  <c r="D92" i="29"/>
  <c r="C92" i="29"/>
  <c r="AY77" i="29"/>
  <c r="AX77" i="29"/>
  <c r="AW77" i="29"/>
  <c r="AV77" i="29"/>
  <c r="AU77" i="29"/>
  <c r="AT77" i="29"/>
  <c r="AS77" i="29"/>
  <c r="AR77" i="29"/>
  <c r="AQ77" i="29"/>
  <c r="AP77" i="29"/>
  <c r="AO77" i="29"/>
  <c r="AN77" i="29"/>
  <c r="AM77" i="29"/>
  <c r="AL77" i="29"/>
  <c r="AK77" i="29"/>
  <c r="AJ77" i="29"/>
  <c r="AI77" i="29"/>
  <c r="AH77" i="29"/>
  <c r="AG77" i="29"/>
  <c r="AF77" i="29"/>
  <c r="AE77" i="29"/>
  <c r="AD77" i="29"/>
  <c r="AC77" i="29"/>
  <c r="AB77" i="29"/>
  <c r="AA77" i="29"/>
  <c r="Z77" i="29"/>
  <c r="Y77" i="29"/>
  <c r="X77" i="29"/>
  <c r="W77" i="29"/>
  <c r="V77" i="29"/>
  <c r="U77" i="29"/>
  <c r="T77" i="29"/>
  <c r="S77" i="29"/>
  <c r="R77" i="29"/>
  <c r="Q77" i="29"/>
  <c r="P77" i="29"/>
  <c r="O77" i="29"/>
  <c r="N77" i="29"/>
  <c r="M77" i="29"/>
  <c r="L77" i="29"/>
  <c r="K77" i="29"/>
  <c r="J77" i="29"/>
  <c r="I77" i="29"/>
  <c r="H77" i="29"/>
  <c r="G77" i="29"/>
  <c r="F77" i="29"/>
  <c r="E77" i="29"/>
  <c r="D77" i="29"/>
  <c r="C77" i="29"/>
  <c r="AY58" i="29"/>
  <c r="AX58" i="29"/>
  <c r="AW58" i="29"/>
  <c r="AV58" i="29"/>
  <c r="AU58" i="29"/>
  <c r="AT58" i="29"/>
  <c r="AS58" i="29"/>
  <c r="AR58" i="29"/>
  <c r="AQ58" i="29"/>
  <c r="AP58" i="29"/>
  <c r="AO58" i="29"/>
  <c r="AN58" i="29"/>
  <c r="AM58" i="29"/>
  <c r="AL58" i="29"/>
  <c r="AK58" i="29"/>
  <c r="AJ58" i="29"/>
  <c r="AI58" i="29"/>
  <c r="AH58" i="29"/>
  <c r="AG58" i="29"/>
  <c r="AF58" i="29"/>
  <c r="AE58" i="29"/>
  <c r="AD58" i="29"/>
  <c r="AC58" i="29"/>
  <c r="AB58" i="29"/>
  <c r="AA58" i="29"/>
  <c r="Z58" i="29"/>
  <c r="Y58" i="29"/>
  <c r="X58" i="29"/>
  <c r="W58" i="29"/>
  <c r="V58" i="29"/>
  <c r="U58" i="29"/>
  <c r="T58" i="29"/>
  <c r="S58" i="29"/>
  <c r="R58" i="29"/>
  <c r="Q58" i="29"/>
  <c r="P58" i="29"/>
  <c r="O58" i="29"/>
  <c r="N58" i="29"/>
  <c r="M58" i="29"/>
  <c r="L58" i="29"/>
  <c r="K58" i="29"/>
  <c r="J58" i="29"/>
  <c r="I58" i="29"/>
  <c r="H58" i="29"/>
  <c r="G58" i="29"/>
  <c r="F58" i="29"/>
  <c r="E58" i="29"/>
  <c r="D58" i="29"/>
  <c r="C58" i="29"/>
  <c r="AY40" i="29"/>
  <c r="AX40" i="29"/>
  <c r="AW40" i="29"/>
  <c r="AV40" i="29"/>
  <c r="AU40" i="29"/>
  <c r="AT40" i="29"/>
  <c r="AS40" i="29"/>
  <c r="AR40" i="29"/>
  <c r="AQ40" i="29"/>
  <c r="AP40" i="29"/>
  <c r="AO40" i="29"/>
  <c r="AN40" i="29"/>
  <c r="AM40" i="29"/>
  <c r="AL40" i="29"/>
  <c r="AK40" i="29"/>
  <c r="AJ40" i="29"/>
  <c r="AI40" i="29"/>
  <c r="AH40" i="29"/>
  <c r="AG40" i="29"/>
  <c r="AF40" i="29"/>
  <c r="AE40" i="29"/>
  <c r="AD40" i="29"/>
  <c r="AC40" i="29"/>
  <c r="AB40" i="29"/>
  <c r="AA40" i="29"/>
  <c r="Z40" i="29"/>
  <c r="Y40" i="29"/>
  <c r="X40" i="29"/>
  <c r="W40" i="29"/>
  <c r="V40" i="29"/>
  <c r="U40" i="29"/>
  <c r="T40" i="29"/>
  <c r="S40" i="29"/>
  <c r="R40" i="29"/>
  <c r="Q40" i="29"/>
  <c r="P40" i="29"/>
  <c r="O40" i="29"/>
  <c r="N40" i="29"/>
  <c r="M40" i="29"/>
  <c r="L40" i="29"/>
  <c r="K40" i="29"/>
  <c r="J40" i="29"/>
  <c r="I40" i="29"/>
  <c r="H40" i="29"/>
  <c r="G40" i="29"/>
  <c r="F40" i="29"/>
  <c r="E40" i="29"/>
  <c r="D40" i="29"/>
  <c r="C40" i="29"/>
  <c r="AY22" i="29"/>
  <c r="AX22" i="29"/>
  <c r="AW22" i="29"/>
  <c r="AV22" i="29"/>
  <c r="AU22" i="29"/>
  <c r="AT22" i="29"/>
  <c r="AS22" i="29"/>
  <c r="AR22" i="29"/>
  <c r="AQ22" i="29"/>
  <c r="AP22" i="29"/>
  <c r="AO22" i="29"/>
  <c r="AN22" i="29"/>
  <c r="AM22" i="29"/>
  <c r="AL22" i="29"/>
  <c r="AK22" i="29"/>
  <c r="AJ22" i="29"/>
  <c r="AI22" i="29"/>
  <c r="AH22" i="29"/>
  <c r="AG22" i="29"/>
  <c r="AF22" i="29"/>
  <c r="AE22" i="29"/>
  <c r="AD22" i="29"/>
  <c r="AC22" i="29"/>
  <c r="AB22" i="29"/>
  <c r="AA22" i="29"/>
  <c r="Z22" i="29"/>
  <c r="Y22" i="29"/>
  <c r="X22" i="29"/>
  <c r="W22" i="29"/>
  <c r="V22" i="29"/>
  <c r="U22" i="29"/>
  <c r="T22" i="29"/>
  <c r="S22" i="29"/>
  <c r="R22" i="29"/>
  <c r="Q22" i="29"/>
  <c r="P22" i="29"/>
  <c r="O22" i="29"/>
  <c r="N22" i="29"/>
  <c r="M22" i="29"/>
  <c r="L22" i="29"/>
  <c r="K22" i="29"/>
  <c r="J22" i="29"/>
  <c r="I22" i="29"/>
  <c r="H22" i="29"/>
  <c r="G22" i="29"/>
  <c r="F22" i="29"/>
  <c r="E22" i="29"/>
  <c r="D22" i="29"/>
  <c r="C22" i="29"/>
  <c r="AY92" i="10"/>
  <c r="AX92" i="10"/>
  <c r="AW92" i="10"/>
  <c r="AV92" i="10"/>
  <c r="AU92" i="10"/>
  <c r="AT92" i="10"/>
  <c r="AS92" i="10"/>
  <c r="AR92" i="10"/>
  <c r="AQ92" i="10"/>
  <c r="AP92" i="10"/>
  <c r="AO92" i="10"/>
  <c r="AN92" i="10"/>
  <c r="AM92" i="10"/>
  <c r="AL92" i="10"/>
  <c r="AK92" i="10"/>
  <c r="AJ92" i="10"/>
  <c r="AI92" i="10"/>
  <c r="AH92" i="10"/>
  <c r="AG92" i="10"/>
  <c r="AF92" i="10"/>
  <c r="AE92" i="10"/>
  <c r="AD92" i="10"/>
  <c r="AC92" i="10"/>
  <c r="AB92" i="10"/>
  <c r="AA92" i="10"/>
  <c r="Z92" i="10"/>
  <c r="Y92" i="10"/>
  <c r="X92" i="10"/>
  <c r="W92" i="10"/>
  <c r="V92" i="10"/>
  <c r="U92" i="10"/>
  <c r="T92" i="10"/>
  <c r="S92" i="10"/>
  <c r="R92" i="10"/>
  <c r="Q92" i="10"/>
  <c r="P92" i="10"/>
  <c r="O92" i="10"/>
  <c r="N92" i="10"/>
  <c r="M92" i="10"/>
  <c r="L92" i="10"/>
  <c r="K92" i="10"/>
  <c r="J92" i="10"/>
  <c r="I92" i="10"/>
  <c r="H92" i="10"/>
  <c r="G92" i="10"/>
  <c r="F92" i="10"/>
  <c r="E92" i="10"/>
  <c r="D92" i="10"/>
  <c r="C92" i="10"/>
  <c r="AY77" i="10"/>
  <c r="AX77" i="10"/>
  <c r="AW77" i="10"/>
  <c r="AV77" i="10"/>
  <c r="AU77" i="10"/>
  <c r="AT77" i="10"/>
  <c r="AS77" i="10"/>
  <c r="AR77" i="10"/>
  <c r="AQ77" i="10"/>
  <c r="AP77" i="10"/>
  <c r="AO77" i="10"/>
  <c r="AN77" i="10"/>
  <c r="AM77" i="10"/>
  <c r="AL77" i="10"/>
  <c r="AK77" i="10"/>
  <c r="AJ77" i="10"/>
  <c r="AI77" i="10"/>
  <c r="AH77" i="10"/>
  <c r="AG77" i="10"/>
  <c r="AF77" i="10"/>
  <c r="AE77" i="10"/>
  <c r="AD77" i="10"/>
  <c r="AC77" i="10"/>
  <c r="AB77" i="10"/>
  <c r="AA77" i="10"/>
  <c r="Z77" i="10"/>
  <c r="Y77" i="10"/>
  <c r="X77" i="10"/>
  <c r="W77" i="10"/>
  <c r="V77" i="10"/>
  <c r="U77" i="10"/>
  <c r="T77" i="10"/>
  <c r="S77" i="10"/>
  <c r="R77" i="10"/>
  <c r="Q77" i="10"/>
  <c r="P77" i="10"/>
  <c r="O77" i="10"/>
  <c r="N77" i="10"/>
  <c r="M77" i="10"/>
  <c r="L77" i="10"/>
  <c r="K77" i="10"/>
  <c r="J77" i="10"/>
  <c r="I77" i="10"/>
  <c r="H77" i="10"/>
  <c r="G77" i="10"/>
  <c r="F77" i="10"/>
  <c r="E77" i="10"/>
  <c r="D77" i="10"/>
  <c r="C77" i="10"/>
  <c r="AY58" i="10"/>
  <c r="AX58" i="10"/>
  <c r="AW58" i="10"/>
  <c r="AV58" i="10"/>
  <c r="AU58" i="10"/>
  <c r="AT58" i="10"/>
  <c r="AS58" i="10"/>
  <c r="AR58" i="10"/>
  <c r="AQ58" i="10"/>
  <c r="AP58" i="10"/>
  <c r="AO58" i="10"/>
  <c r="AN58" i="10"/>
  <c r="AM58" i="10"/>
  <c r="AL58" i="10"/>
  <c r="AK58" i="10"/>
  <c r="AJ58" i="10"/>
  <c r="AI58" i="10"/>
  <c r="AH58" i="10"/>
  <c r="AG58" i="10"/>
  <c r="AF58" i="10"/>
  <c r="AE58" i="10"/>
  <c r="AD58" i="10"/>
  <c r="AC58" i="10"/>
  <c r="AB58" i="10"/>
  <c r="AA58" i="10"/>
  <c r="Z58" i="10"/>
  <c r="Y58" i="10"/>
  <c r="X58" i="10"/>
  <c r="W58" i="10"/>
  <c r="V58" i="10"/>
  <c r="U58" i="10"/>
  <c r="T58" i="10"/>
  <c r="S58" i="10"/>
  <c r="R58" i="10"/>
  <c r="Q58" i="10"/>
  <c r="P58" i="10"/>
  <c r="O58" i="10"/>
  <c r="N58" i="10"/>
  <c r="M58" i="10"/>
  <c r="L58" i="10"/>
  <c r="K58" i="10"/>
  <c r="J58" i="10"/>
  <c r="I58" i="10"/>
  <c r="H58" i="10"/>
  <c r="G58" i="10"/>
  <c r="F58" i="10"/>
  <c r="E58" i="10"/>
  <c r="D58" i="10"/>
  <c r="C58" i="10"/>
  <c r="AY40" i="10"/>
  <c r="AX40" i="10"/>
  <c r="AW40" i="10"/>
  <c r="AV40" i="10"/>
  <c r="AU40" i="10"/>
  <c r="AT40" i="10"/>
  <c r="AS40" i="10"/>
  <c r="AR40" i="10"/>
  <c r="AQ40" i="10"/>
  <c r="AP40" i="10"/>
  <c r="AO40" i="10"/>
  <c r="AN40" i="10"/>
  <c r="AM40" i="10"/>
  <c r="AL40" i="10"/>
  <c r="AK40" i="10"/>
  <c r="AJ40" i="10"/>
  <c r="AI40" i="10"/>
  <c r="AH40" i="10"/>
  <c r="AG40" i="10"/>
  <c r="AF40" i="10"/>
  <c r="AE40" i="10"/>
  <c r="AD40" i="10"/>
  <c r="AC40" i="10"/>
  <c r="AB40" i="10"/>
  <c r="AA40" i="10"/>
  <c r="Z40" i="10"/>
  <c r="Y40" i="10"/>
  <c r="X40" i="10"/>
  <c r="W40" i="10"/>
  <c r="V40" i="10"/>
  <c r="U40" i="10"/>
  <c r="T40" i="10"/>
  <c r="S40" i="10"/>
  <c r="R40" i="10"/>
  <c r="Q40" i="10"/>
  <c r="P40" i="10"/>
  <c r="O40" i="10"/>
  <c r="N40" i="10"/>
  <c r="M40" i="10"/>
  <c r="L40" i="10"/>
  <c r="K40" i="10"/>
  <c r="J40" i="10"/>
  <c r="I40" i="10"/>
  <c r="H40" i="10"/>
  <c r="G40" i="10"/>
  <c r="F40" i="10"/>
  <c r="E40" i="10"/>
  <c r="D40" i="10"/>
  <c r="C40" i="10"/>
  <c r="AY22" i="10"/>
  <c r="AX22" i="10"/>
  <c r="AW22" i="10"/>
  <c r="AV22" i="10"/>
  <c r="AU22" i="10"/>
  <c r="AT22" i="10"/>
  <c r="AS22" i="10"/>
  <c r="AR22" i="10"/>
  <c r="AQ22" i="10"/>
  <c r="AP22" i="10"/>
  <c r="AO22" i="10"/>
  <c r="AN22" i="10"/>
  <c r="AM22" i="10"/>
  <c r="AL22" i="10"/>
  <c r="AK22" i="10"/>
  <c r="AJ22" i="10"/>
  <c r="AI22" i="10"/>
  <c r="AH22" i="10"/>
  <c r="AG22" i="10"/>
  <c r="AF22" i="10"/>
  <c r="AE22" i="10"/>
  <c r="AD22" i="10"/>
  <c r="AC22" i="10"/>
  <c r="AB22" i="10"/>
  <c r="AA22" i="10"/>
  <c r="Z22" i="10"/>
  <c r="Y22" i="10"/>
  <c r="X22" i="10"/>
  <c r="W22" i="10"/>
  <c r="V22" i="10"/>
  <c r="U22" i="10"/>
  <c r="T22" i="10"/>
  <c r="S22" i="10"/>
  <c r="R22" i="10"/>
  <c r="Q22" i="10"/>
  <c r="P22" i="10"/>
  <c r="O22" i="10"/>
  <c r="N22" i="10"/>
  <c r="M22" i="10"/>
  <c r="L22" i="10"/>
  <c r="K22" i="10"/>
  <c r="J22" i="10"/>
  <c r="I22" i="10"/>
  <c r="H22" i="10"/>
  <c r="G22" i="10"/>
  <c r="F22" i="10"/>
  <c r="E22" i="10"/>
  <c r="D22" i="10"/>
  <c r="C22" i="10"/>
  <c r="AY77" i="2"/>
  <c r="AX77" i="2"/>
  <c r="AW77" i="2"/>
  <c r="AV77" i="2"/>
  <c r="AU77" i="2"/>
  <c r="AT77" i="2"/>
  <c r="AS77" i="2"/>
  <c r="AR77" i="2"/>
  <c r="AQ77" i="2"/>
  <c r="AP77" i="2"/>
  <c r="AO77" i="2"/>
  <c r="AN77" i="2"/>
  <c r="AM77" i="2"/>
  <c r="AL77" i="2"/>
  <c r="AK77" i="2"/>
  <c r="AJ77" i="2"/>
  <c r="AI77" i="2"/>
  <c r="AH77" i="2"/>
  <c r="AG77" i="2"/>
  <c r="AF77" i="2"/>
  <c r="AE77" i="2"/>
  <c r="AD77" i="2"/>
  <c r="AC77" i="2"/>
  <c r="AB77" i="2"/>
  <c r="AA77" i="2"/>
  <c r="Z77" i="2"/>
  <c r="Y77" i="2"/>
  <c r="X77" i="2"/>
  <c r="W77" i="2"/>
  <c r="V77" i="2"/>
  <c r="U77" i="2"/>
  <c r="T77" i="2"/>
  <c r="S77" i="2"/>
  <c r="R77" i="2"/>
  <c r="Q77" i="2"/>
  <c r="P77" i="2"/>
  <c r="O77" i="2"/>
  <c r="N77" i="2"/>
  <c r="M77" i="2"/>
  <c r="L77" i="2"/>
  <c r="K77" i="2"/>
  <c r="J77" i="2"/>
  <c r="I77" i="2"/>
  <c r="H77" i="2"/>
  <c r="G77" i="2"/>
  <c r="F77" i="2"/>
  <c r="E77" i="2"/>
  <c r="D77" i="2"/>
  <c r="C77" i="2"/>
  <c r="AY65" i="2"/>
  <c r="AX65" i="2"/>
  <c r="AW65" i="2"/>
  <c r="AV65" i="2"/>
  <c r="AU65" i="2"/>
  <c r="AT65" i="2"/>
  <c r="AS65" i="2"/>
  <c r="AR65" i="2"/>
  <c r="AQ65" i="2"/>
  <c r="AP65" i="2"/>
  <c r="AO65" i="2"/>
  <c r="AN65" i="2"/>
  <c r="AM65" i="2"/>
  <c r="AL65" i="2"/>
  <c r="AK65" i="2"/>
  <c r="AJ65" i="2"/>
  <c r="AI65" i="2"/>
  <c r="AH65" i="2"/>
  <c r="AG65" i="2"/>
  <c r="AF65" i="2"/>
  <c r="AE65" i="2"/>
  <c r="AD65" i="2"/>
  <c r="AC65" i="2"/>
  <c r="AB65" i="2"/>
  <c r="AA65" i="2"/>
  <c r="Z65" i="2"/>
  <c r="Y65" i="2"/>
  <c r="X65" i="2"/>
  <c r="W65" i="2"/>
  <c r="V65" i="2"/>
  <c r="U65" i="2"/>
  <c r="T65" i="2"/>
  <c r="S65" i="2"/>
  <c r="R65" i="2"/>
  <c r="Q65" i="2"/>
  <c r="P65" i="2"/>
  <c r="O65" i="2"/>
  <c r="N65" i="2"/>
  <c r="M65" i="2"/>
  <c r="L65" i="2"/>
  <c r="K65" i="2"/>
  <c r="J65" i="2"/>
  <c r="I65" i="2"/>
  <c r="H65" i="2"/>
  <c r="G65" i="2"/>
  <c r="F65" i="2"/>
  <c r="E65" i="2"/>
  <c r="D65" i="2"/>
  <c r="C65" i="2"/>
  <c r="AY49" i="2"/>
  <c r="AX49" i="2"/>
  <c r="AW49" i="2"/>
  <c r="AV49" i="2"/>
  <c r="AU49" i="2"/>
  <c r="AT49" i="2"/>
  <c r="AS49" i="2"/>
  <c r="AR49" i="2"/>
  <c r="AQ49" i="2"/>
  <c r="AP49" i="2"/>
  <c r="AO49" i="2"/>
  <c r="AN49" i="2"/>
  <c r="AM49" i="2"/>
  <c r="AL49" i="2"/>
  <c r="AK49" i="2"/>
  <c r="AJ49" i="2"/>
  <c r="AI49" i="2"/>
  <c r="AH49" i="2"/>
  <c r="AG49" i="2"/>
  <c r="AF49" i="2"/>
  <c r="AE49" i="2"/>
  <c r="AD49" i="2"/>
  <c r="AC49" i="2"/>
  <c r="AB49" i="2"/>
  <c r="AA49" i="2"/>
  <c r="Z49" i="2"/>
  <c r="Y49" i="2"/>
  <c r="X49" i="2"/>
  <c r="W49" i="2"/>
  <c r="V49" i="2"/>
  <c r="U49" i="2"/>
  <c r="T49" i="2"/>
  <c r="S49" i="2"/>
  <c r="R49" i="2"/>
  <c r="Q49" i="2"/>
  <c r="P49" i="2"/>
  <c r="O49" i="2"/>
  <c r="N49" i="2"/>
  <c r="M49" i="2"/>
  <c r="L49" i="2"/>
  <c r="K49" i="2"/>
  <c r="J49" i="2"/>
  <c r="I49" i="2"/>
  <c r="H49" i="2"/>
  <c r="G49" i="2"/>
  <c r="F49" i="2"/>
  <c r="E49" i="2"/>
  <c r="D49" i="2"/>
  <c r="C49" i="2"/>
  <c r="AY34" i="2"/>
  <c r="AX34" i="2"/>
  <c r="AW34" i="2"/>
  <c r="AV34" i="2"/>
  <c r="AU34" i="2"/>
  <c r="AT34" i="2"/>
  <c r="AS34" i="2"/>
  <c r="AR34" i="2"/>
  <c r="AQ34" i="2"/>
  <c r="AP34" i="2"/>
  <c r="AO34" i="2"/>
  <c r="AN34" i="2"/>
  <c r="AM34" i="2"/>
  <c r="AL34" i="2"/>
  <c r="AK34" i="2"/>
  <c r="AJ34" i="2"/>
  <c r="AI34" i="2"/>
  <c r="AH34" i="2"/>
  <c r="AG34" i="2"/>
  <c r="AF34" i="2"/>
  <c r="AE34" i="2"/>
  <c r="AD34" i="2"/>
  <c r="AC34" i="2"/>
  <c r="AB34" i="2"/>
  <c r="AA34" i="2"/>
  <c r="Z34" i="2"/>
  <c r="Y34" i="2"/>
  <c r="X34" i="2"/>
  <c r="W34" i="2"/>
  <c r="V34" i="2"/>
  <c r="U34" i="2"/>
  <c r="T34" i="2"/>
  <c r="S34" i="2"/>
  <c r="R34" i="2"/>
  <c r="Q34" i="2"/>
  <c r="P34" i="2"/>
  <c r="O34" i="2"/>
  <c r="N34" i="2"/>
  <c r="M34" i="2"/>
  <c r="L34" i="2"/>
  <c r="K34" i="2"/>
  <c r="J34" i="2"/>
  <c r="I34" i="2"/>
  <c r="H34" i="2"/>
  <c r="G34" i="2"/>
  <c r="F34" i="2"/>
  <c r="E34" i="2"/>
  <c r="D34" i="2"/>
  <c r="C34" i="2"/>
  <c r="AY19" i="2"/>
  <c r="AX19" i="2"/>
  <c r="AW19" i="2"/>
  <c r="AV19" i="2"/>
  <c r="AU19" i="2"/>
  <c r="AT19" i="2"/>
  <c r="AS19" i="2"/>
  <c r="AR19" i="2"/>
  <c r="AQ19" i="2"/>
  <c r="AP19" i="2"/>
  <c r="AO19" i="2"/>
  <c r="AN19" i="2"/>
  <c r="AM19" i="2"/>
  <c r="AL19" i="2"/>
  <c r="AK19" i="2"/>
  <c r="AJ19" i="2"/>
  <c r="AI19" i="2"/>
  <c r="AH19" i="2"/>
  <c r="AG19" i="2"/>
  <c r="AF19" i="2"/>
  <c r="AE19" i="2"/>
  <c r="AD19" i="2"/>
  <c r="AC19" i="2"/>
  <c r="AB19" i="2"/>
  <c r="AA19" i="2"/>
  <c r="Z19" i="2"/>
  <c r="Y19" i="2"/>
  <c r="X19" i="2"/>
  <c r="W19" i="2"/>
  <c r="V19" i="2"/>
  <c r="U19" i="2"/>
  <c r="T19" i="2"/>
  <c r="S19" i="2"/>
  <c r="R19" i="2"/>
  <c r="Q19" i="2"/>
  <c r="P19" i="2"/>
  <c r="O19" i="2"/>
  <c r="N19" i="2"/>
  <c r="M19" i="2"/>
  <c r="L19" i="2"/>
  <c r="K19" i="2"/>
  <c r="J19" i="2"/>
  <c r="I19" i="2"/>
  <c r="H19" i="2"/>
  <c r="G19" i="2"/>
  <c r="F19" i="2"/>
  <c r="E19" i="2"/>
  <c r="D19" i="2"/>
  <c r="C19" i="2"/>
  <c r="N179" i="41"/>
  <c r="M179" i="41"/>
  <c r="L179" i="41"/>
  <c r="K179" i="41"/>
  <c r="J179" i="41"/>
  <c r="I179" i="41"/>
  <c r="H179" i="41"/>
  <c r="G179" i="41"/>
  <c r="F179" i="41"/>
  <c r="E179" i="41"/>
  <c r="D179" i="41"/>
  <c r="C179" i="41"/>
  <c r="N163" i="41"/>
  <c r="M163" i="41"/>
  <c r="L163" i="41"/>
  <c r="K163" i="41"/>
  <c r="J163" i="41"/>
  <c r="I163" i="41"/>
  <c r="H163" i="41"/>
  <c r="G163" i="41"/>
  <c r="F163" i="41"/>
  <c r="E163" i="41"/>
  <c r="D163" i="41"/>
  <c r="C163" i="41"/>
  <c r="N147" i="41"/>
  <c r="M147" i="41"/>
  <c r="L147" i="41"/>
  <c r="K147" i="41"/>
  <c r="J147" i="41"/>
  <c r="I147" i="41"/>
  <c r="H147" i="41"/>
  <c r="G147" i="41"/>
  <c r="F147" i="41"/>
  <c r="E147" i="41"/>
  <c r="D147" i="41"/>
  <c r="C147" i="41"/>
  <c r="N131" i="41"/>
  <c r="M131" i="41"/>
  <c r="L131" i="41"/>
  <c r="K131" i="41"/>
  <c r="J131" i="41"/>
  <c r="I131" i="41"/>
  <c r="H131" i="41"/>
  <c r="G131" i="41"/>
  <c r="F131" i="41"/>
  <c r="E131" i="41"/>
  <c r="D131" i="41"/>
  <c r="C131" i="41"/>
  <c r="N115" i="41"/>
  <c r="M115" i="41"/>
  <c r="L115" i="41"/>
  <c r="K115" i="41"/>
  <c r="J115" i="41"/>
  <c r="I115" i="41"/>
  <c r="H115" i="41"/>
  <c r="G115" i="41"/>
  <c r="F115" i="41"/>
  <c r="E115" i="41"/>
  <c r="D115" i="41"/>
  <c r="C115" i="41"/>
  <c r="N99" i="41"/>
  <c r="M99" i="41"/>
  <c r="L99" i="41"/>
  <c r="K99" i="41"/>
  <c r="J99" i="41"/>
  <c r="I99" i="41"/>
  <c r="H99" i="41"/>
  <c r="G99" i="41"/>
  <c r="F99" i="41"/>
  <c r="E99" i="41"/>
  <c r="D99" i="41"/>
  <c r="C99" i="41"/>
  <c r="N83" i="41"/>
  <c r="M83" i="41"/>
  <c r="L83" i="41"/>
  <c r="K83" i="41"/>
  <c r="J83" i="41"/>
  <c r="I83" i="41"/>
  <c r="H83" i="41"/>
  <c r="G83" i="41"/>
  <c r="F83" i="41"/>
  <c r="E83" i="41"/>
  <c r="D83" i="41"/>
  <c r="C83" i="41"/>
  <c r="N67" i="41"/>
  <c r="M67" i="41"/>
  <c r="L67" i="41"/>
  <c r="K67" i="41"/>
  <c r="J67" i="41"/>
  <c r="I67" i="41"/>
  <c r="H67" i="41"/>
  <c r="G67" i="41"/>
  <c r="F67" i="41"/>
  <c r="E67" i="41"/>
  <c r="D67" i="41"/>
  <c r="C67" i="41"/>
  <c r="N51" i="41"/>
  <c r="M51" i="41"/>
  <c r="L51" i="41"/>
  <c r="K51" i="41"/>
  <c r="J51" i="41"/>
  <c r="I51" i="41"/>
  <c r="H51" i="41"/>
  <c r="G51" i="41"/>
  <c r="F51" i="41"/>
  <c r="E51" i="41"/>
  <c r="D51" i="41"/>
  <c r="C51" i="41"/>
  <c r="N35" i="41"/>
  <c r="M35" i="41"/>
  <c r="L35" i="41"/>
  <c r="K35" i="41"/>
  <c r="J35" i="41"/>
  <c r="I35" i="41"/>
  <c r="H35" i="41"/>
  <c r="G35" i="41"/>
  <c r="F35" i="41"/>
  <c r="E35" i="41"/>
  <c r="D35" i="41"/>
  <c r="C35" i="41"/>
  <c r="N19" i="41"/>
  <c r="M19" i="41"/>
  <c r="L19" i="41"/>
  <c r="K19" i="41"/>
  <c r="J19" i="41"/>
  <c r="I19" i="41"/>
  <c r="H19" i="41"/>
  <c r="G19" i="41"/>
  <c r="F19" i="41"/>
  <c r="E19" i="41"/>
  <c r="D19" i="41"/>
  <c r="C19" i="41"/>
  <c r="BJ3" i="40"/>
  <c r="BI3" i="40"/>
  <c r="BH3" i="40"/>
  <c r="BH83" i="40" s="1"/>
  <c r="BG3" i="40"/>
  <c r="BG67" i="40" s="1"/>
  <c r="BF3" i="40"/>
  <c r="BF147" i="40" s="1"/>
  <c r="BE3" i="40"/>
  <c r="BD3" i="40"/>
  <c r="BC3" i="40"/>
  <c r="BC51" i="40" s="1"/>
  <c r="BB3" i="40"/>
  <c r="BA3" i="40"/>
  <c r="AZ3" i="40"/>
  <c r="AY3" i="40"/>
  <c r="AT3" i="40"/>
  <c r="AT83" i="40" s="1"/>
  <c r="AS3" i="40"/>
  <c r="AR3" i="40"/>
  <c r="AQ3" i="40"/>
  <c r="AQ19" i="40" s="1"/>
  <c r="AP3" i="40"/>
  <c r="AO3" i="40"/>
  <c r="AN3" i="40"/>
  <c r="AN163" i="40" s="1"/>
  <c r="AM3" i="40"/>
  <c r="AM99" i="40" s="1"/>
  <c r="AL3" i="40"/>
  <c r="AK3" i="40"/>
  <c r="AJ3" i="40"/>
  <c r="AJ19" i="40" s="1"/>
  <c r="AI3" i="40"/>
  <c r="AI83" i="40" s="1"/>
  <c r="AD3" i="40"/>
  <c r="AD83" i="40" s="1"/>
  <c r="AC3" i="40"/>
  <c r="AB3" i="40"/>
  <c r="AB131" i="40" s="1"/>
  <c r="AA3" i="40"/>
  <c r="Z3" i="40"/>
  <c r="Y3" i="40"/>
  <c r="Y99" i="40" s="1"/>
  <c r="X3" i="40"/>
  <c r="W3" i="40"/>
  <c r="V3" i="40"/>
  <c r="V131" i="40" s="1"/>
  <c r="U3" i="40"/>
  <c r="U35" i="40" s="1"/>
  <c r="T3" i="40"/>
  <c r="S3" i="40"/>
  <c r="BI179" i="40"/>
  <c r="BJ163" i="40"/>
  <c r="BI163" i="40"/>
  <c r="BD163" i="40"/>
  <c r="BI147" i="40"/>
  <c r="BI131" i="40"/>
  <c r="BF131" i="40"/>
  <c r="BD131" i="40"/>
  <c r="BI115" i="40"/>
  <c r="BI99" i="40"/>
  <c r="BH99" i="40"/>
  <c r="BD99" i="40"/>
  <c r="BI83" i="40"/>
  <c r="BI67" i="40"/>
  <c r="BD67" i="40"/>
  <c r="BI51" i="40"/>
  <c r="BI35" i="40"/>
  <c r="BD35" i="40"/>
  <c r="BI19" i="40"/>
  <c r="BE19" i="40"/>
  <c r="AT19" i="40"/>
  <c r="AK19" i="40"/>
  <c r="AT35" i="40"/>
  <c r="AR35" i="40"/>
  <c r="AP35" i="40"/>
  <c r="AL35" i="40"/>
  <c r="AK35" i="40"/>
  <c r="AT51" i="40"/>
  <c r="AK51" i="40"/>
  <c r="AT67" i="40"/>
  <c r="AR67" i="40"/>
  <c r="AN67" i="40"/>
  <c r="AL67" i="40"/>
  <c r="AK67" i="40"/>
  <c r="AK83" i="40"/>
  <c r="AR99" i="40"/>
  <c r="AP99" i="40"/>
  <c r="AL99" i="40"/>
  <c r="AK99" i="40"/>
  <c r="AK115" i="40"/>
  <c r="AT131" i="40"/>
  <c r="AR131" i="40"/>
  <c r="AL131" i="40"/>
  <c r="AK131" i="40"/>
  <c r="AN147" i="40"/>
  <c r="AK147" i="40"/>
  <c r="AT163" i="40"/>
  <c r="AR163" i="40"/>
  <c r="AP163" i="40"/>
  <c r="AM163" i="40"/>
  <c r="AL163" i="40"/>
  <c r="AK163" i="40"/>
  <c r="AT179" i="40"/>
  <c r="AK179" i="40"/>
  <c r="AD179" i="40"/>
  <c r="Z179" i="40"/>
  <c r="Z163" i="40"/>
  <c r="W163" i="40"/>
  <c r="AB147" i="40"/>
  <c r="Z147" i="40"/>
  <c r="U147" i="40"/>
  <c r="Z131" i="40"/>
  <c r="W131" i="40"/>
  <c r="S131" i="40"/>
  <c r="AA115" i="40"/>
  <c r="Z115" i="40"/>
  <c r="T115" i="40"/>
  <c r="AA99" i="40"/>
  <c r="Z99" i="40"/>
  <c r="W99" i="40"/>
  <c r="V99" i="40"/>
  <c r="Z83" i="40"/>
  <c r="S83" i="40"/>
  <c r="AB67" i="40"/>
  <c r="AA67" i="40"/>
  <c r="Z67" i="40"/>
  <c r="W67" i="40"/>
  <c r="Z51" i="40"/>
  <c r="Z35" i="40"/>
  <c r="W35" i="40"/>
  <c r="T35" i="40"/>
  <c r="AA19" i="40"/>
  <c r="Z19" i="40"/>
  <c r="Y19" i="40"/>
  <c r="U19" i="40"/>
  <c r="N179" i="40"/>
  <c r="M179" i="40"/>
  <c r="L179" i="40"/>
  <c r="K179" i="40"/>
  <c r="J179" i="40"/>
  <c r="I179" i="40"/>
  <c r="H179" i="40"/>
  <c r="G179" i="40"/>
  <c r="F179" i="40"/>
  <c r="E179" i="40"/>
  <c r="D179" i="40"/>
  <c r="C179" i="40"/>
  <c r="N163" i="40"/>
  <c r="M163" i="40"/>
  <c r="L163" i="40"/>
  <c r="K163" i="40"/>
  <c r="J163" i="40"/>
  <c r="I163" i="40"/>
  <c r="H163" i="40"/>
  <c r="G163" i="40"/>
  <c r="F163" i="40"/>
  <c r="E163" i="40"/>
  <c r="D163" i="40"/>
  <c r="C163" i="40"/>
  <c r="N131" i="40"/>
  <c r="M131" i="40"/>
  <c r="L131" i="40"/>
  <c r="K131" i="40"/>
  <c r="J131" i="40"/>
  <c r="I131" i="40"/>
  <c r="H131" i="40"/>
  <c r="G131" i="40"/>
  <c r="F131" i="40"/>
  <c r="E131" i="40"/>
  <c r="D131" i="40"/>
  <c r="C131" i="40"/>
  <c r="N115" i="40"/>
  <c r="M115" i="40"/>
  <c r="L115" i="40"/>
  <c r="K115" i="40"/>
  <c r="J115" i="40"/>
  <c r="I115" i="40"/>
  <c r="H115" i="40"/>
  <c r="G115" i="40"/>
  <c r="F115" i="40"/>
  <c r="E115" i="40"/>
  <c r="D115" i="40"/>
  <c r="C115" i="40"/>
  <c r="N99" i="40"/>
  <c r="M99" i="40"/>
  <c r="L99" i="40"/>
  <c r="K99" i="40"/>
  <c r="J99" i="40"/>
  <c r="I99" i="40"/>
  <c r="H99" i="40"/>
  <c r="G99" i="40"/>
  <c r="F99" i="40"/>
  <c r="E99" i="40"/>
  <c r="D99" i="40"/>
  <c r="C99" i="40"/>
  <c r="N83" i="40"/>
  <c r="M83" i="40"/>
  <c r="L83" i="40"/>
  <c r="K83" i="40"/>
  <c r="J83" i="40"/>
  <c r="I83" i="40"/>
  <c r="H83" i="40"/>
  <c r="G83" i="40"/>
  <c r="F83" i="40"/>
  <c r="E83" i="40"/>
  <c r="D83" i="40"/>
  <c r="C83" i="40"/>
  <c r="N67" i="40"/>
  <c r="M67" i="40"/>
  <c r="L67" i="40"/>
  <c r="K67" i="40"/>
  <c r="J67" i="40"/>
  <c r="I67" i="40"/>
  <c r="H67" i="40"/>
  <c r="G67" i="40"/>
  <c r="F67" i="40"/>
  <c r="E67" i="40"/>
  <c r="D67" i="40"/>
  <c r="C67" i="40"/>
  <c r="N51" i="40"/>
  <c r="M51" i="40"/>
  <c r="L51" i="40"/>
  <c r="K51" i="40"/>
  <c r="J51" i="40"/>
  <c r="I51" i="40"/>
  <c r="H51" i="40"/>
  <c r="G51" i="40"/>
  <c r="F51" i="40"/>
  <c r="E51" i="40"/>
  <c r="D51" i="40"/>
  <c r="C51" i="40"/>
  <c r="C35" i="40"/>
  <c r="D35" i="40"/>
  <c r="E35" i="40"/>
  <c r="F35" i="40"/>
  <c r="G35" i="40"/>
  <c r="H35" i="40"/>
  <c r="I35" i="40"/>
  <c r="J35" i="40"/>
  <c r="K35" i="40"/>
  <c r="L35" i="40"/>
  <c r="M35" i="40"/>
  <c r="N35" i="40"/>
  <c r="N19" i="40"/>
  <c r="M19" i="40"/>
  <c r="L19" i="40"/>
  <c r="K19" i="40"/>
  <c r="J19" i="40"/>
  <c r="I19" i="40"/>
  <c r="H19" i="40"/>
  <c r="G19" i="40"/>
  <c r="F19" i="40"/>
  <c r="E19" i="40"/>
  <c r="D19" i="40"/>
  <c r="C19" i="40"/>
  <c r="N213" i="39"/>
  <c r="M213" i="39"/>
  <c r="L213" i="39"/>
  <c r="K213" i="39"/>
  <c r="J213" i="39"/>
  <c r="I213" i="39"/>
  <c r="H213" i="39"/>
  <c r="G213" i="39"/>
  <c r="F213" i="39"/>
  <c r="E213" i="39"/>
  <c r="D213" i="39"/>
  <c r="C213" i="39"/>
  <c r="N199" i="39"/>
  <c r="M199" i="39"/>
  <c r="L199" i="39"/>
  <c r="K199" i="39"/>
  <c r="J199" i="39"/>
  <c r="I199" i="39"/>
  <c r="H199" i="39"/>
  <c r="G199" i="39"/>
  <c r="F199" i="39"/>
  <c r="E199" i="39"/>
  <c r="D199" i="39"/>
  <c r="C199" i="39"/>
  <c r="N157" i="39"/>
  <c r="M157" i="39"/>
  <c r="L157" i="39"/>
  <c r="K157" i="39"/>
  <c r="J157" i="39"/>
  <c r="I157" i="39"/>
  <c r="H157" i="39"/>
  <c r="G157" i="39"/>
  <c r="F157" i="39"/>
  <c r="E157" i="39"/>
  <c r="D157" i="39"/>
  <c r="C157" i="39"/>
  <c r="N143" i="39"/>
  <c r="M143" i="39"/>
  <c r="L143" i="39"/>
  <c r="K143" i="39"/>
  <c r="J143" i="39"/>
  <c r="I143" i="39"/>
  <c r="H143" i="39"/>
  <c r="G143" i="39"/>
  <c r="F143" i="39"/>
  <c r="E143" i="39"/>
  <c r="D143" i="39"/>
  <c r="C143" i="39"/>
  <c r="N129" i="39"/>
  <c r="M129" i="39"/>
  <c r="L129" i="39"/>
  <c r="K129" i="39"/>
  <c r="J129" i="39"/>
  <c r="I129" i="39"/>
  <c r="H129" i="39"/>
  <c r="G129" i="39"/>
  <c r="F129" i="39"/>
  <c r="E129" i="39"/>
  <c r="D129" i="39"/>
  <c r="C129" i="39"/>
  <c r="N115" i="39"/>
  <c r="M115" i="39"/>
  <c r="L115" i="39"/>
  <c r="K115" i="39"/>
  <c r="J115" i="39"/>
  <c r="I115" i="39"/>
  <c r="H115" i="39"/>
  <c r="G115" i="39"/>
  <c r="F115" i="39"/>
  <c r="E115" i="39"/>
  <c r="D115" i="39"/>
  <c r="C115" i="39"/>
  <c r="N101" i="39"/>
  <c r="M101" i="39"/>
  <c r="L101" i="39"/>
  <c r="K101" i="39"/>
  <c r="J101" i="39"/>
  <c r="I101" i="39"/>
  <c r="H101" i="39"/>
  <c r="G101" i="39"/>
  <c r="F101" i="39"/>
  <c r="E101" i="39"/>
  <c r="D101" i="39"/>
  <c r="C101" i="39"/>
  <c r="N87" i="39"/>
  <c r="M87" i="39"/>
  <c r="L87" i="39"/>
  <c r="K87" i="39"/>
  <c r="J87" i="39"/>
  <c r="I87" i="39"/>
  <c r="H87" i="39"/>
  <c r="G87" i="39"/>
  <c r="F87" i="39"/>
  <c r="E87" i="39"/>
  <c r="D87" i="39"/>
  <c r="C87" i="39"/>
  <c r="N73" i="39"/>
  <c r="M73" i="39"/>
  <c r="L73" i="39"/>
  <c r="K73" i="39"/>
  <c r="J73" i="39"/>
  <c r="I73" i="39"/>
  <c r="H73" i="39"/>
  <c r="G73" i="39"/>
  <c r="F73" i="39"/>
  <c r="E73" i="39"/>
  <c r="D73" i="39"/>
  <c r="C73" i="39"/>
  <c r="N59" i="39"/>
  <c r="M59" i="39"/>
  <c r="L59" i="39"/>
  <c r="K59" i="39"/>
  <c r="J59" i="39"/>
  <c r="I59" i="39"/>
  <c r="H59" i="39"/>
  <c r="G59" i="39"/>
  <c r="F59" i="39"/>
  <c r="E59" i="39"/>
  <c r="D59" i="39"/>
  <c r="C59" i="39"/>
  <c r="N45" i="39"/>
  <c r="M45" i="39"/>
  <c r="L45" i="39"/>
  <c r="K45" i="39"/>
  <c r="J45" i="39"/>
  <c r="I45" i="39"/>
  <c r="H45" i="39"/>
  <c r="G45" i="39"/>
  <c r="F45" i="39"/>
  <c r="E45" i="39"/>
  <c r="D45" i="39"/>
  <c r="C45" i="39"/>
  <c r="N31" i="39"/>
  <c r="M31" i="39"/>
  <c r="L31" i="39"/>
  <c r="K31" i="39"/>
  <c r="J31" i="39"/>
  <c r="I31" i="39"/>
  <c r="H31" i="39"/>
  <c r="G31" i="39"/>
  <c r="F31" i="39"/>
  <c r="E31" i="39"/>
  <c r="D31" i="39"/>
  <c r="C31" i="39"/>
  <c r="N17" i="39"/>
  <c r="M17" i="39"/>
  <c r="L17" i="39"/>
  <c r="K17" i="39"/>
  <c r="J17" i="39"/>
  <c r="I17" i="39"/>
  <c r="H17" i="39"/>
  <c r="G17" i="39"/>
  <c r="F17" i="39"/>
  <c r="E17" i="39"/>
  <c r="D17" i="39"/>
  <c r="C17" i="39"/>
  <c r="E21" i="28"/>
  <c r="F21" i="28"/>
  <c r="G21" i="28"/>
  <c r="H21" i="28"/>
  <c r="I21" i="28"/>
  <c r="J21" i="28"/>
  <c r="K21" i="28"/>
  <c r="L21" i="28"/>
  <c r="M21" i="28"/>
  <c r="N21" i="28"/>
  <c r="O21" i="28"/>
  <c r="P21" i="28"/>
  <c r="Q21" i="28"/>
  <c r="R21" i="28"/>
  <c r="S21" i="28"/>
  <c r="T21" i="28"/>
  <c r="U21" i="28"/>
  <c r="V21" i="28"/>
  <c r="W21" i="28"/>
  <c r="X21" i="28"/>
  <c r="Y21" i="28"/>
  <c r="Z21" i="28"/>
  <c r="AA21" i="28"/>
  <c r="AB21" i="28"/>
  <c r="AC21" i="28"/>
  <c r="AD21" i="28"/>
  <c r="AE21" i="28"/>
  <c r="AF21" i="28"/>
  <c r="AG21" i="28"/>
  <c r="AH21" i="28"/>
  <c r="AI21" i="28"/>
  <c r="AJ21" i="28"/>
  <c r="AK21" i="28"/>
  <c r="AL21" i="28"/>
  <c r="AM21" i="28"/>
  <c r="AN21" i="28"/>
  <c r="AO21" i="28"/>
  <c r="AP21" i="28"/>
  <c r="AQ21" i="28"/>
  <c r="AR21" i="28"/>
  <c r="AS21" i="28"/>
  <c r="AT21" i="28"/>
  <c r="AU21" i="28"/>
  <c r="AV21" i="28"/>
  <c r="AW21" i="28"/>
  <c r="AX21" i="28"/>
  <c r="AY21" i="28"/>
  <c r="D21" i="28"/>
  <c r="D128" i="41"/>
  <c r="D120" i="41"/>
  <c r="I100" i="41"/>
  <c r="H60" i="41"/>
  <c r="D56" i="41"/>
  <c r="G47" i="41"/>
  <c r="M42" i="41"/>
  <c r="K39" i="41"/>
  <c r="K224" i="39"/>
  <c r="M224" i="39"/>
  <c r="E224" i="39"/>
  <c r="W19" i="40"/>
  <c r="W51" i="40"/>
  <c r="W83" i="40"/>
  <c r="W115" i="40"/>
  <c r="W147" i="40"/>
  <c r="AI115" i="40"/>
  <c r="AR179" i="40"/>
  <c r="AR147" i="40"/>
  <c r="AR115" i="40"/>
  <c r="AR83" i="40"/>
  <c r="AR51" i="40"/>
  <c r="BD19" i="40"/>
  <c r="BD51" i="40"/>
  <c r="BD83" i="40"/>
  <c r="BD115" i="40"/>
  <c r="BD147" i="40"/>
  <c r="G224" i="39"/>
  <c r="J224" i="39"/>
  <c r="BI52" i="28"/>
  <c r="BI48" i="28"/>
  <c r="BI44" i="28"/>
  <c r="BI40" i="28"/>
  <c r="BU51" i="28"/>
  <c r="BU50" i="28"/>
  <c r="BU49" i="28"/>
  <c r="BU47" i="28"/>
  <c r="BU46" i="28"/>
  <c r="BU45" i="28"/>
  <c r="BU43" i="28"/>
  <c r="BU42" i="28"/>
  <c r="BU41" i="28"/>
  <c r="BU39" i="28"/>
  <c r="BU38" i="28"/>
  <c r="BU37" i="28"/>
  <c r="N90" i="36"/>
  <c r="M90" i="36"/>
  <c r="L90" i="36"/>
  <c r="K90" i="36"/>
  <c r="J90" i="36"/>
  <c r="I90" i="36"/>
  <c r="H90" i="36"/>
  <c r="G90" i="36"/>
  <c r="F90" i="36"/>
  <c r="E90" i="36"/>
  <c r="D90" i="36"/>
  <c r="C90" i="36"/>
  <c r="N89" i="36"/>
  <c r="M89" i="36"/>
  <c r="L89" i="36"/>
  <c r="K89" i="36"/>
  <c r="J89" i="36"/>
  <c r="I89" i="36"/>
  <c r="H89" i="36"/>
  <c r="G89" i="36"/>
  <c r="F89" i="36"/>
  <c r="E89" i="36"/>
  <c r="D89" i="36"/>
  <c r="C89" i="36"/>
  <c r="N88" i="36"/>
  <c r="M88" i="36"/>
  <c r="L88" i="36"/>
  <c r="K88" i="36"/>
  <c r="J88" i="36"/>
  <c r="I88" i="36"/>
  <c r="H88" i="36"/>
  <c r="G88" i="36"/>
  <c r="F88" i="36"/>
  <c r="E88" i="36"/>
  <c r="D88" i="36"/>
  <c r="C88" i="36"/>
  <c r="N87" i="36"/>
  <c r="M87" i="36"/>
  <c r="L87" i="36"/>
  <c r="K87" i="36"/>
  <c r="J87" i="36"/>
  <c r="I87" i="36"/>
  <c r="H87" i="36"/>
  <c r="G87" i="36"/>
  <c r="F87" i="36"/>
  <c r="E87" i="36"/>
  <c r="D87" i="36"/>
  <c r="C87" i="36"/>
  <c r="N86" i="36"/>
  <c r="M86" i="36"/>
  <c r="L86" i="36"/>
  <c r="K86" i="36"/>
  <c r="J86" i="36"/>
  <c r="I86" i="36"/>
  <c r="H86" i="36"/>
  <c r="G86" i="36"/>
  <c r="F86" i="36"/>
  <c r="E86" i="36"/>
  <c r="D86" i="36"/>
  <c r="C86" i="36"/>
  <c r="N85" i="36"/>
  <c r="M85" i="36"/>
  <c r="L85" i="36"/>
  <c r="K85" i="36"/>
  <c r="J85" i="36"/>
  <c r="I85" i="36"/>
  <c r="H85" i="36"/>
  <c r="G85" i="36"/>
  <c r="F85" i="36"/>
  <c r="E85" i="36"/>
  <c r="D85" i="36"/>
  <c r="C85" i="36"/>
  <c r="N84" i="36"/>
  <c r="M84" i="36"/>
  <c r="L84" i="36"/>
  <c r="K84" i="36"/>
  <c r="J84" i="36"/>
  <c r="I84" i="36"/>
  <c r="H84" i="36"/>
  <c r="G84" i="36"/>
  <c r="F84" i="36"/>
  <c r="E84" i="36"/>
  <c r="D84" i="36"/>
  <c r="C84" i="36"/>
  <c r="N83" i="36"/>
  <c r="M83" i="36"/>
  <c r="L83" i="36"/>
  <c r="K83" i="36"/>
  <c r="J83" i="36"/>
  <c r="I83" i="36"/>
  <c r="H83" i="36"/>
  <c r="G83" i="36"/>
  <c r="F83" i="36"/>
  <c r="E83" i="36"/>
  <c r="D83" i="36"/>
  <c r="C83" i="36"/>
  <c r="N82" i="36"/>
  <c r="M82" i="36"/>
  <c r="L82" i="36"/>
  <c r="K82" i="36"/>
  <c r="J82" i="36"/>
  <c r="I82" i="36"/>
  <c r="H82" i="36"/>
  <c r="G82" i="36"/>
  <c r="F82" i="36"/>
  <c r="E82" i="36"/>
  <c r="D82" i="36"/>
  <c r="C82" i="36"/>
  <c r="N81" i="36"/>
  <c r="M81" i="36"/>
  <c r="L81" i="36"/>
  <c r="K81" i="36"/>
  <c r="J81" i="36"/>
  <c r="I81" i="36"/>
  <c r="H81" i="36"/>
  <c r="G81" i="36"/>
  <c r="F81" i="36"/>
  <c r="E81" i="36"/>
  <c r="D81" i="36"/>
  <c r="C81" i="36"/>
  <c r="N80" i="36"/>
  <c r="M80" i="36"/>
  <c r="L80" i="36"/>
  <c r="K80" i="36"/>
  <c r="J80" i="36"/>
  <c r="I80" i="36"/>
  <c r="H80" i="36"/>
  <c r="G80" i="36"/>
  <c r="F80" i="36"/>
  <c r="E80" i="36"/>
  <c r="D80" i="36"/>
  <c r="N79" i="36"/>
  <c r="M79" i="36"/>
  <c r="L79" i="36"/>
  <c r="K79" i="36"/>
  <c r="J79" i="36"/>
  <c r="I79" i="36"/>
  <c r="H79" i="36"/>
  <c r="G79" i="36"/>
  <c r="F79" i="36"/>
  <c r="E79" i="36"/>
  <c r="D79" i="36"/>
  <c r="N78" i="36"/>
  <c r="M78" i="36"/>
  <c r="L78" i="36"/>
  <c r="K78" i="36"/>
  <c r="J78" i="36"/>
  <c r="I78" i="36"/>
  <c r="H78" i="36"/>
  <c r="G78" i="36"/>
  <c r="F78" i="36"/>
  <c r="E78" i="36"/>
  <c r="D78" i="36"/>
  <c r="N90" i="35"/>
  <c r="M90" i="35"/>
  <c r="L90" i="35"/>
  <c r="K90" i="35"/>
  <c r="J90" i="35"/>
  <c r="I90" i="35"/>
  <c r="H90" i="35"/>
  <c r="G90" i="35"/>
  <c r="F90" i="35"/>
  <c r="E90" i="35"/>
  <c r="D90" i="35"/>
  <c r="C90" i="35"/>
  <c r="N89" i="35"/>
  <c r="M89" i="35"/>
  <c r="L89" i="35"/>
  <c r="K89" i="35"/>
  <c r="J89" i="35"/>
  <c r="I89" i="35"/>
  <c r="H89" i="35"/>
  <c r="G89" i="35"/>
  <c r="F89" i="35"/>
  <c r="E89" i="35"/>
  <c r="D89" i="35"/>
  <c r="C89" i="35"/>
  <c r="N88" i="35"/>
  <c r="M88" i="35"/>
  <c r="L88" i="35"/>
  <c r="K88" i="35"/>
  <c r="J88" i="35"/>
  <c r="I88" i="35"/>
  <c r="H88" i="35"/>
  <c r="G88" i="35"/>
  <c r="F88" i="35"/>
  <c r="E88" i="35"/>
  <c r="D88" i="35"/>
  <c r="C88" i="35"/>
  <c r="N87" i="35"/>
  <c r="M87" i="35"/>
  <c r="L87" i="35"/>
  <c r="K87" i="35"/>
  <c r="J87" i="35"/>
  <c r="I87" i="35"/>
  <c r="H87" i="35"/>
  <c r="G87" i="35"/>
  <c r="F87" i="35"/>
  <c r="E87" i="35"/>
  <c r="D87" i="35"/>
  <c r="C87" i="35"/>
  <c r="N86" i="35"/>
  <c r="M86" i="35"/>
  <c r="L86" i="35"/>
  <c r="K86" i="35"/>
  <c r="J86" i="35"/>
  <c r="I86" i="35"/>
  <c r="H86" i="35"/>
  <c r="G86" i="35"/>
  <c r="F86" i="35"/>
  <c r="E86" i="35"/>
  <c r="D86" i="35"/>
  <c r="C86" i="35"/>
  <c r="N85" i="35"/>
  <c r="M85" i="35"/>
  <c r="L85" i="35"/>
  <c r="K85" i="35"/>
  <c r="J85" i="35"/>
  <c r="I85" i="35"/>
  <c r="H85" i="35"/>
  <c r="G85" i="35"/>
  <c r="F85" i="35"/>
  <c r="E85" i="35"/>
  <c r="D85" i="35"/>
  <c r="C85" i="35"/>
  <c r="N84" i="35"/>
  <c r="M84" i="35"/>
  <c r="L84" i="35"/>
  <c r="K84" i="35"/>
  <c r="J84" i="35"/>
  <c r="I84" i="35"/>
  <c r="H84" i="35"/>
  <c r="G84" i="35"/>
  <c r="F84" i="35"/>
  <c r="E84" i="35"/>
  <c r="D84" i="35"/>
  <c r="C84" i="35"/>
  <c r="N83" i="35"/>
  <c r="M83" i="35"/>
  <c r="L83" i="35"/>
  <c r="K83" i="35"/>
  <c r="J83" i="35"/>
  <c r="I83" i="35"/>
  <c r="H83" i="35"/>
  <c r="G83" i="35"/>
  <c r="F83" i="35"/>
  <c r="E83" i="35"/>
  <c r="D83" i="35"/>
  <c r="C83" i="35"/>
  <c r="N82" i="35"/>
  <c r="M82" i="35"/>
  <c r="L82" i="35"/>
  <c r="K82" i="35"/>
  <c r="J82" i="35"/>
  <c r="I82" i="35"/>
  <c r="H82" i="35"/>
  <c r="G82" i="35"/>
  <c r="F82" i="35"/>
  <c r="E82" i="35"/>
  <c r="D82" i="35"/>
  <c r="C82" i="35"/>
  <c r="N81" i="35"/>
  <c r="M81" i="35"/>
  <c r="L81" i="35"/>
  <c r="K81" i="35"/>
  <c r="J81" i="35"/>
  <c r="I81" i="35"/>
  <c r="H81" i="35"/>
  <c r="G81" i="35"/>
  <c r="F81" i="35"/>
  <c r="E81" i="35"/>
  <c r="D81" i="35"/>
  <c r="C81" i="35"/>
  <c r="N80" i="35"/>
  <c r="M80" i="35"/>
  <c r="L80" i="35"/>
  <c r="K80" i="35"/>
  <c r="J80" i="35"/>
  <c r="I80" i="35"/>
  <c r="H80" i="35"/>
  <c r="G80" i="35"/>
  <c r="F80" i="35"/>
  <c r="E80" i="35"/>
  <c r="D80" i="35"/>
  <c r="C80" i="35"/>
  <c r="N79" i="35"/>
  <c r="M79" i="35"/>
  <c r="L79" i="35"/>
  <c r="K79" i="35"/>
  <c r="J79" i="35"/>
  <c r="I79" i="35"/>
  <c r="H79" i="35"/>
  <c r="G79" i="35"/>
  <c r="F79" i="35"/>
  <c r="E79" i="35"/>
  <c r="D79" i="35"/>
  <c r="C79" i="35"/>
  <c r="N78" i="35"/>
  <c r="M78" i="35"/>
  <c r="L78" i="35"/>
  <c r="K78" i="35"/>
  <c r="J78" i="35"/>
  <c r="I78" i="35"/>
  <c r="H78" i="35"/>
  <c r="G78" i="35"/>
  <c r="F78" i="35"/>
  <c r="E78" i="35"/>
  <c r="D78" i="35"/>
  <c r="C78" i="35"/>
  <c r="N90" i="34"/>
  <c r="M90" i="34"/>
  <c r="L90" i="34"/>
  <c r="K90" i="34"/>
  <c r="J90" i="34"/>
  <c r="I90" i="34"/>
  <c r="H90" i="34"/>
  <c r="G90" i="34"/>
  <c r="F90" i="34"/>
  <c r="E90" i="34"/>
  <c r="D90" i="34"/>
  <c r="C90" i="34"/>
  <c r="N89" i="34"/>
  <c r="M89" i="34"/>
  <c r="L89" i="34"/>
  <c r="K89" i="34"/>
  <c r="J89" i="34"/>
  <c r="I89" i="34"/>
  <c r="H89" i="34"/>
  <c r="G89" i="34"/>
  <c r="F89" i="34"/>
  <c r="E89" i="34"/>
  <c r="D89" i="34"/>
  <c r="C89" i="34"/>
  <c r="BA89" i="34" s="1"/>
  <c r="N88" i="34"/>
  <c r="M88" i="34"/>
  <c r="L88" i="34"/>
  <c r="K88" i="34"/>
  <c r="J88" i="34"/>
  <c r="I88" i="34"/>
  <c r="H88" i="34"/>
  <c r="G88" i="34"/>
  <c r="BA88" i="34" s="1"/>
  <c r="F88" i="34"/>
  <c r="E88" i="34"/>
  <c r="D88" i="34"/>
  <c r="C88" i="34"/>
  <c r="N87" i="34"/>
  <c r="M87" i="34"/>
  <c r="L87" i="34"/>
  <c r="K87" i="34"/>
  <c r="J87" i="34"/>
  <c r="I87" i="34"/>
  <c r="H87" i="34"/>
  <c r="G87" i="34"/>
  <c r="F87" i="34"/>
  <c r="E87" i="34"/>
  <c r="D87" i="34"/>
  <c r="C87" i="34"/>
  <c r="BA87" i="34" s="1"/>
  <c r="N86" i="34"/>
  <c r="M86" i="34"/>
  <c r="L86" i="34"/>
  <c r="K86" i="34"/>
  <c r="J86" i="34"/>
  <c r="I86" i="34"/>
  <c r="H86" i="34"/>
  <c r="G86" i="34"/>
  <c r="BA86" i="34" s="1"/>
  <c r="F86" i="34"/>
  <c r="E86" i="34"/>
  <c r="D86" i="34"/>
  <c r="C86" i="34"/>
  <c r="N85" i="34"/>
  <c r="M85" i="34"/>
  <c r="L85" i="34"/>
  <c r="K85" i="34"/>
  <c r="J85" i="34"/>
  <c r="I85" i="34"/>
  <c r="H85" i="34"/>
  <c r="G85" i="34"/>
  <c r="F85" i="34"/>
  <c r="E85" i="34"/>
  <c r="D85" i="34"/>
  <c r="C85" i="34"/>
  <c r="BA85" i="34" s="1"/>
  <c r="N84" i="34"/>
  <c r="M84" i="34"/>
  <c r="L84" i="34"/>
  <c r="K84" i="34"/>
  <c r="J84" i="34"/>
  <c r="I84" i="34"/>
  <c r="H84" i="34"/>
  <c r="G84" i="34"/>
  <c r="BA84" i="34" s="1"/>
  <c r="F84" i="34"/>
  <c r="E84" i="34"/>
  <c r="D84" i="34"/>
  <c r="C84" i="34"/>
  <c r="N83" i="34"/>
  <c r="M83" i="34"/>
  <c r="L83" i="34"/>
  <c r="K83" i="34"/>
  <c r="J83" i="34"/>
  <c r="I83" i="34"/>
  <c r="H83" i="34"/>
  <c r="G83" i="34"/>
  <c r="F83" i="34"/>
  <c r="E83" i="34"/>
  <c r="D83" i="34"/>
  <c r="C83" i="34"/>
  <c r="BA83" i="34" s="1"/>
  <c r="N82" i="34"/>
  <c r="M82" i="34"/>
  <c r="L82" i="34"/>
  <c r="K82" i="34"/>
  <c r="J82" i="34"/>
  <c r="I82" i="34"/>
  <c r="H82" i="34"/>
  <c r="G82" i="34"/>
  <c r="F82" i="34"/>
  <c r="E82" i="34"/>
  <c r="D82" i="34"/>
  <c r="C82" i="34"/>
  <c r="N81" i="34"/>
  <c r="M81" i="34"/>
  <c r="L81" i="34"/>
  <c r="K81" i="34"/>
  <c r="J81" i="34"/>
  <c r="I81" i="34"/>
  <c r="H81" i="34"/>
  <c r="G81" i="34"/>
  <c r="F81" i="34"/>
  <c r="E81" i="34"/>
  <c r="D81" i="34"/>
  <c r="C81" i="34"/>
  <c r="BA81" i="34" s="1"/>
  <c r="N80" i="34"/>
  <c r="M80" i="34"/>
  <c r="L80" i="34"/>
  <c r="K80" i="34"/>
  <c r="J80" i="34"/>
  <c r="I80" i="34"/>
  <c r="H80" i="34"/>
  <c r="G80" i="34"/>
  <c r="F80" i="34"/>
  <c r="E80" i="34"/>
  <c r="D80" i="34"/>
  <c r="N79" i="34"/>
  <c r="M79" i="34"/>
  <c r="L79" i="34"/>
  <c r="K79" i="34"/>
  <c r="J79" i="34"/>
  <c r="I79" i="34"/>
  <c r="H79" i="34"/>
  <c r="G79" i="34"/>
  <c r="F79" i="34"/>
  <c r="E79" i="34"/>
  <c r="D79" i="34"/>
  <c r="N78" i="34"/>
  <c r="M78" i="34"/>
  <c r="L78" i="34"/>
  <c r="K78" i="34"/>
  <c r="J78" i="34"/>
  <c r="I78" i="34"/>
  <c r="H78" i="34"/>
  <c r="G78" i="34"/>
  <c r="F78" i="34"/>
  <c r="E78" i="34"/>
  <c r="D78" i="34"/>
  <c r="N90" i="33"/>
  <c r="M90" i="33"/>
  <c r="L90" i="33"/>
  <c r="K90" i="33"/>
  <c r="J90" i="33"/>
  <c r="I90" i="33"/>
  <c r="H90" i="33"/>
  <c r="G90" i="33"/>
  <c r="F90" i="33"/>
  <c r="E90" i="33"/>
  <c r="D90" i="33"/>
  <c r="C90" i="33"/>
  <c r="N89" i="33"/>
  <c r="M89" i="33"/>
  <c r="L89" i="33"/>
  <c r="K89" i="33"/>
  <c r="J89" i="33"/>
  <c r="I89" i="33"/>
  <c r="H89" i="33"/>
  <c r="G89" i="33"/>
  <c r="F89" i="33"/>
  <c r="E89" i="33"/>
  <c r="D89" i="33"/>
  <c r="C89" i="33"/>
  <c r="BA89" i="33" s="1"/>
  <c r="N88" i="33"/>
  <c r="M88" i="33"/>
  <c r="L88" i="33"/>
  <c r="K88" i="33"/>
  <c r="J88" i="33"/>
  <c r="I88" i="33"/>
  <c r="H88" i="33"/>
  <c r="G88" i="33"/>
  <c r="BA88" i="33" s="1"/>
  <c r="F88" i="33"/>
  <c r="E88" i="33"/>
  <c r="D88" i="33"/>
  <c r="C88" i="33"/>
  <c r="N87" i="33"/>
  <c r="M87" i="33"/>
  <c r="L87" i="33"/>
  <c r="K87" i="33"/>
  <c r="J87" i="33"/>
  <c r="I87" i="33"/>
  <c r="H87" i="33"/>
  <c r="G87" i="33"/>
  <c r="F87" i="33"/>
  <c r="E87" i="33"/>
  <c r="D87" i="33"/>
  <c r="C87" i="33"/>
  <c r="BA87" i="33" s="1"/>
  <c r="N86" i="33"/>
  <c r="M86" i="33"/>
  <c r="L86" i="33"/>
  <c r="K86" i="33"/>
  <c r="J86" i="33"/>
  <c r="I86" i="33"/>
  <c r="H86" i="33"/>
  <c r="G86" i="33"/>
  <c r="BA86" i="33" s="1"/>
  <c r="F86" i="33"/>
  <c r="E86" i="33"/>
  <c r="D86" i="33"/>
  <c r="C86" i="33"/>
  <c r="N85" i="33"/>
  <c r="M85" i="33"/>
  <c r="L85" i="33"/>
  <c r="K85" i="33"/>
  <c r="J85" i="33"/>
  <c r="I85" i="33"/>
  <c r="H85" i="33"/>
  <c r="G85" i="33"/>
  <c r="F85" i="33"/>
  <c r="E85" i="33"/>
  <c r="D85" i="33"/>
  <c r="C85" i="33"/>
  <c r="BA85" i="33" s="1"/>
  <c r="N84" i="33"/>
  <c r="M84" i="33"/>
  <c r="L84" i="33"/>
  <c r="K84" i="33"/>
  <c r="J84" i="33"/>
  <c r="I84" i="33"/>
  <c r="H84" i="33"/>
  <c r="G84" i="33"/>
  <c r="BA84" i="33" s="1"/>
  <c r="F84" i="33"/>
  <c r="E84" i="33"/>
  <c r="D84" i="33"/>
  <c r="C84" i="33"/>
  <c r="N83" i="33"/>
  <c r="M83" i="33"/>
  <c r="L83" i="33"/>
  <c r="K83" i="33"/>
  <c r="J83" i="33"/>
  <c r="I83" i="33"/>
  <c r="H83" i="33"/>
  <c r="G83" i="33"/>
  <c r="F83" i="33"/>
  <c r="E83" i="33"/>
  <c r="D83" i="33"/>
  <c r="C83" i="33"/>
  <c r="BA83" i="33" s="1"/>
  <c r="N82" i="33"/>
  <c r="M82" i="33"/>
  <c r="L82" i="33"/>
  <c r="K82" i="33"/>
  <c r="J82" i="33"/>
  <c r="I82" i="33"/>
  <c r="H82" i="33"/>
  <c r="G82" i="33"/>
  <c r="F82" i="33"/>
  <c r="E82" i="33"/>
  <c r="D82" i="33"/>
  <c r="C82" i="33"/>
  <c r="N81" i="33"/>
  <c r="M81" i="33"/>
  <c r="L81" i="33"/>
  <c r="K81" i="33"/>
  <c r="J81" i="33"/>
  <c r="I81" i="33"/>
  <c r="H81" i="33"/>
  <c r="G81" i="33"/>
  <c r="F81" i="33"/>
  <c r="E81" i="33"/>
  <c r="D81" i="33"/>
  <c r="C81" i="33"/>
  <c r="BA81" i="33" s="1"/>
  <c r="N80" i="33"/>
  <c r="M80" i="33"/>
  <c r="L80" i="33"/>
  <c r="K80" i="33"/>
  <c r="J80" i="33"/>
  <c r="I80" i="33"/>
  <c r="H80" i="33"/>
  <c r="G80" i="33"/>
  <c r="F80" i="33"/>
  <c r="E80" i="33"/>
  <c r="D80" i="33"/>
  <c r="G79" i="33"/>
  <c r="F79" i="33"/>
  <c r="E79" i="33"/>
  <c r="D79" i="33"/>
  <c r="N78" i="33"/>
  <c r="M78" i="33"/>
  <c r="L78" i="33"/>
  <c r="K78" i="33"/>
  <c r="J78" i="33"/>
  <c r="I78" i="33"/>
  <c r="H78" i="33"/>
  <c r="G78" i="33"/>
  <c r="F78" i="33"/>
  <c r="E78" i="33"/>
  <c r="D78" i="33"/>
  <c r="N75" i="32"/>
  <c r="M75" i="32"/>
  <c r="L75" i="32"/>
  <c r="K75" i="32"/>
  <c r="J75" i="32"/>
  <c r="I75" i="32"/>
  <c r="H75" i="32"/>
  <c r="G75" i="32"/>
  <c r="F75" i="32"/>
  <c r="E75" i="32"/>
  <c r="D75" i="32"/>
  <c r="C75" i="32"/>
  <c r="N74" i="32"/>
  <c r="M74" i="32"/>
  <c r="L74" i="32"/>
  <c r="K74" i="32"/>
  <c r="J74" i="32"/>
  <c r="I74" i="32"/>
  <c r="H74" i="32"/>
  <c r="G74" i="32"/>
  <c r="F74" i="32"/>
  <c r="E74" i="32"/>
  <c r="D74" i="32"/>
  <c r="C74" i="32"/>
  <c r="N73" i="32"/>
  <c r="M73" i="32"/>
  <c r="L73" i="32"/>
  <c r="K73" i="32"/>
  <c r="J73" i="32"/>
  <c r="I73" i="32"/>
  <c r="H73" i="32"/>
  <c r="G73" i="32"/>
  <c r="F73" i="32"/>
  <c r="E73" i="32"/>
  <c r="D73" i="32"/>
  <c r="C73" i="32"/>
  <c r="N72" i="32"/>
  <c r="M72" i="32"/>
  <c r="L72" i="32"/>
  <c r="K72" i="32"/>
  <c r="J72" i="32"/>
  <c r="I72" i="32"/>
  <c r="H72" i="32"/>
  <c r="G72" i="32"/>
  <c r="F72" i="32"/>
  <c r="E72" i="32"/>
  <c r="D72" i="32"/>
  <c r="C72" i="32"/>
  <c r="N71" i="32"/>
  <c r="M71" i="32"/>
  <c r="L71" i="32"/>
  <c r="K71" i="32"/>
  <c r="J71" i="32"/>
  <c r="I71" i="32"/>
  <c r="H71" i="32"/>
  <c r="G71" i="32"/>
  <c r="F71" i="32"/>
  <c r="E71" i="32"/>
  <c r="D71" i="32"/>
  <c r="C71" i="32"/>
  <c r="N70" i="32"/>
  <c r="M70" i="32"/>
  <c r="L70" i="32"/>
  <c r="K70" i="32"/>
  <c r="J70" i="32"/>
  <c r="I70" i="32"/>
  <c r="H70" i="32"/>
  <c r="G70" i="32"/>
  <c r="F70" i="32"/>
  <c r="E70" i="32"/>
  <c r="D70" i="32"/>
  <c r="C70" i="32"/>
  <c r="N69" i="32"/>
  <c r="M69" i="32"/>
  <c r="L69" i="32"/>
  <c r="K69" i="32"/>
  <c r="J69" i="32"/>
  <c r="I69" i="32"/>
  <c r="H69" i="32"/>
  <c r="G69" i="32"/>
  <c r="F69" i="32"/>
  <c r="E69" i="32"/>
  <c r="D69" i="32"/>
  <c r="C69" i="32"/>
  <c r="N68" i="32"/>
  <c r="M68" i="32"/>
  <c r="L68" i="32"/>
  <c r="K68" i="32"/>
  <c r="J68" i="32"/>
  <c r="I68" i="32"/>
  <c r="H68" i="32"/>
  <c r="G68" i="32"/>
  <c r="F68" i="32"/>
  <c r="E68" i="32"/>
  <c r="D68" i="32"/>
  <c r="C68" i="32"/>
  <c r="N67" i="32"/>
  <c r="M67" i="32"/>
  <c r="L67" i="32"/>
  <c r="K67" i="32"/>
  <c r="J67" i="32"/>
  <c r="I67" i="32"/>
  <c r="H67" i="32"/>
  <c r="G67" i="32"/>
  <c r="F67" i="32"/>
  <c r="E67" i="32"/>
  <c r="D67" i="32"/>
  <c r="C67" i="32"/>
  <c r="N66" i="32"/>
  <c r="M66" i="32"/>
  <c r="L66" i="32"/>
  <c r="K66" i="32"/>
  <c r="J66" i="32"/>
  <c r="I66" i="32"/>
  <c r="H66" i="32"/>
  <c r="G66" i="32"/>
  <c r="F66" i="32"/>
  <c r="E66" i="32"/>
  <c r="D66" i="32"/>
  <c r="N90" i="31"/>
  <c r="M90" i="31"/>
  <c r="L90" i="31"/>
  <c r="K90" i="31"/>
  <c r="J90" i="31"/>
  <c r="I90" i="31"/>
  <c r="H90" i="31"/>
  <c r="G90" i="31"/>
  <c r="F90" i="31"/>
  <c r="BA90" i="31" s="1"/>
  <c r="E90" i="31"/>
  <c r="D90" i="31"/>
  <c r="C90" i="31"/>
  <c r="N89" i="31"/>
  <c r="M89" i="31"/>
  <c r="L89" i="31"/>
  <c r="K89" i="31"/>
  <c r="J89" i="31"/>
  <c r="BA89" i="31" s="1"/>
  <c r="I89" i="31"/>
  <c r="H89" i="31"/>
  <c r="G89" i="31"/>
  <c r="F89" i="31"/>
  <c r="E89" i="31"/>
  <c r="D89" i="31"/>
  <c r="C89" i="31"/>
  <c r="N88" i="31"/>
  <c r="M88" i="31"/>
  <c r="L88" i="31"/>
  <c r="K88" i="31"/>
  <c r="J88" i="31"/>
  <c r="I88" i="31"/>
  <c r="H88" i="31"/>
  <c r="G88" i="31"/>
  <c r="F88" i="31"/>
  <c r="BA88" i="31" s="1"/>
  <c r="E88" i="31"/>
  <c r="D88" i="31"/>
  <c r="C88" i="31"/>
  <c r="N87" i="31"/>
  <c r="M87" i="31"/>
  <c r="L87" i="31"/>
  <c r="K87" i="31"/>
  <c r="J87" i="31"/>
  <c r="BA87" i="31" s="1"/>
  <c r="I87" i="31"/>
  <c r="H87" i="31"/>
  <c r="G87" i="31"/>
  <c r="F87" i="31"/>
  <c r="E87" i="31"/>
  <c r="D87" i="31"/>
  <c r="C87" i="31"/>
  <c r="N86" i="31"/>
  <c r="M86" i="31"/>
  <c r="L86" i="31"/>
  <c r="K86" i="31"/>
  <c r="J86" i="31"/>
  <c r="I86" i="31"/>
  <c r="H86" i="31"/>
  <c r="G86" i="31"/>
  <c r="F86" i="31"/>
  <c r="E86" i="31"/>
  <c r="D86" i="31"/>
  <c r="C86" i="31"/>
  <c r="N85" i="31"/>
  <c r="M85" i="31"/>
  <c r="L85" i="31"/>
  <c r="K85" i="31"/>
  <c r="J85" i="31"/>
  <c r="BA85" i="31" s="1"/>
  <c r="I85" i="31"/>
  <c r="H85" i="31"/>
  <c r="G85" i="31"/>
  <c r="F85" i="31"/>
  <c r="E85" i="31"/>
  <c r="D85" i="31"/>
  <c r="C85" i="31"/>
  <c r="N84" i="31"/>
  <c r="M84" i="31"/>
  <c r="L84" i="31"/>
  <c r="K84" i="31"/>
  <c r="J84" i="31"/>
  <c r="I84" i="31"/>
  <c r="H84" i="31"/>
  <c r="G84" i="31"/>
  <c r="F84" i="31"/>
  <c r="BA84" i="31" s="1"/>
  <c r="E84" i="31"/>
  <c r="D84" i="31"/>
  <c r="C84" i="31"/>
  <c r="N83" i="31"/>
  <c r="M83" i="31"/>
  <c r="L83" i="31"/>
  <c r="K83" i="31"/>
  <c r="J83" i="31"/>
  <c r="BA83" i="31" s="1"/>
  <c r="I83" i="31"/>
  <c r="H83" i="31"/>
  <c r="G83" i="31"/>
  <c r="F83" i="31"/>
  <c r="E83" i="31"/>
  <c r="D83" i="31"/>
  <c r="C83" i="31"/>
  <c r="N82" i="31"/>
  <c r="M82" i="31"/>
  <c r="L82" i="31"/>
  <c r="K82" i="31"/>
  <c r="J82" i="31"/>
  <c r="I82" i="31"/>
  <c r="H82" i="31"/>
  <c r="G82" i="31"/>
  <c r="F82" i="31"/>
  <c r="BA82" i="31" s="1"/>
  <c r="E82" i="31"/>
  <c r="D82" i="31"/>
  <c r="C82" i="31"/>
  <c r="N81" i="31"/>
  <c r="M81" i="31"/>
  <c r="L81" i="31"/>
  <c r="K81" i="31"/>
  <c r="J81" i="31"/>
  <c r="BA81" i="31" s="1"/>
  <c r="I81" i="31"/>
  <c r="H81" i="31"/>
  <c r="G81" i="31"/>
  <c r="F81" i="31"/>
  <c r="E81" i="31"/>
  <c r="D81" i="31"/>
  <c r="C81" i="31"/>
  <c r="N80" i="31"/>
  <c r="M80" i="31"/>
  <c r="L80" i="31"/>
  <c r="K80" i="31"/>
  <c r="J80" i="31"/>
  <c r="I80" i="31"/>
  <c r="H80" i="31"/>
  <c r="G80" i="31"/>
  <c r="F80" i="31"/>
  <c r="E80" i="31"/>
  <c r="D80" i="31"/>
  <c r="N79" i="31"/>
  <c r="M79" i="31"/>
  <c r="L79" i="31"/>
  <c r="K79" i="31"/>
  <c r="J79" i="31"/>
  <c r="I79" i="31"/>
  <c r="H79" i="31"/>
  <c r="G79" i="31"/>
  <c r="F79" i="31"/>
  <c r="E79" i="31"/>
  <c r="D79" i="31"/>
  <c r="D78" i="31"/>
  <c r="N90" i="30"/>
  <c r="M90" i="30"/>
  <c r="L90" i="30"/>
  <c r="K90" i="30"/>
  <c r="J90" i="30"/>
  <c r="I90" i="30"/>
  <c r="H90" i="30"/>
  <c r="G90" i="30"/>
  <c r="F90" i="30"/>
  <c r="E90" i="30"/>
  <c r="D90" i="30"/>
  <c r="C90" i="30"/>
  <c r="N89" i="30"/>
  <c r="M89" i="30"/>
  <c r="L89" i="30"/>
  <c r="K89" i="30"/>
  <c r="J89" i="30"/>
  <c r="I89" i="30"/>
  <c r="H89" i="30"/>
  <c r="G89" i="30"/>
  <c r="F89" i="30"/>
  <c r="E89" i="30"/>
  <c r="D89" i="30"/>
  <c r="C89" i="30"/>
  <c r="N88" i="30"/>
  <c r="M88" i="30"/>
  <c r="L88" i="30"/>
  <c r="K88" i="30"/>
  <c r="J88" i="30"/>
  <c r="I88" i="30"/>
  <c r="H88" i="30"/>
  <c r="G88" i="30"/>
  <c r="F88" i="30"/>
  <c r="E88" i="30"/>
  <c r="D88" i="30"/>
  <c r="C88" i="30"/>
  <c r="N87" i="30"/>
  <c r="M87" i="30"/>
  <c r="L87" i="30"/>
  <c r="K87" i="30"/>
  <c r="J87" i="30"/>
  <c r="I87" i="30"/>
  <c r="H87" i="30"/>
  <c r="G87" i="30"/>
  <c r="F87" i="30"/>
  <c r="E87" i="30"/>
  <c r="D87" i="30"/>
  <c r="C87" i="30"/>
  <c r="N86" i="30"/>
  <c r="M86" i="30"/>
  <c r="L86" i="30"/>
  <c r="K86" i="30"/>
  <c r="J86" i="30"/>
  <c r="I86" i="30"/>
  <c r="H86" i="30"/>
  <c r="G86" i="30"/>
  <c r="F86" i="30"/>
  <c r="E86" i="30"/>
  <c r="D86" i="30"/>
  <c r="C86" i="30"/>
  <c r="N85" i="30"/>
  <c r="M85" i="30"/>
  <c r="L85" i="30"/>
  <c r="K85" i="30"/>
  <c r="J85" i="30"/>
  <c r="I85" i="30"/>
  <c r="H85" i="30"/>
  <c r="G85" i="30"/>
  <c r="F85" i="30"/>
  <c r="E85" i="30"/>
  <c r="D85" i="30"/>
  <c r="C85" i="30"/>
  <c r="N84" i="30"/>
  <c r="M84" i="30"/>
  <c r="L84" i="30"/>
  <c r="K84" i="30"/>
  <c r="J84" i="30"/>
  <c r="I84" i="30"/>
  <c r="H84" i="30"/>
  <c r="G84" i="30"/>
  <c r="F84" i="30"/>
  <c r="E84" i="30"/>
  <c r="D84" i="30"/>
  <c r="C84" i="30"/>
  <c r="N83" i="30"/>
  <c r="M83" i="30"/>
  <c r="L83" i="30"/>
  <c r="K83" i="30"/>
  <c r="J83" i="30"/>
  <c r="I83" i="30"/>
  <c r="H83" i="30"/>
  <c r="G83" i="30"/>
  <c r="F83" i="30"/>
  <c r="E83" i="30"/>
  <c r="D83" i="30"/>
  <c r="C83" i="30"/>
  <c r="N82" i="30"/>
  <c r="M82" i="30"/>
  <c r="L82" i="30"/>
  <c r="K82" i="30"/>
  <c r="J82" i="30"/>
  <c r="I82" i="30"/>
  <c r="H82" i="30"/>
  <c r="G82" i="30"/>
  <c r="F82" i="30"/>
  <c r="E82" i="30"/>
  <c r="D82" i="30"/>
  <c r="C82" i="30"/>
  <c r="N81" i="30"/>
  <c r="M81" i="30"/>
  <c r="L81" i="30"/>
  <c r="K81" i="30"/>
  <c r="J81" i="30"/>
  <c r="I81" i="30"/>
  <c r="H81" i="30"/>
  <c r="G81" i="30"/>
  <c r="F81" i="30"/>
  <c r="E81" i="30"/>
  <c r="D81" i="30"/>
  <c r="C81" i="30"/>
  <c r="N80" i="30"/>
  <c r="M80" i="30"/>
  <c r="L80" i="30"/>
  <c r="K80" i="30"/>
  <c r="J80" i="30"/>
  <c r="I80" i="30"/>
  <c r="H80" i="30"/>
  <c r="G80" i="30"/>
  <c r="F80" i="30"/>
  <c r="E80" i="30"/>
  <c r="D80" i="30"/>
  <c r="N79" i="30"/>
  <c r="M79" i="30"/>
  <c r="L79" i="30"/>
  <c r="K79" i="30"/>
  <c r="J79" i="30"/>
  <c r="I79" i="30"/>
  <c r="H79" i="30"/>
  <c r="G79" i="30"/>
  <c r="F79" i="30"/>
  <c r="E79" i="30"/>
  <c r="D79" i="30"/>
  <c r="G78" i="30"/>
  <c r="F78" i="30"/>
  <c r="E78" i="30"/>
  <c r="D78" i="30"/>
  <c r="N90" i="29"/>
  <c r="M90" i="29"/>
  <c r="L90" i="29"/>
  <c r="K90" i="29"/>
  <c r="J90" i="29"/>
  <c r="I90" i="29"/>
  <c r="H90" i="29"/>
  <c r="G90" i="29"/>
  <c r="F90" i="29"/>
  <c r="E90" i="29"/>
  <c r="D90" i="29"/>
  <c r="C90" i="29"/>
  <c r="N89" i="29"/>
  <c r="M89" i="29"/>
  <c r="L89" i="29"/>
  <c r="K89" i="29"/>
  <c r="J89" i="29"/>
  <c r="I89" i="29"/>
  <c r="H89" i="29"/>
  <c r="G89" i="29"/>
  <c r="F89" i="29"/>
  <c r="E89" i="29"/>
  <c r="D89" i="29"/>
  <c r="C89" i="29"/>
  <c r="N88" i="29"/>
  <c r="M88" i="29"/>
  <c r="L88" i="29"/>
  <c r="K88" i="29"/>
  <c r="J88" i="29"/>
  <c r="I88" i="29"/>
  <c r="H88" i="29"/>
  <c r="G88" i="29"/>
  <c r="F88" i="29"/>
  <c r="E88" i="29"/>
  <c r="D88" i="29"/>
  <c r="C88" i="29"/>
  <c r="N87" i="29"/>
  <c r="M87" i="29"/>
  <c r="L87" i="29"/>
  <c r="K87" i="29"/>
  <c r="J87" i="29"/>
  <c r="I87" i="29"/>
  <c r="H87" i="29"/>
  <c r="G87" i="29"/>
  <c r="F87" i="29"/>
  <c r="E87" i="29"/>
  <c r="D87" i="29"/>
  <c r="C87" i="29"/>
  <c r="N86" i="29"/>
  <c r="M86" i="29"/>
  <c r="L86" i="29"/>
  <c r="K86" i="29"/>
  <c r="J86" i="29"/>
  <c r="I86" i="29"/>
  <c r="H86" i="29"/>
  <c r="G86" i="29"/>
  <c r="F86" i="29"/>
  <c r="E86" i="29"/>
  <c r="D86" i="29"/>
  <c r="C86" i="29"/>
  <c r="N85" i="29"/>
  <c r="M85" i="29"/>
  <c r="L85" i="29"/>
  <c r="K85" i="29"/>
  <c r="J85" i="29"/>
  <c r="I85" i="29"/>
  <c r="H85" i="29"/>
  <c r="G85" i="29"/>
  <c r="F85" i="29"/>
  <c r="E85" i="29"/>
  <c r="D85" i="29"/>
  <c r="C85" i="29"/>
  <c r="N84" i="29"/>
  <c r="M84" i="29"/>
  <c r="L84" i="29"/>
  <c r="K84" i="29"/>
  <c r="J84" i="29"/>
  <c r="I84" i="29"/>
  <c r="H84" i="29"/>
  <c r="G84" i="29"/>
  <c r="F84" i="29"/>
  <c r="E84" i="29"/>
  <c r="D84" i="29"/>
  <c r="C84" i="29"/>
  <c r="N83" i="29"/>
  <c r="M83" i="29"/>
  <c r="L83" i="29"/>
  <c r="K83" i="29"/>
  <c r="J83" i="29"/>
  <c r="I83" i="29"/>
  <c r="H83" i="29"/>
  <c r="G83" i="29"/>
  <c r="F83" i="29"/>
  <c r="E83" i="29"/>
  <c r="D83" i="29"/>
  <c r="C83" i="29"/>
  <c r="N82" i="29"/>
  <c r="M82" i="29"/>
  <c r="L82" i="29"/>
  <c r="K82" i="29"/>
  <c r="J82" i="29"/>
  <c r="I82" i="29"/>
  <c r="H82" i="29"/>
  <c r="G82" i="29"/>
  <c r="F82" i="29"/>
  <c r="E82" i="29"/>
  <c r="D82" i="29"/>
  <c r="C82" i="29"/>
  <c r="N81" i="29"/>
  <c r="M81" i="29"/>
  <c r="L81" i="29"/>
  <c r="K81" i="29"/>
  <c r="J81" i="29"/>
  <c r="I81" i="29"/>
  <c r="H81" i="29"/>
  <c r="G81" i="29"/>
  <c r="F81" i="29"/>
  <c r="E81" i="29"/>
  <c r="D81" i="29"/>
  <c r="C81" i="29"/>
  <c r="G80" i="29"/>
  <c r="F80" i="29"/>
  <c r="E80" i="29"/>
  <c r="D80" i="29"/>
  <c r="F79" i="29"/>
  <c r="E79" i="29"/>
  <c r="D79" i="29"/>
  <c r="Z90" i="10"/>
  <c r="Z90" i="33" s="1"/>
  <c r="Y90" i="10"/>
  <c r="X90" i="10"/>
  <c r="W90" i="10"/>
  <c r="V90" i="10"/>
  <c r="V90" i="30" s="1"/>
  <c r="U90" i="10"/>
  <c r="T90" i="10"/>
  <c r="S90" i="10"/>
  <c r="S90" i="36" s="1"/>
  <c r="S90" i="29"/>
  <c r="R90" i="10"/>
  <c r="R90" i="29" s="1"/>
  <c r="Q90" i="10"/>
  <c r="P90" i="10"/>
  <c r="O90" i="10"/>
  <c r="Z89" i="10"/>
  <c r="Z89" i="29" s="1"/>
  <c r="Y89" i="10"/>
  <c r="AK89" i="10" s="1"/>
  <c r="X89" i="10"/>
  <c r="AJ89" i="10" s="1"/>
  <c r="W89" i="10"/>
  <c r="W89" i="29" s="1"/>
  <c r="V89" i="10"/>
  <c r="V89" i="29" s="1"/>
  <c r="U89" i="10"/>
  <c r="U89" i="29"/>
  <c r="T89" i="10"/>
  <c r="S89" i="10"/>
  <c r="R89" i="10"/>
  <c r="R89" i="31" s="1"/>
  <c r="Q89" i="10"/>
  <c r="P89" i="10"/>
  <c r="O89" i="10"/>
  <c r="O89" i="31" s="1"/>
  <c r="Z88" i="10"/>
  <c r="Y88" i="10"/>
  <c r="X88" i="10"/>
  <c r="W88" i="10"/>
  <c r="V88" i="10"/>
  <c r="V88" i="33" s="1"/>
  <c r="U88" i="10"/>
  <c r="U88" i="29"/>
  <c r="T88" i="10"/>
  <c r="T88" i="29" s="1"/>
  <c r="S88" i="10"/>
  <c r="S88" i="29"/>
  <c r="R88" i="10"/>
  <c r="R88" i="29" s="1"/>
  <c r="Q88" i="10"/>
  <c r="P88" i="10"/>
  <c r="O88" i="10"/>
  <c r="Z87" i="10"/>
  <c r="Z87" i="30" s="1"/>
  <c r="Y87" i="10"/>
  <c r="Y87" i="29" s="1"/>
  <c r="X87" i="10"/>
  <c r="X87" i="29" s="1"/>
  <c r="W87" i="10"/>
  <c r="V87" i="10"/>
  <c r="V87" i="34" s="1"/>
  <c r="U87" i="10"/>
  <c r="T87" i="10"/>
  <c r="S87" i="10"/>
  <c r="S87" i="30" s="1"/>
  <c r="R87" i="10"/>
  <c r="R87" i="29" s="1"/>
  <c r="Q87" i="10"/>
  <c r="Q87" i="29" s="1"/>
  <c r="P87" i="10"/>
  <c r="O87" i="10"/>
  <c r="Z86" i="10"/>
  <c r="Z86" i="29" s="1"/>
  <c r="Y86" i="10"/>
  <c r="Y86" i="29" s="1"/>
  <c r="X86" i="10"/>
  <c r="W86" i="10"/>
  <c r="V86" i="10"/>
  <c r="V86" i="36" s="1"/>
  <c r="U86" i="10"/>
  <c r="T86" i="10"/>
  <c r="S86" i="10"/>
  <c r="S86" i="29"/>
  <c r="R86" i="10"/>
  <c r="R86" i="29" s="1"/>
  <c r="Q86" i="10"/>
  <c r="P86" i="10"/>
  <c r="O86" i="10"/>
  <c r="O86" i="30"/>
  <c r="AL85" i="10"/>
  <c r="Z85" i="10"/>
  <c r="Y85" i="10"/>
  <c r="X85" i="10"/>
  <c r="W85" i="10"/>
  <c r="V85" i="10"/>
  <c r="U85" i="10"/>
  <c r="T85" i="10"/>
  <c r="S85" i="10"/>
  <c r="R85" i="10"/>
  <c r="R85" i="30"/>
  <c r="Q85" i="10"/>
  <c r="Q85" i="30" s="1"/>
  <c r="P85" i="10"/>
  <c r="O85" i="10"/>
  <c r="Z84" i="10"/>
  <c r="Z84" i="29" s="1"/>
  <c r="Y84" i="10"/>
  <c r="X84" i="10"/>
  <c r="X84" i="33" s="1"/>
  <c r="W84" i="10"/>
  <c r="V84" i="10"/>
  <c r="AH84" i="10" s="1"/>
  <c r="U84" i="10"/>
  <c r="T84" i="10"/>
  <c r="S84" i="10"/>
  <c r="R84" i="10"/>
  <c r="AD84" i="10" s="1"/>
  <c r="AP84" i="10" s="1"/>
  <c r="Q84" i="10"/>
  <c r="P84" i="10"/>
  <c r="O84" i="10"/>
  <c r="Z83" i="10"/>
  <c r="Y83" i="10"/>
  <c r="X83" i="10"/>
  <c r="AJ83" i="10"/>
  <c r="W83" i="10"/>
  <c r="W83" i="30" s="1"/>
  <c r="V83" i="10"/>
  <c r="U83" i="10"/>
  <c r="T83" i="10"/>
  <c r="S83" i="10"/>
  <c r="S83" i="30" s="1"/>
  <c r="R83" i="10"/>
  <c r="Q83" i="10"/>
  <c r="P83" i="10"/>
  <c r="O83" i="10"/>
  <c r="O83" i="29" s="1"/>
  <c r="Z82" i="10"/>
  <c r="Y82" i="10"/>
  <c r="Y82" i="29" s="1"/>
  <c r="Y82" i="31"/>
  <c r="X82" i="10"/>
  <c r="W82" i="10"/>
  <c r="V82" i="10"/>
  <c r="U82" i="10"/>
  <c r="T82" i="10"/>
  <c r="S82" i="10"/>
  <c r="R82" i="10"/>
  <c r="R82" i="31" s="1"/>
  <c r="Q82" i="10"/>
  <c r="Q82" i="29" s="1"/>
  <c r="P82" i="10"/>
  <c r="O82" i="10"/>
  <c r="O82" i="30" s="1"/>
  <c r="Z81" i="10"/>
  <c r="Y81" i="10"/>
  <c r="X81" i="10"/>
  <c r="W81" i="10"/>
  <c r="W81" i="29" s="1"/>
  <c r="V81" i="10"/>
  <c r="V81" i="29" s="1"/>
  <c r="U81" i="10"/>
  <c r="U81" i="31" s="1"/>
  <c r="T81" i="10"/>
  <c r="S81" i="10"/>
  <c r="R81" i="10"/>
  <c r="Q81" i="10"/>
  <c r="Q81" i="31" s="1"/>
  <c r="P81" i="10"/>
  <c r="P81" i="29" s="1"/>
  <c r="O81" i="10"/>
  <c r="O81" i="29" s="1"/>
  <c r="Z80" i="10"/>
  <c r="Z80" i="29" s="1"/>
  <c r="Y80" i="10"/>
  <c r="X80" i="10"/>
  <c r="X80" i="34" s="1"/>
  <c r="W80" i="10"/>
  <c r="V80" i="10"/>
  <c r="U80" i="10"/>
  <c r="T80" i="10"/>
  <c r="T80" i="29" s="1"/>
  <c r="S80" i="10"/>
  <c r="S80" i="29"/>
  <c r="R80" i="10"/>
  <c r="R80" i="35" s="1"/>
  <c r="Q80" i="10"/>
  <c r="P80" i="10"/>
  <c r="P80" i="29" s="1"/>
  <c r="O80" i="10"/>
  <c r="O80" i="30" s="1"/>
  <c r="Z79" i="10"/>
  <c r="Y79" i="10"/>
  <c r="X79" i="10"/>
  <c r="W79" i="10"/>
  <c r="W79" i="29"/>
  <c r="V79" i="10"/>
  <c r="V79" i="29" s="1"/>
  <c r="U79" i="10"/>
  <c r="U79" i="29" s="1"/>
  <c r="T79" i="10"/>
  <c r="S79" i="10"/>
  <c r="R79" i="10"/>
  <c r="Q79" i="10"/>
  <c r="Q79" i="29" s="1"/>
  <c r="P79" i="10"/>
  <c r="O79" i="10"/>
  <c r="Z78" i="10"/>
  <c r="Z78" i="30"/>
  <c r="Y78" i="10"/>
  <c r="Y78" i="30" s="1"/>
  <c r="X78" i="10"/>
  <c r="W78" i="10"/>
  <c r="W78" i="29" s="1"/>
  <c r="V78" i="10"/>
  <c r="U78" i="10"/>
  <c r="U78" i="34" s="1"/>
  <c r="T78" i="10"/>
  <c r="T78" i="30" s="1"/>
  <c r="S78" i="10"/>
  <c r="S78" i="29" s="1"/>
  <c r="S78" i="31"/>
  <c r="R78" i="10"/>
  <c r="Q78" i="10"/>
  <c r="Q78" i="30" s="1"/>
  <c r="P78" i="10"/>
  <c r="P78" i="30" s="1"/>
  <c r="Z75" i="2"/>
  <c r="Y75" i="2"/>
  <c r="X75" i="2"/>
  <c r="AJ75" i="2" s="1"/>
  <c r="AJ75" i="32" s="1"/>
  <c r="W75" i="2"/>
  <c r="AI75" i="2"/>
  <c r="AI75" i="32" s="1"/>
  <c r="V75" i="2"/>
  <c r="U75" i="2"/>
  <c r="T75" i="2"/>
  <c r="S75" i="2"/>
  <c r="AE75" i="2" s="1"/>
  <c r="AE75" i="32" s="1"/>
  <c r="R75" i="2"/>
  <c r="Q75" i="2"/>
  <c r="P75" i="2"/>
  <c r="O75" i="2"/>
  <c r="AA75" i="2" s="1"/>
  <c r="Z74" i="2"/>
  <c r="Z74" i="32" s="1"/>
  <c r="Y74" i="2"/>
  <c r="Y74" i="32" s="1"/>
  <c r="X74" i="2"/>
  <c r="W74" i="2"/>
  <c r="W74" i="32" s="1"/>
  <c r="V74" i="2"/>
  <c r="U74" i="2"/>
  <c r="T74" i="2"/>
  <c r="S74" i="2"/>
  <c r="S74" i="32" s="1"/>
  <c r="R74" i="2"/>
  <c r="Q74" i="2"/>
  <c r="P74" i="2"/>
  <c r="O74" i="2"/>
  <c r="Z73" i="2"/>
  <c r="Y73" i="2"/>
  <c r="X73" i="2"/>
  <c r="W73" i="2"/>
  <c r="AI73" i="2" s="1"/>
  <c r="AU73" i="2" s="1"/>
  <c r="AU73" i="32" s="1"/>
  <c r="V73" i="2"/>
  <c r="U73" i="2"/>
  <c r="T73" i="2"/>
  <c r="S73" i="2"/>
  <c r="R73" i="2"/>
  <c r="Q73" i="2"/>
  <c r="P73" i="2"/>
  <c r="O73" i="2"/>
  <c r="AA73" i="2" s="1"/>
  <c r="AA73" i="32" s="1"/>
  <c r="Z72" i="2"/>
  <c r="Y72" i="2"/>
  <c r="X72" i="2"/>
  <c r="W72" i="2"/>
  <c r="W72" i="32"/>
  <c r="V72" i="2"/>
  <c r="U72" i="2"/>
  <c r="T72" i="2"/>
  <c r="S72" i="2"/>
  <c r="S72" i="32"/>
  <c r="R72" i="2"/>
  <c r="Q72" i="2"/>
  <c r="P72" i="2"/>
  <c r="O72" i="2"/>
  <c r="O72" i="32" s="1"/>
  <c r="Z71" i="2"/>
  <c r="Y71" i="2"/>
  <c r="X71" i="2"/>
  <c r="W71" i="2"/>
  <c r="V71" i="2"/>
  <c r="AH71" i="2" s="1"/>
  <c r="AT71" i="2" s="1"/>
  <c r="U71" i="2"/>
  <c r="T71" i="2"/>
  <c r="S71" i="2"/>
  <c r="R71" i="2"/>
  <c r="AD71" i="2" s="1"/>
  <c r="AD71" i="32" s="1"/>
  <c r="Q71" i="2"/>
  <c r="P71" i="2"/>
  <c r="O71" i="2"/>
  <c r="Z70" i="2"/>
  <c r="Y70" i="2"/>
  <c r="X70" i="2"/>
  <c r="W70" i="2"/>
  <c r="V70" i="2"/>
  <c r="U70" i="2"/>
  <c r="T70" i="2"/>
  <c r="S70" i="2"/>
  <c r="R70" i="2"/>
  <c r="Q70" i="2"/>
  <c r="P70" i="2"/>
  <c r="P70" i="32" s="1"/>
  <c r="O70" i="2"/>
  <c r="Z69" i="2"/>
  <c r="Y69" i="2"/>
  <c r="X69" i="2"/>
  <c r="X69" i="32"/>
  <c r="W69" i="2"/>
  <c r="W69" i="32" s="1"/>
  <c r="V69" i="2"/>
  <c r="U69" i="2"/>
  <c r="T69" i="2"/>
  <c r="S69" i="2"/>
  <c r="R69" i="2"/>
  <c r="Q69" i="2"/>
  <c r="P69" i="2"/>
  <c r="O69" i="2"/>
  <c r="Z68" i="2"/>
  <c r="Y68" i="2"/>
  <c r="X68" i="2"/>
  <c r="W68" i="2"/>
  <c r="V68" i="2"/>
  <c r="U68" i="2"/>
  <c r="T68" i="2"/>
  <c r="S68" i="2"/>
  <c r="R68" i="2"/>
  <c r="Q68" i="2"/>
  <c r="P68" i="2"/>
  <c r="O68" i="2"/>
  <c r="Z67" i="2"/>
  <c r="Z67" i="32" s="1"/>
  <c r="Y67" i="2"/>
  <c r="X67" i="2"/>
  <c r="W67" i="2"/>
  <c r="AI67" i="2" s="1"/>
  <c r="V67" i="2"/>
  <c r="U67" i="2"/>
  <c r="T67" i="2"/>
  <c r="AF67" i="2"/>
  <c r="AR67" i="2" s="1"/>
  <c r="AR67" i="32" s="1"/>
  <c r="AF67" i="32"/>
  <c r="S67" i="2"/>
  <c r="R67" i="2"/>
  <c r="Q67" i="2"/>
  <c r="P67" i="2"/>
  <c r="O67" i="2"/>
  <c r="AA67" i="2" s="1"/>
  <c r="Z66" i="2"/>
  <c r="Y66" i="2"/>
  <c r="X66" i="2"/>
  <c r="X66" i="32" s="1"/>
  <c r="W66" i="2"/>
  <c r="AI66" i="2" s="1"/>
  <c r="V66" i="2"/>
  <c r="AH66" i="2" s="1"/>
  <c r="U66" i="2"/>
  <c r="AG66" i="2"/>
  <c r="AS66" i="2"/>
  <c r="T66" i="2"/>
  <c r="S66" i="2"/>
  <c r="AE66" i="2" s="1"/>
  <c r="R66" i="2"/>
  <c r="AD66" i="2" s="1"/>
  <c r="AD66" i="32" s="1"/>
  <c r="Q66" i="2"/>
  <c r="AC66" i="2" s="1"/>
  <c r="P66" i="2"/>
  <c r="O66" i="2"/>
  <c r="O66" i="32" s="1"/>
  <c r="V84" i="36"/>
  <c r="V84" i="35"/>
  <c r="V84" i="34"/>
  <c r="V84" i="33"/>
  <c r="V84" i="31"/>
  <c r="V84" i="30"/>
  <c r="V84" i="29"/>
  <c r="AB85" i="10"/>
  <c r="P85" i="36"/>
  <c r="P85" i="35"/>
  <c r="P85" i="34"/>
  <c r="P85" i="33"/>
  <c r="P85" i="31"/>
  <c r="P85" i="30"/>
  <c r="P85" i="29"/>
  <c r="X85" i="36"/>
  <c r="AF87" i="10"/>
  <c r="T87" i="36"/>
  <c r="T87" i="35"/>
  <c r="T87" i="34"/>
  <c r="T87" i="33"/>
  <c r="T87" i="31"/>
  <c r="T87" i="30"/>
  <c r="T87" i="29"/>
  <c r="V88" i="31"/>
  <c r="AC89" i="10"/>
  <c r="Q89" i="36"/>
  <c r="Q89" i="35"/>
  <c r="Q89" i="34"/>
  <c r="Q89" i="33"/>
  <c r="Q89" i="31"/>
  <c r="Q89" i="30"/>
  <c r="Q89" i="29"/>
  <c r="AG90" i="10"/>
  <c r="U90" i="36"/>
  <c r="U90" i="35"/>
  <c r="U90" i="34"/>
  <c r="U90" i="33"/>
  <c r="U90" i="31"/>
  <c r="U90" i="30"/>
  <c r="U90" i="29"/>
  <c r="AJ78" i="10"/>
  <c r="X78" i="35"/>
  <c r="X78" i="36"/>
  <c r="X78" i="34"/>
  <c r="X78" i="33"/>
  <c r="X78" i="31"/>
  <c r="X78" i="29"/>
  <c r="AB82" i="10"/>
  <c r="P82" i="36"/>
  <c r="P82" i="35"/>
  <c r="P82" i="34"/>
  <c r="P82" i="33"/>
  <c r="P82" i="31"/>
  <c r="P82" i="30"/>
  <c r="P82" i="29"/>
  <c r="T83" i="36"/>
  <c r="T83" i="35"/>
  <c r="T83" i="34"/>
  <c r="T83" i="33"/>
  <c r="T83" i="31"/>
  <c r="T83" i="30"/>
  <c r="T83" i="29"/>
  <c r="AF84" i="10"/>
  <c r="T84" i="36"/>
  <c r="T84" i="35"/>
  <c r="T84" i="34"/>
  <c r="T84" i="33"/>
  <c r="T84" i="31"/>
  <c r="T84" i="30"/>
  <c r="T84" i="29"/>
  <c r="V85" i="36"/>
  <c r="V85" i="35"/>
  <c r="V85" i="34"/>
  <c r="V85" i="33"/>
  <c r="V85" i="30"/>
  <c r="V85" i="31"/>
  <c r="AH85" i="10"/>
  <c r="AJ86" i="10"/>
  <c r="X86" i="36"/>
  <c r="X86" i="35"/>
  <c r="X86" i="34"/>
  <c r="X86" i="33"/>
  <c r="X86" i="31"/>
  <c r="X86" i="30"/>
  <c r="X86" i="29"/>
  <c r="AB89" i="10"/>
  <c r="P89" i="36"/>
  <c r="P89" i="35"/>
  <c r="P89" i="34"/>
  <c r="P89" i="33"/>
  <c r="P89" i="31"/>
  <c r="P89" i="30"/>
  <c r="P89" i="29"/>
  <c r="AA88" i="10"/>
  <c r="O88" i="36"/>
  <c r="O88" i="35"/>
  <c r="O88" i="34"/>
  <c r="O88" i="33"/>
  <c r="O88" i="31"/>
  <c r="O88" i="29"/>
  <c r="O88" i="30"/>
  <c r="X78" i="30"/>
  <c r="AB80" i="10"/>
  <c r="P80" i="36"/>
  <c r="P80" i="35"/>
  <c r="P80" i="34"/>
  <c r="P80" i="33"/>
  <c r="P80" i="31"/>
  <c r="P80" i="30"/>
  <c r="AJ79" i="10"/>
  <c r="X79" i="36"/>
  <c r="X79" i="35"/>
  <c r="X79" i="34"/>
  <c r="X79" i="33"/>
  <c r="X79" i="30"/>
  <c r="AJ83" i="33"/>
  <c r="AJ83" i="31"/>
  <c r="AA90" i="10"/>
  <c r="O90" i="36"/>
  <c r="O90" i="35"/>
  <c r="O90" i="34"/>
  <c r="O90" i="33"/>
  <c r="O90" i="31"/>
  <c r="O90" i="30"/>
  <c r="O90" i="29"/>
  <c r="AI90" i="10"/>
  <c r="W90" i="36"/>
  <c r="W90" i="34"/>
  <c r="W90" i="35"/>
  <c r="W90" i="33"/>
  <c r="W90" i="31"/>
  <c r="W90" i="29"/>
  <c r="W90" i="30"/>
  <c r="X79" i="29"/>
  <c r="Q81" i="33"/>
  <c r="Y83" i="36"/>
  <c r="Y83" i="35"/>
  <c r="Y83" i="34"/>
  <c r="Y83" i="33"/>
  <c r="Y83" i="31"/>
  <c r="Y83" i="30"/>
  <c r="AK83" i="10"/>
  <c r="Y83" i="29"/>
  <c r="AL85" i="30"/>
  <c r="AA87" i="10"/>
  <c r="O87" i="36"/>
  <c r="O87" i="35"/>
  <c r="O87" i="34"/>
  <c r="O87" i="31"/>
  <c r="O87" i="33"/>
  <c r="O87" i="30"/>
  <c r="O87" i="29"/>
  <c r="AB78" i="10"/>
  <c r="P78" i="36"/>
  <c r="P78" i="35"/>
  <c r="P78" i="34"/>
  <c r="P78" i="33"/>
  <c r="AF79" i="10"/>
  <c r="T79" i="36"/>
  <c r="T79" i="35"/>
  <c r="T79" i="34"/>
  <c r="T79" i="33"/>
  <c r="T79" i="31"/>
  <c r="T79" i="30"/>
  <c r="T79" i="29"/>
  <c r="AF81" i="10"/>
  <c r="T81" i="36"/>
  <c r="T81" i="35"/>
  <c r="T81" i="34"/>
  <c r="T81" i="33"/>
  <c r="T81" i="31"/>
  <c r="T81" i="30"/>
  <c r="T81" i="29"/>
  <c r="X82" i="29"/>
  <c r="AT84" i="10"/>
  <c r="AT84" i="33" s="1"/>
  <c r="AB86" i="10"/>
  <c r="P86" i="36"/>
  <c r="V85" i="29"/>
  <c r="AC79" i="10"/>
  <c r="Q79" i="36"/>
  <c r="Q79" i="35"/>
  <c r="Q79" i="34"/>
  <c r="Q79" i="31"/>
  <c r="Q79" i="30"/>
  <c r="AG80" i="10"/>
  <c r="U80" i="36"/>
  <c r="U80" i="35"/>
  <c r="U80" i="34"/>
  <c r="U80" i="33"/>
  <c r="U80" i="31"/>
  <c r="U80" i="29"/>
  <c r="U80" i="30"/>
  <c r="AK81" i="10"/>
  <c r="Y81" i="29"/>
  <c r="Q83" i="35"/>
  <c r="Q83" i="34"/>
  <c r="Y88" i="34"/>
  <c r="AD79" i="10"/>
  <c r="R79" i="36"/>
  <c r="R79" i="35"/>
  <c r="R79" i="34"/>
  <c r="R79" i="33"/>
  <c r="R79" i="31"/>
  <c r="R79" i="29"/>
  <c r="R79" i="30"/>
  <c r="Z83" i="36"/>
  <c r="Z83" i="35"/>
  <c r="Z83" i="34"/>
  <c r="Z83" i="33"/>
  <c r="Z83" i="31"/>
  <c r="AL83" i="10"/>
  <c r="Z83" i="29"/>
  <c r="Z83" i="30"/>
  <c r="X79" i="31"/>
  <c r="T90" i="36"/>
  <c r="T90" i="35"/>
  <c r="T90" i="34"/>
  <c r="T90" i="33"/>
  <c r="T90" i="31"/>
  <c r="T90" i="30"/>
  <c r="AF90" i="10"/>
  <c r="T90" i="29"/>
  <c r="AK79" i="10"/>
  <c r="Y79" i="36"/>
  <c r="Y79" i="35"/>
  <c r="Y79" i="34"/>
  <c r="Y79" i="33"/>
  <c r="Y79" i="31"/>
  <c r="Y79" i="30"/>
  <c r="Y79" i="29"/>
  <c r="AG82" i="10"/>
  <c r="U82" i="36"/>
  <c r="U82" i="35"/>
  <c r="U82" i="34"/>
  <c r="U82" i="33"/>
  <c r="U82" i="31"/>
  <c r="U82" i="30"/>
  <c r="U82" i="29"/>
  <c r="AI87" i="10"/>
  <c r="W87" i="36"/>
  <c r="W87" i="35"/>
  <c r="W87" i="34"/>
  <c r="W87" i="33"/>
  <c r="W87" i="31"/>
  <c r="W87" i="30"/>
  <c r="W87" i="29"/>
  <c r="V78" i="36"/>
  <c r="AL79" i="10"/>
  <c r="Z79" i="36"/>
  <c r="Z79" i="35"/>
  <c r="Z79" i="34"/>
  <c r="Z79" i="33"/>
  <c r="Z79" i="31"/>
  <c r="Z79" i="30"/>
  <c r="Z79" i="29"/>
  <c r="AH80" i="10"/>
  <c r="V80" i="36"/>
  <c r="V80" i="35"/>
  <c r="V80" i="34"/>
  <c r="V80" i="33"/>
  <c r="V80" i="31"/>
  <c r="V80" i="29"/>
  <c r="V80" i="30"/>
  <c r="AL81" i="10"/>
  <c r="AL81" i="34" s="1"/>
  <c r="Z81" i="36"/>
  <c r="Z81" i="35"/>
  <c r="Z81" i="34"/>
  <c r="Z81" i="33"/>
  <c r="Z81" i="31"/>
  <c r="Z81" i="30"/>
  <c r="Z81" i="29"/>
  <c r="AH82" i="10"/>
  <c r="AH82" i="33" s="1"/>
  <c r="V82" i="36"/>
  <c r="V82" i="35"/>
  <c r="V82" i="34"/>
  <c r="V82" i="33"/>
  <c r="V82" i="31"/>
  <c r="V82" i="29"/>
  <c r="V82" i="30"/>
  <c r="AD83" i="10"/>
  <c r="AD83" i="33" s="1"/>
  <c r="R83" i="36"/>
  <c r="R83" i="35"/>
  <c r="R83" i="34"/>
  <c r="R83" i="33"/>
  <c r="R83" i="31"/>
  <c r="R83" i="30"/>
  <c r="R83" i="29"/>
  <c r="AH86" i="10"/>
  <c r="AH86" i="31" s="1"/>
  <c r="AF83" i="10"/>
  <c r="AE84" i="10"/>
  <c r="S84" i="36"/>
  <c r="S84" i="35"/>
  <c r="S84" i="34"/>
  <c r="S84" i="31"/>
  <c r="S84" i="33"/>
  <c r="S84" i="30"/>
  <c r="S84" i="29"/>
  <c r="AG85" i="10"/>
  <c r="U85" i="36"/>
  <c r="U85" i="35"/>
  <c r="U85" i="33"/>
  <c r="U85" i="34"/>
  <c r="U85" i="30"/>
  <c r="U85" i="31"/>
  <c r="U85" i="29"/>
  <c r="AI78" i="10"/>
  <c r="W78" i="36"/>
  <c r="W78" i="35"/>
  <c r="W78" i="34"/>
  <c r="W78" i="33"/>
  <c r="W78" i="31"/>
  <c r="AE79" i="10"/>
  <c r="AE79" i="31" s="1"/>
  <c r="S79" i="36"/>
  <c r="S79" i="35"/>
  <c r="S79" i="34"/>
  <c r="S79" i="33"/>
  <c r="S79" i="31"/>
  <c r="AA80" i="10"/>
  <c r="O80" i="36"/>
  <c r="O80" i="35"/>
  <c r="O80" i="34"/>
  <c r="O80" i="33"/>
  <c r="O80" i="31"/>
  <c r="W80" i="34"/>
  <c r="S81" i="34"/>
  <c r="S81" i="33"/>
  <c r="AA82" i="10"/>
  <c r="O82" i="35"/>
  <c r="O82" i="36"/>
  <c r="O82" i="34"/>
  <c r="O82" i="33"/>
  <c r="O82" i="31"/>
  <c r="W82" i="35"/>
  <c r="AE83" i="10"/>
  <c r="S83" i="36"/>
  <c r="S83" i="35"/>
  <c r="S83" i="34"/>
  <c r="S83" i="33"/>
  <c r="S83" i="31"/>
  <c r="AG84" i="10"/>
  <c r="AG84" i="34" s="1"/>
  <c r="U84" i="36"/>
  <c r="U84" i="35"/>
  <c r="U84" i="34"/>
  <c r="U84" i="33"/>
  <c r="U84" i="31"/>
  <c r="U84" i="30"/>
  <c r="AA85" i="10"/>
  <c r="O85" i="36"/>
  <c r="O85" i="35"/>
  <c r="O85" i="34"/>
  <c r="O85" i="33"/>
  <c r="O85" i="31"/>
  <c r="O85" i="30"/>
  <c r="W85" i="30"/>
  <c r="AA86" i="10"/>
  <c r="O86" i="36"/>
  <c r="O86" i="35"/>
  <c r="O86" i="34"/>
  <c r="O86" i="33"/>
  <c r="O86" i="31"/>
  <c r="W86" i="36"/>
  <c r="W86" i="35"/>
  <c r="P88" i="36"/>
  <c r="P88" i="35"/>
  <c r="AJ88" i="10"/>
  <c r="X88" i="36"/>
  <c r="X88" i="34"/>
  <c r="X88" i="35"/>
  <c r="X88" i="33"/>
  <c r="X88" i="31"/>
  <c r="X88" i="30"/>
  <c r="R89" i="33"/>
  <c r="AL89" i="10"/>
  <c r="AL89" i="31" s="1"/>
  <c r="Z89" i="36"/>
  <c r="Z89" i="35"/>
  <c r="Z89" i="34"/>
  <c r="Z89" i="33"/>
  <c r="Z89" i="31"/>
  <c r="Z89" i="30"/>
  <c r="AH90" i="10"/>
  <c r="V90" i="36"/>
  <c r="V90" i="35"/>
  <c r="V90" i="34"/>
  <c r="V90" i="33"/>
  <c r="V90" i="31"/>
  <c r="O85" i="29"/>
  <c r="T80" i="30"/>
  <c r="X83" i="29"/>
  <c r="AC78" i="10"/>
  <c r="Q78" i="36"/>
  <c r="Q78" i="34"/>
  <c r="Q78" i="35"/>
  <c r="Q78" i="33"/>
  <c r="AK78" i="10"/>
  <c r="Y78" i="36"/>
  <c r="Y78" i="35"/>
  <c r="Y78" i="34"/>
  <c r="Y78" i="33"/>
  <c r="Y78" i="31"/>
  <c r="AG79" i="10"/>
  <c r="U79" i="36"/>
  <c r="U79" i="35"/>
  <c r="U79" i="34"/>
  <c r="U79" i="33"/>
  <c r="U79" i="31"/>
  <c r="U79" i="30"/>
  <c r="Q80" i="34"/>
  <c r="AG81" i="10"/>
  <c r="U81" i="36"/>
  <c r="U81" i="35"/>
  <c r="U81" i="34"/>
  <c r="U81" i="33"/>
  <c r="U81" i="30"/>
  <c r="AC82" i="10"/>
  <c r="Q82" i="36"/>
  <c r="Q82" i="35"/>
  <c r="Q82" i="34"/>
  <c r="Q82" i="33"/>
  <c r="Q82" i="31"/>
  <c r="Q82" i="30"/>
  <c r="AK82" i="10"/>
  <c r="AK82" i="29" s="1"/>
  <c r="Y82" i="36"/>
  <c r="Y82" i="35"/>
  <c r="Y82" i="34"/>
  <c r="Y82" i="33"/>
  <c r="Y82" i="30"/>
  <c r="U83" i="36"/>
  <c r="AA84" i="10"/>
  <c r="O84" i="36"/>
  <c r="O84" i="35"/>
  <c r="O84" i="34"/>
  <c r="O84" i="33"/>
  <c r="O84" i="31"/>
  <c r="AI84" i="10"/>
  <c r="W84" i="36"/>
  <c r="W84" i="35"/>
  <c r="W84" i="33"/>
  <c r="W84" i="31"/>
  <c r="W84" i="34"/>
  <c r="AK85" i="10"/>
  <c r="Y85" i="36"/>
  <c r="Y85" i="35"/>
  <c r="Y85" i="34"/>
  <c r="Y85" i="33"/>
  <c r="Y85" i="31"/>
  <c r="Y85" i="30"/>
  <c r="AC86" i="10"/>
  <c r="AK86" i="10"/>
  <c r="Y86" i="36"/>
  <c r="Y86" i="35"/>
  <c r="Y86" i="34"/>
  <c r="Y86" i="33"/>
  <c r="Y86" i="31"/>
  <c r="Y86" i="30"/>
  <c r="AJ87" i="10"/>
  <c r="X87" i="36"/>
  <c r="X87" i="35"/>
  <c r="X87" i="34"/>
  <c r="X87" i="33"/>
  <c r="X87" i="31"/>
  <c r="X87" i="30"/>
  <c r="AD88" i="10"/>
  <c r="R88" i="36"/>
  <c r="R88" i="35"/>
  <c r="R88" i="34"/>
  <c r="R88" i="31"/>
  <c r="R88" i="33"/>
  <c r="R88" i="30"/>
  <c r="T89" i="36"/>
  <c r="T89" i="35"/>
  <c r="AB90" i="10"/>
  <c r="AB90" i="33" s="1"/>
  <c r="P90" i="36"/>
  <c r="P90" i="35"/>
  <c r="P90" i="34"/>
  <c r="P90" i="33"/>
  <c r="P90" i="30"/>
  <c r="P90" i="29"/>
  <c r="P90" i="31"/>
  <c r="AJ90" i="10"/>
  <c r="AJ90" i="35" s="1"/>
  <c r="X90" i="36"/>
  <c r="X90" i="35"/>
  <c r="X90" i="34"/>
  <c r="X90" i="33"/>
  <c r="X90" i="31"/>
  <c r="X90" i="29"/>
  <c r="X90" i="30"/>
  <c r="U84" i="29"/>
  <c r="Y85" i="29"/>
  <c r="S79" i="30"/>
  <c r="AD78" i="10"/>
  <c r="R78" i="36"/>
  <c r="R78" i="35"/>
  <c r="R78" i="34"/>
  <c r="R78" i="33"/>
  <c r="R78" i="31"/>
  <c r="AL78" i="10"/>
  <c r="Z78" i="36"/>
  <c r="Z78" i="35"/>
  <c r="Z78" i="34"/>
  <c r="Z78" i="33"/>
  <c r="Z78" i="31"/>
  <c r="AH79" i="10"/>
  <c r="AT79" i="10" s="1"/>
  <c r="V79" i="36"/>
  <c r="V79" i="35"/>
  <c r="V79" i="33"/>
  <c r="V79" i="30"/>
  <c r="V79" i="34"/>
  <c r="AL80" i="10"/>
  <c r="Z80" i="36"/>
  <c r="Z80" i="35"/>
  <c r="Z80" i="34"/>
  <c r="Z80" i="31"/>
  <c r="Z80" i="30"/>
  <c r="Z80" i="33"/>
  <c r="AH81" i="10"/>
  <c r="V81" i="36"/>
  <c r="V81" i="35"/>
  <c r="V81" i="34"/>
  <c r="V81" i="33"/>
  <c r="V81" i="30"/>
  <c r="V81" i="31"/>
  <c r="Z82" i="36"/>
  <c r="Z82" i="35"/>
  <c r="V83" i="34"/>
  <c r="X84" i="31"/>
  <c r="R85" i="36"/>
  <c r="R85" i="35"/>
  <c r="R85" i="34"/>
  <c r="R85" i="33"/>
  <c r="R85" i="31"/>
  <c r="Z85" i="36"/>
  <c r="Z85" i="35"/>
  <c r="Z85" i="34"/>
  <c r="Z85" i="33"/>
  <c r="Z85" i="31"/>
  <c r="AD86" i="10"/>
  <c r="R86" i="36"/>
  <c r="R86" i="35"/>
  <c r="R86" i="34"/>
  <c r="R86" i="31"/>
  <c r="R86" i="33"/>
  <c r="R86" i="30"/>
  <c r="AL86" i="10"/>
  <c r="Z86" i="36"/>
  <c r="Z86" i="35"/>
  <c r="Z86" i="34"/>
  <c r="Z86" i="31"/>
  <c r="Z86" i="33"/>
  <c r="Z86" i="30"/>
  <c r="Q87" i="33"/>
  <c r="Q87" i="31"/>
  <c r="AK87" i="10"/>
  <c r="Y87" i="36"/>
  <c r="Y87" i="35"/>
  <c r="Y87" i="34"/>
  <c r="Y87" i="33"/>
  <c r="Y87" i="31"/>
  <c r="Y87" i="30"/>
  <c r="AE88" i="10"/>
  <c r="S88" i="36"/>
  <c r="S88" i="35"/>
  <c r="S88" i="34"/>
  <c r="S88" i="30"/>
  <c r="S88" i="31"/>
  <c r="AG89" i="10"/>
  <c r="U89" i="36"/>
  <c r="U89" i="35"/>
  <c r="U89" i="34"/>
  <c r="U89" i="33"/>
  <c r="U89" i="31"/>
  <c r="U89" i="30"/>
  <c r="AC90" i="10"/>
  <c r="Q90" i="36"/>
  <c r="Q90" i="35"/>
  <c r="Q90" i="34"/>
  <c r="Q90" i="33"/>
  <c r="Q90" i="31"/>
  <c r="Q90" i="30"/>
  <c r="Q90" i="29"/>
  <c r="AK90" i="10"/>
  <c r="Y90" i="36"/>
  <c r="Y90" i="35"/>
  <c r="Y90" i="34"/>
  <c r="Y90" i="33"/>
  <c r="Y90" i="31"/>
  <c r="Y90" i="30"/>
  <c r="Y90" i="29"/>
  <c r="Y78" i="29"/>
  <c r="R85" i="29"/>
  <c r="Z85" i="29"/>
  <c r="R78" i="30"/>
  <c r="O84" i="30"/>
  <c r="Z85" i="30"/>
  <c r="AE78" i="10"/>
  <c r="S78" i="36"/>
  <c r="S78" i="35"/>
  <c r="S78" i="34"/>
  <c r="S78" i="33"/>
  <c r="AE80" i="10"/>
  <c r="S80" i="36"/>
  <c r="S80" i="35"/>
  <c r="S80" i="34"/>
  <c r="S80" i="33"/>
  <c r="S80" i="31"/>
  <c r="S80" i="30"/>
  <c r="AA81" i="10"/>
  <c r="O81" i="36"/>
  <c r="O81" i="35"/>
  <c r="O81" i="34"/>
  <c r="O81" i="33"/>
  <c r="O81" i="31"/>
  <c r="O81" i="30"/>
  <c r="AI81" i="10"/>
  <c r="W81" i="36"/>
  <c r="W81" i="35"/>
  <c r="W81" i="34"/>
  <c r="W81" i="33"/>
  <c r="W81" i="31"/>
  <c r="W81" i="30"/>
  <c r="AE82" i="10"/>
  <c r="AA83" i="10"/>
  <c r="O83" i="36"/>
  <c r="O83" i="35"/>
  <c r="O83" i="34"/>
  <c r="O83" i="31"/>
  <c r="O83" i="33"/>
  <c r="O83" i="30"/>
  <c r="Y84" i="36"/>
  <c r="AE85" i="10"/>
  <c r="AD85" i="10"/>
  <c r="S86" i="36"/>
  <c r="S86" i="35"/>
  <c r="S86" i="34"/>
  <c r="S86" i="33"/>
  <c r="S86" i="31"/>
  <c r="S86" i="30"/>
  <c r="AE86" i="10"/>
  <c r="AD87" i="10"/>
  <c r="R87" i="36"/>
  <c r="R87" i="35"/>
  <c r="R87" i="34"/>
  <c r="R87" i="33"/>
  <c r="R87" i="31"/>
  <c r="AH89" i="10"/>
  <c r="V89" i="36"/>
  <c r="V89" i="35"/>
  <c r="V89" i="34"/>
  <c r="V89" i="33"/>
  <c r="V89" i="31"/>
  <c r="V89" i="30"/>
  <c r="AD90" i="10"/>
  <c r="R90" i="36"/>
  <c r="R90" i="35"/>
  <c r="R90" i="34"/>
  <c r="R90" i="31"/>
  <c r="R90" i="33"/>
  <c r="R90" i="30"/>
  <c r="R78" i="29"/>
  <c r="Z78" i="29"/>
  <c r="S79" i="29"/>
  <c r="O82" i="29"/>
  <c r="W82" i="29"/>
  <c r="S83" i="29"/>
  <c r="O84" i="29"/>
  <c r="W84" i="29"/>
  <c r="O86" i="29"/>
  <c r="V90" i="29"/>
  <c r="S78" i="30"/>
  <c r="P88" i="30"/>
  <c r="S88" i="33"/>
  <c r="AF80" i="10"/>
  <c r="T80" i="36"/>
  <c r="T80" i="35"/>
  <c r="T80" i="34"/>
  <c r="T80" i="33"/>
  <c r="AB81" i="10"/>
  <c r="P81" i="36"/>
  <c r="P81" i="35"/>
  <c r="P81" i="34"/>
  <c r="P81" i="33"/>
  <c r="P81" i="31"/>
  <c r="P81" i="30"/>
  <c r="T82" i="35"/>
  <c r="P83" i="35"/>
  <c r="P83" i="34"/>
  <c r="X83" i="36"/>
  <c r="X83" i="35"/>
  <c r="X83" i="34"/>
  <c r="X83" i="33"/>
  <c r="X83" i="31"/>
  <c r="X83" i="30"/>
  <c r="R84" i="36"/>
  <c r="R84" i="35"/>
  <c r="R84" i="34"/>
  <c r="R84" i="33"/>
  <c r="R84" i="31"/>
  <c r="R84" i="30"/>
  <c r="AL84" i="10"/>
  <c r="AL84" i="33" s="1"/>
  <c r="Z84" i="36"/>
  <c r="Z84" i="35"/>
  <c r="Z84" i="34"/>
  <c r="Z84" i="33"/>
  <c r="Z84" i="31"/>
  <c r="Z84" i="30"/>
  <c r="T85" i="31"/>
  <c r="AF86" i="10"/>
  <c r="AE87" i="10"/>
  <c r="S87" i="36"/>
  <c r="S87" i="35"/>
  <c r="S87" i="34"/>
  <c r="S87" i="33"/>
  <c r="S87" i="31"/>
  <c r="AG88" i="10"/>
  <c r="U88" i="36"/>
  <c r="U88" i="35"/>
  <c r="U88" i="34"/>
  <c r="U88" i="33"/>
  <c r="U88" i="31"/>
  <c r="U88" i="30"/>
  <c r="AA89" i="10"/>
  <c r="O89" i="36"/>
  <c r="O89" i="35"/>
  <c r="O89" i="34"/>
  <c r="O89" i="33"/>
  <c r="O89" i="30"/>
  <c r="AI89" i="10"/>
  <c r="W89" i="36"/>
  <c r="W89" i="35"/>
  <c r="W89" i="34"/>
  <c r="W89" i="33"/>
  <c r="W89" i="31"/>
  <c r="W89" i="30"/>
  <c r="X88" i="29"/>
  <c r="W78" i="30"/>
  <c r="W84" i="30"/>
  <c r="R87" i="30"/>
  <c r="V79" i="31"/>
  <c r="T80" i="31"/>
  <c r="R66" i="32"/>
  <c r="W75" i="32"/>
  <c r="AI73" i="32"/>
  <c r="AC72" i="2"/>
  <c r="Q72" i="32"/>
  <c r="AD67" i="2"/>
  <c r="R67" i="32"/>
  <c r="AL67" i="2"/>
  <c r="AX67" i="2" s="1"/>
  <c r="AC69" i="2"/>
  <c r="AO69" i="2" s="1"/>
  <c r="AO69" i="32" s="1"/>
  <c r="Q69" i="32"/>
  <c r="AK69" i="2"/>
  <c r="Y69" i="32"/>
  <c r="AF70" i="2"/>
  <c r="AF70" i="32"/>
  <c r="T70" i="32"/>
  <c r="AH71" i="32"/>
  <c r="V71" i="32"/>
  <c r="AL72" i="2"/>
  <c r="AL72" i="32" s="1"/>
  <c r="Z72" i="32"/>
  <c r="AH73" i="2"/>
  <c r="V73" i="32"/>
  <c r="S66" i="32"/>
  <c r="O67" i="32"/>
  <c r="AE67" i="2"/>
  <c r="AQ67" i="2" s="1"/>
  <c r="AQ67" i="32" s="1"/>
  <c r="S67" i="32"/>
  <c r="AH68" i="2"/>
  <c r="V68" i="32"/>
  <c r="AD69" i="2"/>
  <c r="R69" i="32"/>
  <c r="AL69" i="2"/>
  <c r="Z69" i="32"/>
  <c r="AG70" i="2"/>
  <c r="AG70" i="32" s="1"/>
  <c r="U70" i="32"/>
  <c r="AB74" i="2"/>
  <c r="P74" i="32"/>
  <c r="AJ74" i="2"/>
  <c r="X74" i="32"/>
  <c r="AI68" i="2"/>
  <c r="AU68" i="2" s="1"/>
  <c r="W68" i="32"/>
  <c r="AE69" i="2"/>
  <c r="S69" i="32"/>
  <c r="AJ69" i="2"/>
  <c r="AH70" i="2"/>
  <c r="V70" i="32"/>
  <c r="AB71" i="2"/>
  <c r="P71" i="32"/>
  <c r="AF72" i="2"/>
  <c r="T72" i="32"/>
  <c r="AB73" i="2"/>
  <c r="P73" i="32"/>
  <c r="AC74" i="2"/>
  <c r="AC74" i="32" s="1"/>
  <c r="Q74" i="32"/>
  <c r="AK74" i="2"/>
  <c r="AK74" i="32" s="1"/>
  <c r="U66" i="32"/>
  <c r="T67" i="32"/>
  <c r="AB68" i="2"/>
  <c r="AB68" i="32" s="1"/>
  <c r="P68" i="32"/>
  <c r="AJ68" i="2"/>
  <c r="AJ68" i="32" s="1"/>
  <c r="X68" i="32"/>
  <c r="AF69" i="2"/>
  <c r="AF69" i="32"/>
  <c r="T69" i="32"/>
  <c r="AA70" i="2"/>
  <c r="O70" i="32"/>
  <c r="AK71" i="2"/>
  <c r="Y71" i="32"/>
  <c r="AG72" i="2"/>
  <c r="U72" i="32"/>
  <c r="AC73" i="2"/>
  <c r="Q73" i="32"/>
  <c r="AD74" i="2"/>
  <c r="R74" i="32"/>
  <c r="AL74" i="2"/>
  <c r="AX74" i="2" s="1"/>
  <c r="AG75" i="2"/>
  <c r="U75" i="32"/>
  <c r="V66" i="32"/>
  <c r="AG71" i="2"/>
  <c r="AS71" i="2" s="1"/>
  <c r="U71" i="32"/>
  <c r="AA66" i="2"/>
  <c r="AC68" i="2"/>
  <c r="Q68" i="32"/>
  <c r="AK68" i="2"/>
  <c r="AK68" i="32" s="1"/>
  <c r="Y68" i="32"/>
  <c r="AG69" i="2"/>
  <c r="AG69" i="32" s="1"/>
  <c r="U69" i="32"/>
  <c r="R71" i="32"/>
  <c r="AL71" i="2"/>
  <c r="AL71" i="32" s="1"/>
  <c r="Z71" i="32"/>
  <c r="AH72" i="2"/>
  <c r="V72" i="32"/>
  <c r="AI74" i="2"/>
  <c r="AH75" i="2"/>
  <c r="AH75" i="32" s="1"/>
  <c r="V75" i="32"/>
  <c r="W66" i="32"/>
  <c r="W67" i="32"/>
  <c r="O73" i="32"/>
  <c r="AD68" i="2"/>
  <c r="AP68" i="2" s="1"/>
  <c r="R68" i="32"/>
  <c r="AL68" i="2"/>
  <c r="Z68" i="32"/>
  <c r="AH69" i="2"/>
  <c r="V69" i="32"/>
  <c r="AK70" i="2"/>
  <c r="Y70" i="32"/>
  <c r="AE71" i="2"/>
  <c r="AE71" i="32" s="1"/>
  <c r="S71" i="32"/>
  <c r="AF74" i="2"/>
  <c r="T74" i="32"/>
  <c r="W73" i="32"/>
  <c r="AG73" i="2"/>
  <c r="U73" i="32"/>
  <c r="AD70" i="2"/>
  <c r="R70" i="32"/>
  <c r="AF71" i="2"/>
  <c r="T71" i="32"/>
  <c r="AB72" i="2"/>
  <c r="P72" i="32"/>
  <c r="AF73" i="2"/>
  <c r="T73" i="32"/>
  <c r="AG74" i="2"/>
  <c r="AS74" i="2" s="1"/>
  <c r="AS74" i="32" s="1"/>
  <c r="U74" i="32"/>
  <c r="AB75" i="2"/>
  <c r="P75" i="32"/>
  <c r="Q66" i="32"/>
  <c r="AG66" i="32"/>
  <c r="O75" i="32"/>
  <c r="AT71" i="32"/>
  <c r="AX71" i="2"/>
  <c r="AX71" i="32" s="1"/>
  <c r="AE72" i="2"/>
  <c r="AE72" i="32" s="1"/>
  <c r="AI72" i="2"/>
  <c r="AI72" i="32" s="1"/>
  <c r="AA72" i="2"/>
  <c r="AA72" i="32" s="1"/>
  <c r="AM73" i="2"/>
  <c r="AM73" i="32" s="1"/>
  <c r="AU75" i="2"/>
  <c r="AU75" i="32" s="1"/>
  <c r="AP87" i="10"/>
  <c r="AD87" i="36"/>
  <c r="AD87" i="35"/>
  <c r="AD87" i="34"/>
  <c r="AD87" i="31"/>
  <c r="AD87" i="33"/>
  <c r="AD87" i="30"/>
  <c r="AD87" i="29"/>
  <c r="AA82" i="33"/>
  <c r="AA82" i="31"/>
  <c r="AI87" i="33"/>
  <c r="AI87" i="31"/>
  <c r="AK79" i="33"/>
  <c r="AK79" i="30"/>
  <c r="AP85" i="10"/>
  <c r="AD85" i="36"/>
  <c r="AD85" i="35"/>
  <c r="AD85" i="34"/>
  <c r="AD85" i="33"/>
  <c r="AD85" i="31"/>
  <c r="AD85" i="30"/>
  <c r="AD85" i="29"/>
  <c r="AU81" i="10"/>
  <c r="AI81" i="36"/>
  <c r="AI81" i="35"/>
  <c r="AI81" i="34"/>
  <c r="AI81" i="33"/>
  <c r="AI81" i="31"/>
  <c r="AI81" i="29"/>
  <c r="AI81" i="30"/>
  <c r="AB85" i="33"/>
  <c r="AB85" i="31"/>
  <c r="AG88" i="33"/>
  <c r="AQ86" i="10"/>
  <c r="AE86" i="36"/>
  <c r="AE86" i="35"/>
  <c r="AE86" i="34"/>
  <c r="AE86" i="33"/>
  <c r="AE86" i="31"/>
  <c r="AE86" i="29"/>
  <c r="AE86" i="30"/>
  <c r="AP86" i="10"/>
  <c r="AD86" i="36"/>
  <c r="AD86" i="35"/>
  <c r="AD86" i="34"/>
  <c r="AD86" i="33"/>
  <c r="AD86" i="31"/>
  <c r="AD86" i="29"/>
  <c r="AD86" i="30"/>
  <c r="AS79" i="10"/>
  <c r="AG79" i="36"/>
  <c r="AG79" i="35"/>
  <c r="AG79" i="34"/>
  <c r="AG79" i="33"/>
  <c r="AG79" i="31"/>
  <c r="AG79" i="29"/>
  <c r="AG79" i="30"/>
  <c r="AG85" i="33"/>
  <c r="AG85" i="31"/>
  <c r="AA89" i="35"/>
  <c r="AA89" i="34"/>
  <c r="AN81" i="10"/>
  <c r="AB81" i="36"/>
  <c r="AB81" i="35"/>
  <c r="AB81" i="34"/>
  <c r="AB81" i="33"/>
  <c r="AB81" i="31"/>
  <c r="AB81" i="30"/>
  <c r="AB81" i="29"/>
  <c r="AA83" i="35"/>
  <c r="AX86" i="10"/>
  <c r="AL86" i="36"/>
  <c r="AL86" i="35"/>
  <c r="AL86" i="34"/>
  <c r="AL86" i="33"/>
  <c r="AL86" i="31"/>
  <c r="AL86" i="30"/>
  <c r="AL86" i="29"/>
  <c r="AA84" i="34"/>
  <c r="AT90" i="10"/>
  <c r="AH90" i="36"/>
  <c r="AH90" i="35"/>
  <c r="AH90" i="34"/>
  <c r="AH90" i="31"/>
  <c r="AH90" i="33"/>
  <c r="AH90" i="30"/>
  <c r="AH90" i="29"/>
  <c r="AM80" i="10"/>
  <c r="AA80" i="36"/>
  <c r="AA80" i="35"/>
  <c r="AA80" i="33"/>
  <c r="AA80" i="31"/>
  <c r="AA80" i="30"/>
  <c r="AA80" i="34"/>
  <c r="AA80" i="29"/>
  <c r="AF81" i="31"/>
  <c r="AF79" i="33"/>
  <c r="AF79" i="31"/>
  <c r="AN78" i="10"/>
  <c r="AB78" i="30"/>
  <c r="AU90" i="10"/>
  <c r="AI90" i="36"/>
  <c r="AI90" i="35"/>
  <c r="AI90" i="34"/>
  <c r="AI90" i="33"/>
  <c r="AI90" i="30"/>
  <c r="AI90" i="31"/>
  <c r="AI90" i="29"/>
  <c r="AM90" i="10"/>
  <c r="AA90" i="36"/>
  <c r="AA90" i="35"/>
  <c r="AA90" i="34"/>
  <c r="AA90" i="33"/>
  <c r="AA90" i="31"/>
  <c r="AA90" i="30"/>
  <c r="AA90" i="29"/>
  <c r="AV78" i="10"/>
  <c r="AJ78" i="36"/>
  <c r="AJ78" i="35"/>
  <c r="AJ78" i="34"/>
  <c r="AJ78" i="33"/>
  <c r="AJ78" i="31"/>
  <c r="AJ78" i="29"/>
  <c r="AJ78" i="30"/>
  <c r="AS90" i="10"/>
  <c r="AG90" i="36"/>
  <c r="AG90" i="35"/>
  <c r="AG90" i="34"/>
  <c r="AG90" i="33"/>
  <c r="AG90" i="31"/>
  <c r="AG90" i="30"/>
  <c r="AG90" i="29"/>
  <c r="AQ78" i="10"/>
  <c r="AE78" i="36"/>
  <c r="AE78" i="35"/>
  <c r="AE78" i="34"/>
  <c r="AE78" i="33"/>
  <c r="AE78" i="31"/>
  <c r="AE78" i="30"/>
  <c r="AE78" i="29"/>
  <c r="AL80" i="29"/>
  <c r="AL80" i="30"/>
  <c r="AP78" i="10"/>
  <c r="AD78" i="36"/>
  <c r="AD78" i="35"/>
  <c r="AD78" i="34"/>
  <c r="AD78" i="33"/>
  <c r="AD78" i="30"/>
  <c r="AD78" i="31"/>
  <c r="AD78" i="29"/>
  <c r="AR90" i="10"/>
  <c r="AF90" i="36"/>
  <c r="AF90" i="35"/>
  <c r="AF90" i="34"/>
  <c r="AF90" i="33"/>
  <c r="AF90" i="31"/>
  <c r="AF90" i="29"/>
  <c r="AF90" i="30"/>
  <c r="AG80" i="29"/>
  <c r="AC79" i="33"/>
  <c r="AC79" i="31"/>
  <c r="AA87" i="35"/>
  <c r="AA87" i="34"/>
  <c r="AN82" i="10"/>
  <c r="AB82" i="36"/>
  <c r="AB82" i="35"/>
  <c r="AB82" i="34"/>
  <c r="AB82" i="33"/>
  <c r="AB82" i="31"/>
  <c r="AB82" i="30"/>
  <c r="AB82" i="29"/>
  <c r="AC86" i="33"/>
  <c r="AW86" i="10"/>
  <c r="AK86" i="36"/>
  <c r="AK86" i="35"/>
  <c r="AK86" i="34"/>
  <c r="AK86" i="33"/>
  <c r="AK86" i="31"/>
  <c r="AK86" i="30"/>
  <c r="AK86" i="29"/>
  <c r="AG82" i="33"/>
  <c r="AG82" i="31"/>
  <c r="AI89" i="33"/>
  <c r="AI89" i="31"/>
  <c r="AW87" i="10"/>
  <c r="AW87" i="29" s="1"/>
  <c r="AK87" i="36"/>
  <c r="AK87" i="35"/>
  <c r="AK87" i="34"/>
  <c r="AK87" i="33"/>
  <c r="AK87" i="31"/>
  <c r="AK87" i="30"/>
  <c r="AK87" i="29"/>
  <c r="AT81" i="10"/>
  <c r="AT81" i="30" s="1"/>
  <c r="AH81" i="29"/>
  <c r="AU84" i="10"/>
  <c r="AI84" i="36"/>
  <c r="AI84" i="35"/>
  <c r="AI84" i="34"/>
  <c r="AI84" i="33"/>
  <c r="AI84" i="31"/>
  <c r="AI84" i="30"/>
  <c r="AI84" i="29"/>
  <c r="AS81" i="10"/>
  <c r="AG81" i="36"/>
  <c r="AG81" i="35"/>
  <c r="AG81" i="34"/>
  <c r="AG81" i="33"/>
  <c r="AG81" i="31"/>
  <c r="AG81" i="30"/>
  <c r="AG81" i="29"/>
  <c r="AQ83" i="10"/>
  <c r="AE83" i="36"/>
  <c r="AE83" i="35"/>
  <c r="AE83" i="34"/>
  <c r="AE83" i="33"/>
  <c r="AE83" i="31"/>
  <c r="AE83" i="30"/>
  <c r="AE83" i="29"/>
  <c r="AP79" i="10"/>
  <c r="AD79" i="36"/>
  <c r="AD79" i="35"/>
  <c r="AD79" i="34"/>
  <c r="AD79" i="33"/>
  <c r="AD79" i="31"/>
  <c r="AD79" i="30"/>
  <c r="AD79" i="29"/>
  <c r="AK83" i="29"/>
  <c r="AR84" i="10"/>
  <c r="AF84" i="36"/>
  <c r="AF84" i="35"/>
  <c r="AF84" i="34"/>
  <c r="AF84" i="33"/>
  <c r="AF84" i="31"/>
  <c r="AF84" i="30"/>
  <c r="AF84" i="29"/>
  <c r="AO90" i="10"/>
  <c r="AC90" i="36"/>
  <c r="AC90" i="35"/>
  <c r="AC90" i="34"/>
  <c r="AC90" i="33"/>
  <c r="AC90" i="31"/>
  <c r="AC90" i="30"/>
  <c r="AC90" i="29"/>
  <c r="AQ88" i="10"/>
  <c r="AE88" i="36"/>
  <c r="AE88" i="35"/>
  <c r="AE88" i="34"/>
  <c r="AE88" i="33"/>
  <c r="AE88" i="31"/>
  <c r="AE88" i="30"/>
  <c r="AE88" i="29"/>
  <c r="AX78" i="10"/>
  <c r="AL78" i="36"/>
  <c r="AL78" i="35"/>
  <c r="AL78" i="34"/>
  <c r="AL78" i="33"/>
  <c r="AL78" i="31"/>
  <c r="AL78" i="30"/>
  <c r="AL78" i="29"/>
  <c r="AD88" i="33"/>
  <c r="AO78" i="10"/>
  <c r="AC78" i="36"/>
  <c r="AC78" i="35"/>
  <c r="AC78" i="34"/>
  <c r="AC78" i="33"/>
  <c r="AC78" i="31"/>
  <c r="AC78" i="30"/>
  <c r="AC78" i="29"/>
  <c r="AG84" i="33"/>
  <c r="AN80" i="10"/>
  <c r="AB80" i="36"/>
  <c r="AB80" i="35"/>
  <c r="AB80" i="34"/>
  <c r="AB80" i="33"/>
  <c r="AB80" i="31"/>
  <c r="AB80" i="30"/>
  <c r="AB80" i="29"/>
  <c r="AN89" i="10"/>
  <c r="AB89" i="36"/>
  <c r="AB89" i="35"/>
  <c r="AB89" i="34"/>
  <c r="AB89" i="33"/>
  <c r="AB89" i="31"/>
  <c r="AB89" i="30"/>
  <c r="AB89" i="29"/>
  <c r="AJ86" i="36"/>
  <c r="AJ86" i="35"/>
  <c r="AJ86" i="34"/>
  <c r="AJ86" i="33"/>
  <c r="AJ86" i="30"/>
  <c r="AJ86" i="29"/>
  <c r="AJ86" i="31"/>
  <c r="AV86" i="10"/>
  <c r="AC89" i="33"/>
  <c r="AC89" i="31"/>
  <c r="AE87" i="36"/>
  <c r="AQ80" i="10"/>
  <c r="AE80" i="36"/>
  <c r="AE80" i="35"/>
  <c r="AE80" i="34"/>
  <c r="AE80" i="33"/>
  <c r="AE80" i="31"/>
  <c r="AE80" i="29"/>
  <c r="AE80" i="30"/>
  <c r="AO82" i="10"/>
  <c r="AC82" i="36"/>
  <c r="AC82" i="35"/>
  <c r="AC82" i="34"/>
  <c r="AC82" i="33"/>
  <c r="AC82" i="31"/>
  <c r="AC82" i="30"/>
  <c r="AC82" i="29"/>
  <c r="AM85" i="10"/>
  <c r="AA85" i="35"/>
  <c r="AA85" i="36"/>
  <c r="AA85" i="34"/>
  <c r="AA85" i="33"/>
  <c r="AA85" i="31"/>
  <c r="AA85" i="30"/>
  <c r="AA85" i="29"/>
  <c r="AU78" i="10"/>
  <c r="AI78" i="36"/>
  <c r="AI78" i="35"/>
  <c r="AI78" i="34"/>
  <c r="AI78" i="33"/>
  <c r="AI78" i="31"/>
  <c r="AI78" i="30"/>
  <c r="AI78" i="29"/>
  <c r="AM88" i="10"/>
  <c r="AM88" i="33" s="1"/>
  <c r="AA88" i="36"/>
  <c r="AA88" i="34"/>
  <c r="AA88" i="35"/>
  <c r="AA88" i="31"/>
  <c r="AA88" i="30"/>
  <c r="AA88" i="33"/>
  <c r="AA88" i="29"/>
  <c r="AT85" i="10"/>
  <c r="AT85" i="33" s="1"/>
  <c r="AH85" i="29"/>
  <c r="AP90" i="10"/>
  <c r="AP90" i="33" s="1"/>
  <c r="AD90" i="36"/>
  <c r="AD90" i="35"/>
  <c r="AD90" i="34"/>
  <c r="AD90" i="33"/>
  <c r="AD90" i="30"/>
  <c r="AD90" i="31"/>
  <c r="AD90" i="29"/>
  <c r="AA86" i="33"/>
  <c r="AA86" i="31"/>
  <c r="AW90" i="10"/>
  <c r="AK90" i="36"/>
  <c r="AK90" i="35"/>
  <c r="AK90" i="34"/>
  <c r="AK90" i="33"/>
  <c r="AK90" i="31"/>
  <c r="AK90" i="30"/>
  <c r="AK90" i="29"/>
  <c r="AR69" i="2"/>
  <c r="AR69" i="32" s="1"/>
  <c r="AF86" i="36"/>
  <c r="AF86" i="29"/>
  <c r="AR80" i="10"/>
  <c r="AF80" i="36"/>
  <c r="AF80" i="35"/>
  <c r="AF80" i="34"/>
  <c r="AF80" i="31"/>
  <c r="AF80" i="33"/>
  <c r="AF80" i="30"/>
  <c r="AF80" i="29"/>
  <c r="AT89" i="10"/>
  <c r="AT89" i="35" s="1"/>
  <c r="AH89" i="36"/>
  <c r="AH89" i="35"/>
  <c r="AH89" i="34"/>
  <c r="AH89" i="33"/>
  <c r="AH89" i="31"/>
  <c r="AH89" i="29"/>
  <c r="AH89" i="30"/>
  <c r="AM81" i="10"/>
  <c r="AM81" i="29" s="1"/>
  <c r="AA81" i="36"/>
  <c r="AA81" i="35"/>
  <c r="AA81" i="34"/>
  <c r="AA81" i="33"/>
  <c r="AA81" i="31"/>
  <c r="AA81" i="30"/>
  <c r="AA81" i="29"/>
  <c r="AH79" i="31"/>
  <c r="AH79" i="30"/>
  <c r="AW85" i="10"/>
  <c r="AW85" i="31" s="1"/>
  <c r="AK85" i="36"/>
  <c r="AK85" i="35"/>
  <c r="AK85" i="34"/>
  <c r="AK85" i="33"/>
  <c r="AK85" i="31"/>
  <c r="AK85" i="30"/>
  <c r="AK85" i="29"/>
  <c r="AW82" i="10"/>
  <c r="AK82" i="36"/>
  <c r="AK82" i="33"/>
  <c r="AK82" i="31"/>
  <c r="AW78" i="10"/>
  <c r="AK78" i="36"/>
  <c r="AK78" i="34"/>
  <c r="AK78" i="33"/>
  <c r="AJ88" i="36"/>
  <c r="AJ88" i="35"/>
  <c r="AJ88" i="34"/>
  <c r="AJ88" i="33"/>
  <c r="AJ88" i="31"/>
  <c r="AJ88" i="30"/>
  <c r="AV88" i="10"/>
  <c r="AV88" i="30" s="1"/>
  <c r="AJ88" i="29"/>
  <c r="AX83" i="10"/>
  <c r="AX83" i="31" s="1"/>
  <c r="AL83" i="36"/>
  <c r="AL83" i="35"/>
  <c r="AL83" i="34"/>
  <c r="AL83" i="33"/>
  <c r="AL83" i="30"/>
  <c r="AL83" i="31"/>
  <c r="AL83" i="29"/>
  <c r="AV79" i="10"/>
  <c r="AV79" i="31" s="1"/>
  <c r="AJ79" i="36"/>
  <c r="AJ79" i="35"/>
  <c r="AJ79" i="34"/>
  <c r="AJ79" i="33"/>
  <c r="AJ79" i="30"/>
  <c r="AJ79" i="29"/>
  <c r="AJ79" i="31"/>
  <c r="AT75" i="2"/>
  <c r="AV68" i="2"/>
  <c r="AV68" i="32" s="1"/>
  <c r="AQ71" i="2"/>
  <c r="AN75" i="2"/>
  <c r="AB75" i="32"/>
  <c r="AN72" i="2"/>
  <c r="AN72" i="32" s="1"/>
  <c r="AB72" i="32"/>
  <c r="AM66" i="2"/>
  <c r="AA66" i="32"/>
  <c r="AS75" i="2"/>
  <c r="AG75" i="32"/>
  <c r="AO73" i="2"/>
  <c r="AC73" i="32"/>
  <c r="AI68" i="32"/>
  <c r="AV74" i="2"/>
  <c r="AJ74" i="32"/>
  <c r="AP69" i="2"/>
  <c r="AP69" i="32" s="1"/>
  <c r="AD69" i="32"/>
  <c r="AT72" i="2"/>
  <c r="AH72" i="32"/>
  <c r="AS69" i="2"/>
  <c r="AN71" i="2"/>
  <c r="AB71" i="32"/>
  <c r="AW69" i="2"/>
  <c r="AW69" i="32" s="1"/>
  <c r="AK69" i="32"/>
  <c r="AP67" i="2"/>
  <c r="AD67" i="32"/>
  <c r="AR71" i="2"/>
  <c r="AF71" i="32"/>
  <c r="AS73" i="2"/>
  <c r="AG73" i="32"/>
  <c r="AR74" i="2"/>
  <c r="AF74" i="32"/>
  <c r="AS72" i="2"/>
  <c r="AS72" i="32" s="1"/>
  <c r="AG72" i="32"/>
  <c r="AM70" i="2"/>
  <c r="AA70" i="32"/>
  <c r="AN74" i="2"/>
  <c r="AB74" i="32"/>
  <c r="AT68" i="2"/>
  <c r="AH68" i="32"/>
  <c r="AT69" i="2"/>
  <c r="AT69" i="32" s="1"/>
  <c r="AH69" i="32"/>
  <c r="AN73" i="2"/>
  <c r="AB73" i="32"/>
  <c r="AT70" i="2"/>
  <c r="AH70" i="32"/>
  <c r="AC69" i="32"/>
  <c r="AO74" i="2"/>
  <c r="AR73" i="2"/>
  <c r="AF73" i="32"/>
  <c r="AP74" i="2"/>
  <c r="AP74" i="32" s="1"/>
  <c r="AD74" i="32"/>
  <c r="AW71" i="2"/>
  <c r="AK71" i="32"/>
  <c r="AV69" i="2"/>
  <c r="AV69" i="32" s="1"/>
  <c r="AJ69" i="32"/>
  <c r="AS70" i="2"/>
  <c r="AE67" i="32"/>
  <c r="AO72" i="2"/>
  <c r="AO72" i="32" s="1"/>
  <c r="AC72" i="32"/>
  <c r="AD68" i="32"/>
  <c r="AL67" i="32"/>
  <c r="AX68" i="2"/>
  <c r="AL68" i="32"/>
  <c r="AP71" i="2"/>
  <c r="AP71" i="32" s="1"/>
  <c r="AO68" i="2"/>
  <c r="AO68" i="32" s="1"/>
  <c r="AC68" i="32"/>
  <c r="AR72" i="2"/>
  <c r="AR72" i="32" s="1"/>
  <c r="AF72" i="32"/>
  <c r="AW70" i="2"/>
  <c r="AK70" i="32"/>
  <c r="AR70" i="2"/>
  <c r="AR70" i="32" s="1"/>
  <c r="AV75" i="2"/>
  <c r="AV75" i="32" s="1"/>
  <c r="AP70" i="2"/>
  <c r="AD70" i="32"/>
  <c r="AQ69" i="2"/>
  <c r="AQ69" i="32" s="1"/>
  <c r="AE69" i="32"/>
  <c r="AX69" i="2"/>
  <c r="AX69" i="32" s="1"/>
  <c r="AL69" i="32"/>
  <c r="AT73" i="2"/>
  <c r="AH73" i="32"/>
  <c r="AQ72" i="2"/>
  <c r="AQ72" i="32" s="1"/>
  <c r="AM72" i="2"/>
  <c r="AM72" i="32" s="1"/>
  <c r="AU72" i="2"/>
  <c r="AV88" i="36"/>
  <c r="AV88" i="34"/>
  <c r="AV88" i="33"/>
  <c r="AV88" i="31"/>
  <c r="AV88" i="29"/>
  <c r="AV86" i="36"/>
  <c r="AV86" i="35"/>
  <c r="AV86" i="34"/>
  <c r="AV86" i="33"/>
  <c r="AV86" i="31"/>
  <c r="AV86" i="30"/>
  <c r="AV86" i="29"/>
  <c r="AV79" i="35"/>
  <c r="AW78" i="35"/>
  <c r="AW78" i="31"/>
  <c r="AW82" i="31"/>
  <c r="AW85" i="35"/>
  <c r="AM81" i="35"/>
  <c r="AM81" i="33"/>
  <c r="AM81" i="31"/>
  <c r="AM81" i="30"/>
  <c r="AT89" i="31"/>
  <c r="AT89" i="29"/>
  <c r="AT89" i="30"/>
  <c r="AR80" i="36"/>
  <c r="AR80" i="35"/>
  <c r="AR80" i="34"/>
  <c r="AR80" i="33"/>
  <c r="AR80" i="31"/>
  <c r="AR80" i="30"/>
  <c r="AR80" i="29"/>
  <c r="AW90" i="36"/>
  <c r="AW90" i="35"/>
  <c r="AW90" i="34"/>
  <c r="AW90" i="33"/>
  <c r="AW90" i="31"/>
  <c r="AW90" i="30"/>
  <c r="AW90" i="29"/>
  <c r="AP90" i="36"/>
  <c r="AP90" i="35"/>
  <c r="AP90" i="34"/>
  <c r="AP90" i="31"/>
  <c r="AP90" i="30"/>
  <c r="AP90" i="29"/>
  <c r="AT85" i="36"/>
  <c r="AT85" i="35"/>
  <c r="AT85" i="34"/>
  <c r="AT85" i="30"/>
  <c r="AT85" i="31"/>
  <c r="AT85" i="29"/>
  <c r="AM88" i="36"/>
  <c r="AM88" i="35"/>
  <c r="AM88" i="34"/>
  <c r="AM88" i="31"/>
  <c r="AM88" i="30"/>
  <c r="AM88" i="29"/>
  <c r="AU78" i="36"/>
  <c r="AU78" i="35"/>
  <c r="AU78" i="33"/>
  <c r="AU78" i="34"/>
  <c r="AU78" i="30"/>
  <c r="AU78" i="31"/>
  <c r="AU78" i="29"/>
  <c r="AY85" i="10"/>
  <c r="AM85" i="36"/>
  <c r="AM85" i="35"/>
  <c r="AM85" i="34"/>
  <c r="AM85" i="33"/>
  <c r="AM85" i="31"/>
  <c r="AM85" i="30"/>
  <c r="AM85" i="29"/>
  <c r="AO82" i="36"/>
  <c r="AO82" i="35"/>
  <c r="AO82" i="34"/>
  <c r="AO82" i="33"/>
  <c r="AO82" i="31"/>
  <c r="AO82" i="30"/>
  <c r="AO82" i="29"/>
  <c r="AQ80" i="36"/>
  <c r="AQ80" i="35"/>
  <c r="AQ80" i="34"/>
  <c r="AQ80" i="33"/>
  <c r="AQ80" i="31"/>
  <c r="AQ80" i="30"/>
  <c r="AQ80" i="29"/>
  <c r="AN89" i="36"/>
  <c r="AN89" i="35"/>
  <c r="AN89" i="34"/>
  <c r="AN89" i="33"/>
  <c r="AN89" i="31"/>
  <c r="AN89" i="30"/>
  <c r="AN89" i="29"/>
  <c r="AN80" i="36"/>
  <c r="AN80" i="35"/>
  <c r="AN80" i="34"/>
  <c r="AN80" i="33"/>
  <c r="AN80" i="31"/>
  <c r="AN80" i="30"/>
  <c r="AN80" i="29"/>
  <c r="AO78" i="36"/>
  <c r="AO78" i="35"/>
  <c r="AO78" i="34"/>
  <c r="AO78" i="33"/>
  <c r="AO78" i="31"/>
  <c r="AO78" i="30"/>
  <c r="AO78" i="29"/>
  <c r="AX78" i="36"/>
  <c r="AX78" i="35"/>
  <c r="AX78" i="34"/>
  <c r="AX78" i="33"/>
  <c r="AX78" i="31"/>
  <c r="AX78" i="30"/>
  <c r="AX78" i="29"/>
  <c r="AQ88" i="36"/>
  <c r="AQ88" i="35"/>
  <c r="AQ88" i="34"/>
  <c r="AQ88" i="33"/>
  <c r="AQ88" i="30"/>
  <c r="AQ88" i="31"/>
  <c r="AQ88" i="29"/>
  <c r="AO90" i="36"/>
  <c r="AO90" i="35"/>
  <c r="AO90" i="34"/>
  <c r="AO90" i="33"/>
  <c r="AO90" i="31"/>
  <c r="AO90" i="30"/>
  <c r="AO90" i="29"/>
  <c r="AR84" i="35"/>
  <c r="AR84" i="34"/>
  <c r="AR84" i="31"/>
  <c r="AR84" i="30"/>
  <c r="AR84" i="29"/>
  <c r="AP79" i="36"/>
  <c r="AP79" i="35"/>
  <c r="AP79" i="34"/>
  <c r="AP79" i="33"/>
  <c r="AP79" i="31"/>
  <c r="AP79" i="30"/>
  <c r="AP79" i="29"/>
  <c r="AQ83" i="36"/>
  <c r="AQ83" i="35"/>
  <c r="AQ83" i="33"/>
  <c r="AQ83" i="34"/>
  <c r="AQ83" i="31"/>
  <c r="AQ83" i="30"/>
  <c r="AQ83" i="29"/>
  <c r="AS81" i="36"/>
  <c r="AS81" i="35"/>
  <c r="AS81" i="34"/>
  <c r="AS81" i="33"/>
  <c r="AS81" i="31"/>
  <c r="AS81" i="30"/>
  <c r="AS81" i="29"/>
  <c r="AU84" i="35"/>
  <c r="AU84" i="36"/>
  <c r="AU84" i="34"/>
  <c r="AU84" i="33"/>
  <c r="AU84" i="31"/>
  <c r="AU84" i="29"/>
  <c r="AU84" i="30"/>
  <c r="AT81" i="36"/>
  <c r="AT81" i="35"/>
  <c r="AT81" i="34"/>
  <c r="AT81" i="31"/>
  <c r="AT81" i="29"/>
  <c r="AW87" i="36"/>
  <c r="AW87" i="35"/>
  <c r="AW87" i="34"/>
  <c r="AW87" i="31"/>
  <c r="AW87" i="30"/>
  <c r="AW86" i="36"/>
  <c r="AW86" i="35"/>
  <c r="AW86" i="34"/>
  <c r="AW86" i="33"/>
  <c r="AW86" i="31"/>
  <c r="AW86" i="30"/>
  <c r="AW86" i="29"/>
  <c r="AN82" i="36"/>
  <c r="AN82" i="35"/>
  <c r="AN82" i="34"/>
  <c r="AN82" i="33"/>
  <c r="AN82" i="31"/>
  <c r="AN82" i="30"/>
  <c r="AN82" i="29"/>
  <c r="AR90" i="36"/>
  <c r="AR90" i="35"/>
  <c r="AR90" i="34"/>
  <c r="AR90" i="33"/>
  <c r="AR90" i="31"/>
  <c r="AR90" i="30"/>
  <c r="AR90" i="29"/>
  <c r="AP78" i="36"/>
  <c r="AP78" i="35"/>
  <c r="AP78" i="34"/>
  <c r="AP78" i="33"/>
  <c r="AP78" i="31"/>
  <c r="AP78" i="29"/>
  <c r="AP78" i="30"/>
  <c r="AQ78" i="36"/>
  <c r="AQ78" i="35"/>
  <c r="AQ78" i="34"/>
  <c r="AQ78" i="31"/>
  <c r="AQ78" i="29"/>
  <c r="AQ78" i="30"/>
  <c r="AS90" i="36"/>
  <c r="AS90" i="35"/>
  <c r="AS90" i="34"/>
  <c r="AS90" i="30"/>
  <c r="AS90" i="29"/>
  <c r="AS90" i="31"/>
  <c r="AV78" i="36"/>
  <c r="AV78" i="35"/>
  <c r="AV78" i="34"/>
  <c r="AV78" i="31"/>
  <c r="AV78" i="30"/>
  <c r="AV78" i="29"/>
  <c r="AM90" i="36"/>
  <c r="AM90" i="34"/>
  <c r="AM90" i="35"/>
  <c r="AM90" i="31"/>
  <c r="AM90" i="30"/>
  <c r="AM90" i="29"/>
  <c r="AU90" i="36"/>
  <c r="AU90" i="35"/>
  <c r="AU90" i="34"/>
  <c r="AU90" i="31"/>
  <c r="AU90" i="30"/>
  <c r="AU90" i="29"/>
  <c r="AN78" i="36"/>
  <c r="AN78" i="35"/>
  <c r="AN78" i="33"/>
  <c r="AN78" i="34"/>
  <c r="AN78" i="30"/>
  <c r="AN78" i="29"/>
  <c r="AY80" i="10"/>
  <c r="AM80" i="36"/>
  <c r="AM80" i="35"/>
  <c r="AM80" i="34"/>
  <c r="AM80" i="33"/>
  <c r="AM80" i="31"/>
  <c r="AM80" i="29"/>
  <c r="AM80" i="30"/>
  <c r="AT90" i="36"/>
  <c r="AT90" i="35"/>
  <c r="AT90" i="34"/>
  <c r="AT90" i="33"/>
  <c r="AT90" i="31"/>
  <c r="AT90" i="30"/>
  <c r="AT90" i="29"/>
  <c r="AX86" i="36"/>
  <c r="AX86" i="35"/>
  <c r="AX86" i="34"/>
  <c r="AX86" i="31"/>
  <c r="AX86" i="33"/>
  <c r="AX86" i="30"/>
  <c r="AX86" i="29"/>
  <c r="AN81" i="36"/>
  <c r="AN81" i="35"/>
  <c r="AN81" i="34"/>
  <c r="AN81" i="33"/>
  <c r="AN81" i="31"/>
  <c r="AN81" i="30"/>
  <c r="AN81" i="29"/>
  <c r="AS79" i="35"/>
  <c r="AS79" i="36"/>
  <c r="AS79" i="34"/>
  <c r="AS79" i="31"/>
  <c r="AS79" i="30"/>
  <c r="AS79" i="33"/>
  <c r="AS79" i="29"/>
  <c r="AP86" i="36"/>
  <c r="AP86" i="35"/>
  <c r="AP86" i="34"/>
  <c r="AP86" i="31"/>
  <c r="AP86" i="30"/>
  <c r="AP86" i="33"/>
  <c r="AP86" i="29"/>
  <c r="AQ86" i="36"/>
  <c r="AQ86" i="35"/>
  <c r="AQ86" i="34"/>
  <c r="AQ86" i="31"/>
  <c r="AQ86" i="33"/>
  <c r="AQ86" i="30"/>
  <c r="AQ86" i="29"/>
  <c r="AU81" i="35"/>
  <c r="AU81" i="36"/>
  <c r="AU81" i="34"/>
  <c r="AU81" i="33"/>
  <c r="AU81" i="31"/>
  <c r="AU81" i="30"/>
  <c r="AU81" i="29"/>
  <c r="AP85" i="36"/>
  <c r="AP85" i="35"/>
  <c r="AP85" i="34"/>
  <c r="AP85" i="33"/>
  <c r="AP85" i="31"/>
  <c r="AP85" i="29"/>
  <c r="AP85" i="30"/>
  <c r="AP87" i="36"/>
  <c r="AP87" i="35"/>
  <c r="AP87" i="34"/>
  <c r="AP87" i="33"/>
  <c r="AP87" i="31"/>
  <c r="AP87" i="30"/>
  <c r="AP87" i="29"/>
  <c r="AN73" i="32"/>
  <c r="AX74" i="32"/>
  <c r="AN71" i="32"/>
  <c r="AV74" i="32"/>
  <c r="AO73" i="32"/>
  <c r="AW70" i="32"/>
  <c r="AX68" i="32"/>
  <c r="AP70" i="32"/>
  <c r="AR71" i="32"/>
  <c r="AS75" i="32"/>
  <c r="AX67" i="32"/>
  <c r="AW71" i="32"/>
  <c r="AT68" i="32"/>
  <c r="AY70" i="2"/>
  <c r="AM70" i="32"/>
  <c r="AR74" i="32"/>
  <c r="AP67" i="32"/>
  <c r="AS69" i="32"/>
  <c r="AU68" i="32"/>
  <c r="AY66" i="2"/>
  <c r="AM66" i="32"/>
  <c r="AN75" i="32"/>
  <c r="AP68" i="32"/>
  <c r="AS70" i="32"/>
  <c r="AR73" i="32"/>
  <c r="AT70" i="32"/>
  <c r="AN74" i="32"/>
  <c r="AS73" i="32"/>
  <c r="AT72" i="32"/>
  <c r="AY80" i="35"/>
  <c r="AY80" i="34"/>
  <c r="AY80" i="33"/>
  <c r="AY80" i="30"/>
  <c r="AY80" i="29"/>
  <c r="AY85" i="35"/>
  <c r="AY85" i="34"/>
  <c r="AY85" i="33"/>
  <c r="AY85" i="29"/>
  <c r="AY85" i="30"/>
  <c r="AY66" i="32"/>
  <c r="AX53" i="36"/>
  <c r="AX52" i="36" s="1"/>
  <c r="AX51" i="36" s="1"/>
  <c r="AW53" i="36"/>
  <c r="AV53" i="36"/>
  <c r="AU53" i="36"/>
  <c r="AT53" i="36"/>
  <c r="AS53" i="36"/>
  <c r="AS52" i="36" s="1"/>
  <c r="AS51" i="36" s="1"/>
  <c r="AS50" i="36" s="1"/>
  <c r="AS49" i="36" s="1"/>
  <c r="AS48" i="36" s="1"/>
  <c r="AS47" i="36" s="1"/>
  <c r="AS46" i="36" s="1"/>
  <c r="AS45" i="36" s="1"/>
  <c r="AS44" i="36" s="1"/>
  <c r="AS43" i="36" s="1"/>
  <c r="AS42" i="36" s="1"/>
  <c r="AS41" i="36" s="1"/>
  <c r="AS55" i="36" s="1"/>
  <c r="AR53" i="36"/>
  <c r="AQ53" i="36"/>
  <c r="AP53" i="36"/>
  <c r="AP52" i="36" s="1"/>
  <c r="AP51" i="36" s="1"/>
  <c r="AP50" i="36" s="1"/>
  <c r="AP49" i="36" s="1"/>
  <c r="AP48" i="36" s="1"/>
  <c r="AP47" i="36" s="1"/>
  <c r="AP46" i="36" s="1"/>
  <c r="AP45" i="36" s="1"/>
  <c r="AP44" i="36" s="1"/>
  <c r="AP43" i="36" s="1"/>
  <c r="AP42" i="36" s="1"/>
  <c r="AP41" i="36" s="1"/>
  <c r="AO53" i="36"/>
  <c r="AN53" i="36"/>
  <c r="AM53" i="36"/>
  <c r="AL53" i="36"/>
  <c r="AK53" i="36"/>
  <c r="AK52" i="36" s="1"/>
  <c r="AK51" i="36" s="1"/>
  <c r="AK50" i="36" s="1"/>
  <c r="AK49" i="36" s="1"/>
  <c r="AK48" i="36" s="1"/>
  <c r="AK47" i="36" s="1"/>
  <c r="AK46" i="36" s="1"/>
  <c r="AK45" i="36" s="1"/>
  <c r="AK44" i="36" s="1"/>
  <c r="AK43" i="36" s="1"/>
  <c r="AK42" i="36" s="1"/>
  <c r="AK41" i="36" s="1"/>
  <c r="AK55" i="36" s="1"/>
  <c r="AJ53" i="36"/>
  <c r="AI53" i="36"/>
  <c r="AH53" i="36"/>
  <c r="AH52" i="36" s="1"/>
  <c r="AH51" i="36" s="1"/>
  <c r="AF53" i="36"/>
  <c r="AF52" i="36" s="1"/>
  <c r="AF51" i="36" s="1"/>
  <c r="AF50" i="36" s="1"/>
  <c r="AF49" i="36" s="1"/>
  <c r="AF48" i="36" s="1"/>
  <c r="AF47" i="36" s="1"/>
  <c r="AF46" i="36" s="1"/>
  <c r="AF45" i="36" s="1"/>
  <c r="AF44" i="36" s="1"/>
  <c r="AF43" i="36" s="1"/>
  <c r="AF42" i="36" s="1"/>
  <c r="AF41" i="36" s="1"/>
  <c r="AE53" i="36"/>
  <c r="AE52" i="36" s="1"/>
  <c r="AE51" i="36" s="1"/>
  <c r="AE50" i="36" s="1"/>
  <c r="AE49" i="36" s="1"/>
  <c r="AE48" i="36" s="1"/>
  <c r="AE47" i="36" s="1"/>
  <c r="AE46" i="36" s="1"/>
  <c r="AE45" i="36" s="1"/>
  <c r="AE44" i="36" s="1"/>
  <c r="AE43" i="36" s="1"/>
  <c r="AE42" i="36" s="1"/>
  <c r="AE41" i="36" s="1"/>
  <c r="AD53" i="36"/>
  <c r="AC53" i="36"/>
  <c r="AC52" i="36" s="1"/>
  <c r="AC51" i="36" s="1"/>
  <c r="AC50" i="36" s="1"/>
  <c r="AC49" i="36" s="1"/>
  <c r="AC48" i="36" s="1"/>
  <c r="AC47" i="36" s="1"/>
  <c r="AC46" i="36" s="1"/>
  <c r="AC45" i="36" s="1"/>
  <c r="AC44" i="36" s="1"/>
  <c r="AC43" i="36" s="1"/>
  <c r="AC42" i="36" s="1"/>
  <c r="AC41" i="36" s="1"/>
  <c r="AB53" i="36"/>
  <c r="AA53" i="36"/>
  <c r="Z53" i="36"/>
  <c r="Z52" i="36" s="1"/>
  <c r="Z51" i="36" s="1"/>
  <c r="Z50" i="36" s="1"/>
  <c r="Z49" i="36" s="1"/>
  <c r="Z48" i="36" s="1"/>
  <c r="Z47" i="36" s="1"/>
  <c r="Z46" i="36" s="1"/>
  <c r="Z45" i="36" s="1"/>
  <c r="Z44" i="36" s="1"/>
  <c r="Z43" i="36" s="1"/>
  <c r="Z42" i="36" s="1"/>
  <c r="Z41" i="36" s="1"/>
  <c r="Y53" i="36"/>
  <c r="X53" i="36"/>
  <c r="W53" i="36"/>
  <c r="V53" i="36"/>
  <c r="U53" i="36"/>
  <c r="U52" i="36" s="1"/>
  <c r="U51" i="36" s="1"/>
  <c r="U50" i="36" s="1"/>
  <c r="T53" i="36"/>
  <c r="T52" i="36" s="1"/>
  <c r="T51" i="36" s="1"/>
  <c r="T50" i="36" s="1"/>
  <c r="T49" i="36" s="1"/>
  <c r="T48" i="36" s="1"/>
  <c r="T47" i="36" s="1"/>
  <c r="T46" i="36" s="1"/>
  <c r="T45" i="36" s="1"/>
  <c r="T44" i="36" s="1"/>
  <c r="T43" i="36" s="1"/>
  <c r="T42" i="36" s="1"/>
  <c r="T41" i="36" s="1"/>
  <c r="S53" i="36"/>
  <c r="R53" i="36"/>
  <c r="R52" i="36" s="1"/>
  <c r="R51" i="36" s="1"/>
  <c r="R50" i="36" s="1"/>
  <c r="R49" i="36" s="1"/>
  <c r="R48" i="36" s="1"/>
  <c r="R47" i="36" s="1"/>
  <c r="R46" i="36" s="1"/>
  <c r="R45" i="36" s="1"/>
  <c r="R44" i="36" s="1"/>
  <c r="R43" i="36" s="1"/>
  <c r="R42" i="36" s="1"/>
  <c r="R41" i="36" s="1"/>
  <c r="P53" i="36"/>
  <c r="O53" i="36"/>
  <c r="N53" i="36"/>
  <c r="M53" i="36"/>
  <c r="L53" i="36"/>
  <c r="L52" i="36" s="1"/>
  <c r="K53" i="36"/>
  <c r="K52" i="36" s="1"/>
  <c r="K51" i="36" s="1"/>
  <c r="K50" i="36" s="1"/>
  <c r="K49" i="36" s="1"/>
  <c r="K48" i="36" s="1"/>
  <c r="K47" i="36" s="1"/>
  <c r="K46" i="36" s="1"/>
  <c r="K45" i="36" s="1"/>
  <c r="K44" i="36" s="1"/>
  <c r="K43" i="36" s="1"/>
  <c r="K42" i="36" s="1"/>
  <c r="K41" i="36" s="1"/>
  <c r="J53" i="36"/>
  <c r="I53" i="36"/>
  <c r="I52" i="36" s="1"/>
  <c r="I51" i="36" s="1"/>
  <c r="I50" i="36" s="1"/>
  <c r="I49" i="36" s="1"/>
  <c r="I48" i="36" s="1"/>
  <c r="I47" i="36" s="1"/>
  <c r="I46" i="36" s="1"/>
  <c r="I45" i="36" s="1"/>
  <c r="I44" i="36" s="1"/>
  <c r="I43" i="36" s="1"/>
  <c r="I42" i="36" s="1"/>
  <c r="I41" i="36" s="1"/>
  <c r="H53" i="36"/>
  <c r="G53" i="36"/>
  <c r="G52" i="36" s="1"/>
  <c r="G51" i="36" s="1"/>
  <c r="G50" i="36" s="1"/>
  <c r="G49" i="36" s="1"/>
  <c r="G48" i="36" s="1"/>
  <c r="G47" i="36" s="1"/>
  <c r="G46" i="36" s="1"/>
  <c r="G45" i="36" s="1"/>
  <c r="G44" i="36" s="1"/>
  <c r="G43" i="36" s="1"/>
  <c r="G42" i="36" s="1"/>
  <c r="G41" i="36" s="1"/>
  <c r="G55" i="36" s="1"/>
  <c r="AW52" i="36"/>
  <c r="AV52" i="36"/>
  <c r="AV51" i="36" s="1"/>
  <c r="AV50" i="36" s="1"/>
  <c r="AV49" i="36" s="1"/>
  <c r="AV48" i="36" s="1"/>
  <c r="AV47" i="36" s="1"/>
  <c r="AV46" i="36" s="1"/>
  <c r="AV45" i="36" s="1"/>
  <c r="AV44" i="36" s="1"/>
  <c r="AV43" i="36" s="1"/>
  <c r="AV42" i="36" s="1"/>
  <c r="AV41" i="36" s="1"/>
  <c r="AU52" i="36"/>
  <c r="AT52" i="36"/>
  <c r="AT51" i="36" s="1"/>
  <c r="AT50" i="36" s="1"/>
  <c r="AT49" i="36" s="1"/>
  <c r="AT48" i="36" s="1"/>
  <c r="AT47" i="36" s="1"/>
  <c r="AT46" i="36" s="1"/>
  <c r="AT45" i="36" s="1"/>
  <c r="AT44" i="36" s="1"/>
  <c r="AT43" i="36" s="1"/>
  <c r="AT42" i="36" s="1"/>
  <c r="AT41" i="36" s="1"/>
  <c r="AR52" i="36"/>
  <c r="AR51" i="36" s="1"/>
  <c r="AR50" i="36" s="1"/>
  <c r="AR49" i="36" s="1"/>
  <c r="AR48" i="36" s="1"/>
  <c r="AR47" i="36" s="1"/>
  <c r="AR46" i="36" s="1"/>
  <c r="AR45" i="36" s="1"/>
  <c r="AR44" i="36" s="1"/>
  <c r="AR43" i="36" s="1"/>
  <c r="AR42" i="36" s="1"/>
  <c r="AR41" i="36" s="1"/>
  <c r="AQ52" i="36"/>
  <c r="AQ51" i="36" s="1"/>
  <c r="AQ50" i="36" s="1"/>
  <c r="AQ49" i="36" s="1"/>
  <c r="AQ48" i="36" s="1"/>
  <c r="AQ47" i="36" s="1"/>
  <c r="AQ46" i="36" s="1"/>
  <c r="AQ45" i="36" s="1"/>
  <c r="AQ44" i="36" s="1"/>
  <c r="AQ43" i="36" s="1"/>
  <c r="AQ42" i="36" s="1"/>
  <c r="AQ41" i="36" s="1"/>
  <c r="AQ55" i="36" s="1"/>
  <c r="AO52" i="36"/>
  <c r="AO51" i="36" s="1"/>
  <c r="AO50" i="36" s="1"/>
  <c r="AO49" i="36" s="1"/>
  <c r="AN52" i="36"/>
  <c r="AN51" i="36" s="1"/>
  <c r="AN50" i="36" s="1"/>
  <c r="AN49" i="36" s="1"/>
  <c r="AN48" i="36" s="1"/>
  <c r="AN47" i="36" s="1"/>
  <c r="AN46" i="36" s="1"/>
  <c r="AN45" i="36" s="1"/>
  <c r="AN44" i="36" s="1"/>
  <c r="AN43" i="36" s="1"/>
  <c r="AN42" i="36" s="1"/>
  <c r="AN41" i="36" s="1"/>
  <c r="AN55" i="36" s="1"/>
  <c r="AM52" i="36"/>
  <c r="AL52" i="36"/>
  <c r="AJ52" i="36"/>
  <c r="AJ51" i="36" s="1"/>
  <c r="AJ50" i="36" s="1"/>
  <c r="AJ49" i="36" s="1"/>
  <c r="AJ48" i="36" s="1"/>
  <c r="AJ47" i="36" s="1"/>
  <c r="AJ46" i="36" s="1"/>
  <c r="AJ45" i="36" s="1"/>
  <c r="AJ44" i="36" s="1"/>
  <c r="AJ43" i="36" s="1"/>
  <c r="AJ42" i="36" s="1"/>
  <c r="AJ41" i="36" s="1"/>
  <c r="AI52" i="36"/>
  <c r="AI51" i="36" s="1"/>
  <c r="AI50" i="36" s="1"/>
  <c r="AI49" i="36" s="1"/>
  <c r="AI48" i="36" s="1"/>
  <c r="AI47" i="36" s="1"/>
  <c r="AI46" i="36" s="1"/>
  <c r="AI45" i="36" s="1"/>
  <c r="AI44" i="36" s="1"/>
  <c r="AI43" i="36" s="1"/>
  <c r="AI42" i="36" s="1"/>
  <c r="AI41" i="36" s="1"/>
  <c r="AD52" i="36"/>
  <c r="AB52" i="36"/>
  <c r="AB51" i="36" s="1"/>
  <c r="AB50" i="36" s="1"/>
  <c r="AB49" i="36" s="1"/>
  <c r="AB48" i="36" s="1"/>
  <c r="AB47" i="36" s="1"/>
  <c r="AB46" i="36" s="1"/>
  <c r="AB45" i="36" s="1"/>
  <c r="AB44" i="36" s="1"/>
  <c r="AB43" i="36" s="1"/>
  <c r="AB42" i="36" s="1"/>
  <c r="AB41" i="36" s="1"/>
  <c r="AB55" i="36" s="1"/>
  <c r="AA52" i="36"/>
  <c r="AA51" i="36" s="1"/>
  <c r="AA50" i="36" s="1"/>
  <c r="AA49" i="36" s="1"/>
  <c r="AA48" i="36" s="1"/>
  <c r="AA47" i="36" s="1"/>
  <c r="AA46" i="36" s="1"/>
  <c r="AA45" i="36" s="1"/>
  <c r="AA44" i="36" s="1"/>
  <c r="AA43" i="36" s="1"/>
  <c r="AA42" i="36" s="1"/>
  <c r="AA41" i="36" s="1"/>
  <c r="Y52" i="36"/>
  <c r="Y51" i="36" s="1"/>
  <c r="Y50" i="36" s="1"/>
  <c r="Y49" i="36" s="1"/>
  <c r="Y48" i="36" s="1"/>
  <c r="Y47" i="36" s="1"/>
  <c r="Y46" i="36" s="1"/>
  <c r="Y45" i="36" s="1"/>
  <c r="Y44" i="36" s="1"/>
  <c r="Y43" i="36" s="1"/>
  <c r="Y42" i="36" s="1"/>
  <c r="Y41" i="36" s="1"/>
  <c r="Y55" i="36" s="1"/>
  <c r="X52" i="36"/>
  <c r="X51" i="36" s="1"/>
  <c r="X50" i="36" s="1"/>
  <c r="X49" i="36" s="1"/>
  <c r="X48" i="36" s="1"/>
  <c r="X47" i="36" s="1"/>
  <c r="X46" i="36" s="1"/>
  <c r="X45" i="36" s="1"/>
  <c r="X44" i="36" s="1"/>
  <c r="X43" i="36" s="1"/>
  <c r="X42" i="36" s="1"/>
  <c r="X41" i="36" s="1"/>
  <c r="W52" i="36"/>
  <c r="V52" i="36"/>
  <c r="V51" i="36" s="1"/>
  <c r="V50" i="36" s="1"/>
  <c r="V49" i="36" s="1"/>
  <c r="V48" i="36" s="1"/>
  <c r="V47" i="36" s="1"/>
  <c r="V46" i="36" s="1"/>
  <c r="V45" i="36" s="1"/>
  <c r="V44" i="36" s="1"/>
  <c r="V43" i="36" s="1"/>
  <c r="V42" i="36" s="1"/>
  <c r="V41" i="36" s="1"/>
  <c r="V55" i="36" s="1"/>
  <c r="S52" i="36"/>
  <c r="S51" i="36" s="1"/>
  <c r="S50" i="36" s="1"/>
  <c r="S49" i="36" s="1"/>
  <c r="S48" i="36" s="1"/>
  <c r="S47" i="36" s="1"/>
  <c r="S46" i="36" s="1"/>
  <c r="S45" i="36" s="1"/>
  <c r="S44" i="36" s="1"/>
  <c r="S43" i="36" s="1"/>
  <c r="S42" i="36" s="1"/>
  <c r="S41" i="36" s="1"/>
  <c r="P52" i="36"/>
  <c r="P51" i="36" s="1"/>
  <c r="P50" i="36" s="1"/>
  <c r="P49" i="36" s="1"/>
  <c r="P48" i="36" s="1"/>
  <c r="P47" i="36" s="1"/>
  <c r="P46" i="36" s="1"/>
  <c r="P45" i="36" s="1"/>
  <c r="P44" i="36" s="1"/>
  <c r="P43" i="36" s="1"/>
  <c r="P42" i="36" s="1"/>
  <c r="P41" i="36" s="1"/>
  <c r="O52" i="36"/>
  <c r="O51" i="36" s="1"/>
  <c r="O50" i="36" s="1"/>
  <c r="O49" i="36" s="1"/>
  <c r="O48" i="36" s="1"/>
  <c r="O47" i="36" s="1"/>
  <c r="O46" i="36" s="1"/>
  <c r="O45" i="36" s="1"/>
  <c r="O44" i="36" s="1"/>
  <c r="O43" i="36" s="1"/>
  <c r="O42" i="36" s="1"/>
  <c r="O41" i="36" s="1"/>
  <c r="O55" i="36" s="1"/>
  <c r="N52" i="36"/>
  <c r="N51" i="36" s="1"/>
  <c r="N50" i="36" s="1"/>
  <c r="N49" i="36" s="1"/>
  <c r="N48" i="36" s="1"/>
  <c r="N47" i="36" s="1"/>
  <c r="N46" i="36" s="1"/>
  <c r="N45" i="36" s="1"/>
  <c r="N44" i="36" s="1"/>
  <c r="N43" i="36" s="1"/>
  <c r="N42" i="36" s="1"/>
  <c r="N41" i="36" s="1"/>
  <c r="N55" i="36" s="1"/>
  <c r="M52" i="36"/>
  <c r="M51" i="36" s="1"/>
  <c r="M50" i="36" s="1"/>
  <c r="M49" i="36" s="1"/>
  <c r="M48" i="36" s="1"/>
  <c r="M47" i="36" s="1"/>
  <c r="M46" i="36" s="1"/>
  <c r="M45" i="36" s="1"/>
  <c r="M44" i="36" s="1"/>
  <c r="M43" i="36" s="1"/>
  <c r="M42" i="36" s="1"/>
  <c r="M41" i="36" s="1"/>
  <c r="J52" i="36"/>
  <c r="H52" i="36"/>
  <c r="H51" i="36" s="1"/>
  <c r="H50" i="36" s="1"/>
  <c r="H49" i="36" s="1"/>
  <c r="H48" i="36" s="1"/>
  <c r="H47" i="36" s="1"/>
  <c r="H46" i="36" s="1"/>
  <c r="H45" i="36" s="1"/>
  <c r="H44" i="36" s="1"/>
  <c r="H43" i="36" s="1"/>
  <c r="H42" i="36" s="1"/>
  <c r="H41" i="36" s="1"/>
  <c r="AW51" i="36"/>
  <c r="AW50" i="36" s="1"/>
  <c r="AW49" i="36" s="1"/>
  <c r="AW48" i="36" s="1"/>
  <c r="AW47" i="36" s="1"/>
  <c r="AW46" i="36" s="1"/>
  <c r="AW45" i="36" s="1"/>
  <c r="AW44" i="36" s="1"/>
  <c r="AW43" i="36" s="1"/>
  <c r="AW42" i="36" s="1"/>
  <c r="AW41" i="36" s="1"/>
  <c r="AW55" i="36" s="1"/>
  <c r="AU51" i="36"/>
  <c r="AU50" i="36" s="1"/>
  <c r="AU49" i="36" s="1"/>
  <c r="AU48" i="36" s="1"/>
  <c r="AU47" i="36" s="1"/>
  <c r="AU46" i="36" s="1"/>
  <c r="AU45" i="36" s="1"/>
  <c r="AU44" i="36" s="1"/>
  <c r="AU43" i="36" s="1"/>
  <c r="AU42" i="36" s="1"/>
  <c r="AU41" i="36" s="1"/>
  <c r="AM51" i="36"/>
  <c r="AM50" i="36" s="1"/>
  <c r="AM49" i="36" s="1"/>
  <c r="AM48" i="36" s="1"/>
  <c r="AM47" i="36" s="1"/>
  <c r="AM46" i="36" s="1"/>
  <c r="AM45" i="36" s="1"/>
  <c r="AM44" i="36" s="1"/>
  <c r="AM43" i="36" s="1"/>
  <c r="AM42" i="36" s="1"/>
  <c r="AM41" i="36" s="1"/>
  <c r="AL51" i="36"/>
  <c r="AL50" i="36" s="1"/>
  <c r="AL49" i="36" s="1"/>
  <c r="AL48" i="36" s="1"/>
  <c r="AL47" i="36" s="1"/>
  <c r="AL46" i="36" s="1"/>
  <c r="AL45" i="36" s="1"/>
  <c r="AL44" i="36" s="1"/>
  <c r="AL43" i="36" s="1"/>
  <c r="AL42" i="36" s="1"/>
  <c r="AL41" i="36" s="1"/>
  <c r="AD51" i="36"/>
  <c r="AD50" i="36" s="1"/>
  <c r="AD49" i="36" s="1"/>
  <c r="AD48" i="36" s="1"/>
  <c r="AD47" i="36" s="1"/>
  <c r="AD46" i="36" s="1"/>
  <c r="AD45" i="36" s="1"/>
  <c r="AD44" i="36" s="1"/>
  <c r="AD43" i="36" s="1"/>
  <c r="AD42" i="36" s="1"/>
  <c r="AD41" i="36" s="1"/>
  <c r="W51" i="36"/>
  <c r="W50" i="36" s="1"/>
  <c r="W49" i="36" s="1"/>
  <c r="W48" i="36" s="1"/>
  <c r="W47" i="36" s="1"/>
  <c r="W46" i="36" s="1"/>
  <c r="W45" i="36" s="1"/>
  <c r="W44" i="36" s="1"/>
  <c r="W43" i="36" s="1"/>
  <c r="W42" i="36" s="1"/>
  <c r="W41" i="36" s="1"/>
  <c r="W55" i="36" s="1"/>
  <c r="L51" i="36"/>
  <c r="L50" i="36" s="1"/>
  <c r="L49" i="36" s="1"/>
  <c r="L48" i="36" s="1"/>
  <c r="L47" i="36" s="1"/>
  <c r="L46" i="36" s="1"/>
  <c r="L45" i="36" s="1"/>
  <c r="L44" i="36" s="1"/>
  <c r="L43" i="36" s="1"/>
  <c r="L42" i="36" s="1"/>
  <c r="L41" i="36" s="1"/>
  <c r="L55" i="36" s="1"/>
  <c r="J51" i="36"/>
  <c r="J50" i="36" s="1"/>
  <c r="J49" i="36" s="1"/>
  <c r="J48" i="36" s="1"/>
  <c r="J47" i="36" s="1"/>
  <c r="J46" i="36" s="1"/>
  <c r="J45" i="36" s="1"/>
  <c r="J44" i="36" s="1"/>
  <c r="J43" i="36" s="1"/>
  <c r="J42" i="36" s="1"/>
  <c r="J41" i="36" s="1"/>
  <c r="AX50" i="36"/>
  <c r="AX49" i="36" s="1"/>
  <c r="AX48" i="36" s="1"/>
  <c r="AX47" i="36" s="1"/>
  <c r="AX46" i="36" s="1"/>
  <c r="AX45" i="36" s="1"/>
  <c r="AX44" i="36" s="1"/>
  <c r="AX43" i="36" s="1"/>
  <c r="AX42" i="36" s="1"/>
  <c r="AX41" i="36" s="1"/>
  <c r="AH50" i="36"/>
  <c r="AH49" i="36" s="1"/>
  <c r="AH48" i="36" s="1"/>
  <c r="AH47" i="36" s="1"/>
  <c r="AH46" i="36" s="1"/>
  <c r="AH45" i="36" s="1"/>
  <c r="AH44" i="36" s="1"/>
  <c r="AH43" i="36" s="1"/>
  <c r="AH42" i="36" s="1"/>
  <c r="AH41" i="36" s="1"/>
  <c r="AH55" i="36" s="1"/>
  <c r="AG55" i="36"/>
  <c r="U49" i="36"/>
  <c r="U48" i="36" s="1"/>
  <c r="U47" i="36" s="1"/>
  <c r="U46" i="36" s="1"/>
  <c r="U45" i="36" s="1"/>
  <c r="U44" i="36" s="1"/>
  <c r="U43" i="36" s="1"/>
  <c r="U42" i="36" s="1"/>
  <c r="U41" i="36" s="1"/>
  <c r="U55" i="36" s="1"/>
  <c r="AO48" i="36"/>
  <c r="AO47" i="36" s="1"/>
  <c r="AO46" i="36" s="1"/>
  <c r="AO45" i="36" s="1"/>
  <c r="AO44" i="36" s="1"/>
  <c r="AO43" i="36" s="1"/>
  <c r="AO42" i="36" s="1"/>
  <c r="AO41" i="36" s="1"/>
  <c r="AO55" i="36" s="1"/>
  <c r="G53" i="35"/>
  <c r="H53" i="35"/>
  <c r="I53" i="35" s="1"/>
  <c r="J53" i="35" s="1"/>
  <c r="K53" i="35" s="1"/>
  <c r="L53" i="35" s="1"/>
  <c r="M53" i="35" s="1"/>
  <c r="N53" i="35" s="1"/>
  <c r="O53" i="35" s="1"/>
  <c r="P53" i="35" s="1"/>
  <c r="R53" i="35"/>
  <c r="S53" i="35" s="1"/>
  <c r="T53" i="35" s="1"/>
  <c r="U53" i="35" s="1"/>
  <c r="V53" i="35" s="1"/>
  <c r="W53" i="35" s="1"/>
  <c r="X53" i="35" s="1"/>
  <c r="Y53" i="35" s="1"/>
  <c r="Z53" i="35" s="1"/>
  <c r="AA53" i="35" s="1"/>
  <c r="AB53" i="35" s="1"/>
  <c r="AC53" i="35" s="1"/>
  <c r="AD53" i="35" s="1"/>
  <c r="AE53" i="35" s="1"/>
  <c r="AF53" i="35" s="1"/>
  <c r="AH53" i="35" s="1"/>
  <c r="AI53" i="35" s="1"/>
  <c r="AJ53" i="35" s="1"/>
  <c r="AK53" i="35" s="1"/>
  <c r="AL53" i="35" s="1"/>
  <c r="AM53" i="35" s="1"/>
  <c r="AN53" i="35" s="1"/>
  <c r="AO53" i="35" s="1"/>
  <c r="AP53" i="35" s="1"/>
  <c r="AQ53" i="35" s="1"/>
  <c r="AR53" i="35" s="1"/>
  <c r="AS53" i="35" s="1"/>
  <c r="AT53" i="35" s="1"/>
  <c r="AU53" i="35" s="1"/>
  <c r="AV53" i="35" s="1"/>
  <c r="AW53" i="35" s="1"/>
  <c r="AX53" i="35" s="1"/>
  <c r="AY53" i="35" s="1"/>
  <c r="G52" i="35"/>
  <c r="H52" i="35" s="1"/>
  <c r="I52" i="35" s="1"/>
  <c r="J52" i="35" s="1"/>
  <c r="K52" i="35" s="1"/>
  <c r="L52" i="35" s="1"/>
  <c r="M52" i="35" s="1"/>
  <c r="N52" i="35" s="1"/>
  <c r="O52" i="35" s="1"/>
  <c r="P52" i="35" s="1"/>
  <c r="R52" i="35"/>
  <c r="S52" i="35" s="1"/>
  <c r="T52" i="35" s="1"/>
  <c r="U52" i="35" s="1"/>
  <c r="V52" i="35" s="1"/>
  <c r="W52" i="35" s="1"/>
  <c r="X52" i="35" s="1"/>
  <c r="Y52" i="35" s="1"/>
  <c r="Z52" i="35" s="1"/>
  <c r="AA52" i="35" s="1"/>
  <c r="AB52" i="35" s="1"/>
  <c r="AC52" i="35" s="1"/>
  <c r="AD52" i="35" s="1"/>
  <c r="AE52" i="35" s="1"/>
  <c r="AF52" i="35" s="1"/>
  <c r="AH52" i="35" s="1"/>
  <c r="AI52" i="35" s="1"/>
  <c r="AJ52" i="35" s="1"/>
  <c r="AK52" i="35" s="1"/>
  <c r="AL52" i="35" s="1"/>
  <c r="AM52" i="35" s="1"/>
  <c r="AN52" i="35" s="1"/>
  <c r="AO52" i="35" s="1"/>
  <c r="AP52" i="35" s="1"/>
  <c r="AQ52" i="35" s="1"/>
  <c r="AR52" i="35" s="1"/>
  <c r="AS52" i="35" s="1"/>
  <c r="AT52" i="35" s="1"/>
  <c r="AU52" i="35" s="1"/>
  <c r="AV52" i="35" s="1"/>
  <c r="AW52" i="35" s="1"/>
  <c r="AX52" i="35" s="1"/>
  <c r="AY52" i="35" s="1"/>
  <c r="G51" i="35"/>
  <c r="H51" i="35" s="1"/>
  <c r="I51" i="35" s="1"/>
  <c r="R51" i="35"/>
  <c r="S51" i="35"/>
  <c r="T51" i="35" s="1"/>
  <c r="U51" i="35" s="1"/>
  <c r="V51" i="35" s="1"/>
  <c r="W51" i="35" s="1"/>
  <c r="X51" i="35" s="1"/>
  <c r="Y51" i="35" s="1"/>
  <c r="Z51" i="35" s="1"/>
  <c r="AA51" i="35" s="1"/>
  <c r="AB51" i="35" s="1"/>
  <c r="AC51" i="35" s="1"/>
  <c r="AD51" i="35" s="1"/>
  <c r="AE51" i="35" s="1"/>
  <c r="AF51" i="35" s="1"/>
  <c r="AH51" i="35" s="1"/>
  <c r="AI51" i="35" s="1"/>
  <c r="AJ51" i="35" s="1"/>
  <c r="AK51" i="35" s="1"/>
  <c r="AL51" i="35" s="1"/>
  <c r="AM51" i="35" s="1"/>
  <c r="AN51" i="35" s="1"/>
  <c r="AO51" i="35" s="1"/>
  <c r="AP51" i="35" s="1"/>
  <c r="AQ51" i="35" s="1"/>
  <c r="AR51" i="35" s="1"/>
  <c r="AS51" i="35" s="1"/>
  <c r="AT51" i="35" s="1"/>
  <c r="AU51" i="35" s="1"/>
  <c r="AV51" i="35" s="1"/>
  <c r="AW51" i="35" s="1"/>
  <c r="AX51" i="35" s="1"/>
  <c r="AY51" i="35" s="1"/>
  <c r="G50" i="35"/>
  <c r="H50" i="35" s="1"/>
  <c r="I50" i="35" s="1"/>
  <c r="J50" i="35" s="1"/>
  <c r="K50" i="35" s="1"/>
  <c r="L50" i="35" s="1"/>
  <c r="M50" i="35" s="1"/>
  <c r="N50" i="35" s="1"/>
  <c r="O50" i="35" s="1"/>
  <c r="P50" i="35" s="1"/>
  <c r="R50" i="35"/>
  <c r="S50" i="35" s="1"/>
  <c r="T50" i="35" s="1"/>
  <c r="U50" i="35" s="1"/>
  <c r="V50" i="35" s="1"/>
  <c r="W50" i="35" s="1"/>
  <c r="X50" i="35" s="1"/>
  <c r="Y50" i="35" s="1"/>
  <c r="Z50" i="35" s="1"/>
  <c r="AA50" i="35" s="1"/>
  <c r="AB50" i="35" s="1"/>
  <c r="AC50" i="35" s="1"/>
  <c r="AD50" i="35" s="1"/>
  <c r="AE50" i="35" s="1"/>
  <c r="AF50" i="35" s="1"/>
  <c r="AH50" i="35" s="1"/>
  <c r="AI50" i="35" s="1"/>
  <c r="AJ50" i="35" s="1"/>
  <c r="AK50" i="35" s="1"/>
  <c r="AL50" i="35" s="1"/>
  <c r="AM50" i="35" s="1"/>
  <c r="AN50" i="35" s="1"/>
  <c r="AO50" i="35" s="1"/>
  <c r="AP50" i="35" s="1"/>
  <c r="AQ50" i="35" s="1"/>
  <c r="AR50" i="35" s="1"/>
  <c r="AS50" i="35" s="1"/>
  <c r="AT50" i="35" s="1"/>
  <c r="AU50" i="35" s="1"/>
  <c r="AV50" i="35" s="1"/>
  <c r="AW50" i="35" s="1"/>
  <c r="AX50" i="35" s="1"/>
  <c r="AY50" i="35" s="1"/>
  <c r="G49" i="35"/>
  <c r="H49" i="35" s="1"/>
  <c r="I49" i="35" s="1"/>
  <c r="J49" i="35" s="1"/>
  <c r="K49" i="35" s="1"/>
  <c r="L49" i="35" s="1"/>
  <c r="M49" i="35" s="1"/>
  <c r="N49" i="35" s="1"/>
  <c r="O49" i="35" s="1"/>
  <c r="P49" i="35" s="1"/>
  <c r="R49" i="35"/>
  <c r="S49" i="35" s="1"/>
  <c r="T49" i="35" s="1"/>
  <c r="G48" i="35"/>
  <c r="H48" i="35" s="1"/>
  <c r="I48" i="35" s="1"/>
  <c r="J48" i="35" s="1"/>
  <c r="K48" i="35" s="1"/>
  <c r="L48" i="35" s="1"/>
  <c r="M48" i="35" s="1"/>
  <c r="N48" i="35" s="1"/>
  <c r="O48" i="35" s="1"/>
  <c r="P48" i="35" s="1"/>
  <c r="R48" i="35"/>
  <c r="S48" i="35" s="1"/>
  <c r="T48" i="35" s="1"/>
  <c r="U48" i="35" s="1"/>
  <c r="V48" i="35" s="1"/>
  <c r="W48" i="35" s="1"/>
  <c r="X48" i="35" s="1"/>
  <c r="Y48" i="35" s="1"/>
  <c r="Z48" i="35" s="1"/>
  <c r="AA48" i="35" s="1"/>
  <c r="AB48" i="35" s="1"/>
  <c r="AC48" i="35" s="1"/>
  <c r="AD48" i="35" s="1"/>
  <c r="AE48" i="35" s="1"/>
  <c r="AF48" i="35" s="1"/>
  <c r="AH48" i="35" s="1"/>
  <c r="AI48" i="35" s="1"/>
  <c r="AJ48" i="35" s="1"/>
  <c r="AK48" i="35" s="1"/>
  <c r="AL48" i="35" s="1"/>
  <c r="AM48" i="35" s="1"/>
  <c r="AN48" i="35" s="1"/>
  <c r="AO48" i="35" s="1"/>
  <c r="AP48" i="35" s="1"/>
  <c r="AQ48" i="35" s="1"/>
  <c r="AR48" i="35" s="1"/>
  <c r="AS48" i="35" s="1"/>
  <c r="AT48" i="35" s="1"/>
  <c r="AU48" i="35" s="1"/>
  <c r="AV48" i="35" s="1"/>
  <c r="AW48" i="35" s="1"/>
  <c r="AX48" i="35" s="1"/>
  <c r="AY48" i="35" s="1"/>
  <c r="G47" i="35"/>
  <c r="H47" i="35" s="1"/>
  <c r="I47" i="35" s="1"/>
  <c r="J47" i="35" s="1"/>
  <c r="K47" i="35" s="1"/>
  <c r="L47" i="35" s="1"/>
  <c r="M47" i="35" s="1"/>
  <c r="N47" i="35" s="1"/>
  <c r="O47" i="35" s="1"/>
  <c r="P47" i="35" s="1"/>
  <c r="R47" i="35"/>
  <c r="S47" i="35"/>
  <c r="T47" i="35" s="1"/>
  <c r="U47" i="35" s="1"/>
  <c r="V47" i="35" s="1"/>
  <c r="W47" i="35" s="1"/>
  <c r="X47" i="35" s="1"/>
  <c r="Y47" i="35" s="1"/>
  <c r="Z47" i="35" s="1"/>
  <c r="AA47" i="35" s="1"/>
  <c r="AB47" i="35" s="1"/>
  <c r="AC47" i="35" s="1"/>
  <c r="AD47" i="35" s="1"/>
  <c r="AE47" i="35" s="1"/>
  <c r="AF47" i="35" s="1"/>
  <c r="AH47" i="35" s="1"/>
  <c r="AI47" i="35" s="1"/>
  <c r="AJ47" i="35" s="1"/>
  <c r="AK47" i="35" s="1"/>
  <c r="AL47" i="35" s="1"/>
  <c r="AM47" i="35" s="1"/>
  <c r="AN47" i="35" s="1"/>
  <c r="AO47" i="35" s="1"/>
  <c r="AP47" i="35" s="1"/>
  <c r="AQ47" i="35" s="1"/>
  <c r="AR47" i="35" s="1"/>
  <c r="AS47" i="35" s="1"/>
  <c r="AT47" i="35" s="1"/>
  <c r="AU47" i="35" s="1"/>
  <c r="AV47" i="35" s="1"/>
  <c r="AW47" i="35" s="1"/>
  <c r="AX47" i="35" s="1"/>
  <c r="AY47" i="35" s="1"/>
  <c r="G46" i="35"/>
  <c r="H46" i="35" s="1"/>
  <c r="I46" i="35" s="1"/>
  <c r="J46" i="35" s="1"/>
  <c r="K46" i="35" s="1"/>
  <c r="L46" i="35" s="1"/>
  <c r="M46" i="35" s="1"/>
  <c r="N46" i="35" s="1"/>
  <c r="O46" i="35" s="1"/>
  <c r="P46" i="35" s="1"/>
  <c r="R46" i="35"/>
  <c r="S46" i="35" s="1"/>
  <c r="T46" i="35" s="1"/>
  <c r="U46" i="35" s="1"/>
  <c r="V46" i="35" s="1"/>
  <c r="W46" i="35" s="1"/>
  <c r="X46" i="35" s="1"/>
  <c r="Y46" i="35" s="1"/>
  <c r="Z46" i="35" s="1"/>
  <c r="AA46" i="35" s="1"/>
  <c r="AB46" i="35" s="1"/>
  <c r="AC46" i="35" s="1"/>
  <c r="AD46" i="35" s="1"/>
  <c r="AE46" i="35" s="1"/>
  <c r="AF46" i="35" s="1"/>
  <c r="AH46" i="35" s="1"/>
  <c r="AI46" i="35" s="1"/>
  <c r="AJ46" i="35" s="1"/>
  <c r="AK46" i="35" s="1"/>
  <c r="AL46" i="35" s="1"/>
  <c r="AM46" i="35" s="1"/>
  <c r="AN46" i="35" s="1"/>
  <c r="AO46" i="35" s="1"/>
  <c r="AP46" i="35" s="1"/>
  <c r="AQ46" i="35" s="1"/>
  <c r="AR46" i="35" s="1"/>
  <c r="AS46" i="35" s="1"/>
  <c r="AT46" i="35" s="1"/>
  <c r="AU46" i="35" s="1"/>
  <c r="AV46" i="35" s="1"/>
  <c r="AW46" i="35" s="1"/>
  <c r="AX46" i="35" s="1"/>
  <c r="AY46" i="35" s="1"/>
  <c r="G45" i="35"/>
  <c r="H45" i="35"/>
  <c r="I45" i="35" s="1"/>
  <c r="J45" i="35" s="1"/>
  <c r="K45" i="35" s="1"/>
  <c r="L45" i="35" s="1"/>
  <c r="M45" i="35" s="1"/>
  <c r="N45" i="35" s="1"/>
  <c r="O45" i="35" s="1"/>
  <c r="P45" i="35" s="1"/>
  <c r="R45" i="35"/>
  <c r="S45" i="35" s="1"/>
  <c r="T45" i="35" s="1"/>
  <c r="U45" i="35" s="1"/>
  <c r="V45" i="35" s="1"/>
  <c r="W45" i="35" s="1"/>
  <c r="X45" i="35" s="1"/>
  <c r="Y45" i="35" s="1"/>
  <c r="Z45" i="35" s="1"/>
  <c r="AA45" i="35" s="1"/>
  <c r="AB45" i="35" s="1"/>
  <c r="AC45" i="35" s="1"/>
  <c r="AD45" i="35" s="1"/>
  <c r="AE45" i="35" s="1"/>
  <c r="AF45" i="35" s="1"/>
  <c r="AH45" i="35" s="1"/>
  <c r="AI45" i="35" s="1"/>
  <c r="AJ45" i="35" s="1"/>
  <c r="AK45" i="35" s="1"/>
  <c r="AL45" i="35" s="1"/>
  <c r="AM45" i="35" s="1"/>
  <c r="AN45" i="35" s="1"/>
  <c r="AO45" i="35" s="1"/>
  <c r="AP45" i="35" s="1"/>
  <c r="AQ45" i="35" s="1"/>
  <c r="AR45" i="35" s="1"/>
  <c r="AS45" i="35" s="1"/>
  <c r="AT45" i="35" s="1"/>
  <c r="AU45" i="35" s="1"/>
  <c r="AV45" i="35" s="1"/>
  <c r="AW45" i="35" s="1"/>
  <c r="AX45" i="35" s="1"/>
  <c r="AY45" i="35" s="1"/>
  <c r="G44" i="35"/>
  <c r="H44" i="35" s="1"/>
  <c r="I44" i="35" s="1"/>
  <c r="J44" i="35" s="1"/>
  <c r="K44" i="35" s="1"/>
  <c r="L44" i="35" s="1"/>
  <c r="M44" i="35" s="1"/>
  <c r="N44" i="35" s="1"/>
  <c r="O44" i="35" s="1"/>
  <c r="P44" i="35" s="1"/>
  <c r="R44" i="35"/>
  <c r="S44" i="35" s="1"/>
  <c r="T44" i="35" s="1"/>
  <c r="U44" i="35" s="1"/>
  <c r="V44" i="35" s="1"/>
  <c r="W44" i="35" s="1"/>
  <c r="X44" i="35" s="1"/>
  <c r="Y44" i="35" s="1"/>
  <c r="Z44" i="35" s="1"/>
  <c r="AA44" i="35" s="1"/>
  <c r="AB44" i="35" s="1"/>
  <c r="AC44" i="35" s="1"/>
  <c r="AD44" i="35" s="1"/>
  <c r="AE44" i="35" s="1"/>
  <c r="AF44" i="35" s="1"/>
  <c r="AH44" i="35" s="1"/>
  <c r="AI44" i="35" s="1"/>
  <c r="AJ44" i="35" s="1"/>
  <c r="AK44" i="35" s="1"/>
  <c r="AL44" i="35" s="1"/>
  <c r="AM44" i="35" s="1"/>
  <c r="AN44" i="35" s="1"/>
  <c r="AO44" i="35" s="1"/>
  <c r="AP44" i="35" s="1"/>
  <c r="AQ44" i="35" s="1"/>
  <c r="AR44" i="35" s="1"/>
  <c r="AS44" i="35" s="1"/>
  <c r="AT44" i="35" s="1"/>
  <c r="AU44" i="35" s="1"/>
  <c r="AV44" i="35" s="1"/>
  <c r="AW44" i="35" s="1"/>
  <c r="AX44" i="35" s="1"/>
  <c r="AY44" i="35" s="1"/>
  <c r="G43" i="35"/>
  <c r="H43" i="35"/>
  <c r="I43" i="35" s="1"/>
  <c r="J43" i="35" s="1"/>
  <c r="K43" i="35" s="1"/>
  <c r="L43" i="35" s="1"/>
  <c r="M43" i="35" s="1"/>
  <c r="N43" i="35" s="1"/>
  <c r="O43" i="35" s="1"/>
  <c r="P43" i="35" s="1"/>
  <c r="R43" i="35"/>
  <c r="S43" i="35"/>
  <c r="T43" i="35" s="1"/>
  <c r="U43" i="35" s="1"/>
  <c r="V43" i="35" s="1"/>
  <c r="W43" i="35" s="1"/>
  <c r="X43" i="35" s="1"/>
  <c r="Y43" i="35" s="1"/>
  <c r="Z43" i="35" s="1"/>
  <c r="AA43" i="35" s="1"/>
  <c r="AB43" i="35" s="1"/>
  <c r="AC43" i="35" s="1"/>
  <c r="AD43" i="35" s="1"/>
  <c r="AE43" i="35" s="1"/>
  <c r="AF43" i="35" s="1"/>
  <c r="AH43" i="35" s="1"/>
  <c r="AI43" i="35" s="1"/>
  <c r="AJ43" i="35" s="1"/>
  <c r="AK43" i="35" s="1"/>
  <c r="AL43" i="35" s="1"/>
  <c r="AM43" i="35" s="1"/>
  <c r="AN43" i="35" s="1"/>
  <c r="AO43" i="35" s="1"/>
  <c r="AP43" i="35" s="1"/>
  <c r="AQ43" i="35" s="1"/>
  <c r="AR43" i="35" s="1"/>
  <c r="AS43" i="35" s="1"/>
  <c r="AT43" i="35" s="1"/>
  <c r="AU43" i="35" s="1"/>
  <c r="AV43" i="35" s="1"/>
  <c r="AW43" i="35" s="1"/>
  <c r="AX43" i="35" s="1"/>
  <c r="AY43" i="35" s="1"/>
  <c r="R42" i="35"/>
  <c r="S42" i="35" s="1"/>
  <c r="G42" i="35"/>
  <c r="H42" i="35" s="1"/>
  <c r="I42" i="35" s="1"/>
  <c r="J42" i="35" s="1"/>
  <c r="K42" i="35" s="1"/>
  <c r="L42" i="35" s="1"/>
  <c r="M42" i="35" s="1"/>
  <c r="N42" i="35" s="1"/>
  <c r="O42" i="35" s="1"/>
  <c r="P42" i="35" s="1"/>
  <c r="G41" i="35"/>
  <c r="H41" i="35" s="1"/>
  <c r="I41" i="35" s="1"/>
  <c r="J41" i="35" s="1"/>
  <c r="K41" i="35" s="1"/>
  <c r="L41" i="35" s="1"/>
  <c r="M41" i="35" s="1"/>
  <c r="N41" i="35" s="1"/>
  <c r="O41" i="35" s="1"/>
  <c r="P41" i="35" s="1"/>
  <c r="R41" i="35"/>
  <c r="S41" i="35" s="1"/>
  <c r="T41" i="35" s="1"/>
  <c r="U41" i="35" s="1"/>
  <c r="V41" i="35" s="1"/>
  <c r="W41" i="35" s="1"/>
  <c r="X41" i="35" s="1"/>
  <c r="Y41" i="35" s="1"/>
  <c r="Z41" i="35" s="1"/>
  <c r="AA41" i="35" s="1"/>
  <c r="AB41" i="35" s="1"/>
  <c r="AC41" i="35" s="1"/>
  <c r="AD41" i="35" s="1"/>
  <c r="AE41" i="35" s="1"/>
  <c r="AF41" i="35" s="1"/>
  <c r="AH41" i="35" s="1"/>
  <c r="AI41" i="35" s="1"/>
  <c r="AJ41" i="35" s="1"/>
  <c r="AK41" i="35" s="1"/>
  <c r="AL41" i="35" s="1"/>
  <c r="AM41" i="35" s="1"/>
  <c r="AN41" i="35" s="1"/>
  <c r="AO41" i="35" s="1"/>
  <c r="AP41" i="35" s="1"/>
  <c r="AQ41" i="35" s="1"/>
  <c r="AR41" i="35" s="1"/>
  <c r="AS41" i="35" s="1"/>
  <c r="AT41" i="35" s="1"/>
  <c r="AU41" i="35" s="1"/>
  <c r="AV41" i="35" s="1"/>
  <c r="AW41" i="35" s="1"/>
  <c r="AX41" i="35" s="1"/>
  <c r="AY41" i="35" s="1"/>
  <c r="G53" i="34"/>
  <c r="H53" i="34" s="1"/>
  <c r="I53" i="34" s="1"/>
  <c r="J53" i="34" s="1"/>
  <c r="K53" i="34" s="1"/>
  <c r="L53" i="34" s="1"/>
  <c r="M53" i="34" s="1"/>
  <c r="N53" i="34" s="1"/>
  <c r="O53" i="34" s="1"/>
  <c r="P53" i="34" s="1"/>
  <c r="R53" i="34"/>
  <c r="S53" i="34" s="1"/>
  <c r="T53" i="34" s="1"/>
  <c r="U53" i="34" s="1"/>
  <c r="V53" i="34" s="1"/>
  <c r="W53" i="34" s="1"/>
  <c r="X53" i="34" s="1"/>
  <c r="Y53" i="34" s="1"/>
  <c r="Z53" i="34" s="1"/>
  <c r="AA53" i="34" s="1"/>
  <c r="AB53" i="34" s="1"/>
  <c r="AC53" i="34" s="1"/>
  <c r="AD53" i="34" s="1"/>
  <c r="AE53" i="34" s="1"/>
  <c r="AF53" i="34" s="1"/>
  <c r="AH53" i="34" s="1"/>
  <c r="AI53" i="34" s="1"/>
  <c r="AJ53" i="34" s="1"/>
  <c r="AK53" i="34" s="1"/>
  <c r="AL53" i="34" s="1"/>
  <c r="AM53" i="34" s="1"/>
  <c r="AN53" i="34" s="1"/>
  <c r="AO53" i="34" s="1"/>
  <c r="AP53" i="34" s="1"/>
  <c r="AQ53" i="34" s="1"/>
  <c r="AR53" i="34" s="1"/>
  <c r="AS53" i="34" s="1"/>
  <c r="AT53" i="34" s="1"/>
  <c r="AU53" i="34" s="1"/>
  <c r="AV53" i="34" s="1"/>
  <c r="AW53" i="34" s="1"/>
  <c r="AX53" i="34" s="1"/>
  <c r="AY53" i="34" s="1"/>
  <c r="G52" i="34"/>
  <c r="H52" i="34" s="1"/>
  <c r="I52" i="34" s="1"/>
  <c r="J52" i="34" s="1"/>
  <c r="K52" i="34" s="1"/>
  <c r="L52" i="34" s="1"/>
  <c r="M52" i="34" s="1"/>
  <c r="N52" i="34" s="1"/>
  <c r="O52" i="34" s="1"/>
  <c r="P52" i="34" s="1"/>
  <c r="R52" i="34"/>
  <c r="S52" i="34"/>
  <c r="T52" i="34" s="1"/>
  <c r="U52" i="34" s="1"/>
  <c r="V52" i="34" s="1"/>
  <c r="W52" i="34" s="1"/>
  <c r="X52" i="34" s="1"/>
  <c r="Y52" i="34" s="1"/>
  <c r="Z52" i="34" s="1"/>
  <c r="AA52" i="34" s="1"/>
  <c r="AB52" i="34" s="1"/>
  <c r="AC52" i="34" s="1"/>
  <c r="AD52" i="34" s="1"/>
  <c r="AE52" i="34" s="1"/>
  <c r="AF52" i="34" s="1"/>
  <c r="AH52" i="34" s="1"/>
  <c r="AI52" i="34" s="1"/>
  <c r="AJ52" i="34" s="1"/>
  <c r="AK52" i="34" s="1"/>
  <c r="AL52" i="34" s="1"/>
  <c r="AM52" i="34" s="1"/>
  <c r="AN52" i="34" s="1"/>
  <c r="AO52" i="34" s="1"/>
  <c r="AP52" i="34" s="1"/>
  <c r="AQ52" i="34" s="1"/>
  <c r="AR52" i="34" s="1"/>
  <c r="AS52" i="34" s="1"/>
  <c r="AT52" i="34" s="1"/>
  <c r="AU52" i="34" s="1"/>
  <c r="AV52" i="34" s="1"/>
  <c r="AW52" i="34" s="1"/>
  <c r="AX52" i="34" s="1"/>
  <c r="AY52" i="34" s="1"/>
  <c r="G51" i="34"/>
  <c r="H51" i="34"/>
  <c r="I51" i="34" s="1"/>
  <c r="J51" i="34" s="1"/>
  <c r="K51" i="34" s="1"/>
  <c r="L51" i="34" s="1"/>
  <c r="M51" i="34" s="1"/>
  <c r="N51" i="34" s="1"/>
  <c r="O51" i="34" s="1"/>
  <c r="P51" i="34" s="1"/>
  <c r="R51" i="34"/>
  <c r="S51" i="34" s="1"/>
  <c r="T51" i="34" s="1"/>
  <c r="U51" i="34" s="1"/>
  <c r="V51" i="34" s="1"/>
  <c r="W51" i="34" s="1"/>
  <c r="X51" i="34" s="1"/>
  <c r="Y51" i="34" s="1"/>
  <c r="Z51" i="34" s="1"/>
  <c r="AA51" i="34" s="1"/>
  <c r="AB51" i="34" s="1"/>
  <c r="AC51" i="34" s="1"/>
  <c r="AD51" i="34" s="1"/>
  <c r="AE51" i="34" s="1"/>
  <c r="AF51" i="34" s="1"/>
  <c r="AH51" i="34" s="1"/>
  <c r="AI51" i="34" s="1"/>
  <c r="AJ51" i="34" s="1"/>
  <c r="AK51" i="34" s="1"/>
  <c r="AL51" i="34" s="1"/>
  <c r="AM51" i="34" s="1"/>
  <c r="AN51" i="34" s="1"/>
  <c r="AO51" i="34" s="1"/>
  <c r="AP51" i="34" s="1"/>
  <c r="AQ51" i="34" s="1"/>
  <c r="AR51" i="34" s="1"/>
  <c r="AS51" i="34" s="1"/>
  <c r="AT51" i="34" s="1"/>
  <c r="AU51" i="34" s="1"/>
  <c r="AV51" i="34" s="1"/>
  <c r="AW51" i="34" s="1"/>
  <c r="AX51" i="34" s="1"/>
  <c r="AY51" i="34" s="1"/>
  <c r="G50" i="34"/>
  <c r="H50" i="34" s="1"/>
  <c r="I50" i="34"/>
  <c r="J50" i="34" s="1"/>
  <c r="K50" i="34" s="1"/>
  <c r="L50" i="34" s="1"/>
  <c r="M50" i="34" s="1"/>
  <c r="N50" i="34" s="1"/>
  <c r="O50" i="34" s="1"/>
  <c r="P50" i="34" s="1"/>
  <c r="R50" i="34"/>
  <c r="S50" i="34" s="1"/>
  <c r="T50" i="34" s="1"/>
  <c r="U50" i="34" s="1"/>
  <c r="V50" i="34" s="1"/>
  <c r="W50" i="34" s="1"/>
  <c r="X50" i="34" s="1"/>
  <c r="Y50" i="34" s="1"/>
  <c r="Z50" i="34"/>
  <c r="AA50" i="34" s="1"/>
  <c r="AB50" i="34" s="1"/>
  <c r="AC50" i="34" s="1"/>
  <c r="AD50" i="34" s="1"/>
  <c r="AE50" i="34" s="1"/>
  <c r="AF50" i="34" s="1"/>
  <c r="AH50" i="34" s="1"/>
  <c r="AI50" i="34" s="1"/>
  <c r="AJ50" i="34" s="1"/>
  <c r="AK50" i="34" s="1"/>
  <c r="AL50" i="34" s="1"/>
  <c r="AM50" i="34" s="1"/>
  <c r="AN50" i="34" s="1"/>
  <c r="AO50" i="34" s="1"/>
  <c r="AP50" i="34" s="1"/>
  <c r="AQ50" i="34" s="1"/>
  <c r="AR50" i="34" s="1"/>
  <c r="AS50" i="34" s="1"/>
  <c r="AT50" i="34" s="1"/>
  <c r="AU50" i="34" s="1"/>
  <c r="AV50" i="34" s="1"/>
  <c r="AW50" i="34" s="1"/>
  <c r="AX50" i="34" s="1"/>
  <c r="AY50" i="34" s="1"/>
  <c r="G49" i="34"/>
  <c r="H49" i="34"/>
  <c r="I49" i="34" s="1"/>
  <c r="J49" i="34" s="1"/>
  <c r="K49" i="34" s="1"/>
  <c r="L49" i="34" s="1"/>
  <c r="M49" i="34" s="1"/>
  <c r="N49" i="34" s="1"/>
  <c r="O49" i="34" s="1"/>
  <c r="P49" i="34" s="1"/>
  <c r="R49" i="34"/>
  <c r="S49" i="34" s="1"/>
  <c r="T49" i="34" s="1"/>
  <c r="U49" i="34" s="1"/>
  <c r="V49" i="34" s="1"/>
  <c r="W49" i="34" s="1"/>
  <c r="X49" i="34" s="1"/>
  <c r="Y49" i="34" s="1"/>
  <c r="Z49" i="34" s="1"/>
  <c r="AA49" i="34" s="1"/>
  <c r="AB49" i="34" s="1"/>
  <c r="AC49" i="34" s="1"/>
  <c r="AD49" i="34" s="1"/>
  <c r="AE49" i="34" s="1"/>
  <c r="AF49" i="34" s="1"/>
  <c r="AH49" i="34" s="1"/>
  <c r="AI49" i="34" s="1"/>
  <c r="AJ49" i="34" s="1"/>
  <c r="AK49" i="34" s="1"/>
  <c r="AL49" i="34" s="1"/>
  <c r="AM49" i="34" s="1"/>
  <c r="AN49" i="34" s="1"/>
  <c r="AO49" i="34" s="1"/>
  <c r="AP49" i="34" s="1"/>
  <c r="AQ49" i="34" s="1"/>
  <c r="AR49" i="34" s="1"/>
  <c r="AS49" i="34" s="1"/>
  <c r="AT49" i="34" s="1"/>
  <c r="AU49" i="34" s="1"/>
  <c r="AV49" i="34" s="1"/>
  <c r="AW49" i="34" s="1"/>
  <c r="AX49" i="34" s="1"/>
  <c r="AY49" i="34" s="1"/>
  <c r="G48" i="34"/>
  <c r="H48" i="34" s="1"/>
  <c r="I48" i="34" s="1"/>
  <c r="J48" i="34" s="1"/>
  <c r="K48" i="34" s="1"/>
  <c r="L48" i="34" s="1"/>
  <c r="M48" i="34" s="1"/>
  <c r="N48" i="34" s="1"/>
  <c r="O48" i="34" s="1"/>
  <c r="P48" i="34" s="1"/>
  <c r="R48" i="34"/>
  <c r="S48" i="34" s="1"/>
  <c r="T48" i="34" s="1"/>
  <c r="U48" i="34" s="1"/>
  <c r="V48" i="34" s="1"/>
  <c r="W48" i="34" s="1"/>
  <c r="X48" i="34" s="1"/>
  <c r="Y48" i="34" s="1"/>
  <c r="Z48" i="34" s="1"/>
  <c r="AA48" i="34" s="1"/>
  <c r="AB48" i="34" s="1"/>
  <c r="AC48" i="34" s="1"/>
  <c r="AD48" i="34" s="1"/>
  <c r="AE48" i="34" s="1"/>
  <c r="AF48" i="34" s="1"/>
  <c r="AH48" i="34" s="1"/>
  <c r="AI48" i="34" s="1"/>
  <c r="AJ48" i="34" s="1"/>
  <c r="AK48" i="34" s="1"/>
  <c r="AL48" i="34" s="1"/>
  <c r="AM48" i="34" s="1"/>
  <c r="AN48" i="34" s="1"/>
  <c r="AO48" i="34" s="1"/>
  <c r="AP48" i="34" s="1"/>
  <c r="AQ48" i="34" s="1"/>
  <c r="AR48" i="34" s="1"/>
  <c r="AS48" i="34" s="1"/>
  <c r="AT48" i="34" s="1"/>
  <c r="AU48" i="34" s="1"/>
  <c r="AV48" i="34" s="1"/>
  <c r="AW48" i="34" s="1"/>
  <c r="AX48" i="34" s="1"/>
  <c r="AY48" i="34" s="1"/>
  <c r="G47" i="34"/>
  <c r="H47" i="34" s="1"/>
  <c r="I47" i="34" s="1"/>
  <c r="J47" i="34" s="1"/>
  <c r="K47" i="34" s="1"/>
  <c r="L47" i="34" s="1"/>
  <c r="M47" i="34" s="1"/>
  <c r="N47" i="34" s="1"/>
  <c r="O47" i="34" s="1"/>
  <c r="P47" i="34" s="1"/>
  <c r="R47" i="34"/>
  <c r="S47" i="34" s="1"/>
  <c r="T47" i="34" s="1"/>
  <c r="U47" i="34" s="1"/>
  <c r="V47" i="34" s="1"/>
  <c r="W47" i="34" s="1"/>
  <c r="X47" i="34" s="1"/>
  <c r="Y47" i="34" s="1"/>
  <c r="Z47" i="34" s="1"/>
  <c r="AA47" i="34" s="1"/>
  <c r="AB47" i="34" s="1"/>
  <c r="AC47" i="34" s="1"/>
  <c r="AD47" i="34" s="1"/>
  <c r="AE47" i="34" s="1"/>
  <c r="AF47" i="34" s="1"/>
  <c r="AH47" i="34" s="1"/>
  <c r="AI47" i="34" s="1"/>
  <c r="AJ47" i="34" s="1"/>
  <c r="AK47" i="34" s="1"/>
  <c r="AL47" i="34" s="1"/>
  <c r="AM47" i="34" s="1"/>
  <c r="AN47" i="34" s="1"/>
  <c r="AO47" i="34" s="1"/>
  <c r="AP47" i="34" s="1"/>
  <c r="AQ47" i="34" s="1"/>
  <c r="AR47" i="34" s="1"/>
  <c r="AS47" i="34" s="1"/>
  <c r="AT47" i="34" s="1"/>
  <c r="AU47" i="34" s="1"/>
  <c r="AV47" i="34" s="1"/>
  <c r="AW47" i="34" s="1"/>
  <c r="AX47" i="34" s="1"/>
  <c r="AY47" i="34" s="1"/>
  <c r="G46" i="34"/>
  <c r="H46" i="34" s="1"/>
  <c r="I46" i="34" s="1"/>
  <c r="J46" i="34" s="1"/>
  <c r="K46" i="34" s="1"/>
  <c r="L46" i="34" s="1"/>
  <c r="M46" i="34" s="1"/>
  <c r="N46" i="34" s="1"/>
  <c r="O46" i="34" s="1"/>
  <c r="P46" i="34" s="1"/>
  <c r="R46" i="34"/>
  <c r="S46" i="34" s="1"/>
  <c r="T46" i="34" s="1"/>
  <c r="U46" i="34" s="1"/>
  <c r="V46" i="34" s="1"/>
  <c r="W46" i="34" s="1"/>
  <c r="X46" i="34" s="1"/>
  <c r="Y46" i="34" s="1"/>
  <c r="Z46" i="34" s="1"/>
  <c r="AA46" i="34" s="1"/>
  <c r="AB46" i="34" s="1"/>
  <c r="AC46" i="34" s="1"/>
  <c r="AD46" i="34" s="1"/>
  <c r="AE46" i="34" s="1"/>
  <c r="AF46" i="34" s="1"/>
  <c r="AH46" i="34" s="1"/>
  <c r="AI46" i="34" s="1"/>
  <c r="AJ46" i="34" s="1"/>
  <c r="AK46" i="34" s="1"/>
  <c r="AL46" i="34" s="1"/>
  <c r="AM46" i="34" s="1"/>
  <c r="AN46" i="34" s="1"/>
  <c r="AO46" i="34" s="1"/>
  <c r="AP46" i="34" s="1"/>
  <c r="AQ46" i="34" s="1"/>
  <c r="AR46" i="34" s="1"/>
  <c r="AS46" i="34" s="1"/>
  <c r="AT46" i="34" s="1"/>
  <c r="AU46" i="34" s="1"/>
  <c r="AV46" i="34" s="1"/>
  <c r="AW46" i="34" s="1"/>
  <c r="AX46" i="34" s="1"/>
  <c r="AY46" i="34" s="1"/>
  <c r="G45" i="34"/>
  <c r="H45" i="34" s="1"/>
  <c r="I45" i="34" s="1"/>
  <c r="J45" i="34" s="1"/>
  <c r="K45" i="34" s="1"/>
  <c r="R45" i="34"/>
  <c r="S45" i="34" s="1"/>
  <c r="T45" i="34" s="1"/>
  <c r="U45" i="34" s="1"/>
  <c r="V45" i="34" s="1"/>
  <c r="W45" i="34" s="1"/>
  <c r="X45" i="34" s="1"/>
  <c r="Y45" i="34" s="1"/>
  <c r="Z45" i="34" s="1"/>
  <c r="AA45" i="34" s="1"/>
  <c r="AB45" i="34" s="1"/>
  <c r="AC45" i="34" s="1"/>
  <c r="AD45" i="34" s="1"/>
  <c r="AE45" i="34" s="1"/>
  <c r="AF45" i="34" s="1"/>
  <c r="AH45" i="34" s="1"/>
  <c r="AI45" i="34" s="1"/>
  <c r="AJ45" i="34" s="1"/>
  <c r="AK45" i="34" s="1"/>
  <c r="AL45" i="34" s="1"/>
  <c r="AM45" i="34" s="1"/>
  <c r="AN45" i="34" s="1"/>
  <c r="AO45" i="34" s="1"/>
  <c r="AP45" i="34" s="1"/>
  <c r="AQ45" i="34" s="1"/>
  <c r="AR45" i="34" s="1"/>
  <c r="AS45" i="34" s="1"/>
  <c r="AT45" i="34" s="1"/>
  <c r="AU45" i="34" s="1"/>
  <c r="AV45" i="34" s="1"/>
  <c r="AW45" i="34" s="1"/>
  <c r="AX45" i="34" s="1"/>
  <c r="AY45" i="34" s="1"/>
  <c r="R44" i="34"/>
  <c r="S44" i="34" s="1"/>
  <c r="T44" i="34" s="1"/>
  <c r="U44" i="34" s="1"/>
  <c r="V44" i="34" s="1"/>
  <c r="W44" i="34" s="1"/>
  <c r="X44" i="34" s="1"/>
  <c r="Y44" i="34" s="1"/>
  <c r="Z44" i="34" s="1"/>
  <c r="AA44" i="34" s="1"/>
  <c r="AB44" i="34" s="1"/>
  <c r="AC44" i="34" s="1"/>
  <c r="AD44" i="34" s="1"/>
  <c r="AE44" i="34" s="1"/>
  <c r="AF44" i="34" s="1"/>
  <c r="AH44" i="34" s="1"/>
  <c r="AI44" i="34" s="1"/>
  <c r="AJ44" i="34" s="1"/>
  <c r="AK44" i="34" s="1"/>
  <c r="AL44" i="34" s="1"/>
  <c r="AM44" i="34" s="1"/>
  <c r="AN44" i="34" s="1"/>
  <c r="AO44" i="34" s="1"/>
  <c r="AP44" i="34" s="1"/>
  <c r="AQ44" i="34" s="1"/>
  <c r="AR44" i="34" s="1"/>
  <c r="AS44" i="34" s="1"/>
  <c r="AT44" i="34" s="1"/>
  <c r="AU44" i="34" s="1"/>
  <c r="AV44" i="34" s="1"/>
  <c r="AW44" i="34" s="1"/>
  <c r="AX44" i="34" s="1"/>
  <c r="AY44" i="34" s="1"/>
  <c r="G44" i="34"/>
  <c r="H44" i="34" s="1"/>
  <c r="I44" i="34" s="1"/>
  <c r="J44" i="34" s="1"/>
  <c r="K44" i="34" s="1"/>
  <c r="L44" i="34" s="1"/>
  <c r="M44" i="34" s="1"/>
  <c r="N44" i="34" s="1"/>
  <c r="O44" i="34" s="1"/>
  <c r="P44" i="34" s="1"/>
  <c r="G43" i="34"/>
  <c r="H43" i="34" s="1"/>
  <c r="I43" i="34" s="1"/>
  <c r="J43" i="34" s="1"/>
  <c r="K43" i="34" s="1"/>
  <c r="L43" i="34" s="1"/>
  <c r="M43" i="34" s="1"/>
  <c r="N43" i="34" s="1"/>
  <c r="O43" i="34" s="1"/>
  <c r="P43" i="34" s="1"/>
  <c r="R43" i="34"/>
  <c r="S43" i="34" s="1"/>
  <c r="T43" i="34" s="1"/>
  <c r="U43" i="34" s="1"/>
  <c r="V43" i="34" s="1"/>
  <c r="W43" i="34" s="1"/>
  <c r="X43" i="34" s="1"/>
  <c r="Y43" i="34" s="1"/>
  <c r="Z43" i="34" s="1"/>
  <c r="AA43" i="34" s="1"/>
  <c r="AB43" i="34" s="1"/>
  <c r="AC43" i="34" s="1"/>
  <c r="AD43" i="34" s="1"/>
  <c r="AE43" i="34" s="1"/>
  <c r="AF43" i="34" s="1"/>
  <c r="AH43" i="34" s="1"/>
  <c r="AI43" i="34" s="1"/>
  <c r="AJ43" i="34" s="1"/>
  <c r="AK43" i="34" s="1"/>
  <c r="AL43" i="34" s="1"/>
  <c r="AM43" i="34" s="1"/>
  <c r="AN43" i="34" s="1"/>
  <c r="AO43" i="34" s="1"/>
  <c r="AP43" i="34" s="1"/>
  <c r="AQ43" i="34" s="1"/>
  <c r="AR43" i="34" s="1"/>
  <c r="AS43" i="34" s="1"/>
  <c r="AT43" i="34" s="1"/>
  <c r="AU43" i="34" s="1"/>
  <c r="AV43" i="34" s="1"/>
  <c r="AW43" i="34" s="1"/>
  <c r="AX43" i="34" s="1"/>
  <c r="AY43" i="34" s="1"/>
  <c r="G42" i="34"/>
  <c r="H42" i="34"/>
  <c r="I42" i="34" s="1"/>
  <c r="J42" i="34" s="1"/>
  <c r="K42" i="34" s="1"/>
  <c r="L42" i="34" s="1"/>
  <c r="M42" i="34" s="1"/>
  <c r="N42" i="34" s="1"/>
  <c r="O42" i="34" s="1"/>
  <c r="P42" i="34" s="1"/>
  <c r="R42" i="34"/>
  <c r="S42" i="34" s="1"/>
  <c r="T42" i="34" s="1"/>
  <c r="U42" i="34" s="1"/>
  <c r="V42" i="34" s="1"/>
  <c r="W42" i="34" s="1"/>
  <c r="X42" i="34" s="1"/>
  <c r="Y42" i="34" s="1"/>
  <c r="Z42" i="34" s="1"/>
  <c r="AA42" i="34" s="1"/>
  <c r="AB42" i="34" s="1"/>
  <c r="AC42" i="34" s="1"/>
  <c r="AD42" i="34" s="1"/>
  <c r="AE42" i="34" s="1"/>
  <c r="AF42" i="34" s="1"/>
  <c r="AH42" i="34" s="1"/>
  <c r="AI42" i="34" s="1"/>
  <c r="AJ42" i="34" s="1"/>
  <c r="AK42" i="34" s="1"/>
  <c r="AL42" i="34" s="1"/>
  <c r="AM42" i="34" s="1"/>
  <c r="AN42" i="34" s="1"/>
  <c r="AO42" i="34" s="1"/>
  <c r="AP42" i="34" s="1"/>
  <c r="AQ42" i="34" s="1"/>
  <c r="AR42" i="34" s="1"/>
  <c r="AS42" i="34" s="1"/>
  <c r="AT42" i="34" s="1"/>
  <c r="AU42" i="34" s="1"/>
  <c r="AV42" i="34" s="1"/>
  <c r="AW42" i="34" s="1"/>
  <c r="AX42" i="34" s="1"/>
  <c r="AY42" i="34" s="1"/>
  <c r="G41" i="34"/>
  <c r="H41" i="34" s="1"/>
  <c r="I41" i="34" s="1"/>
  <c r="J41" i="34" s="1"/>
  <c r="K41" i="34" s="1"/>
  <c r="L41" i="34" s="1"/>
  <c r="M41" i="34" s="1"/>
  <c r="N41" i="34" s="1"/>
  <c r="O41" i="34" s="1"/>
  <c r="P41" i="34" s="1"/>
  <c r="R41" i="34"/>
  <c r="S41" i="34" s="1"/>
  <c r="G53" i="33"/>
  <c r="H53" i="33" s="1"/>
  <c r="I53" i="33" s="1"/>
  <c r="J53" i="33" s="1"/>
  <c r="K53" i="33" s="1"/>
  <c r="L53" i="33" s="1"/>
  <c r="M53" i="33" s="1"/>
  <c r="N53" i="33" s="1"/>
  <c r="O53" i="33" s="1"/>
  <c r="P53" i="33" s="1"/>
  <c r="R53" i="33"/>
  <c r="S53" i="33" s="1"/>
  <c r="T53" i="33" s="1"/>
  <c r="U53" i="33" s="1"/>
  <c r="V53" i="33" s="1"/>
  <c r="W53" i="33" s="1"/>
  <c r="X53" i="33" s="1"/>
  <c r="Y53" i="33" s="1"/>
  <c r="Z53" i="33" s="1"/>
  <c r="AA53" i="33" s="1"/>
  <c r="AB53" i="33" s="1"/>
  <c r="AC53" i="33" s="1"/>
  <c r="AD53" i="33" s="1"/>
  <c r="AE53" i="33" s="1"/>
  <c r="AF53" i="33" s="1"/>
  <c r="AH53" i="33" s="1"/>
  <c r="AI53" i="33" s="1"/>
  <c r="AJ53" i="33" s="1"/>
  <c r="AK53" i="33" s="1"/>
  <c r="AL53" i="33" s="1"/>
  <c r="AM53" i="33" s="1"/>
  <c r="AN53" i="33" s="1"/>
  <c r="AO53" i="33" s="1"/>
  <c r="AP53" i="33" s="1"/>
  <c r="AQ53" i="33" s="1"/>
  <c r="AR53" i="33" s="1"/>
  <c r="AS53" i="33" s="1"/>
  <c r="AT53" i="33" s="1"/>
  <c r="AU53" i="33" s="1"/>
  <c r="AV53" i="33" s="1"/>
  <c r="AW53" i="33" s="1"/>
  <c r="AX53" i="33" s="1"/>
  <c r="AY53" i="33" s="1"/>
  <c r="G52" i="33"/>
  <c r="H52" i="33" s="1"/>
  <c r="I52" i="33" s="1"/>
  <c r="J52" i="33" s="1"/>
  <c r="K52" i="33" s="1"/>
  <c r="L52" i="33" s="1"/>
  <c r="M52" i="33" s="1"/>
  <c r="N52" i="33" s="1"/>
  <c r="O52" i="33" s="1"/>
  <c r="P52" i="33" s="1"/>
  <c r="R52" i="33"/>
  <c r="S52" i="33" s="1"/>
  <c r="T52" i="33" s="1"/>
  <c r="U52" i="33" s="1"/>
  <c r="V52" i="33" s="1"/>
  <c r="W52" i="33" s="1"/>
  <c r="X52" i="33" s="1"/>
  <c r="Y52" i="33" s="1"/>
  <c r="Z52" i="33" s="1"/>
  <c r="AA52" i="33" s="1"/>
  <c r="AB52" i="33" s="1"/>
  <c r="AC52" i="33" s="1"/>
  <c r="AD52" i="33" s="1"/>
  <c r="AE52" i="33" s="1"/>
  <c r="AF52" i="33" s="1"/>
  <c r="AH52" i="33" s="1"/>
  <c r="AI52" i="33" s="1"/>
  <c r="AJ52" i="33" s="1"/>
  <c r="AK52" i="33" s="1"/>
  <c r="AL52" i="33" s="1"/>
  <c r="AM52" i="33" s="1"/>
  <c r="AN52" i="33" s="1"/>
  <c r="AO52" i="33" s="1"/>
  <c r="AP52" i="33" s="1"/>
  <c r="AQ52" i="33" s="1"/>
  <c r="AR52" i="33" s="1"/>
  <c r="AS52" i="33" s="1"/>
  <c r="AT52" i="33" s="1"/>
  <c r="AU52" i="33" s="1"/>
  <c r="AV52" i="33" s="1"/>
  <c r="AW52" i="33" s="1"/>
  <c r="AX52" i="33" s="1"/>
  <c r="AY52" i="33" s="1"/>
  <c r="G51" i="33"/>
  <c r="H51" i="33" s="1"/>
  <c r="I51" i="33" s="1"/>
  <c r="J51" i="33" s="1"/>
  <c r="K51" i="33" s="1"/>
  <c r="L51" i="33" s="1"/>
  <c r="M51" i="33" s="1"/>
  <c r="N51" i="33" s="1"/>
  <c r="O51" i="33" s="1"/>
  <c r="P51" i="33" s="1"/>
  <c r="R51" i="33"/>
  <c r="S51" i="33" s="1"/>
  <c r="T51" i="33" s="1"/>
  <c r="U51" i="33" s="1"/>
  <c r="V51" i="33" s="1"/>
  <c r="W51" i="33" s="1"/>
  <c r="X51" i="33" s="1"/>
  <c r="Y51" i="33" s="1"/>
  <c r="Z51" i="33" s="1"/>
  <c r="AA51" i="33" s="1"/>
  <c r="AB51" i="33" s="1"/>
  <c r="AC51" i="33" s="1"/>
  <c r="AD51" i="33" s="1"/>
  <c r="AE51" i="33" s="1"/>
  <c r="AF51" i="33" s="1"/>
  <c r="AH51" i="33" s="1"/>
  <c r="AI51" i="33" s="1"/>
  <c r="AJ51" i="33" s="1"/>
  <c r="AK51" i="33" s="1"/>
  <c r="AL51" i="33" s="1"/>
  <c r="AM51" i="33" s="1"/>
  <c r="AN51" i="33" s="1"/>
  <c r="AO51" i="33" s="1"/>
  <c r="AP51" i="33" s="1"/>
  <c r="AQ51" i="33" s="1"/>
  <c r="AR51" i="33" s="1"/>
  <c r="AS51" i="33" s="1"/>
  <c r="AT51" i="33" s="1"/>
  <c r="AU51" i="33" s="1"/>
  <c r="AV51" i="33" s="1"/>
  <c r="AW51" i="33" s="1"/>
  <c r="AX51" i="33" s="1"/>
  <c r="AY51" i="33" s="1"/>
  <c r="G50" i="33"/>
  <c r="H50" i="33" s="1"/>
  <c r="I50" i="33" s="1"/>
  <c r="J50" i="33" s="1"/>
  <c r="K50" i="33" s="1"/>
  <c r="L50" i="33" s="1"/>
  <c r="M50" i="33" s="1"/>
  <c r="N50" i="33" s="1"/>
  <c r="O50" i="33" s="1"/>
  <c r="P50" i="33" s="1"/>
  <c r="R50" i="33"/>
  <c r="S50" i="33" s="1"/>
  <c r="T50" i="33" s="1"/>
  <c r="U50" i="33" s="1"/>
  <c r="V50" i="33" s="1"/>
  <c r="W50" i="33" s="1"/>
  <c r="X50" i="33" s="1"/>
  <c r="Y50" i="33" s="1"/>
  <c r="Z50" i="33" s="1"/>
  <c r="AA50" i="33" s="1"/>
  <c r="AB50" i="33" s="1"/>
  <c r="AC50" i="33" s="1"/>
  <c r="AD50" i="33" s="1"/>
  <c r="AE50" i="33" s="1"/>
  <c r="AF50" i="33" s="1"/>
  <c r="AH50" i="33" s="1"/>
  <c r="AI50" i="33" s="1"/>
  <c r="AJ50" i="33" s="1"/>
  <c r="AK50" i="33" s="1"/>
  <c r="AL50" i="33" s="1"/>
  <c r="AM50" i="33" s="1"/>
  <c r="AN50" i="33" s="1"/>
  <c r="AO50" i="33" s="1"/>
  <c r="AP50" i="33" s="1"/>
  <c r="AQ50" i="33" s="1"/>
  <c r="AR50" i="33" s="1"/>
  <c r="AS50" i="33" s="1"/>
  <c r="AT50" i="33" s="1"/>
  <c r="AU50" i="33" s="1"/>
  <c r="AV50" i="33" s="1"/>
  <c r="AW50" i="33" s="1"/>
  <c r="AX50" i="33" s="1"/>
  <c r="AY50" i="33" s="1"/>
  <c r="G49" i="33"/>
  <c r="H49" i="33" s="1"/>
  <c r="I49" i="33" s="1"/>
  <c r="J49" i="33" s="1"/>
  <c r="K49" i="33" s="1"/>
  <c r="L49" i="33" s="1"/>
  <c r="M49" i="33" s="1"/>
  <c r="N49" i="33" s="1"/>
  <c r="O49" i="33" s="1"/>
  <c r="P49" i="33" s="1"/>
  <c r="R49" i="33"/>
  <c r="S49" i="33" s="1"/>
  <c r="T49" i="33" s="1"/>
  <c r="U49" i="33" s="1"/>
  <c r="V49" i="33" s="1"/>
  <c r="W49" i="33" s="1"/>
  <c r="X49" i="33" s="1"/>
  <c r="Y49" i="33" s="1"/>
  <c r="Z49" i="33" s="1"/>
  <c r="AA49" i="33" s="1"/>
  <c r="AB49" i="33" s="1"/>
  <c r="AC49" i="33" s="1"/>
  <c r="AD49" i="33" s="1"/>
  <c r="AE49" i="33" s="1"/>
  <c r="AF49" i="33" s="1"/>
  <c r="AH49" i="33" s="1"/>
  <c r="AI49" i="33" s="1"/>
  <c r="AJ49" i="33" s="1"/>
  <c r="AK49" i="33" s="1"/>
  <c r="AL49" i="33" s="1"/>
  <c r="AM49" i="33" s="1"/>
  <c r="AN49" i="33" s="1"/>
  <c r="AO49" i="33" s="1"/>
  <c r="AP49" i="33" s="1"/>
  <c r="AQ49" i="33" s="1"/>
  <c r="AR49" i="33" s="1"/>
  <c r="AS49" i="33" s="1"/>
  <c r="AT49" i="33" s="1"/>
  <c r="AU49" i="33" s="1"/>
  <c r="AV49" i="33" s="1"/>
  <c r="AW49" i="33" s="1"/>
  <c r="AX49" i="33" s="1"/>
  <c r="AY49" i="33" s="1"/>
  <c r="G48" i="33"/>
  <c r="H48" i="33" s="1"/>
  <c r="I48" i="33" s="1"/>
  <c r="J48" i="33" s="1"/>
  <c r="K48" i="33" s="1"/>
  <c r="L48" i="33" s="1"/>
  <c r="M48" i="33" s="1"/>
  <c r="N48" i="33" s="1"/>
  <c r="O48" i="33" s="1"/>
  <c r="P48" i="33" s="1"/>
  <c r="R48" i="33"/>
  <c r="S48" i="33" s="1"/>
  <c r="T48" i="33" s="1"/>
  <c r="U48" i="33" s="1"/>
  <c r="V48" i="33" s="1"/>
  <c r="W48" i="33" s="1"/>
  <c r="X48" i="33" s="1"/>
  <c r="Y48" i="33" s="1"/>
  <c r="Z48" i="33" s="1"/>
  <c r="AA48" i="33" s="1"/>
  <c r="AB48" i="33" s="1"/>
  <c r="AC48" i="33" s="1"/>
  <c r="AD48" i="33" s="1"/>
  <c r="AE48" i="33" s="1"/>
  <c r="AF48" i="33" s="1"/>
  <c r="AH48" i="33" s="1"/>
  <c r="AI48" i="33" s="1"/>
  <c r="AJ48" i="33" s="1"/>
  <c r="AK48" i="33" s="1"/>
  <c r="AL48" i="33" s="1"/>
  <c r="AM48" i="33" s="1"/>
  <c r="AN48" i="33" s="1"/>
  <c r="AO48" i="33" s="1"/>
  <c r="AP48" i="33" s="1"/>
  <c r="AQ48" i="33" s="1"/>
  <c r="AR48" i="33" s="1"/>
  <c r="AS48" i="33" s="1"/>
  <c r="AT48" i="33" s="1"/>
  <c r="AU48" i="33" s="1"/>
  <c r="AV48" i="33" s="1"/>
  <c r="AW48" i="33" s="1"/>
  <c r="AX48" i="33" s="1"/>
  <c r="AY48" i="33" s="1"/>
  <c r="R47" i="33"/>
  <c r="S47" i="33" s="1"/>
  <c r="T47" i="33" s="1"/>
  <c r="U47" i="33" s="1"/>
  <c r="V47" i="33" s="1"/>
  <c r="W47" i="33" s="1"/>
  <c r="X47" i="33" s="1"/>
  <c r="Y47" i="33" s="1"/>
  <c r="Z47" i="33" s="1"/>
  <c r="AA47" i="33" s="1"/>
  <c r="AB47" i="33" s="1"/>
  <c r="AC47" i="33" s="1"/>
  <c r="AD47" i="33" s="1"/>
  <c r="AE47" i="33" s="1"/>
  <c r="AF47" i="33" s="1"/>
  <c r="AH47" i="33" s="1"/>
  <c r="AI47" i="33" s="1"/>
  <c r="AJ47" i="33" s="1"/>
  <c r="AK47" i="33" s="1"/>
  <c r="AL47" i="33" s="1"/>
  <c r="AM47" i="33" s="1"/>
  <c r="AN47" i="33" s="1"/>
  <c r="AO47" i="33" s="1"/>
  <c r="AP47" i="33" s="1"/>
  <c r="AQ47" i="33" s="1"/>
  <c r="AR47" i="33" s="1"/>
  <c r="AS47" i="33" s="1"/>
  <c r="AT47" i="33" s="1"/>
  <c r="AU47" i="33" s="1"/>
  <c r="AV47" i="33" s="1"/>
  <c r="AW47" i="33" s="1"/>
  <c r="AX47" i="33" s="1"/>
  <c r="AY47" i="33" s="1"/>
  <c r="G47" i="33"/>
  <c r="H47" i="33" s="1"/>
  <c r="I47" i="33" s="1"/>
  <c r="J47" i="33" s="1"/>
  <c r="K47" i="33" s="1"/>
  <c r="L47" i="33" s="1"/>
  <c r="M47" i="33" s="1"/>
  <c r="N47" i="33" s="1"/>
  <c r="O47" i="33" s="1"/>
  <c r="P47" i="33" s="1"/>
  <c r="G46" i="33"/>
  <c r="H46" i="33" s="1"/>
  <c r="I46" i="33" s="1"/>
  <c r="J46" i="33" s="1"/>
  <c r="K46" i="33" s="1"/>
  <c r="L46" i="33" s="1"/>
  <c r="M46" i="33" s="1"/>
  <c r="N46" i="33" s="1"/>
  <c r="O46" i="33" s="1"/>
  <c r="P46" i="33" s="1"/>
  <c r="R46" i="33"/>
  <c r="S46" i="33" s="1"/>
  <c r="T46" i="33" s="1"/>
  <c r="U46" i="33" s="1"/>
  <c r="V46" i="33" s="1"/>
  <c r="W46" i="33" s="1"/>
  <c r="X46" i="33" s="1"/>
  <c r="Y46" i="33" s="1"/>
  <c r="Z46" i="33" s="1"/>
  <c r="AA46" i="33" s="1"/>
  <c r="AB46" i="33" s="1"/>
  <c r="AC46" i="33" s="1"/>
  <c r="AD46" i="33" s="1"/>
  <c r="AE46" i="33" s="1"/>
  <c r="AF46" i="33" s="1"/>
  <c r="AH46" i="33" s="1"/>
  <c r="AI46" i="33" s="1"/>
  <c r="AJ46" i="33" s="1"/>
  <c r="AK46" i="33" s="1"/>
  <c r="AL46" i="33" s="1"/>
  <c r="AM46" i="33" s="1"/>
  <c r="AN46" i="33" s="1"/>
  <c r="AO46" i="33" s="1"/>
  <c r="AP46" i="33" s="1"/>
  <c r="AQ46" i="33" s="1"/>
  <c r="AR46" i="33" s="1"/>
  <c r="AS46" i="33" s="1"/>
  <c r="AT46" i="33" s="1"/>
  <c r="AU46" i="33" s="1"/>
  <c r="AV46" i="33" s="1"/>
  <c r="AW46" i="33" s="1"/>
  <c r="AX46" i="33" s="1"/>
  <c r="AY46" i="33" s="1"/>
  <c r="G45" i="33"/>
  <c r="H45" i="33" s="1"/>
  <c r="I45" i="33" s="1"/>
  <c r="J45" i="33" s="1"/>
  <c r="K45" i="33" s="1"/>
  <c r="L45" i="33" s="1"/>
  <c r="M45" i="33" s="1"/>
  <c r="N45" i="33" s="1"/>
  <c r="O45" i="33" s="1"/>
  <c r="P45" i="33" s="1"/>
  <c r="R45" i="33"/>
  <c r="S45" i="33" s="1"/>
  <c r="T45" i="33" s="1"/>
  <c r="U45" i="33" s="1"/>
  <c r="V45" i="33" s="1"/>
  <c r="W45" i="33" s="1"/>
  <c r="X45" i="33" s="1"/>
  <c r="Y45" i="33" s="1"/>
  <c r="Z45" i="33" s="1"/>
  <c r="AA45" i="33" s="1"/>
  <c r="AB45" i="33" s="1"/>
  <c r="AC45" i="33" s="1"/>
  <c r="AD45" i="33" s="1"/>
  <c r="AE45" i="33" s="1"/>
  <c r="AF45" i="33" s="1"/>
  <c r="AH45" i="33" s="1"/>
  <c r="AI45" i="33" s="1"/>
  <c r="AJ45" i="33" s="1"/>
  <c r="AK45" i="33" s="1"/>
  <c r="AL45" i="33" s="1"/>
  <c r="AM45" i="33" s="1"/>
  <c r="AN45" i="33" s="1"/>
  <c r="AO45" i="33" s="1"/>
  <c r="AP45" i="33" s="1"/>
  <c r="AQ45" i="33" s="1"/>
  <c r="AR45" i="33" s="1"/>
  <c r="AS45" i="33" s="1"/>
  <c r="AT45" i="33" s="1"/>
  <c r="AU45" i="33" s="1"/>
  <c r="AV45" i="33" s="1"/>
  <c r="AW45" i="33" s="1"/>
  <c r="AX45" i="33" s="1"/>
  <c r="AY45" i="33" s="1"/>
  <c r="G44" i="33"/>
  <c r="H44" i="33" s="1"/>
  <c r="R44" i="33"/>
  <c r="S44" i="33" s="1"/>
  <c r="T44" i="33" s="1"/>
  <c r="U44" i="33" s="1"/>
  <c r="V44" i="33" s="1"/>
  <c r="W44" i="33" s="1"/>
  <c r="X44" i="33" s="1"/>
  <c r="Y44" i="33" s="1"/>
  <c r="Z44" i="33" s="1"/>
  <c r="AA44" i="33" s="1"/>
  <c r="AB44" i="33" s="1"/>
  <c r="AC44" i="33" s="1"/>
  <c r="AD44" i="33" s="1"/>
  <c r="AE44" i="33" s="1"/>
  <c r="AF44" i="33" s="1"/>
  <c r="AH44" i="33" s="1"/>
  <c r="AI44" i="33" s="1"/>
  <c r="AJ44" i="33" s="1"/>
  <c r="AK44" i="33" s="1"/>
  <c r="AL44" i="33" s="1"/>
  <c r="AM44" i="33" s="1"/>
  <c r="AN44" i="33" s="1"/>
  <c r="AO44" i="33" s="1"/>
  <c r="AP44" i="33" s="1"/>
  <c r="AQ44" i="33" s="1"/>
  <c r="AR44" i="33" s="1"/>
  <c r="AS44" i="33" s="1"/>
  <c r="AT44" i="33" s="1"/>
  <c r="AU44" i="33" s="1"/>
  <c r="AV44" i="33" s="1"/>
  <c r="AW44" i="33" s="1"/>
  <c r="AX44" i="33" s="1"/>
  <c r="AY44" i="33" s="1"/>
  <c r="R43" i="33"/>
  <c r="S43" i="33" s="1"/>
  <c r="T43" i="33" s="1"/>
  <c r="U43" i="33" s="1"/>
  <c r="V43" i="33" s="1"/>
  <c r="W43" i="33" s="1"/>
  <c r="X43" i="33" s="1"/>
  <c r="Y43" i="33" s="1"/>
  <c r="Z43" i="33" s="1"/>
  <c r="AA43" i="33" s="1"/>
  <c r="AB43" i="33" s="1"/>
  <c r="AC43" i="33" s="1"/>
  <c r="AD43" i="33" s="1"/>
  <c r="AE43" i="33" s="1"/>
  <c r="AF43" i="33" s="1"/>
  <c r="AH43" i="33" s="1"/>
  <c r="AI43" i="33" s="1"/>
  <c r="AJ43" i="33" s="1"/>
  <c r="AK43" i="33" s="1"/>
  <c r="AL43" i="33" s="1"/>
  <c r="AM43" i="33" s="1"/>
  <c r="AN43" i="33" s="1"/>
  <c r="AO43" i="33" s="1"/>
  <c r="AP43" i="33" s="1"/>
  <c r="AQ43" i="33" s="1"/>
  <c r="AR43" i="33" s="1"/>
  <c r="AS43" i="33" s="1"/>
  <c r="AT43" i="33" s="1"/>
  <c r="AU43" i="33" s="1"/>
  <c r="AV43" i="33" s="1"/>
  <c r="AW43" i="33" s="1"/>
  <c r="AX43" i="33" s="1"/>
  <c r="AY43" i="33" s="1"/>
  <c r="G43" i="33"/>
  <c r="H43" i="33" s="1"/>
  <c r="I43" i="33" s="1"/>
  <c r="J43" i="33" s="1"/>
  <c r="K43" i="33" s="1"/>
  <c r="L43" i="33" s="1"/>
  <c r="M43" i="33" s="1"/>
  <c r="N43" i="33" s="1"/>
  <c r="O43" i="33" s="1"/>
  <c r="P43" i="33" s="1"/>
  <c r="G42" i="33"/>
  <c r="H42" i="33" s="1"/>
  <c r="I42" i="33" s="1"/>
  <c r="R42" i="33"/>
  <c r="S42" i="33" s="1"/>
  <c r="G41" i="33"/>
  <c r="H41" i="33" s="1"/>
  <c r="I41" i="33" s="1"/>
  <c r="J41" i="33" s="1"/>
  <c r="K41" i="33" s="1"/>
  <c r="L41" i="33" s="1"/>
  <c r="M41" i="33" s="1"/>
  <c r="N41" i="33" s="1"/>
  <c r="O41" i="33" s="1"/>
  <c r="P41" i="33" s="1"/>
  <c r="R41" i="33"/>
  <c r="S41" i="33" s="1"/>
  <c r="T41" i="33" s="1"/>
  <c r="U41" i="33" s="1"/>
  <c r="V41" i="33" s="1"/>
  <c r="W41" i="33" s="1"/>
  <c r="X41" i="33" s="1"/>
  <c r="Y41" i="33" s="1"/>
  <c r="Z41" i="33" s="1"/>
  <c r="AA41" i="33" s="1"/>
  <c r="AB41" i="33" s="1"/>
  <c r="AC41" i="33" s="1"/>
  <c r="AD41" i="33" s="1"/>
  <c r="AE41" i="33" s="1"/>
  <c r="AF41" i="33" s="1"/>
  <c r="AH41" i="33" s="1"/>
  <c r="AI41" i="33" s="1"/>
  <c r="AJ41" i="33" s="1"/>
  <c r="AK41" i="33" s="1"/>
  <c r="AL41" i="33" s="1"/>
  <c r="AM41" i="33" s="1"/>
  <c r="AN41" i="33" s="1"/>
  <c r="AO41" i="33" s="1"/>
  <c r="AP41" i="33" s="1"/>
  <c r="AQ41" i="33" s="1"/>
  <c r="AR41" i="33" s="1"/>
  <c r="AS41" i="33" s="1"/>
  <c r="AT41" i="33" s="1"/>
  <c r="AU41" i="33" s="1"/>
  <c r="AV41" i="33" s="1"/>
  <c r="AW41" i="33" s="1"/>
  <c r="AX41" i="33" s="1"/>
  <c r="AY41" i="33" s="1"/>
  <c r="G45" i="32"/>
  <c r="H45" i="32" s="1"/>
  <c r="I45" i="32"/>
  <c r="J45" i="32" s="1"/>
  <c r="K45" i="32" s="1"/>
  <c r="L45" i="32" s="1"/>
  <c r="M45" i="32" s="1"/>
  <c r="N45" i="32" s="1"/>
  <c r="O45" i="32" s="1"/>
  <c r="P45" i="32" s="1"/>
  <c r="Q45" i="32" s="1"/>
  <c r="R45" i="32" s="1"/>
  <c r="S45" i="32" s="1"/>
  <c r="T45" i="32" s="1"/>
  <c r="U45" i="32" s="1"/>
  <c r="V45" i="32" s="1"/>
  <c r="W45" i="32" s="1"/>
  <c r="X45" i="32" s="1"/>
  <c r="Y45" i="32" s="1"/>
  <c r="Z45" i="32" s="1"/>
  <c r="AA45" i="32" s="1"/>
  <c r="AB45" i="32" s="1"/>
  <c r="AC45" i="32" s="1"/>
  <c r="AD45" i="32" s="1"/>
  <c r="AE45" i="32" s="1"/>
  <c r="AF45" i="32" s="1"/>
  <c r="AG45" i="32" s="1"/>
  <c r="AH45" i="32" s="1"/>
  <c r="AI45" i="32" s="1"/>
  <c r="AJ45" i="32" s="1"/>
  <c r="AK45" i="32" s="1"/>
  <c r="AL45" i="32" s="1"/>
  <c r="AM45" i="32" s="1"/>
  <c r="AN45" i="32" s="1"/>
  <c r="AO45" i="32" s="1"/>
  <c r="AP45" i="32" s="1"/>
  <c r="AQ45" i="32" s="1"/>
  <c r="AR45" i="32" s="1"/>
  <c r="AS45" i="32" s="1"/>
  <c r="AT45" i="32" s="1"/>
  <c r="AU45" i="32" s="1"/>
  <c r="AV45" i="32" s="1"/>
  <c r="AW45" i="32" s="1"/>
  <c r="AX45" i="32" s="1"/>
  <c r="AY45" i="32" s="1"/>
  <c r="G44" i="32"/>
  <c r="H44" i="32" s="1"/>
  <c r="I44" i="32" s="1"/>
  <c r="J44" i="32" s="1"/>
  <c r="K44" i="32" s="1"/>
  <c r="L44" i="32" s="1"/>
  <c r="M44" i="32" s="1"/>
  <c r="N44" i="32" s="1"/>
  <c r="O44" i="32" s="1"/>
  <c r="P44" i="32" s="1"/>
  <c r="R44" i="32"/>
  <c r="S44" i="32" s="1"/>
  <c r="T44" i="32" s="1"/>
  <c r="U44" i="32" s="1"/>
  <c r="V44" i="32" s="1"/>
  <c r="W44" i="32" s="1"/>
  <c r="X44" i="32" s="1"/>
  <c r="Y44" i="32" s="1"/>
  <c r="Z44" i="32" s="1"/>
  <c r="AA44" i="32" s="1"/>
  <c r="AB44" i="32" s="1"/>
  <c r="AC44" i="32" s="1"/>
  <c r="AD44" i="32" s="1"/>
  <c r="AE44" i="32" s="1"/>
  <c r="AF44" i="32" s="1"/>
  <c r="AH44" i="32" s="1"/>
  <c r="AI44" i="32" s="1"/>
  <c r="AJ44" i="32" s="1"/>
  <c r="AK44" i="32" s="1"/>
  <c r="AL44" i="32" s="1"/>
  <c r="AM44" i="32" s="1"/>
  <c r="AN44" i="32" s="1"/>
  <c r="AO44" i="32" s="1"/>
  <c r="AP44" i="32" s="1"/>
  <c r="AQ44" i="32" s="1"/>
  <c r="AR44" i="32" s="1"/>
  <c r="AS44" i="32" s="1"/>
  <c r="AT44" i="32" s="1"/>
  <c r="AU44" i="32" s="1"/>
  <c r="AV44" i="32" s="1"/>
  <c r="AW44" i="32" s="1"/>
  <c r="AX44" i="32" s="1"/>
  <c r="AY44" i="32" s="1"/>
  <c r="G43" i="32"/>
  <c r="H43" i="32" s="1"/>
  <c r="I43" i="32" s="1"/>
  <c r="J43" i="32" s="1"/>
  <c r="K43" i="32" s="1"/>
  <c r="L43" i="32" s="1"/>
  <c r="M43" i="32" s="1"/>
  <c r="N43" i="32" s="1"/>
  <c r="O43" i="32" s="1"/>
  <c r="P43" i="32" s="1"/>
  <c r="R43" i="32"/>
  <c r="S43" i="32" s="1"/>
  <c r="T43" i="32" s="1"/>
  <c r="U43" i="32" s="1"/>
  <c r="V43" i="32" s="1"/>
  <c r="W43" i="32" s="1"/>
  <c r="X43" i="32" s="1"/>
  <c r="Y43" i="32" s="1"/>
  <c r="Z43" i="32" s="1"/>
  <c r="AA43" i="32" s="1"/>
  <c r="AB43" i="32" s="1"/>
  <c r="AC43" i="32" s="1"/>
  <c r="AD43" i="32" s="1"/>
  <c r="AE43" i="32" s="1"/>
  <c r="AF43" i="32" s="1"/>
  <c r="AH43" i="32" s="1"/>
  <c r="AI43" i="32" s="1"/>
  <c r="AJ43" i="32" s="1"/>
  <c r="AK43" i="32" s="1"/>
  <c r="AL43" i="32" s="1"/>
  <c r="AM43" i="32" s="1"/>
  <c r="AN43" i="32" s="1"/>
  <c r="AO43" i="32" s="1"/>
  <c r="AP43" i="32" s="1"/>
  <c r="AQ43" i="32" s="1"/>
  <c r="AR43" i="32" s="1"/>
  <c r="AS43" i="32" s="1"/>
  <c r="AT43" i="32" s="1"/>
  <c r="AU43" i="32" s="1"/>
  <c r="AV43" i="32" s="1"/>
  <c r="AW43" i="32" s="1"/>
  <c r="AX43" i="32" s="1"/>
  <c r="AY43" i="32" s="1"/>
  <c r="G42" i="32"/>
  <c r="H42" i="32" s="1"/>
  <c r="I42" i="32" s="1"/>
  <c r="J42" i="32" s="1"/>
  <c r="K42" i="32" s="1"/>
  <c r="L42" i="32" s="1"/>
  <c r="M42" i="32" s="1"/>
  <c r="N42" i="32" s="1"/>
  <c r="O42" i="32" s="1"/>
  <c r="P42" i="32" s="1"/>
  <c r="R42" i="32"/>
  <c r="S42" i="32" s="1"/>
  <c r="T42" i="32" s="1"/>
  <c r="U42" i="32" s="1"/>
  <c r="V42" i="32" s="1"/>
  <c r="W42" i="32" s="1"/>
  <c r="X42" i="32" s="1"/>
  <c r="Y42" i="32" s="1"/>
  <c r="Z42" i="32" s="1"/>
  <c r="AA42" i="32" s="1"/>
  <c r="AB42" i="32" s="1"/>
  <c r="AC42" i="32" s="1"/>
  <c r="AD42" i="32" s="1"/>
  <c r="AE42" i="32" s="1"/>
  <c r="AF42" i="32" s="1"/>
  <c r="AH42" i="32" s="1"/>
  <c r="AI42" i="32" s="1"/>
  <c r="AJ42" i="32" s="1"/>
  <c r="AK42" i="32" s="1"/>
  <c r="AL42" i="32" s="1"/>
  <c r="AM42" i="32" s="1"/>
  <c r="AN42" i="32" s="1"/>
  <c r="AO42" i="32" s="1"/>
  <c r="AP42" i="32" s="1"/>
  <c r="AQ42" i="32" s="1"/>
  <c r="AR42" i="32" s="1"/>
  <c r="AS42" i="32" s="1"/>
  <c r="AT42" i="32" s="1"/>
  <c r="AU42" i="32" s="1"/>
  <c r="AV42" i="32" s="1"/>
  <c r="AW42" i="32" s="1"/>
  <c r="AX42" i="32" s="1"/>
  <c r="AY42" i="32" s="1"/>
  <c r="G41" i="32"/>
  <c r="H41" i="32" s="1"/>
  <c r="I41" i="32" s="1"/>
  <c r="R41" i="32"/>
  <c r="S41" i="32" s="1"/>
  <c r="T41" i="32" s="1"/>
  <c r="U41" i="32" s="1"/>
  <c r="V41" i="32" s="1"/>
  <c r="W41" i="32" s="1"/>
  <c r="X41" i="32" s="1"/>
  <c r="Y41" i="32" s="1"/>
  <c r="Z41" i="32" s="1"/>
  <c r="AA41" i="32" s="1"/>
  <c r="AB41" i="32" s="1"/>
  <c r="AC41" i="32" s="1"/>
  <c r="AD41" i="32" s="1"/>
  <c r="AE41" i="32" s="1"/>
  <c r="AF41" i="32" s="1"/>
  <c r="AH41" i="32" s="1"/>
  <c r="AI41" i="32" s="1"/>
  <c r="AJ41" i="32" s="1"/>
  <c r="AK41" i="32" s="1"/>
  <c r="AL41" i="32" s="1"/>
  <c r="AM41" i="32" s="1"/>
  <c r="AN41" i="32" s="1"/>
  <c r="AO41" i="32" s="1"/>
  <c r="AP41" i="32" s="1"/>
  <c r="AQ41" i="32" s="1"/>
  <c r="AR41" i="32" s="1"/>
  <c r="AS41" i="32" s="1"/>
  <c r="AT41" i="32" s="1"/>
  <c r="AU41" i="32" s="1"/>
  <c r="AV41" i="32" s="1"/>
  <c r="AW41" i="32" s="1"/>
  <c r="AX41" i="32" s="1"/>
  <c r="AY41" i="32" s="1"/>
  <c r="G40" i="32"/>
  <c r="H40" i="32" s="1"/>
  <c r="I40" i="32" s="1"/>
  <c r="J40" i="32" s="1"/>
  <c r="K40" i="32" s="1"/>
  <c r="L40" i="32" s="1"/>
  <c r="M40" i="32" s="1"/>
  <c r="N40" i="32" s="1"/>
  <c r="O40" i="32" s="1"/>
  <c r="P40" i="32" s="1"/>
  <c r="R40" i="32"/>
  <c r="S40" i="32" s="1"/>
  <c r="T40" i="32"/>
  <c r="U40" i="32" s="1"/>
  <c r="V40" i="32" s="1"/>
  <c r="W40" i="32" s="1"/>
  <c r="X40" i="32" s="1"/>
  <c r="Y40" i="32" s="1"/>
  <c r="Z40" i="32" s="1"/>
  <c r="AA40" i="32" s="1"/>
  <c r="AB40" i="32" s="1"/>
  <c r="AC40" i="32" s="1"/>
  <c r="AD40" i="32" s="1"/>
  <c r="AE40" i="32" s="1"/>
  <c r="AF40" i="32" s="1"/>
  <c r="AH40" i="32" s="1"/>
  <c r="AI40" i="32" s="1"/>
  <c r="AJ40" i="32" s="1"/>
  <c r="AK40" i="32" s="1"/>
  <c r="AL40" i="32" s="1"/>
  <c r="AM40" i="32" s="1"/>
  <c r="AN40" i="32" s="1"/>
  <c r="AO40" i="32" s="1"/>
  <c r="AP40" i="32" s="1"/>
  <c r="AQ40" i="32" s="1"/>
  <c r="AR40" i="32" s="1"/>
  <c r="AS40" i="32" s="1"/>
  <c r="AT40" i="32" s="1"/>
  <c r="AU40" i="32" s="1"/>
  <c r="AV40" i="32" s="1"/>
  <c r="AW40" i="32" s="1"/>
  <c r="AX40" i="32" s="1"/>
  <c r="AY40" i="32" s="1"/>
  <c r="G39" i="32"/>
  <c r="H39" i="32" s="1"/>
  <c r="R39" i="32"/>
  <c r="S39" i="32" s="1"/>
  <c r="G38" i="32"/>
  <c r="H38" i="32" s="1"/>
  <c r="I38" i="32" s="1"/>
  <c r="J38" i="32" s="1"/>
  <c r="K38" i="32" s="1"/>
  <c r="L38" i="32" s="1"/>
  <c r="M38" i="32" s="1"/>
  <c r="N38" i="32" s="1"/>
  <c r="O38" i="32" s="1"/>
  <c r="P38" i="32" s="1"/>
  <c r="R38" i="32"/>
  <c r="S38" i="32" s="1"/>
  <c r="T38" i="32" s="1"/>
  <c r="U38" i="32" s="1"/>
  <c r="V38" i="32" s="1"/>
  <c r="W38" i="32" s="1"/>
  <c r="X38" i="32" s="1"/>
  <c r="Y38" i="32" s="1"/>
  <c r="Z38" i="32" s="1"/>
  <c r="AA38" i="32" s="1"/>
  <c r="AB38" i="32" s="1"/>
  <c r="AC38" i="32" s="1"/>
  <c r="AD38" i="32" s="1"/>
  <c r="AE38" i="32" s="1"/>
  <c r="AF38" i="32" s="1"/>
  <c r="AH38" i="32" s="1"/>
  <c r="AI38" i="32" s="1"/>
  <c r="AJ38" i="32" s="1"/>
  <c r="AK38" i="32" s="1"/>
  <c r="AL38" i="32" s="1"/>
  <c r="AM38" i="32" s="1"/>
  <c r="AN38" i="32" s="1"/>
  <c r="AO38" i="32" s="1"/>
  <c r="AP38" i="32" s="1"/>
  <c r="AQ38" i="32" s="1"/>
  <c r="AR38" i="32" s="1"/>
  <c r="AS38" i="32" s="1"/>
  <c r="AT38" i="32" s="1"/>
  <c r="AU38" i="32" s="1"/>
  <c r="AV38" i="32" s="1"/>
  <c r="AW38" i="32" s="1"/>
  <c r="AX38" i="32" s="1"/>
  <c r="AY38" i="32" s="1"/>
  <c r="R37" i="32"/>
  <c r="S37" i="32" s="1"/>
  <c r="T37" i="32" s="1"/>
  <c r="U37" i="32" s="1"/>
  <c r="V37" i="32" s="1"/>
  <c r="W37" i="32" s="1"/>
  <c r="X37" i="32" s="1"/>
  <c r="Y37" i="32" s="1"/>
  <c r="Z37" i="32" s="1"/>
  <c r="AA37" i="32" s="1"/>
  <c r="AB37" i="32" s="1"/>
  <c r="AC37" i="32" s="1"/>
  <c r="AD37" i="32" s="1"/>
  <c r="AE37" i="32" s="1"/>
  <c r="AF37" i="32" s="1"/>
  <c r="AH37" i="32" s="1"/>
  <c r="AI37" i="32" s="1"/>
  <c r="AJ37" i="32" s="1"/>
  <c r="AK37" i="32" s="1"/>
  <c r="AL37" i="32" s="1"/>
  <c r="AM37" i="32" s="1"/>
  <c r="AN37" i="32" s="1"/>
  <c r="AO37" i="32" s="1"/>
  <c r="AP37" i="32" s="1"/>
  <c r="AQ37" i="32" s="1"/>
  <c r="AR37" i="32" s="1"/>
  <c r="AS37" i="32" s="1"/>
  <c r="AT37" i="32" s="1"/>
  <c r="AU37" i="32" s="1"/>
  <c r="AV37" i="32" s="1"/>
  <c r="AW37" i="32" s="1"/>
  <c r="AX37" i="32" s="1"/>
  <c r="AY37" i="32" s="1"/>
  <c r="G37" i="32"/>
  <c r="H37" i="32" s="1"/>
  <c r="I37" i="32" s="1"/>
  <c r="J37" i="32" s="1"/>
  <c r="K37" i="32" s="1"/>
  <c r="L37" i="32" s="1"/>
  <c r="M37" i="32" s="1"/>
  <c r="N37" i="32" s="1"/>
  <c r="O37" i="32" s="1"/>
  <c r="P37" i="32" s="1"/>
  <c r="G36" i="32"/>
  <c r="H36" i="32" s="1"/>
  <c r="I36" i="32" s="1"/>
  <c r="J36" i="32" s="1"/>
  <c r="K36" i="32" s="1"/>
  <c r="L36" i="32" s="1"/>
  <c r="M36" i="32" s="1"/>
  <c r="N36" i="32" s="1"/>
  <c r="O36" i="32" s="1"/>
  <c r="P36" i="32" s="1"/>
  <c r="R36" i="32"/>
  <c r="S36" i="32" s="1"/>
  <c r="T36" i="32" s="1"/>
  <c r="U36" i="32" s="1"/>
  <c r="V36" i="32" s="1"/>
  <c r="W36" i="32" s="1"/>
  <c r="X36" i="32" s="1"/>
  <c r="Y36" i="32" s="1"/>
  <c r="Z36" i="32" s="1"/>
  <c r="AA36" i="32" s="1"/>
  <c r="AB36" i="32" s="1"/>
  <c r="AC36" i="32" s="1"/>
  <c r="AD36" i="32" s="1"/>
  <c r="AE36" i="32" s="1"/>
  <c r="AF36" i="32" s="1"/>
  <c r="AH36" i="32" s="1"/>
  <c r="AI36" i="32" s="1"/>
  <c r="AJ36" i="32" s="1"/>
  <c r="AK36" i="32" s="1"/>
  <c r="AL36" i="32" s="1"/>
  <c r="AM36" i="32" s="1"/>
  <c r="AN36" i="32" s="1"/>
  <c r="AO36" i="32" s="1"/>
  <c r="AP36" i="32" s="1"/>
  <c r="AQ36" i="32" s="1"/>
  <c r="AR36" i="32" s="1"/>
  <c r="AS36" i="32" s="1"/>
  <c r="AT36" i="32" s="1"/>
  <c r="AU36" i="32" s="1"/>
  <c r="AV36" i="32" s="1"/>
  <c r="AW36" i="32" s="1"/>
  <c r="AX36" i="32" s="1"/>
  <c r="AY36" i="32" s="1"/>
  <c r="R35" i="32"/>
  <c r="S35" i="32" s="1"/>
  <c r="T35" i="32" s="1"/>
  <c r="U35" i="32" s="1"/>
  <c r="G35" i="32"/>
  <c r="H35" i="32" s="1"/>
  <c r="I35" i="32" s="1"/>
  <c r="J35" i="32" s="1"/>
  <c r="K35" i="32" s="1"/>
  <c r="L35" i="32" s="1"/>
  <c r="M35" i="32" s="1"/>
  <c r="N35" i="32" s="1"/>
  <c r="O35" i="32" s="1"/>
  <c r="P35" i="32" s="1"/>
  <c r="G53" i="31"/>
  <c r="H53" i="31" s="1"/>
  <c r="I53" i="31" s="1"/>
  <c r="J53" i="31" s="1"/>
  <c r="K53" i="31" s="1"/>
  <c r="L53" i="31" s="1"/>
  <c r="M53" i="31" s="1"/>
  <c r="N53" i="31" s="1"/>
  <c r="O53" i="31" s="1"/>
  <c r="P53" i="31" s="1"/>
  <c r="R53" i="31"/>
  <c r="S53" i="31" s="1"/>
  <c r="T53" i="31" s="1"/>
  <c r="U53" i="31" s="1"/>
  <c r="V53" i="31" s="1"/>
  <c r="W53" i="31" s="1"/>
  <c r="X53" i="31" s="1"/>
  <c r="Y53" i="31" s="1"/>
  <c r="Z53" i="31" s="1"/>
  <c r="AA53" i="31" s="1"/>
  <c r="AB53" i="31" s="1"/>
  <c r="AC53" i="31" s="1"/>
  <c r="AD53" i="31" s="1"/>
  <c r="AE53" i="31" s="1"/>
  <c r="AF53" i="31" s="1"/>
  <c r="AH53" i="31" s="1"/>
  <c r="AI53" i="31" s="1"/>
  <c r="AJ53" i="31" s="1"/>
  <c r="AK53" i="31" s="1"/>
  <c r="AL53" i="31" s="1"/>
  <c r="AM53" i="31" s="1"/>
  <c r="AN53" i="31" s="1"/>
  <c r="AO53" i="31" s="1"/>
  <c r="AP53" i="31" s="1"/>
  <c r="AQ53" i="31" s="1"/>
  <c r="AR53" i="31" s="1"/>
  <c r="AS53" i="31" s="1"/>
  <c r="AT53" i="31" s="1"/>
  <c r="AU53" i="31" s="1"/>
  <c r="AV53" i="31" s="1"/>
  <c r="AW53" i="31" s="1"/>
  <c r="AX53" i="31" s="1"/>
  <c r="AY53" i="31" s="1"/>
  <c r="R52" i="31"/>
  <c r="S52" i="31" s="1"/>
  <c r="T52" i="31" s="1"/>
  <c r="U52" i="31" s="1"/>
  <c r="V52" i="31" s="1"/>
  <c r="W52" i="31" s="1"/>
  <c r="X52" i="31" s="1"/>
  <c r="Y52" i="31" s="1"/>
  <c r="Z52" i="31" s="1"/>
  <c r="AA52" i="31" s="1"/>
  <c r="AB52" i="31" s="1"/>
  <c r="AC52" i="31" s="1"/>
  <c r="AD52" i="31" s="1"/>
  <c r="AE52" i="31" s="1"/>
  <c r="AF52" i="31" s="1"/>
  <c r="AH52" i="31" s="1"/>
  <c r="AI52" i="31" s="1"/>
  <c r="AJ52" i="31" s="1"/>
  <c r="AK52" i="31" s="1"/>
  <c r="AL52" i="31" s="1"/>
  <c r="AM52" i="31" s="1"/>
  <c r="AN52" i="31" s="1"/>
  <c r="AO52" i="31" s="1"/>
  <c r="AP52" i="31" s="1"/>
  <c r="AQ52" i="31" s="1"/>
  <c r="AR52" i="31" s="1"/>
  <c r="AS52" i="31" s="1"/>
  <c r="AT52" i="31" s="1"/>
  <c r="AU52" i="31" s="1"/>
  <c r="AV52" i="31" s="1"/>
  <c r="AW52" i="31" s="1"/>
  <c r="AX52" i="31" s="1"/>
  <c r="AY52" i="31" s="1"/>
  <c r="G52" i="31"/>
  <c r="H52" i="31" s="1"/>
  <c r="I52" i="31" s="1"/>
  <c r="J52" i="31" s="1"/>
  <c r="K52" i="31" s="1"/>
  <c r="L52" i="31" s="1"/>
  <c r="M52" i="31" s="1"/>
  <c r="N52" i="31" s="1"/>
  <c r="O52" i="31" s="1"/>
  <c r="P52" i="31" s="1"/>
  <c r="G51" i="31"/>
  <c r="H51" i="31" s="1"/>
  <c r="I51" i="31" s="1"/>
  <c r="J51" i="31" s="1"/>
  <c r="K51" i="31" s="1"/>
  <c r="L51" i="31" s="1"/>
  <c r="M51" i="31" s="1"/>
  <c r="N51" i="31" s="1"/>
  <c r="O51" i="31" s="1"/>
  <c r="P51" i="31" s="1"/>
  <c r="R51" i="31"/>
  <c r="S51" i="31" s="1"/>
  <c r="T51" i="31" s="1"/>
  <c r="U51" i="31" s="1"/>
  <c r="V51" i="31" s="1"/>
  <c r="W51" i="31" s="1"/>
  <c r="X51" i="31" s="1"/>
  <c r="Y51" i="31" s="1"/>
  <c r="Z51" i="31" s="1"/>
  <c r="AA51" i="31" s="1"/>
  <c r="AB51" i="31" s="1"/>
  <c r="AC51" i="31" s="1"/>
  <c r="AD51" i="31" s="1"/>
  <c r="AE51" i="31" s="1"/>
  <c r="AF51" i="31" s="1"/>
  <c r="AH51" i="31" s="1"/>
  <c r="AI51" i="31" s="1"/>
  <c r="AJ51" i="31" s="1"/>
  <c r="AK51" i="31" s="1"/>
  <c r="AL51" i="31" s="1"/>
  <c r="AM51" i="31" s="1"/>
  <c r="AN51" i="31" s="1"/>
  <c r="AO51" i="31" s="1"/>
  <c r="AP51" i="31" s="1"/>
  <c r="AQ51" i="31" s="1"/>
  <c r="AR51" i="31" s="1"/>
  <c r="AS51" i="31" s="1"/>
  <c r="AT51" i="31" s="1"/>
  <c r="AU51" i="31" s="1"/>
  <c r="AV51" i="31" s="1"/>
  <c r="AW51" i="31" s="1"/>
  <c r="AX51" i="31" s="1"/>
  <c r="AY51" i="31" s="1"/>
  <c r="G50" i="31"/>
  <c r="H50" i="31" s="1"/>
  <c r="I50" i="31" s="1"/>
  <c r="J50" i="31" s="1"/>
  <c r="K50" i="31" s="1"/>
  <c r="L50" i="31" s="1"/>
  <c r="M50" i="31" s="1"/>
  <c r="N50" i="31" s="1"/>
  <c r="O50" i="31" s="1"/>
  <c r="P50" i="31" s="1"/>
  <c r="R50" i="31"/>
  <c r="S50" i="31" s="1"/>
  <c r="T50" i="31" s="1"/>
  <c r="U50" i="31" s="1"/>
  <c r="V50" i="31" s="1"/>
  <c r="W50" i="31" s="1"/>
  <c r="X50" i="31" s="1"/>
  <c r="Y50" i="31" s="1"/>
  <c r="G49" i="31"/>
  <c r="H49" i="31"/>
  <c r="I49" i="31" s="1"/>
  <c r="J49" i="31" s="1"/>
  <c r="K49" i="31" s="1"/>
  <c r="L49" i="31" s="1"/>
  <c r="M49" i="31" s="1"/>
  <c r="N49" i="31" s="1"/>
  <c r="O49" i="31" s="1"/>
  <c r="P49" i="31" s="1"/>
  <c r="R49" i="31"/>
  <c r="S49" i="31" s="1"/>
  <c r="T49" i="31" s="1"/>
  <c r="U49" i="31" s="1"/>
  <c r="V49" i="31" s="1"/>
  <c r="W49" i="31" s="1"/>
  <c r="X49" i="31" s="1"/>
  <c r="Y49" i="31" s="1"/>
  <c r="Z49" i="31" s="1"/>
  <c r="AA49" i="31" s="1"/>
  <c r="AB49" i="31" s="1"/>
  <c r="AC49" i="31" s="1"/>
  <c r="AD49" i="31" s="1"/>
  <c r="AE49" i="31" s="1"/>
  <c r="AF49" i="31" s="1"/>
  <c r="AH49" i="31" s="1"/>
  <c r="AI49" i="31" s="1"/>
  <c r="AJ49" i="31" s="1"/>
  <c r="AK49" i="31" s="1"/>
  <c r="AL49" i="31" s="1"/>
  <c r="AM49" i="31" s="1"/>
  <c r="AN49" i="31" s="1"/>
  <c r="AO49" i="31" s="1"/>
  <c r="AP49" i="31" s="1"/>
  <c r="AQ49" i="31" s="1"/>
  <c r="AR49" i="31" s="1"/>
  <c r="AS49" i="31" s="1"/>
  <c r="AT49" i="31" s="1"/>
  <c r="AU49" i="31" s="1"/>
  <c r="AV49" i="31" s="1"/>
  <c r="AW49" i="31" s="1"/>
  <c r="AX49" i="31" s="1"/>
  <c r="AY49" i="31" s="1"/>
  <c r="G48" i="31"/>
  <c r="H48" i="31" s="1"/>
  <c r="I48" i="31" s="1"/>
  <c r="J48" i="31" s="1"/>
  <c r="K48" i="31" s="1"/>
  <c r="L48" i="31" s="1"/>
  <c r="M48" i="31" s="1"/>
  <c r="N48" i="31" s="1"/>
  <c r="O48" i="31" s="1"/>
  <c r="P48" i="31" s="1"/>
  <c r="R48" i="31"/>
  <c r="S48" i="31" s="1"/>
  <c r="T48" i="31" s="1"/>
  <c r="U48" i="31" s="1"/>
  <c r="V48" i="31" s="1"/>
  <c r="W48" i="31" s="1"/>
  <c r="X48" i="31" s="1"/>
  <c r="Y48" i="31" s="1"/>
  <c r="Z48" i="31" s="1"/>
  <c r="AA48" i="31" s="1"/>
  <c r="AB48" i="31" s="1"/>
  <c r="AC48" i="31" s="1"/>
  <c r="AD48" i="31" s="1"/>
  <c r="AE48" i="31" s="1"/>
  <c r="AF48" i="31" s="1"/>
  <c r="AH48" i="31" s="1"/>
  <c r="AI48" i="31" s="1"/>
  <c r="AJ48" i="31" s="1"/>
  <c r="AK48" i="31" s="1"/>
  <c r="AL48" i="31" s="1"/>
  <c r="AM48" i="31" s="1"/>
  <c r="AN48" i="31" s="1"/>
  <c r="AO48" i="31" s="1"/>
  <c r="AP48" i="31" s="1"/>
  <c r="AQ48" i="31" s="1"/>
  <c r="AR48" i="31" s="1"/>
  <c r="AS48" i="31" s="1"/>
  <c r="AT48" i="31" s="1"/>
  <c r="AU48" i="31" s="1"/>
  <c r="AV48" i="31" s="1"/>
  <c r="AW48" i="31" s="1"/>
  <c r="AX48" i="31" s="1"/>
  <c r="AY48" i="31" s="1"/>
  <c r="R47" i="31"/>
  <c r="S47" i="31" s="1"/>
  <c r="T47" i="31" s="1"/>
  <c r="U47" i="31" s="1"/>
  <c r="V47" i="31" s="1"/>
  <c r="W47" i="31" s="1"/>
  <c r="X47" i="31" s="1"/>
  <c r="Y47" i="31" s="1"/>
  <c r="Z47" i="31" s="1"/>
  <c r="AA47" i="31" s="1"/>
  <c r="AB47" i="31" s="1"/>
  <c r="AC47" i="31" s="1"/>
  <c r="AD47" i="31" s="1"/>
  <c r="AE47" i="31" s="1"/>
  <c r="AF47" i="31" s="1"/>
  <c r="AH47" i="31" s="1"/>
  <c r="AI47" i="31" s="1"/>
  <c r="AJ47" i="31" s="1"/>
  <c r="AK47" i="31" s="1"/>
  <c r="AL47" i="31" s="1"/>
  <c r="AM47" i="31" s="1"/>
  <c r="AN47" i="31" s="1"/>
  <c r="AO47" i="31" s="1"/>
  <c r="AP47" i="31" s="1"/>
  <c r="AQ47" i="31" s="1"/>
  <c r="AR47" i="31" s="1"/>
  <c r="AS47" i="31" s="1"/>
  <c r="AT47" i="31" s="1"/>
  <c r="AU47" i="31" s="1"/>
  <c r="AV47" i="31" s="1"/>
  <c r="AW47" i="31" s="1"/>
  <c r="AX47" i="31" s="1"/>
  <c r="AY47" i="31" s="1"/>
  <c r="G47" i="31"/>
  <c r="H47" i="31" s="1"/>
  <c r="I47" i="31" s="1"/>
  <c r="J47" i="31" s="1"/>
  <c r="K47" i="31" s="1"/>
  <c r="L47" i="31" s="1"/>
  <c r="M47" i="31" s="1"/>
  <c r="N47" i="31" s="1"/>
  <c r="O47" i="31" s="1"/>
  <c r="P47" i="31" s="1"/>
  <c r="G46" i="31"/>
  <c r="H46" i="31" s="1"/>
  <c r="I46" i="31" s="1"/>
  <c r="J46" i="31" s="1"/>
  <c r="K46" i="31" s="1"/>
  <c r="L46" i="31" s="1"/>
  <c r="M46" i="31" s="1"/>
  <c r="N46" i="31" s="1"/>
  <c r="O46" i="31" s="1"/>
  <c r="P46" i="31" s="1"/>
  <c r="R46" i="31"/>
  <c r="S46" i="31" s="1"/>
  <c r="T46" i="31" s="1"/>
  <c r="U46" i="31" s="1"/>
  <c r="V46" i="31" s="1"/>
  <c r="W46" i="31" s="1"/>
  <c r="X46" i="31" s="1"/>
  <c r="Y46" i="31" s="1"/>
  <c r="Z46" i="31" s="1"/>
  <c r="AA46" i="31" s="1"/>
  <c r="AB46" i="31" s="1"/>
  <c r="AC46" i="31" s="1"/>
  <c r="AD46" i="31" s="1"/>
  <c r="AE46" i="31" s="1"/>
  <c r="AF46" i="31" s="1"/>
  <c r="AH46" i="31" s="1"/>
  <c r="AI46" i="31" s="1"/>
  <c r="AJ46" i="31" s="1"/>
  <c r="AK46" i="31" s="1"/>
  <c r="AL46" i="31" s="1"/>
  <c r="AM46" i="31" s="1"/>
  <c r="AN46" i="31" s="1"/>
  <c r="AO46" i="31" s="1"/>
  <c r="AP46" i="31" s="1"/>
  <c r="AQ46" i="31" s="1"/>
  <c r="AR46" i="31" s="1"/>
  <c r="AS46" i="31" s="1"/>
  <c r="AT46" i="31" s="1"/>
  <c r="AU46" i="31" s="1"/>
  <c r="AV46" i="31" s="1"/>
  <c r="AW46" i="31" s="1"/>
  <c r="AX46" i="31" s="1"/>
  <c r="AY46" i="31" s="1"/>
  <c r="G45" i="31"/>
  <c r="H45" i="31" s="1"/>
  <c r="I45" i="31" s="1"/>
  <c r="J45" i="31" s="1"/>
  <c r="K45" i="31" s="1"/>
  <c r="L45" i="31" s="1"/>
  <c r="M45" i="31" s="1"/>
  <c r="N45" i="31" s="1"/>
  <c r="O45" i="31" s="1"/>
  <c r="P45" i="31" s="1"/>
  <c r="R45" i="31"/>
  <c r="S45" i="31" s="1"/>
  <c r="T45" i="31" s="1"/>
  <c r="U45" i="31" s="1"/>
  <c r="V45" i="31" s="1"/>
  <c r="W45" i="31" s="1"/>
  <c r="X45" i="31" s="1"/>
  <c r="Y45" i="31" s="1"/>
  <c r="Z45" i="31" s="1"/>
  <c r="AA45" i="31" s="1"/>
  <c r="AB45" i="31" s="1"/>
  <c r="AC45" i="31" s="1"/>
  <c r="AD45" i="31" s="1"/>
  <c r="AE45" i="31" s="1"/>
  <c r="AF45" i="31" s="1"/>
  <c r="AH45" i="31" s="1"/>
  <c r="AI45" i="31" s="1"/>
  <c r="AJ45" i="31" s="1"/>
  <c r="AK45" i="31" s="1"/>
  <c r="AL45" i="31" s="1"/>
  <c r="AM45" i="31" s="1"/>
  <c r="AN45" i="31" s="1"/>
  <c r="AO45" i="31" s="1"/>
  <c r="AP45" i="31" s="1"/>
  <c r="AQ45" i="31" s="1"/>
  <c r="AR45" i="31" s="1"/>
  <c r="AS45" i="31" s="1"/>
  <c r="AT45" i="31" s="1"/>
  <c r="AU45" i="31" s="1"/>
  <c r="AV45" i="31" s="1"/>
  <c r="AW45" i="31" s="1"/>
  <c r="AX45" i="31" s="1"/>
  <c r="AY45" i="31" s="1"/>
  <c r="G44" i="31"/>
  <c r="H44" i="31" s="1"/>
  <c r="I44" i="31" s="1"/>
  <c r="J44" i="31" s="1"/>
  <c r="K44" i="31" s="1"/>
  <c r="L44" i="31" s="1"/>
  <c r="M44" i="31" s="1"/>
  <c r="N44" i="31" s="1"/>
  <c r="O44" i="31" s="1"/>
  <c r="P44" i="31" s="1"/>
  <c r="R44" i="31"/>
  <c r="S44" i="31" s="1"/>
  <c r="T44" i="31" s="1"/>
  <c r="U44" i="31" s="1"/>
  <c r="V44" i="31" s="1"/>
  <c r="W44" i="31" s="1"/>
  <c r="X44" i="31" s="1"/>
  <c r="Y44" i="31" s="1"/>
  <c r="Z44" i="31" s="1"/>
  <c r="AA44" i="31" s="1"/>
  <c r="AB44" i="31" s="1"/>
  <c r="AC44" i="31" s="1"/>
  <c r="AD44" i="31" s="1"/>
  <c r="AE44" i="31" s="1"/>
  <c r="AF44" i="31" s="1"/>
  <c r="AH44" i="31" s="1"/>
  <c r="AI44" i="31" s="1"/>
  <c r="AJ44" i="31" s="1"/>
  <c r="AK44" i="31" s="1"/>
  <c r="AL44" i="31" s="1"/>
  <c r="AM44" i="31" s="1"/>
  <c r="AN44" i="31" s="1"/>
  <c r="AO44" i="31" s="1"/>
  <c r="AP44" i="31" s="1"/>
  <c r="AQ44" i="31" s="1"/>
  <c r="AR44" i="31" s="1"/>
  <c r="AS44" i="31" s="1"/>
  <c r="AT44" i="31" s="1"/>
  <c r="AU44" i="31" s="1"/>
  <c r="AV44" i="31" s="1"/>
  <c r="AW44" i="31" s="1"/>
  <c r="AX44" i="31" s="1"/>
  <c r="AY44" i="31" s="1"/>
  <c r="G43" i="31"/>
  <c r="H43" i="31" s="1"/>
  <c r="I43" i="31" s="1"/>
  <c r="J43" i="31" s="1"/>
  <c r="K43" i="31" s="1"/>
  <c r="L43" i="31" s="1"/>
  <c r="M43" i="31" s="1"/>
  <c r="N43" i="31" s="1"/>
  <c r="O43" i="31" s="1"/>
  <c r="P43" i="31" s="1"/>
  <c r="R43" i="31"/>
  <c r="S43" i="31" s="1"/>
  <c r="T43" i="31" s="1"/>
  <c r="U43" i="31" s="1"/>
  <c r="V43" i="31" s="1"/>
  <c r="W43" i="31" s="1"/>
  <c r="X43" i="31" s="1"/>
  <c r="Y43" i="31" s="1"/>
  <c r="Z43" i="31" s="1"/>
  <c r="AA43" i="31" s="1"/>
  <c r="AB43" i="31" s="1"/>
  <c r="AC43" i="31" s="1"/>
  <c r="AD43" i="31" s="1"/>
  <c r="AE43" i="31" s="1"/>
  <c r="AF43" i="31" s="1"/>
  <c r="AH43" i="31" s="1"/>
  <c r="AI43" i="31" s="1"/>
  <c r="G42" i="31"/>
  <c r="H42" i="31" s="1"/>
  <c r="I42" i="31" s="1"/>
  <c r="J42" i="31" s="1"/>
  <c r="K42" i="31" s="1"/>
  <c r="L42" i="31" s="1"/>
  <c r="M42" i="31" s="1"/>
  <c r="N42" i="31" s="1"/>
  <c r="O42" i="31" s="1"/>
  <c r="P42" i="31" s="1"/>
  <c r="R42" i="31"/>
  <c r="S42" i="31" s="1"/>
  <c r="T42" i="31" s="1"/>
  <c r="U42" i="31" s="1"/>
  <c r="V42" i="31" s="1"/>
  <c r="W42" i="31" s="1"/>
  <c r="X42" i="31" s="1"/>
  <c r="Y42" i="31" s="1"/>
  <c r="Z42" i="31" s="1"/>
  <c r="AA42" i="31" s="1"/>
  <c r="AB42" i="31" s="1"/>
  <c r="AC42" i="31" s="1"/>
  <c r="AD42" i="31" s="1"/>
  <c r="AE42" i="31" s="1"/>
  <c r="AF42" i="31" s="1"/>
  <c r="AH42" i="31" s="1"/>
  <c r="AI42" i="31" s="1"/>
  <c r="AJ42" i="31" s="1"/>
  <c r="AK42" i="31" s="1"/>
  <c r="AL42" i="31" s="1"/>
  <c r="AM42" i="31" s="1"/>
  <c r="AN42" i="31" s="1"/>
  <c r="AO42" i="31" s="1"/>
  <c r="AP42" i="31" s="1"/>
  <c r="AQ42" i="31" s="1"/>
  <c r="AR42" i="31" s="1"/>
  <c r="AS42" i="31" s="1"/>
  <c r="AT42" i="31" s="1"/>
  <c r="AU42" i="31" s="1"/>
  <c r="AV42" i="31" s="1"/>
  <c r="AW42" i="31" s="1"/>
  <c r="AX42" i="31" s="1"/>
  <c r="AY42" i="31" s="1"/>
  <c r="G41" i="31"/>
  <c r="R41" i="31"/>
  <c r="S41" i="31" s="1"/>
  <c r="T41" i="31" s="1"/>
  <c r="U41" i="31" s="1"/>
  <c r="V41" i="31" s="1"/>
  <c r="W41" i="31" s="1"/>
  <c r="X41" i="31" s="1"/>
  <c r="Y41" i="31" s="1"/>
  <c r="Z41" i="31" s="1"/>
  <c r="AA41" i="31" s="1"/>
  <c r="AB41" i="31" s="1"/>
  <c r="AC41" i="31" s="1"/>
  <c r="AD41" i="31" s="1"/>
  <c r="AE41" i="31" s="1"/>
  <c r="AF41" i="31" s="1"/>
  <c r="AH41" i="31" s="1"/>
  <c r="AI41" i="31" s="1"/>
  <c r="AJ41" i="31" s="1"/>
  <c r="AK41" i="31" s="1"/>
  <c r="AL41" i="31" s="1"/>
  <c r="AM41" i="31" s="1"/>
  <c r="AN41" i="31" s="1"/>
  <c r="AO41" i="31" s="1"/>
  <c r="AP41" i="31" s="1"/>
  <c r="AQ41" i="31" s="1"/>
  <c r="AR41" i="31" s="1"/>
  <c r="AS41" i="31" s="1"/>
  <c r="AT41" i="31" s="1"/>
  <c r="AU41" i="31" s="1"/>
  <c r="AV41" i="31" s="1"/>
  <c r="AW41" i="31" s="1"/>
  <c r="AX41" i="31" s="1"/>
  <c r="AY41" i="31" s="1"/>
  <c r="G53" i="30"/>
  <c r="H53" i="30" s="1"/>
  <c r="I53" i="30" s="1"/>
  <c r="J53" i="30" s="1"/>
  <c r="K53" i="30" s="1"/>
  <c r="L53" i="30" s="1"/>
  <c r="M53" i="30" s="1"/>
  <c r="N53" i="30" s="1"/>
  <c r="O53" i="30" s="1"/>
  <c r="P53" i="30" s="1"/>
  <c r="R53" i="30"/>
  <c r="S53" i="30" s="1"/>
  <c r="T53" i="30" s="1"/>
  <c r="U53" i="30" s="1"/>
  <c r="V53" i="30" s="1"/>
  <c r="W53" i="30" s="1"/>
  <c r="X53" i="30" s="1"/>
  <c r="Y53" i="30" s="1"/>
  <c r="Z53" i="30" s="1"/>
  <c r="AA53" i="30" s="1"/>
  <c r="AB53" i="30" s="1"/>
  <c r="AC53" i="30" s="1"/>
  <c r="AD53" i="30" s="1"/>
  <c r="AE53" i="30" s="1"/>
  <c r="AF53" i="30" s="1"/>
  <c r="AH53" i="30" s="1"/>
  <c r="AI53" i="30" s="1"/>
  <c r="AJ53" i="30" s="1"/>
  <c r="AK53" i="30" s="1"/>
  <c r="AL53" i="30" s="1"/>
  <c r="AM53" i="30" s="1"/>
  <c r="AN53" i="30" s="1"/>
  <c r="AO53" i="30" s="1"/>
  <c r="AP53" i="30" s="1"/>
  <c r="AQ53" i="30" s="1"/>
  <c r="AR53" i="30" s="1"/>
  <c r="AS53" i="30" s="1"/>
  <c r="AT53" i="30" s="1"/>
  <c r="AU53" i="30" s="1"/>
  <c r="AV53" i="30" s="1"/>
  <c r="AW53" i="30" s="1"/>
  <c r="AX53" i="30" s="1"/>
  <c r="AY53" i="30" s="1"/>
  <c r="G52" i="30"/>
  <c r="H52" i="30" s="1"/>
  <c r="I52" i="30" s="1"/>
  <c r="J52" i="30" s="1"/>
  <c r="K52" i="30" s="1"/>
  <c r="L52" i="30" s="1"/>
  <c r="M52" i="30" s="1"/>
  <c r="N52" i="30" s="1"/>
  <c r="O52" i="30" s="1"/>
  <c r="P52" i="30" s="1"/>
  <c r="R52" i="30"/>
  <c r="S52" i="30" s="1"/>
  <c r="T52" i="30" s="1"/>
  <c r="U52" i="30" s="1"/>
  <c r="V52" i="30" s="1"/>
  <c r="W52" i="30" s="1"/>
  <c r="X52" i="30" s="1"/>
  <c r="Y52" i="30" s="1"/>
  <c r="Z52" i="30" s="1"/>
  <c r="AA52" i="30" s="1"/>
  <c r="AB52" i="30" s="1"/>
  <c r="AC52" i="30" s="1"/>
  <c r="AD52" i="30" s="1"/>
  <c r="AE52" i="30" s="1"/>
  <c r="AF52" i="30" s="1"/>
  <c r="AH52" i="30" s="1"/>
  <c r="AI52" i="30" s="1"/>
  <c r="AJ52" i="30" s="1"/>
  <c r="AK52" i="30" s="1"/>
  <c r="AL52" i="30" s="1"/>
  <c r="AM52" i="30" s="1"/>
  <c r="AN52" i="30" s="1"/>
  <c r="AO52" i="30" s="1"/>
  <c r="AP52" i="30" s="1"/>
  <c r="AQ52" i="30" s="1"/>
  <c r="AR52" i="30" s="1"/>
  <c r="AS52" i="30" s="1"/>
  <c r="AT52" i="30" s="1"/>
  <c r="AU52" i="30" s="1"/>
  <c r="AV52" i="30" s="1"/>
  <c r="AW52" i="30" s="1"/>
  <c r="AX52" i="30" s="1"/>
  <c r="AY52" i="30" s="1"/>
  <c r="G51" i="30"/>
  <c r="H51" i="30"/>
  <c r="I51" i="30" s="1"/>
  <c r="J51" i="30" s="1"/>
  <c r="K51" i="30" s="1"/>
  <c r="L51" i="30" s="1"/>
  <c r="M51" i="30" s="1"/>
  <c r="N51" i="30" s="1"/>
  <c r="O51" i="30" s="1"/>
  <c r="P51" i="30" s="1"/>
  <c r="R51" i="30"/>
  <c r="S51" i="30" s="1"/>
  <c r="T51" i="30" s="1"/>
  <c r="U51" i="30" s="1"/>
  <c r="V51" i="30" s="1"/>
  <c r="W51" i="30" s="1"/>
  <c r="X51" i="30" s="1"/>
  <c r="Y51" i="30" s="1"/>
  <c r="Z51" i="30" s="1"/>
  <c r="AA51" i="30" s="1"/>
  <c r="AB51" i="30" s="1"/>
  <c r="AC51" i="30" s="1"/>
  <c r="AD51" i="30" s="1"/>
  <c r="AE51" i="30" s="1"/>
  <c r="AF51" i="30" s="1"/>
  <c r="AH51" i="30" s="1"/>
  <c r="AI51" i="30" s="1"/>
  <c r="AJ51" i="30" s="1"/>
  <c r="AK51" i="30" s="1"/>
  <c r="AL51" i="30" s="1"/>
  <c r="AM51" i="30" s="1"/>
  <c r="AN51" i="30" s="1"/>
  <c r="AO51" i="30" s="1"/>
  <c r="AP51" i="30" s="1"/>
  <c r="AQ51" i="30" s="1"/>
  <c r="AR51" i="30" s="1"/>
  <c r="AS51" i="30" s="1"/>
  <c r="AT51" i="30" s="1"/>
  <c r="AU51" i="30" s="1"/>
  <c r="AV51" i="30" s="1"/>
  <c r="AW51" i="30" s="1"/>
  <c r="AX51" i="30" s="1"/>
  <c r="AY51" i="30" s="1"/>
  <c r="G50" i="30"/>
  <c r="H50" i="30" s="1"/>
  <c r="I50" i="30" s="1"/>
  <c r="J50" i="30" s="1"/>
  <c r="K50" i="30" s="1"/>
  <c r="L50" i="30" s="1"/>
  <c r="M50" i="30" s="1"/>
  <c r="N50" i="30" s="1"/>
  <c r="O50" i="30" s="1"/>
  <c r="P50" i="30" s="1"/>
  <c r="R50" i="30"/>
  <c r="S50" i="30" s="1"/>
  <c r="T50" i="30" s="1"/>
  <c r="U50" i="30" s="1"/>
  <c r="V50" i="30" s="1"/>
  <c r="W50" i="30" s="1"/>
  <c r="X50" i="30" s="1"/>
  <c r="Y50" i="30" s="1"/>
  <c r="Z50" i="30" s="1"/>
  <c r="AA50" i="30" s="1"/>
  <c r="AB50" i="30" s="1"/>
  <c r="AC50" i="30" s="1"/>
  <c r="AD50" i="30" s="1"/>
  <c r="AE50" i="30" s="1"/>
  <c r="AF50" i="30" s="1"/>
  <c r="AH50" i="30" s="1"/>
  <c r="AI50" i="30" s="1"/>
  <c r="AJ50" i="30" s="1"/>
  <c r="AK50" i="30" s="1"/>
  <c r="AL50" i="30" s="1"/>
  <c r="AM50" i="30" s="1"/>
  <c r="AN50" i="30" s="1"/>
  <c r="AO50" i="30" s="1"/>
  <c r="AP50" i="30" s="1"/>
  <c r="AQ50" i="30" s="1"/>
  <c r="AR50" i="30" s="1"/>
  <c r="AS50" i="30" s="1"/>
  <c r="AT50" i="30" s="1"/>
  <c r="AU50" i="30" s="1"/>
  <c r="AV50" i="30" s="1"/>
  <c r="AW50" i="30" s="1"/>
  <c r="AX50" i="30" s="1"/>
  <c r="AY50" i="30" s="1"/>
  <c r="R49" i="30"/>
  <c r="S49" i="30" s="1"/>
  <c r="T49" i="30" s="1"/>
  <c r="U49" i="30" s="1"/>
  <c r="V49" i="30" s="1"/>
  <c r="W49" i="30" s="1"/>
  <c r="X49" i="30" s="1"/>
  <c r="Y49" i="30" s="1"/>
  <c r="Z49" i="30" s="1"/>
  <c r="AA49" i="30" s="1"/>
  <c r="AB49" i="30" s="1"/>
  <c r="AC49" i="30" s="1"/>
  <c r="AD49" i="30" s="1"/>
  <c r="AE49" i="30" s="1"/>
  <c r="AF49" i="30" s="1"/>
  <c r="AH49" i="30" s="1"/>
  <c r="AI49" i="30" s="1"/>
  <c r="AJ49" i="30" s="1"/>
  <c r="AK49" i="30" s="1"/>
  <c r="AL49" i="30" s="1"/>
  <c r="AM49" i="30" s="1"/>
  <c r="AN49" i="30" s="1"/>
  <c r="AO49" i="30" s="1"/>
  <c r="AP49" i="30" s="1"/>
  <c r="AQ49" i="30" s="1"/>
  <c r="AR49" i="30" s="1"/>
  <c r="AS49" i="30" s="1"/>
  <c r="AT49" i="30" s="1"/>
  <c r="AU49" i="30" s="1"/>
  <c r="AV49" i="30" s="1"/>
  <c r="AW49" i="30" s="1"/>
  <c r="AX49" i="30" s="1"/>
  <c r="AY49" i="30" s="1"/>
  <c r="G49" i="30"/>
  <c r="H49" i="30" s="1"/>
  <c r="I49" i="30" s="1"/>
  <c r="J49" i="30" s="1"/>
  <c r="K49" i="30" s="1"/>
  <c r="L49" i="30" s="1"/>
  <c r="M49" i="30" s="1"/>
  <c r="N49" i="30" s="1"/>
  <c r="O49" i="30" s="1"/>
  <c r="P49" i="30" s="1"/>
  <c r="G48" i="30"/>
  <c r="H48" i="30" s="1"/>
  <c r="I48" i="30" s="1"/>
  <c r="J48" i="30" s="1"/>
  <c r="K48" i="30" s="1"/>
  <c r="L48" i="30" s="1"/>
  <c r="M48" i="30" s="1"/>
  <c r="N48" i="30" s="1"/>
  <c r="O48" i="30" s="1"/>
  <c r="P48" i="30" s="1"/>
  <c r="R48" i="30"/>
  <c r="S48" i="30" s="1"/>
  <c r="T48" i="30" s="1"/>
  <c r="U48" i="30" s="1"/>
  <c r="V48" i="30" s="1"/>
  <c r="W48" i="30" s="1"/>
  <c r="X48" i="30" s="1"/>
  <c r="Y48" i="30" s="1"/>
  <c r="Z48" i="30" s="1"/>
  <c r="AA48" i="30" s="1"/>
  <c r="AB48" i="30" s="1"/>
  <c r="AC48" i="30" s="1"/>
  <c r="AD48" i="30" s="1"/>
  <c r="AE48" i="30" s="1"/>
  <c r="AF48" i="30" s="1"/>
  <c r="AH48" i="30" s="1"/>
  <c r="AI48" i="30" s="1"/>
  <c r="AJ48" i="30" s="1"/>
  <c r="AK48" i="30" s="1"/>
  <c r="AL48" i="30" s="1"/>
  <c r="AM48" i="30" s="1"/>
  <c r="AN48" i="30" s="1"/>
  <c r="AO48" i="30" s="1"/>
  <c r="AP48" i="30" s="1"/>
  <c r="AQ48" i="30" s="1"/>
  <c r="AR48" i="30" s="1"/>
  <c r="AS48" i="30" s="1"/>
  <c r="AT48" i="30" s="1"/>
  <c r="AU48" i="30" s="1"/>
  <c r="AV48" i="30" s="1"/>
  <c r="AW48" i="30" s="1"/>
  <c r="AX48" i="30" s="1"/>
  <c r="AY48" i="30" s="1"/>
  <c r="G47" i="30"/>
  <c r="H47" i="30" s="1"/>
  <c r="I47" i="30" s="1"/>
  <c r="J47" i="30" s="1"/>
  <c r="K47" i="30" s="1"/>
  <c r="L47" i="30" s="1"/>
  <c r="M47" i="30" s="1"/>
  <c r="N47" i="30" s="1"/>
  <c r="O47" i="30" s="1"/>
  <c r="P47" i="30" s="1"/>
  <c r="R47" i="30"/>
  <c r="S47" i="30" s="1"/>
  <c r="T47" i="30" s="1"/>
  <c r="U47" i="30" s="1"/>
  <c r="V47" i="30" s="1"/>
  <c r="W47" i="30" s="1"/>
  <c r="X47" i="30" s="1"/>
  <c r="Y47" i="30" s="1"/>
  <c r="Z47" i="30" s="1"/>
  <c r="AA47" i="30" s="1"/>
  <c r="AB47" i="30" s="1"/>
  <c r="AC47" i="30" s="1"/>
  <c r="AD47" i="30" s="1"/>
  <c r="AE47" i="30" s="1"/>
  <c r="AF47" i="30" s="1"/>
  <c r="AH47" i="30" s="1"/>
  <c r="AI47" i="30" s="1"/>
  <c r="AJ47" i="30" s="1"/>
  <c r="AK47" i="30" s="1"/>
  <c r="AL47" i="30" s="1"/>
  <c r="AM47" i="30" s="1"/>
  <c r="AN47" i="30" s="1"/>
  <c r="AO47" i="30" s="1"/>
  <c r="AP47" i="30" s="1"/>
  <c r="AQ47" i="30" s="1"/>
  <c r="AR47" i="30" s="1"/>
  <c r="AS47" i="30" s="1"/>
  <c r="AT47" i="30" s="1"/>
  <c r="AU47" i="30" s="1"/>
  <c r="AV47" i="30" s="1"/>
  <c r="AW47" i="30" s="1"/>
  <c r="AX47" i="30" s="1"/>
  <c r="AY47" i="30" s="1"/>
  <c r="G46" i="30"/>
  <c r="H46" i="30" s="1"/>
  <c r="I46" i="30" s="1"/>
  <c r="J46" i="30" s="1"/>
  <c r="K46" i="30" s="1"/>
  <c r="L46" i="30" s="1"/>
  <c r="M46" i="30" s="1"/>
  <c r="N46" i="30" s="1"/>
  <c r="O46" i="30" s="1"/>
  <c r="P46" i="30" s="1"/>
  <c r="R46" i="30"/>
  <c r="S46" i="30" s="1"/>
  <c r="T46" i="30" s="1"/>
  <c r="U46" i="30" s="1"/>
  <c r="V46" i="30" s="1"/>
  <c r="W46" i="30" s="1"/>
  <c r="X46" i="30" s="1"/>
  <c r="Y46" i="30" s="1"/>
  <c r="Z46" i="30" s="1"/>
  <c r="AA46" i="30" s="1"/>
  <c r="AB46" i="30" s="1"/>
  <c r="AC46" i="30" s="1"/>
  <c r="AD46" i="30" s="1"/>
  <c r="AE46" i="30" s="1"/>
  <c r="AF46" i="30" s="1"/>
  <c r="AH46" i="30" s="1"/>
  <c r="AI46" i="30" s="1"/>
  <c r="AJ46" i="30" s="1"/>
  <c r="AK46" i="30" s="1"/>
  <c r="AL46" i="30" s="1"/>
  <c r="AM46" i="30" s="1"/>
  <c r="AN46" i="30" s="1"/>
  <c r="AO46" i="30" s="1"/>
  <c r="AP46" i="30" s="1"/>
  <c r="AQ46" i="30" s="1"/>
  <c r="AR46" i="30" s="1"/>
  <c r="AS46" i="30" s="1"/>
  <c r="AT46" i="30" s="1"/>
  <c r="AU46" i="30" s="1"/>
  <c r="AV46" i="30" s="1"/>
  <c r="AW46" i="30" s="1"/>
  <c r="AX46" i="30" s="1"/>
  <c r="AY46" i="30" s="1"/>
  <c r="G45" i="30"/>
  <c r="H45" i="30" s="1"/>
  <c r="I45" i="30" s="1"/>
  <c r="J45" i="30" s="1"/>
  <c r="K45" i="30" s="1"/>
  <c r="L45" i="30" s="1"/>
  <c r="M45" i="30" s="1"/>
  <c r="N45" i="30" s="1"/>
  <c r="O45" i="30" s="1"/>
  <c r="P45" i="30" s="1"/>
  <c r="R45" i="30"/>
  <c r="S45" i="30" s="1"/>
  <c r="T45" i="30" s="1"/>
  <c r="U45" i="30" s="1"/>
  <c r="V45" i="30" s="1"/>
  <c r="W45" i="30" s="1"/>
  <c r="X45" i="30" s="1"/>
  <c r="Y45" i="30" s="1"/>
  <c r="Z45" i="30" s="1"/>
  <c r="AA45" i="30" s="1"/>
  <c r="AB45" i="30" s="1"/>
  <c r="AC45" i="30" s="1"/>
  <c r="AD45" i="30" s="1"/>
  <c r="AE45" i="30" s="1"/>
  <c r="AF45" i="30" s="1"/>
  <c r="AH45" i="30" s="1"/>
  <c r="AI45" i="30" s="1"/>
  <c r="AJ45" i="30" s="1"/>
  <c r="AK45" i="30" s="1"/>
  <c r="AL45" i="30" s="1"/>
  <c r="AM45" i="30" s="1"/>
  <c r="AN45" i="30" s="1"/>
  <c r="AO45" i="30" s="1"/>
  <c r="AP45" i="30" s="1"/>
  <c r="AQ45" i="30" s="1"/>
  <c r="AR45" i="30" s="1"/>
  <c r="AS45" i="30" s="1"/>
  <c r="AT45" i="30" s="1"/>
  <c r="AU45" i="30" s="1"/>
  <c r="AV45" i="30" s="1"/>
  <c r="AW45" i="30" s="1"/>
  <c r="AX45" i="30" s="1"/>
  <c r="AY45" i="30" s="1"/>
  <c r="G44" i="30"/>
  <c r="H44" i="30" s="1"/>
  <c r="I44" i="30" s="1"/>
  <c r="J44" i="30" s="1"/>
  <c r="R44" i="30"/>
  <c r="S44" i="30" s="1"/>
  <c r="T44" i="30" s="1"/>
  <c r="U44" i="30" s="1"/>
  <c r="V44" i="30" s="1"/>
  <c r="W44" i="30" s="1"/>
  <c r="X44" i="30" s="1"/>
  <c r="Y44" i="30" s="1"/>
  <c r="Z44" i="30" s="1"/>
  <c r="AA44" i="30" s="1"/>
  <c r="AB44" i="30" s="1"/>
  <c r="AC44" i="30" s="1"/>
  <c r="AD44" i="30" s="1"/>
  <c r="AE44" i="30" s="1"/>
  <c r="AF44" i="30" s="1"/>
  <c r="AH44" i="30" s="1"/>
  <c r="AI44" i="30" s="1"/>
  <c r="AJ44" i="30" s="1"/>
  <c r="AK44" i="30" s="1"/>
  <c r="AL44" i="30" s="1"/>
  <c r="AM44" i="30" s="1"/>
  <c r="AN44" i="30" s="1"/>
  <c r="AO44" i="30" s="1"/>
  <c r="AP44" i="30" s="1"/>
  <c r="AQ44" i="30" s="1"/>
  <c r="AR44" i="30" s="1"/>
  <c r="AS44" i="30" s="1"/>
  <c r="AT44" i="30" s="1"/>
  <c r="AU44" i="30" s="1"/>
  <c r="AV44" i="30" s="1"/>
  <c r="AW44" i="30" s="1"/>
  <c r="AX44" i="30" s="1"/>
  <c r="AY44" i="30" s="1"/>
  <c r="G43" i="30"/>
  <c r="H43" i="30" s="1"/>
  <c r="R43" i="30"/>
  <c r="S43" i="30" s="1"/>
  <c r="R42" i="30"/>
  <c r="S42" i="30" s="1"/>
  <c r="T42" i="30" s="1"/>
  <c r="U42" i="30" s="1"/>
  <c r="G42" i="30"/>
  <c r="H42" i="30" s="1"/>
  <c r="I42" i="30" s="1"/>
  <c r="J42" i="30" s="1"/>
  <c r="K42" i="30" s="1"/>
  <c r="L42" i="30" s="1"/>
  <c r="M42" i="30" s="1"/>
  <c r="N42" i="30" s="1"/>
  <c r="G41" i="30"/>
  <c r="H41" i="30" s="1"/>
  <c r="I41" i="30" s="1"/>
  <c r="J41" i="30" s="1"/>
  <c r="K41" i="30" s="1"/>
  <c r="L41" i="30" s="1"/>
  <c r="M41" i="30" s="1"/>
  <c r="N41" i="30" s="1"/>
  <c r="O41" i="30" s="1"/>
  <c r="P41" i="30" s="1"/>
  <c r="R41" i="30"/>
  <c r="S41" i="30" s="1"/>
  <c r="T41" i="30" s="1"/>
  <c r="G53" i="29"/>
  <c r="H53" i="29"/>
  <c r="I53" i="29" s="1"/>
  <c r="J53" i="29" s="1"/>
  <c r="K53" i="29" s="1"/>
  <c r="L53" i="29" s="1"/>
  <c r="M53" i="29" s="1"/>
  <c r="N53" i="29" s="1"/>
  <c r="O53" i="29" s="1"/>
  <c r="P53" i="29" s="1"/>
  <c r="R53" i="29"/>
  <c r="S53" i="29" s="1"/>
  <c r="T53" i="29" s="1"/>
  <c r="U53" i="29"/>
  <c r="V53" i="29" s="1"/>
  <c r="W53" i="29" s="1"/>
  <c r="X53" i="29" s="1"/>
  <c r="Y53" i="29" s="1"/>
  <c r="Z53" i="29" s="1"/>
  <c r="AA53" i="29" s="1"/>
  <c r="AB53" i="29" s="1"/>
  <c r="AC53" i="29" s="1"/>
  <c r="AD53" i="29" s="1"/>
  <c r="AE53" i="29" s="1"/>
  <c r="AF53" i="29" s="1"/>
  <c r="AH53" i="29" s="1"/>
  <c r="AI53" i="29" s="1"/>
  <c r="AJ53" i="29" s="1"/>
  <c r="AK53" i="29" s="1"/>
  <c r="AL53" i="29" s="1"/>
  <c r="AM53" i="29" s="1"/>
  <c r="AN53" i="29" s="1"/>
  <c r="AO53" i="29" s="1"/>
  <c r="AP53" i="29" s="1"/>
  <c r="AQ53" i="29" s="1"/>
  <c r="AR53" i="29" s="1"/>
  <c r="AS53" i="29" s="1"/>
  <c r="AT53" i="29" s="1"/>
  <c r="AU53" i="29" s="1"/>
  <c r="AV53" i="29" s="1"/>
  <c r="AW53" i="29" s="1"/>
  <c r="AX53" i="29" s="1"/>
  <c r="AY53" i="29" s="1"/>
  <c r="G52" i="29"/>
  <c r="H52" i="29" s="1"/>
  <c r="I52" i="29" s="1"/>
  <c r="J52" i="29" s="1"/>
  <c r="K52" i="29" s="1"/>
  <c r="L52" i="29" s="1"/>
  <c r="M52" i="29" s="1"/>
  <c r="N52" i="29" s="1"/>
  <c r="O52" i="29" s="1"/>
  <c r="P52" i="29" s="1"/>
  <c r="R52" i="29"/>
  <c r="S52" i="29" s="1"/>
  <c r="T52" i="29" s="1"/>
  <c r="U52" i="29" s="1"/>
  <c r="V52" i="29" s="1"/>
  <c r="W52" i="29" s="1"/>
  <c r="X52" i="29" s="1"/>
  <c r="Y52" i="29" s="1"/>
  <c r="Z52" i="29" s="1"/>
  <c r="AA52" i="29" s="1"/>
  <c r="AB52" i="29" s="1"/>
  <c r="AC52" i="29" s="1"/>
  <c r="AD52" i="29" s="1"/>
  <c r="AE52" i="29" s="1"/>
  <c r="AF52" i="29" s="1"/>
  <c r="AH52" i="29" s="1"/>
  <c r="AI52" i="29" s="1"/>
  <c r="AJ52" i="29" s="1"/>
  <c r="AK52" i="29" s="1"/>
  <c r="AL52" i="29" s="1"/>
  <c r="AM52" i="29" s="1"/>
  <c r="AN52" i="29" s="1"/>
  <c r="AO52" i="29" s="1"/>
  <c r="AP52" i="29" s="1"/>
  <c r="AQ52" i="29" s="1"/>
  <c r="AR52" i="29" s="1"/>
  <c r="AS52" i="29" s="1"/>
  <c r="AT52" i="29" s="1"/>
  <c r="AU52" i="29" s="1"/>
  <c r="AV52" i="29" s="1"/>
  <c r="AW52" i="29" s="1"/>
  <c r="AX52" i="29" s="1"/>
  <c r="AY52" i="29" s="1"/>
  <c r="G51" i="29"/>
  <c r="H51" i="29" s="1"/>
  <c r="I51" i="29" s="1"/>
  <c r="J51" i="29" s="1"/>
  <c r="K51" i="29" s="1"/>
  <c r="L51" i="29" s="1"/>
  <c r="M51" i="29" s="1"/>
  <c r="N51" i="29" s="1"/>
  <c r="O51" i="29" s="1"/>
  <c r="P51" i="29" s="1"/>
  <c r="R51" i="29"/>
  <c r="S51" i="29" s="1"/>
  <c r="T51" i="29" s="1"/>
  <c r="U51" i="29" s="1"/>
  <c r="V51" i="29" s="1"/>
  <c r="W51" i="29" s="1"/>
  <c r="X51" i="29" s="1"/>
  <c r="Y51" i="29" s="1"/>
  <c r="Z51" i="29" s="1"/>
  <c r="AA51" i="29" s="1"/>
  <c r="AB51" i="29" s="1"/>
  <c r="AC51" i="29" s="1"/>
  <c r="AD51" i="29" s="1"/>
  <c r="AE51" i="29" s="1"/>
  <c r="AF51" i="29" s="1"/>
  <c r="AH51" i="29" s="1"/>
  <c r="AI51" i="29" s="1"/>
  <c r="AJ51" i="29" s="1"/>
  <c r="AK51" i="29" s="1"/>
  <c r="AL51" i="29" s="1"/>
  <c r="AM51" i="29" s="1"/>
  <c r="AN51" i="29" s="1"/>
  <c r="AO51" i="29" s="1"/>
  <c r="AP51" i="29" s="1"/>
  <c r="AQ51" i="29" s="1"/>
  <c r="AR51" i="29" s="1"/>
  <c r="AS51" i="29" s="1"/>
  <c r="AT51" i="29" s="1"/>
  <c r="AU51" i="29" s="1"/>
  <c r="AV51" i="29" s="1"/>
  <c r="AW51" i="29" s="1"/>
  <c r="AX51" i="29" s="1"/>
  <c r="AY51" i="29" s="1"/>
  <c r="G50" i="29"/>
  <c r="H50" i="29" s="1"/>
  <c r="I50" i="29" s="1"/>
  <c r="J50" i="29" s="1"/>
  <c r="K50" i="29" s="1"/>
  <c r="L50" i="29" s="1"/>
  <c r="M50" i="29" s="1"/>
  <c r="N50" i="29" s="1"/>
  <c r="O50" i="29" s="1"/>
  <c r="P50" i="29" s="1"/>
  <c r="R50" i="29"/>
  <c r="S50" i="29" s="1"/>
  <c r="T50" i="29" s="1"/>
  <c r="U50" i="29" s="1"/>
  <c r="V50" i="29" s="1"/>
  <c r="W50" i="29" s="1"/>
  <c r="X50" i="29" s="1"/>
  <c r="Y50" i="29" s="1"/>
  <c r="Z50" i="29" s="1"/>
  <c r="AA50" i="29" s="1"/>
  <c r="AB50" i="29" s="1"/>
  <c r="AC50" i="29" s="1"/>
  <c r="AD50" i="29" s="1"/>
  <c r="AE50" i="29" s="1"/>
  <c r="AF50" i="29" s="1"/>
  <c r="AH50" i="29" s="1"/>
  <c r="AI50" i="29" s="1"/>
  <c r="AJ50" i="29" s="1"/>
  <c r="AK50" i="29" s="1"/>
  <c r="AL50" i="29" s="1"/>
  <c r="AM50" i="29" s="1"/>
  <c r="AN50" i="29" s="1"/>
  <c r="AO50" i="29" s="1"/>
  <c r="AP50" i="29" s="1"/>
  <c r="AQ50" i="29" s="1"/>
  <c r="AR50" i="29" s="1"/>
  <c r="AS50" i="29" s="1"/>
  <c r="AT50" i="29" s="1"/>
  <c r="AU50" i="29" s="1"/>
  <c r="AV50" i="29" s="1"/>
  <c r="AW50" i="29" s="1"/>
  <c r="AX50" i="29" s="1"/>
  <c r="AY50" i="29" s="1"/>
  <c r="G49" i="29"/>
  <c r="H49" i="29" s="1"/>
  <c r="I49" i="29" s="1"/>
  <c r="J49" i="29" s="1"/>
  <c r="K49" i="29" s="1"/>
  <c r="L49" i="29" s="1"/>
  <c r="M49" i="29" s="1"/>
  <c r="N49" i="29" s="1"/>
  <c r="O49" i="29" s="1"/>
  <c r="P49" i="29" s="1"/>
  <c r="R49" i="29"/>
  <c r="S49" i="29" s="1"/>
  <c r="T49" i="29" s="1"/>
  <c r="U49" i="29" s="1"/>
  <c r="V49" i="29" s="1"/>
  <c r="W49" i="29" s="1"/>
  <c r="X49" i="29" s="1"/>
  <c r="Y49" i="29" s="1"/>
  <c r="Z49" i="29" s="1"/>
  <c r="AA49" i="29" s="1"/>
  <c r="AB49" i="29" s="1"/>
  <c r="AC49" i="29" s="1"/>
  <c r="AD49" i="29" s="1"/>
  <c r="AE49" i="29" s="1"/>
  <c r="AF49" i="29" s="1"/>
  <c r="AH49" i="29" s="1"/>
  <c r="AI49" i="29" s="1"/>
  <c r="AJ49" i="29" s="1"/>
  <c r="AK49" i="29" s="1"/>
  <c r="AL49" i="29" s="1"/>
  <c r="AM49" i="29" s="1"/>
  <c r="AN49" i="29" s="1"/>
  <c r="AO49" i="29" s="1"/>
  <c r="AP49" i="29" s="1"/>
  <c r="AQ49" i="29" s="1"/>
  <c r="AR49" i="29" s="1"/>
  <c r="AS49" i="29" s="1"/>
  <c r="AT49" i="29" s="1"/>
  <c r="AU49" i="29" s="1"/>
  <c r="AV49" i="29" s="1"/>
  <c r="AW49" i="29" s="1"/>
  <c r="AX49" i="29" s="1"/>
  <c r="AY49" i="29" s="1"/>
  <c r="G48" i="29"/>
  <c r="H48" i="29" s="1"/>
  <c r="I48" i="29" s="1"/>
  <c r="J48" i="29" s="1"/>
  <c r="K48" i="29" s="1"/>
  <c r="L48" i="29" s="1"/>
  <c r="M48" i="29" s="1"/>
  <c r="N48" i="29" s="1"/>
  <c r="O48" i="29" s="1"/>
  <c r="P48" i="29" s="1"/>
  <c r="R48" i="29"/>
  <c r="S48" i="29" s="1"/>
  <c r="T48" i="29"/>
  <c r="U48" i="29" s="1"/>
  <c r="V48" i="29" s="1"/>
  <c r="W48" i="29" s="1"/>
  <c r="X48" i="29" s="1"/>
  <c r="Y48" i="29" s="1"/>
  <c r="Z48" i="29" s="1"/>
  <c r="AA48" i="29" s="1"/>
  <c r="AB48" i="29" s="1"/>
  <c r="AC48" i="29" s="1"/>
  <c r="AD48" i="29" s="1"/>
  <c r="AE48" i="29" s="1"/>
  <c r="AF48" i="29" s="1"/>
  <c r="AH48" i="29" s="1"/>
  <c r="AI48" i="29" s="1"/>
  <c r="AJ48" i="29" s="1"/>
  <c r="AK48" i="29" s="1"/>
  <c r="AL48" i="29" s="1"/>
  <c r="AM48" i="29" s="1"/>
  <c r="AN48" i="29" s="1"/>
  <c r="AO48" i="29" s="1"/>
  <c r="AP48" i="29" s="1"/>
  <c r="AQ48" i="29" s="1"/>
  <c r="AR48" i="29" s="1"/>
  <c r="AS48" i="29" s="1"/>
  <c r="AT48" i="29" s="1"/>
  <c r="AU48" i="29" s="1"/>
  <c r="AV48" i="29" s="1"/>
  <c r="AW48" i="29" s="1"/>
  <c r="AX48" i="29" s="1"/>
  <c r="AY48" i="29" s="1"/>
  <c r="G47" i="29"/>
  <c r="H47" i="29" s="1"/>
  <c r="I47" i="29" s="1"/>
  <c r="J47" i="29" s="1"/>
  <c r="K47" i="29" s="1"/>
  <c r="L47" i="29" s="1"/>
  <c r="M47" i="29" s="1"/>
  <c r="N47" i="29" s="1"/>
  <c r="O47" i="29" s="1"/>
  <c r="P47" i="29" s="1"/>
  <c r="R47" i="29"/>
  <c r="S47" i="29"/>
  <c r="T47" i="29" s="1"/>
  <c r="U47" i="29" s="1"/>
  <c r="V47" i="29" s="1"/>
  <c r="W47" i="29" s="1"/>
  <c r="X47" i="29" s="1"/>
  <c r="Y47" i="29" s="1"/>
  <c r="Z47" i="29" s="1"/>
  <c r="AA47" i="29" s="1"/>
  <c r="AB47" i="29" s="1"/>
  <c r="AC47" i="29" s="1"/>
  <c r="AD47" i="29" s="1"/>
  <c r="AE47" i="29" s="1"/>
  <c r="AF47" i="29" s="1"/>
  <c r="AH47" i="29" s="1"/>
  <c r="AI47" i="29" s="1"/>
  <c r="AJ47" i="29" s="1"/>
  <c r="AK47" i="29" s="1"/>
  <c r="AL47" i="29" s="1"/>
  <c r="AM47" i="29" s="1"/>
  <c r="AN47" i="29" s="1"/>
  <c r="AO47" i="29" s="1"/>
  <c r="AP47" i="29" s="1"/>
  <c r="AQ47" i="29" s="1"/>
  <c r="AR47" i="29" s="1"/>
  <c r="AS47" i="29" s="1"/>
  <c r="AT47" i="29" s="1"/>
  <c r="AU47" i="29" s="1"/>
  <c r="AV47" i="29" s="1"/>
  <c r="AW47" i="29" s="1"/>
  <c r="AX47" i="29" s="1"/>
  <c r="AY47" i="29" s="1"/>
  <c r="G46" i="29"/>
  <c r="H46" i="29" s="1"/>
  <c r="I46" i="29" s="1"/>
  <c r="J46" i="29" s="1"/>
  <c r="K46" i="29" s="1"/>
  <c r="L46" i="29" s="1"/>
  <c r="M46" i="29" s="1"/>
  <c r="N46" i="29" s="1"/>
  <c r="O46" i="29" s="1"/>
  <c r="P46" i="29" s="1"/>
  <c r="R46" i="29"/>
  <c r="S46" i="29" s="1"/>
  <c r="T46" i="29" s="1"/>
  <c r="U46" i="29" s="1"/>
  <c r="V46" i="29" s="1"/>
  <c r="W46" i="29" s="1"/>
  <c r="X46" i="29" s="1"/>
  <c r="Y46" i="29" s="1"/>
  <c r="Z46" i="29" s="1"/>
  <c r="AA46" i="29" s="1"/>
  <c r="AB46" i="29" s="1"/>
  <c r="AC46" i="29" s="1"/>
  <c r="AD46" i="29" s="1"/>
  <c r="AE46" i="29" s="1"/>
  <c r="AF46" i="29" s="1"/>
  <c r="AH46" i="29" s="1"/>
  <c r="AI46" i="29" s="1"/>
  <c r="AJ46" i="29" s="1"/>
  <c r="AK46" i="29" s="1"/>
  <c r="AL46" i="29" s="1"/>
  <c r="AM46" i="29" s="1"/>
  <c r="AN46" i="29" s="1"/>
  <c r="AO46" i="29" s="1"/>
  <c r="AP46" i="29" s="1"/>
  <c r="AQ46" i="29" s="1"/>
  <c r="AR46" i="29" s="1"/>
  <c r="AS46" i="29" s="1"/>
  <c r="AT46" i="29" s="1"/>
  <c r="AU46" i="29" s="1"/>
  <c r="AV46" i="29" s="1"/>
  <c r="AW46" i="29" s="1"/>
  <c r="AX46" i="29" s="1"/>
  <c r="AY46" i="29" s="1"/>
  <c r="H45" i="29"/>
  <c r="I45" i="29" s="1"/>
  <c r="J45" i="29" s="1"/>
  <c r="K45" i="29" s="1"/>
  <c r="L45" i="29" s="1"/>
  <c r="M45" i="29" s="1"/>
  <c r="N45" i="29" s="1"/>
  <c r="O45" i="29" s="1"/>
  <c r="P45" i="29" s="1"/>
  <c r="R45" i="29"/>
  <c r="S45" i="29" s="1"/>
  <c r="T45" i="29" s="1"/>
  <c r="U45" i="29" s="1"/>
  <c r="V45" i="29" s="1"/>
  <c r="W45" i="29" s="1"/>
  <c r="X45" i="29" s="1"/>
  <c r="Y45" i="29" s="1"/>
  <c r="Z45" i="29" s="1"/>
  <c r="AA45" i="29" s="1"/>
  <c r="AB45" i="29" s="1"/>
  <c r="AC45" i="29" s="1"/>
  <c r="AD45" i="29" s="1"/>
  <c r="AE45" i="29" s="1"/>
  <c r="AF45" i="29" s="1"/>
  <c r="AH45" i="29" s="1"/>
  <c r="AI45" i="29" s="1"/>
  <c r="AJ45" i="29" s="1"/>
  <c r="AK45" i="29" s="1"/>
  <c r="AL45" i="29" s="1"/>
  <c r="AM45" i="29" s="1"/>
  <c r="AN45" i="29" s="1"/>
  <c r="AO45" i="29" s="1"/>
  <c r="AP45" i="29" s="1"/>
  <c r="AQ45" i="29" s="1"/>
  <c r="AR45" i="29" s="1"/>
  <c r="AS45" i="29" s="1"/>
  <c r="AT45" i="29" s="1"/>
  <c r="AU45" i="29" s="1"/>
  <c r="AV45" i="29" s="1"/>
  <c r="AW45" i="29" s="1"/>
  <c r="AX45" i="29" s="1"/>
  <c r="AY45" i="29" s="1"/>
  <c r="G45" i="29"/>
  <c r="G44" i="29"/>
  <c r="H44" i="29" s="1"/>
  <c r="I44" i="29" s="1"/>
  <c r="J44" i="29" s="1"/>
  <c r="K44" i="29" s="1"/>
  <c r="L44" i="29" s="1"/>
  <c r="M44" i="29" s="1"/>
  <c r="N44" i="29" s="1"/>
  <c r="O44" i="29" s="1"/>
  <c r="P44" i="29" s="1"/>
  <c r="R44" i="29"/>
  <c r="S44" i="29" s="1"/>
  <c r="T44" i="29" s="1"/>
  <c r="U44" i="29" s="1"/>
  <c r="V44" i="29" s="1"/>
  <c r="W44" i="29" s="1"/>
  <c r="X44" i="29" s="1"/>
  <c r="Y44" i="29" s="1"/>
  <c r="Z44" i="29" s="1"/>
  <c r="AA44" i="29" s="1"/>
  <c r="AB44" i="29" s="1"/>
  <c r="AC44" i="29" s="1"/>
  <c r="AD44" i="29" s="1"/>
  <c r="AE44" i="29" s="1"/>
  <c r="AF44" i="29" s="1"/>
  <c r="AH44" i="29" s="1"/>
  <c r="AI44" i="29" s="1"/>
  <c r="AJ44" i="29" s="1"/>
  <c r="AK44" i="29" s="1"/>
  <c r="AL44" i="29" s="1"/>
  <c r="AM44" i="29" s="1"/>
  <c r="AN44" i="29" s="1"/>
  <c r="AO44" i="29" s="1"/>
  <c r="AP44" i="29" s="1"/>
  <c r="AQ44" i="29" s="1"/>
  <c r="AR44" i="29" s="1"/>
  <c r="AS44" i="29" s="1"/>
  <c r="AT44" i="29" s="1"/>
  <c r="AU44" i="29" s="1"/>
  <c r="AV44" i="29" s="1"/>
  <c r="AW44" i="29" s="1"/>
  <c r="AX44" i="29" s="1"/>
  <c r="AY44" i="29" s="1"/>
  <c r="G43" i="29"/>
  <c r="H43" i="29" s="1"/>
  <c r="I43" i="29" s="1"/>
  <c r="J43" i="29" s="1"/>
  <c r="K43" i="29" s="1"/>
  <c r="L43" i="29" s="1"/>
  <c r="M43" i="29" s="1"/>
  <c r="N43" i="29" s="1"/>
  <c r="O43" i="29" s="1"/>
  <c r="P43" i="29" s="1"/>
  <c r="R43" i="29"/>
  <c r="S43" i="29" s="1"/>
  <c r="T43" i="29" s="1"/>
  <c r="U43" i="29" s="1"/>
  <c r="V43" i="29" s="1"/>
  <c r="W43" i="29" s="1"/>
  <c r="X43" i="29" s="1"/>
  <c r="Y43" i="29" s="1"/>
  <c r="Z43" i="29" s="1"/>
  <c r="AA43" i="29" s="1"/>
  <c r="AB43" i="29" s="1"/>
  <c r="AC43" i="29" s="1"/>
  <c r="AD43" i="29" s="1"/>
  <c r="AE43" i="29" s="1"/>
  <c r="AF43" i="29" s="1"/>
  <c r="AH43" i="29" s="1"/>
  <c r="AI43" i="29" s="1"/>
  <c r="AJ43" i="29" s="1"/>
  <c r="AK43" i="29" s="1"/>
  <c r="AL43" i="29" s="1"/>
  <c r="AM43" i="29" s="1"/>
  <c r="AN43" i="29" s="1"/>
  <c r="AO43" i="29" s="1"/>
  <c r="AP43" i="29" s="1"/>
  <c r="AQ43" i="29" s="1"/>
  <c r="AR43" i="29" s="1"/>
  <c r="AS43" i="29" s="1"/>
  <c r="AT43" i="29" s="1"/>
  <c r="AU43" i="29" s="1"/>
  <c r="AV43" i="29" s="1"/>
  <c r="AW43" i="29" s="1"/>
  <c r="AX43" i="29" s="1"/>
  <c r="AY43" i="29" s="1"/>
  <c r="H42" i="29"/>
  <c r="I42" i="29" s="1"/>
  <c r="J42" i="29" s="1"/>
  <c r="K42" i="29" s="1"/>
  <c r="L42" i="29" s="1"/>
  <c r="M42" i="29" s="1"/>
  <c r="N42" i="29" s="1"/>
  <c r="O42" i="29" s="1"/>
  <c r="P42" i="29" s="1"/>
  <c r="R42" i="29"/>
  <c r="S42" i="29" s="1"/>
  <c r="T42" i="29" s="1"/>
  <c r="G42" i="29"/>
  <c r="G41" i="29"/>
  <c r="H41" i="29" s="1"/>
  <c r="I41" i="29" s="1"/>
  <c r="J41" i="29" s="1"/>
  <c r="K41" i="29" s="1"/>
  <c r="L41" i="29" s="1"/>
  <c r="M41" i="29" s="1"/>
  <c r="N41" i="29" s="1"/>
  <c r="O41" i="29" s="1"/>
  <c r="P41" i="29" s="1"/>
  <c r="R41" i="29"/>
  <c r="S41" i="29" s="1"/>
  <c r="T41" i="29" s="1"/>
  <c r="U41" i="29" s="1"/>
  <c r="V41" i="29" s="1"/>
  <c r="G53" i="10"/>
  <c r="H53" i="10" s="1"/>
  <c r="I53" i="10" s="1"/>
  <c r="J53" i="10" s="1"/>
  <c r="K53" i="10" s="1"/>
  <c r="L53" i="10" s="1"/>
  <c r="M53" i="10" s="1"/>
  <c r="N53" i="10" s="1"/>
  <c r="O53" i="10" s="1"/>
  <c r="P53" i="10" s="1"/>
  <c r="R53" i="10"/>
  <c r="S53" i="10" s="1"/>
  <c r="T53" i="10" s="1"/>
  <c r="U53" i="10" s="1"/>
  <c r="V53" i="10" s="1"/>
  <c r="W53" i="10" s="1"/>
  <c r="X53" i="10" s="1"/>
  <c r="Y53" i="10" s="1"/>
  <c r="Z53" i="10" s="1"/>
  <c r="AA53" i="10" s="1"/>
  <c r="AB53" i="10" s="1"/>
  <c r="AC53" i="10" s="1"/>
  <c r="AD53" i="10" s="1"/>
  <c r="AE53" i="10" s="1"/>
  <c r="AF53" i="10" s="1"/>
  <c r="AH53" i="10" s="1"/>
  <c r="AI53" i="10" s="1"/>
  <c r="AJ53" i="10" s="1"/>
  <c r="AK53" i="10" s="1"/>
  <c r="AL53" i="10" s="1"/>
  <c r="AM53" i="10" s="1"/>
  <c r="AN53" i="10" s="1"/>
  <c r="AO53" i="10" s="1"/>
  <c r="AP53" i="10" s="1"/>
  <c r="AQ53" i="10" s="1"/>
  <c r="AR53" i="10" s="1"/>
  <c r="AS53" i="10" s="1"/>
  <c r="AT53" i="10" s="1"/>
  <c r="AU53" i="10" s="1"/>
  <c r="AV53" i="10" s="1"/>
  <c r="AW53" i="10" s="1"/>
  <c r="AX53" i="10" s="1"/>
  <c r="AY53" i="10" s="1"/>
  <c r="G52" i="10"/>
  <c r="H52" i="10" s="1"/>
  <c r="I52" i="10" s="1"/>
  <c r="J52" i="10" s="1"/>
  <c r="K52" i="10" s="1"/>
  <c r="L52" i="10" s="1"/>
  <c r="M52" i="10" s="1"/>
  <c r="N52" i="10" s="1"/>
  <c r="O52" i="10" s="1"/>
  <c r="P52" i="10" s="1"/>
  <c r="R52" i="10"/>
  <c r="S52" i="10" s="1"/>
  <c r="T52" i="10" s="1"/>
  <c r="U52" i="10" s="1"/>
  <c r="V52" i="10" s="1"/>
  <c r="W52" i="10" s="1"/>
  <c r="X52" i="10" s="1"/>
  <c r="Y52" i="10" s="1"/>
  <c r="Z52" i="10" s="1"/>
  <c r="AA52" i="10" s="1"/>
  <c r="AB52" i="10" s="1"/>
  <c r="AC52" i="10" s="1"/>
  <c r="AD52" i="10" s="1"/>
  <c r="AE52" i="10" s="1"/>
  <c r="AF52" i="10" s="1"/>
  <c r="AH52" i="10" s="1"/>
  <c r="AI52" i="10" s="1"/>
  <c r="AJ52" i="10" s="1"/>
  <c r="AK52" i="10" s="1"/>
  <c r="AL52" i="10" s="1"/>
  <c r="AM52" i="10" s="1"/>
  <c r="AN52" i="10" s="1"/>
  <c r="AO52" i="10" s="1"/>
  <c r="AP52" i="10" s="1"/>
  <c r="AQ52" i="10" s="1"/>
  <c r="AR52" i="10" s="1"/>
  <c r="AS52" i="10" s="1"/>
  <c r="AT52" i="10" s="1"/>
  <c r="AU52" i="10" s="1"/>
  <c r="AV52" i="10" s="1"/>
  <c r="AW52" i="10" s="1"/>
  <c r="AX52" i="10" s="1"/>
  <c r="AY52" i="10" s="1"/>
  <c r="G51" i="10"/>
  <c r="H51" i="10" s="1"/>
  <c r="I51" i="10" s="1"/>
  <c r="J51" i="10" s="1"/>
  <c r="K51" i="10" s="1"/>
  <c r="L51" i="10" s="1"/>
  <c r="M51" i="10" s="1"/>
  <c r="N51" i="10" s="1"/>
  <c r="O51" i="10" s="1"/>
  <c r="P51" i="10" s="1"/>
  <c r="R51" i="10"/>
  <c r="S51" i="10" s="1"/>
  <c r="T51" i="10" s="1"/>
  <c r="U51" i="10" s="1"/>
  <c r="V51" i="10" s="1"/>
  <c r="W51" i="10" s="1"/>
  <c r="X51" i="10" s="1"/>
  <c r="Y51" i="10" s="1"/>
  <c r="Z51" i="10" s="1"/>
  <c r="AA51" i="10" s="1"/>
  <c r="AB51" i="10" s="1"/>
  <c r="AC51" i="10" s="1"/>
  <c r="AD51" i="10" s="1"/>
  <c r="AE51" i="10" s="1"/>
  <c r="AF51" i="10" s="1"/>
  <c r="AH51" i="10" s="1"/>
  <c r="AI51" i="10" s="1"/>
  <c r="AJ51" i="10" s="1"/>
  <c r="AK51" i="10" s="1"/>
  <c r="AL51" i="10" s="1"/>
  <c r="AM51" i="10" s="1"/>
  <c r="AN51" i="10" s="1"/>
  <c r="AO51" i="10" s="1"/>
  <c r="AP51" i="10" s="1"/>
  <c r="AQ51" i="10" s="1"/>
  <c r="AR51" i="10" s="1"/>
  <c r="AS51" i="10" s="1"/>
  <c r="AT51" i="10" s="1"/>
  <c r="AU51" i="10" s="1"/>
  <c r="AV51" i="10" s="1"/>
  <c r="AW51" i="10" s="1"/>
  <c r="AX51" i="10" s="1"/>
  <c r="AY51" i="10" s="1"/>
  <c r="G50" i="10"/>
  <c r="H50" i="10"/>
  <c r="I50" i="10" s="1"/>
  <c r="J50" i="10" s="1"/>
  <c r="K50" i="10" s="1"/>
  <c r="L50" i="10" s="1"/>
  <c r="M50" i="10" s="1"/>
  <c r="N50" i="10" s="1"/>
  <c r="O50" i="10" s="1"/>
  <c r="P50" i="10" s="1"/>
  <c r="R50" i="10"/>
  <c r="S50" i="10"/>
  <c r="T50" i="10" s="1"/>
  <c r="U50" i="10" s="1"/>
  <c r="V50" i="10" s="1"/>
  <c r="W50" i="10" s="1"/>
  <c r="X50" i="10" s="1"/>
  <c r="Y50" i="10" s="1"/>
  <c r="Z50" i="10" s="1"/>
  <c r="AA50" i="10" s="1"/>
  <c r="AB50" i="10" s="1"/>
  <c r="AC50" i="10" s="1"/>
  <c r="AD50" i="10" s="1"/>
  <c r="AE50" i="10" s="1"/>
  <c r="AF50" i="10" s="1"/>
  <c r="AH50" i="10" s="1"/>
  <c r="AI50" i="10" s="1"/>
  <c r="AJ50" i="10" s="1"/>
  <c r="AK50" i="10" s="1"/>
  <c r="AL50" i="10" s="1"/>
  <c r="AM50" i="10" s="1"/>
  <c r="AN50" i="10" s="1"/>
  <c r="AO50" i="10" s="1"/>
  <c r="AP50" i="10" s="1"/>
  <c r="AQ50" i="10" s="1"/>
  <c r="AR50" i="10" s="1"/>
  <c r="AS50" i="10" s="1"/>
  <c r="AT50" i="10" s="1"/>
  <c r="AU50" i="10" s="1"/>
  <c r="AV50" i="10" s="1"/>
  <c r="AW50" i="10" s="1"/>
  <c r="AX50" i="10" s="1"/>
  <c r="AY50" i="10" s="1"/>
  <c r="G49" i="10"/>
  <c r="H49" i="10"/>
  <c r="I49" i="10" s="1"/>
  <c r="J49" i="10" s="1"/>
  <c r="K49" i="10" s="1"/>
  <c r="L49" i="10" s="1"/>
  <c r="M49" i="10" s="1"/>
  <c r="N49" i="10" s="1"/>
  <c r="O49" i="10" s="1"/>
  <c r="P49" i="10" s="1"/>
  <c r="R49" i="10"/>
  <c r="S49" i="10" s="1"/>
  <c r="T49" i="10" s="1"/>
  <c r="U49" i="10" s="1"/>
  <c r="V49" i="10" s="1"/>
  <c r="W49" i="10" s="1"/>
  <c r="X49" i="10" s="1"/>
  <c r="Y49" i="10" s="1"/>
  <c r="Z49" i="10" s="1"/>
  <c r="AA49" i="10" s="1"/>
  <c r="AB49" i="10" s="1"/>
  <c r="AC49" i="10" s="1"/>
  <c r="AD49" i="10" s="1"/>
  <c r="AE49" i="10" s="1"/>
  <c r="AF49" i="10" s="1"/>
  <c r="AH49" i="10" s="1"/>
  <c r="AI49" i="10" s="1"/>
  <c r="AJ49" i="10" s="1"/>
  <c r="AK49" i="10" s="1"/>
  <c r="AL49" i="10" s="1"/>
  <c r="AM49" i="10" s="1"/>
  <c r="AN49" i="10" s="1"/>
  <c r="AO49" i="10" s="1"/>
  <c r="AP49" i="10" s="1"/>
  <c r="AQ49" i="10" s="1"/>
  <c r="AR49" i="10" s="1"/>
  <c r="AS49" i="10" s="1"/>
  <c r="AT49" i="10" s="1"/>
  <c r="AU49" i="10" s="1"/>
  <c r="AV49" i="10" s="1"/>
  <c r="AW49" i="10" s="1"/>
  <c r="AX49" i="10" s="1"/>
  <c r="AY49" i="10" s="1"/>
  <c r="G48" i="10"/>
  <c r="H48" i="10" s="1"/>
  <c r="I48" i="10" s="1"/>
  <c r="J48" i="10" s="1"/>
  <c r="K48" i="10" s="1"/>
  <c r="L48" i="10" s="1"/>
  <c r="M48" i="10" s="1"/>
  <c r="N48" i="10" s="1"/>
  <c r="O48" i="10" s="1"/>
  <c r="P48" i="10" s="1"/>
  <c r="R48" i="10"/>
  <c r="S48" i="10" s="1"/>
  <c r="T48" i="10" s="1"/>
  <c r="U48" i="10" s="1"/>
  <c r="V48" i="10" s="1"/>
  <c r="W48" i="10" s="1"/>
  <c r="X48" i="10" s="1"/>
  <c r="Y48" i="10" s="1"/>
  <c r="Z48" i="10" s="1"/>
  <c r="AA48" i="10" s="1"/>
  <c r="AB48" i="10" s="1"/>
  <c r="AC48" i="10" s="1"/>
  <c r="AD48" i="10" s="1"/>
  <c r="AE48" i="10" s="1"/>
  <c r="AF48" i="10" s="1"/>
  <c r="AH48" i="10" s="1"/>
  <c r="AI48" i="10" s="1"/>
  <c r="AJ48" i="10" s="1"/>
  <c r="AK48" i="10" s="1"/>
  <c r="AL48" i="10" s="1"/>
  <c r="AM48" i="10" s="1"/>
  <c r="AN48" i="10" s="1"/>
  <c r="AO48" i="10" s="1"/>
  <c r="AP48" i="10" s="1"/>
  <c r="AQ48" i="10" s="1"/>
  <c r="AR48" i="10" s="1"/>
  <c r="AS48" i="10" s="1"/>
  <c r="AT48" i="10" s="1"/>
  <c r="AU48" i="10" s="1"/>
  <c r="AV48" i="10" s="1"/>
  <c r="AW48" i="10" s="1"/>
  <c r="AX48" i="10" s="1"/>
  <c r="AY48" i="10" s="1"/>
  <c r="G47" i="10"/>
  <c r="H47" i="10" s="1"/>
  <c r="I47" i="10" s="1"/>
  <c r="J47" i="10" s="1"/>
  <c r="K47" i="10" s="1"/>
  <c r="L47" i="10" s="1"/>
  <c r="M47" i="10" s="1"/>
  <c r="N47" i="10" s="1"/>
  <c r="O47" i="10" s="1"/>
  <c r="P47" i="10" s="1"/>
  <c r="R47" i="10"/>
  <c r="S47" i="10" s="1"/>
  <c r="T47" i="10" s="1"/>
  <c r="U47" i="10" s="1"/>
  <c r="V47" i="10" s="1"/>
  <c r="W47" i="10" s="1"/>
  <c r="X47" i="10" s="1"/>
  <c r="Y47" i="10" s="1"/>
  <c r="Z47" i="10" s="1"/>
  <c r="AA47" i="10" s="1"/>
  <c r="AB47" i="10" s="1"/>
  <c r="AC47" i="10" s="1"/>
  <c r="AD47" i="10" s="1"/>
  <c r="AE47" i="10" s="1"/>
  <c r="AF47" i="10" s="1"/>
  <c r="AH47" i="10" s="1"/>
  <c r="AI47" i="10" s="1"/>
  <c r="AJ47" i="10" s="1"/>
  <c r="AK47" i="10" s="1"/>
  <c r="AL47" i="10" s="1"/>
  <c r="AM47" i="10" s="1"/>
  <c r="AN47" i="10" s="1"/>
  <c r="AO47" i="10" s="1"/>
  <c r="AP47" i="10" s="1"/>
  <c r="AQ47" i="10" s="1"/>
  <c r="AR47" i="10" s="1"/>
  <c r="AS47" i="10" s="1"/>
  <c r="AT47" i="10" s="1"/>
  <c r="AU47" i="10" s="1"/>
  <c r="AV47" i="10" s="1"/>
  <c r="AW47" i="10" s="1"/>
  <c r="AX47" i="10" s="1"/>
  <c r="AY47" i="10" s="1"/>
  <c r="G46" i="10"/>
  <c r="H46" i="10" s="1"/>
  <c r="I46" i="10" s="1"/>
  <c r="J46" i="10" s="1"/>
  <c r="K46" i="10" s="1"/>
  <c r="L46" i="10" s="1"/>
  <c r="M46" i="10" s="1"/>
  <c r="N46" i="10" s="1"/>
  <c r="O46" i="10" s="1"/>
  <c r="P46" i="10" s="1"/>
  <c r="P55" i="10" s="1"/>
  <c r="R46" i="10"/>
  <c r="S46" i="10" s="1"/>
  <c r="T46" i="10" s="1"/>
  <c r="U46" i="10" s="1"/>
  <c r="V46" i="10" s="1"/>
  <c r="W46" i="10" s="1"/>
  <c r="X46" i="10" s="1"/>
  <c r="Y46" i="10" s="1"/>
  <c r="Z46" i="10" s="1"/>
  <c r="AA46" i="10" s="1"/>
  <c r="AB46" i="10" s="1"/>
  <c r="AC46" i="10" s="1"/>
  <c r="AD46" i="10" s="1"/>
  <c r="AE46" i="10" s="1"/>
  <c r="AF46" i="10" s="1"/>
  <c r="AH46" i="10" s="1"/>
  <c r="AI46" i="10" s="1"/>
  <c r="AJ46" i="10" s="1"/>
  <c r="AK46" i="10" s="1"/>
  <c r="AL46" i="10" s="1"/>
  <c r="AM46" i="10" s="1"/>
  <c r="AN46" i="10" s="1"/>
  <c r="AO46" i="10" s="1"/>
  <c r="AP46" i="10" s="1"/>
  <c r="AQ46" i="10" s="1"/>
  <c r="AR46" i="10" s="1"/>
  <c r="AS46" i="10" s="1"/>
  <c r="AT46" i="10" s="1"/>
  <c r="AU46" i="10" s="1"/>
  <c r="AV46" i="10" s="1"/>
  <c r="AW46" i="10" s="1"/>
  <c r="AX46" i="10" s="1"/>
  <c r="AY46" i="10" s="1"/>
  <c r="G45" i="10"/>
  <c r="H45" i="10" s="1"/>
  <c r="I45" i="10" s="1"/>
  <c r="J45" i="10" s="1"/>
  <c r="K45" i="10" s="1"/>
  <c r="L45" i="10" s="1"/>
  <c r="M45" i="10" s="1"/>
  <c r="N45" i="10" s="1"/>
  <c r="O45" i="10" s="1"/>
  <c r="P45" i="10" s="1"/>
  <c r="R45" i="10"/>
  <c r="S45" i="10" s="1"/>
  <c r="T45" i="10" s="1"/>
  <c r="U45" i="10" s="1"/>
  <c r="V45" i="10" s="1"/>
  <c r="W45" i="10" s="1"/>
  <c r="X45" i="10" s="1"/>
  <c r="Y45" i="10" s="1"/>
  <c r="Z45" i="10" s="1"/>
  <c r="AA45" i="10" s="1"/>
  <c r="AB45" i="10" s="1"/>
  <c r="AC45" i="10" s="1"/>
  <c r="AD45" i="10" s="1"/>
  <c r="AE45" i="10" s="1"/>
  <c r="AF45" i="10" s="1"/>
  <c r="AH45" i="10" s="1"/>
  <c r="AI45" i="10" s="1"/>
  <c r="AJ45" i="10" s="1"/>
  <c r="AK45" i="10" s="1"/>
  <c r="AL45" i="10" s="1"/>
  <c r="AM45" i="10" s="1"/>
  <c r="AN45" i="10" s="1"/>
  <c r="AO45" i="10" s="1"/>
  <c r="AP45" i="10" s="1"/>
  <c r="AQ45" i="10" s="1"/>
  <c r="AR45" i="10" s="1"/>
  <c r="AS45" i="10" s="1"/>
  <c r="AT45" i="10" s="1"/>
  <c r="AU45" i="10" s="1"/>
  <c r="AV45" i="10" s="1"/>
  <c r="AW45" i="10" s="1"/>
  <c r="AX45" i="10" s="1"/>
  <c r="AY45" i="10" s="1"/>
  <c r="G44" i="10"/>
  <c r="H44" i="10" s="1"/>
  <c r="I44" i="10" s="1"/>
  <c r="J44" i="10" s="1"/>
  <c r="K44" i="10" s="1"/>
  <c r="L44" i="10" s="1"/>
  <c r="M44" i="10" s="1"/>
  <c r="N44" i="10" s="1"/>
  <c r="O44" i="10" s="1"/>
  <c r="P44" i="10" s="1"/>
  <c r="R44" i="10"/>
  <c r="S44" i="10" s="1"/>
  <c r="T44" i="10" s="1"/>
  <c r="U44" i="10" s="1"/>
  <c r="V44" i="10" s="1"/>
  <c r="W44" i="10" s="1"/>
  <c r="X44" i="10" s="1"/>
  <c r="Y44" i="10" s="1"/>
  <c r="Z44" i="10" s="1"/>
  <c r="AA44" i="10" s="1"/>
  <c r="AB44" i="10" s="1"/>
  <c r="AC44" i="10" s="1"/>
  <c r="AD44" i="10" s="1"/>
  <c r="AE44" i="10" s="1"/>
  <c r="AF44" i="10" s="1"/>
  <c r="AH44" i="10" s="1"/>
  <c r="AI44" i="10" s="1"/>
  <c r="AJ44" i="10" s="1"/>
  <c r="AK44" i="10" s="1"/>
  <c r="AL44" i="10" s="1"/>
  <c r="AM44" i="10" s="1"/>
  <c r="AN44" i="10" s="1"/>
  <c r="AO44" i="10" s="1"/>
  <c r="AP44" i="10" s="1"/>
  <c r="AQ44" i="10" s="1"/>
  <c r="AR44" i="10" s="1"/>
  <c r="AS44" i="10" s="1"/>
  <c r="AT44" i="10" s="1"/>
  <c r="AU44" i="10" s="1"/>
  <c r="AV44" i="10" s="1"/>
  <c r="AW44" i="10" s="1"/>
  <c r="AX44" i="10" s="1"/>
  <c r="AY44" i="10" s="1"/>
  <c r="G43" i="10"/>
  <c r="H43" i="10" s="1"/>
  <c r="I43" i="10" s="1"/>
  <c r="J43" i="10" s="1"/>
  <c r="K43" i="10" s="1"/>
  <c r="L43" i="10" s="1"/>
  <c r="M43" i="10" s="1"/>
  <c r="N43" i="10" s="1"/>
  <c r="O43" i="10" s="1"/>
  <c r="P43" i="10" s="1"/>
  <c r="R43" i="10"/>
  <c r="S43" i="10" s="1"/>
  <c r="T43" i="10" s="1"/>
  <c r="U43" i="10" s="1"/>
  <c r="V43" i="10" s="1"/>
  <c r="W43" i="10" s="1"/>
  <c r="X43" i="10" s="1"/>
  <c r="Y43" i="10" s="1"/>
  <c r="Z43" i="10" s="1"/>
  <c r="AA43" i="10" s="1"/>
  <c r="AB43" i="10" s="1"/>
  <c r="AC43" i="10" s="1"/>
  <c r="AD43" i="10" s="1"/>
  <c r="AE43" i="10" s="1"/>
  <c r="AF43" i="10" s="1"/>
  <c r="AH43" i="10" s="1"/>
  <c r="AI43" i="10" s="1"/>
  <c r="AJ43" i="10" s="1"/>
  <c r="AK43" i="10" s="1"/>
  <c r="AL43" i="10" s="1"/>
  <c r="AM43" i="10" s="1"/>
  <c r="AN43" i="10" s="1"/>
  <c r="AO43" i="10" s="1"/>
  <c r="AP43" i="10" s="1"/>
  <c r="AQ43" i="10" s="1"/>
  <c r="AR43" i="10" s="1"/>
  <c r="AS43" i="10" s="1"/>
  <c r="AT43" i="10" s="1"/>
  <c r="AU43" i="10" s="1"/>
  <c r="AV43" i="10" s="1"/>
  <c r="AW43" i="10" s="1"/>
  <c r="AX43" i="10" s="1"/>
  <c r="AY43" i="10" s="1"/>
  <c r="G42" i="10"/>
  <c r="H42" i="10"/>
  <c r="I42" i="10" s="1"/>
  <c r="J42" i="10" s="1"/>
  <c r="K42" i="10" s="1"/>
  <c r="L42" i="10" s="1"/>
  <c r="M42" i="10" s="1"/>
  <c r="N42" i="10" s="1"/>
  <c r="O42" i="10" s="1"/>
  <c r="P42" i="10" s="1"/>
  <c r="R42" i="10"/>
  <c r="S42" i="10"/>
  <c r="T42" i="10" s="1"/>
  <c r="U42" i="10" s="1"/>
  <c r="V42" i="10" s="1"/>
  <c r="W42" i="10" s="1"/>
  <c r="X42" i="10" s="1"/>
  <c r="Y42" i="10" s="1"/>
  <c r="Z42" i="10" s="1"/>
  <c r="AA42" i="10" s="1"/>
  <c r="AB42" i="10" s="1"/>
  <c r="AC42" i="10" s="1"/>
  <c r="AD42" i="10" s="1"/>
  <c r="AE42" i="10" s="1"/>
  <c r="AF42" i="10" s="1"/>
  <c r="AH42" i="10" s="1"/>
  <c r="AI42" i="10" s="1"/>
  <c r="AJ42" i="10" s="1"/>
  <c r="AK42" i="10" s="1"/>
  <c r="AL42" i="10" s="1"/>
  <c r="AM42" i="10" s="1"/>
  <c r="AN42" i="10" s="1"/>
  <c r="AO42" i="10" s="1"/>
  <c r="AP42" i="10" s="1"/>
  <c r="AQ42" i="10" s="1"/>
  <c r="AR42" i="10" s="1"/>
  <c r="AS42" i="10" s="1"/>
  <c r="AT42" i="10" s="1"/>
  <c r="AU42" i="10" s="1"/>
  <c r="AV42" i="10" s="1"/>
  <c r="AW42" i="10" s="1"/>
  <c r="AX42" i="10" s="1"/>
  <c r="AY42" i="10" s="1"/>
  <c r="G41" i="10"/>
  <c r="H41" i="10" s="1"/>
  <c r="I41" i="10" s="1"/>
  <c r="J41" i="10" s="1"/>
  <c r="K41" i="10" s="1"/>
  <c r="L41" i="10" s="1"/>
  <c r="M41" i="10" s="1"/>
  <c r="N41" i="10" s="1"/>
  <c r="O41" i="10" s="1"/>
  <c r="P41" i="10" s="1"/>
  <c r="R41" i="10"/>
  <c r="S41" i="10" s="1"/>
  <c r="T41" i="10" s="1"/>
  <c r="U41" i="10" s="1"/>
  <c r="V41" i="10" s="1"/>
  <c r="W41" i="10" s="1"/>
  <c r="X41" i="10" s="1"/>
  <c r="Y41" i="10" s="1"/>
  <c r="Z41" i="10" s="1"/>
  <c r="AA41" i="10" s="1"/>
  <c r="AB41" i="10" s="1"/>
  <c r="AC41" i="10" s="1"/>
  <c r="AD41" i="10" s="1"/>
  <c r="AE41" i="10" s="1"/>
  <c r="AF41" i="10" s="1"/>
  <c r="AH41" i="10" s="1"/>
  <c r="AI41" i="10" s="1"/>
  <c r="AJ41" i="10" s="1"/>
  <c r="AK41" i="10" s="1"/>
  <c r="AL41" i="10" s="1"/>
  <c r="AM41" i="10" s="1"/>
  <c r="AN41" i="10" s="1"/>
  <c r="AO41" i="10" s="1"/>
  <c r="AP41" i="10" s="1"/>
  <c r="AQ41" i="10" s="1"/>
  <c r="AR41" i="10" s="1"/>
  <c r="AS41" i="10" s="1"/>
  <c r="AT41" i="10" s="1"/>
  <c r="AU41" i="10" s="1"/>
  <c r="AV41" i="10" s="1"/>
  <c r="AW41" i="10" s="1"/>
  <c r="AX41" i="10" s="1"/>
  <c r="AY41" i="10" s="1"/>
  <c r="G44" i="2"/>
  <c r="H44" i="2" s="1"/>
  <c r="I44" i="2" s="1"/>
  <c r="J44" i="2" s="1"/>
  <c r="K44" i="2" s="1"/>
  <c r="L44" i="2" s="1"/>
  <c r="M44" i="2" s="1"/>
  <c r="N44" i="2" s="1"/>
  <c r="O44" i="2" s="1"/>
  <c r="P44" i="2" s="1"/>
  <c r="R44" i="2"/>
  <c r="S44" i="2" s="1"/>
  <c r="T44" i="2" s="1"/>
  <c r="U44" i="2" s="1"/>
  <c r="V44" i="2" s="1"/>
  <c r="W44" i="2" s="1"/>
  <c r="X44" i="2" s="1"/>
  <c r="Y44" i="2" s="1"/>
  <c r="Z44" i="2" s="1"/>
  <c r="AA44" i="2" s="1"/>
  <c r="AB44" i="2" s="1"/>
  <c r="AC44" i="2" s="1"/>
  <c r="AD44" i="2" s="1"/>
  <c r="AE44" i="2" s="1"/>
  <c r="AF44" i="2" s="1"/>
  <c r="AH44" i="2" s="1"/>
  <c r="AI44" i="2" s="1"/>
  <c r="AJ44" i="2" s="1"/>
  <c r="AK44" i="2" s="1"/>
  <c r="AL44" i="2" s="1"/>
  <c r="AM44" i="2" s="1"/>
  <c r="AN44" i="2" s="1"/>
  <c r="AO44" i="2" s="1"/>
  <c r="AP44" i="2" s="1"/>
  <c r="AQ44" i="2" s="1"/>
  <c r="AR44" i="2" s="1"/>
  <c r="AS44" i="2" s="1"/>
  <c r="AT44" i="2" s="1"/>
  <c r="AU44" i="2" s="1"/>
  <c r="AV44" i="2" s="1"/>
  <c r="AW44" i="2" s="1"/>
  <c r="AX44" i="2" s="1"/>
  <c r="AY44" i="2" s="1"/>
  <c r="G43" i="2"/>
  <c r="H43" i="2"/>
  <c r="I43" i="2" s="1"/>
  <c r="J43" i="2" s="1"/>
  <c r="K43" i="2" s="1"/>
  <c r="L43" i="2" s="1"/>
  <c r="M43" i="2" s="1"/>
  <c r="N43" i="2" s="1"/>
  <c r="O43" i="2" s="1"/>
  <c r="P43" i="2" s="1"/>
  <c r="R43" i="2"/>
  <c r="S43" i="2" s="1"/>
  <c r="T43" i="2" s="1"/>
  <c r="U43" i="2" s="1"/>
  <c r="V43" i="2" s="1"/>
  <c r="W43" i="2" s="1"/>
  <c r="X43" i="2" s="1"/>
  <c r="Y43" i="2" s="1"/>
  <c r="Z43" i="2" s="1"/>
  <c r="AA43" i="2" s="1"/>
  <c r="AB43" i="2" s="1"/>
  <c r="AC43" i="2" s="1"/>
  <c r="AD43" i="2" s="1"/>
  <c r="AE43" i="2" s="1"/>
  <c r="AF43" i="2" s="1"/>
  <c r="AH43" i="2" s="1"/>
  <c r="AI43" i="2" s="1"/>
  <c r="AJ43" i="2" s="1"/>
  <c r="AK43" i="2" s="1"/>
  <c r="AL43" i="2" s="1"/>
  <c r="AM43" i="2" s="1"/>
  <c r="AN43" i="2" s="1"/>
  <c r="AO43" i="2" s="1"/>
  <c r="AP43" i="2" s="1"/>
  <c r="AQ43" i="2" s="1"/>
  <c r="AR43" i="2" s="1"/>
  <c r="AS43" i="2" s="1"/>
  <c r="AT43" i="2" s="1"/>
  <c r="AU43" i="2" s="1"/>
  <c r="AV43" i="2" s="1"/>
  <c r="AW43" i="2" s="1"/>
  <c r="AX43" i="2" s="1"/>
  <c r="AY43" i="2" s="1"/>
  <c r="G42" i="2"/>
  <c r="H42" i="2" s="1"/>
  <c r="I42" i="2" s="1"/>
  <c r="J42" i="2" s="1"/>
  <c r="K42" i="2" s="1"/>
  <c r="L42" i="2" s="1"/>
  <c r="M42" i="2" s="1"/>
  <c r="N42" i="2" s="1"/>
  <c r="O42" i="2" s="1"/>
  <c r="P42" i="2" s="1"/>
  <c r="R42" i="2"/>
  <c r="S42" i="2" s="1"/>
  <c r="T42" i="2" s="1"/>
  <c r="U42" i="2" s="1"/>
  <c r="V42" i="2" s="1"/>
  <c r="W42" i="2" s="1"/>
  <c r="X42" i="2" s="1"/>
  <c r="Y42" i="2" s="1"/>
  <c r="Z42" i="2" s="1"/>
  <c r="AA42" i="2" s="1"/>
  <c r="AB42" i="2" s="1"/>
  <c r="AC42" i="2" s="1"/>
  <c r="AD42" i="2" s="1"/>
  <c r="AE42" i="2" s="1"/>
  <c r="AF42" i="2" s="1"/>
  <c r="AH42" i="2" s="1"/>
  <c r="AI42" i="2" s="1"/>
  <c r="AJ42" i="2" s="1"/>
  <c r="AK42" i="2" s="1"/>
  <c r="AL42" i="2" s="1"/>
  <c r="AM42" i="2" s="1"/>
  <c r="AN42" i="2" s="1"/>
  <c r="AO42" i="2" s="1"/>
  <c r="AP42" i="2" s="1"/>
  <c r="AQ42" i="2" s="1"/>
  <c r="AR42" i="2" s="1"/>
  <c r="AS42" i="2" s="1"/>
  <c r="AT42" i="2" s="1"/>
  <c r="AU42" i="2" s="1"/>
  <c r="AV42" i="2" s="1"/>
  <c r="AW42" i="2" s="1"/>
  <c r="AX42" i="2" s="1"/>
  <c r="AY42" i="2" s="1"/>
  <c r="G41" i="2"/>
  <c r="H41" i="2" s="1"/>
  <c r="I41" i="2" s="1"/>
  <c r="J41" i="2" s="1"/>
  <c r="K41" i="2" s="1"/>
  <c r="L41" i="2" s="1"/>
  <c r="M41" i="2" s="1"/>
  <c r="N41" i="2" s="1"/>
  <c r="O41" i="2" s="1"/>
  <c r="P41" i="2" s="1"/>
  <c r="R41" i="2"/>
  <c r="S41" i="2" s="1"/>
  <c r="T41" i="2" s="1"/>
  <c r="U41" i="2" s="1"/>
  <c r="V41" i="2" s="1"/>
  <c r="W41" i="2" s="1"/>
  <c r="X41" i="2" s="1"/>
  <c r="Y41" i="2" s="1"/>
  <c r="Z41" i="2" s="1"/>
  <c r="AA41" i="2" s="1"/>
  <c r="AB41" i="2" s="1"/>
  <c r="AC41" i="2" s="1"/>
  <c r="AD41" i="2" s="1"/>
  <c r="AE41" i="2" s="1"/>
  <c r="AF41" i="2" s="1"/>
  <c r="AH41" i="2" s="1"/>
  <c r="AI41" i="2" s="1"/>
  <c r="AJ41" i="2" s="1"/>
  <c r="AK41" i="2" s="1"/>
  <c r="AL41" i="2" s="1"/>
  <c r="AM41" i="2" s="1"/>
  <c r="AN41" i="2" s="1"/>
  <c r="AO41" i="2" s="1"/>
  <c r="AP41" i="2" s="1"/>
  <c r="AQ41" i="2" s="1"/>
  <c r="AR41" i="2" s="1"/>
  <c r="AS41" i="2" s="1"/>
  <c r="AT41" i="2" s="1"/>
  <c r="AU41" i="2" s="1"/>
  <c r="AV41" i="2" s="1"/>
  <c r="AW41" i="2" s="1"/>
  <c r="AX41" i="2" s="1"/>
  <c r="AY41" i="2" s="1"/>
  <c r="G40" i="2"/>
  <c r="H40" i="2" s="1"/>
  <c r="I40" i="2" s="1"/>
  <c r="J40" i="2" s="1"/>
  <c r="K40" i="2" s="1"/>
  <c r="L40" i="2" s="1"/>
  <c r="M40" i="2" s="1"/>
  <c r="N40" i="2" s="1"/>
  <c r="O40" i="2" s="1"/>
  <c r="P40" i="2" s="1"/>
  <c r="R40" i="2"/>
  <c r="S40" i="2" s="1"/>
  <c r="T40" i="2" s="1"/>
  <c r="U40" i="2" s="1"/>
  <c r="V40" i="2" s="1"/>
  <c r="W40" i="2" s="1"/>
  <c r="X40" i="2" s="1"/>
  <c r="Y40" i="2" s="1"/>
  <c r="Z40" i="2" s="1"/>
  <c r="AA40" i="2" s="1"/>
  <c r="AB40" i="2" s="1"/>
  <c r="AC40" i="2" s="1"/>
  <c r="AD40" i="2" s="1"/>
  <c r="AE40" i="2" s="1"/>
  <c r="AF40" i="2" s="1"/>
  <c r="AH40" i="2" s="1"/>
  <c r="AI40" i="2" s="1"/>
  <c r="AJ40" i="2" s="1"/>
  <c r="AK40" i="2" s="1"/>
  <c r="AL40" i="2" s="1"/>
  <c r="AM40" i="2" s="1"/>
  <c r="AN40" i="2" s="1"/>
  <c r="AO40" i="2" s="1"/>
  <c r="AP40" i="2" s="1"/>
  <c r="AQ40" i="2" s="1"/>
  <c r="AR40" i="2" s="1"/>
  <c r="AS40" i="2" s="1"/>
  <c r="AT40" i="2" s="1"/>
  <c r="AU40" i="2" s="1"/>
  <c r="AV40" i="2" s="1"/>
  <c r="AW40" i="2" s="1"/>
  <c r="AX40" i="2" s="1"/>
  <c r="AY40" i="2" s="1"/>
  <c r="G39" i="2"/>
  <c r="H39" i="2"/>
  <c r="I39" i="2" s="1"/>
  <c r="J39" i="2" s="1"/>
  <c r="K39" i="2" s="1"/>
  <c r="L39" i="2" s="1"/>
  <c r="M39" i="2" s="1"/>
  <c r="N39" i="2" s="1"/>
  <c r="O39" i="2" s="1"/>
  <c r="P39" i="2" s="1"/>
  <c r="R39" i="2"/>
  <c r="S39" i="2" s="1"/>
  <c r="T39" i="2" s="1"/>
  <c r="U39" i="2" s="1"/>
  <c r="V39" i="2" s="1"/>
  <c r="W39" i="2" s="1"/>
  <c r="X39" i="2" s="1"/>
  <c r="Y39" i="2" s="1"/>
  <c r="Z39" i="2" s="1"/>
  <c r="AA39" i="2" s="1"/>
  <c r="AB39" i="2" s="1"/>
  <c r="AC39" i="2" s="1"/>
  <c r="AD39" i="2" s="1"/>
  <c r="AE39" i="2" s="1"/>
  <c r="AF39" i="2" s="1"/>
  <c r="AH39" i="2" s="1"/>
  <c r="AI39" i="2" s="1"/>
  <c r="AJ39" i="2" s="1"/>
  <c r="AK39" i="2" s="1"/>
  <c r="AL39" i="2" s="1"/>
  <c r="AM39" i="2" s="1"/>
  <c r="AN39" i="2" s="1"/>
  <c r="AO39" i="2" s="1"/>
  <c r="AP39" i="2" s="1"/>
  <c r="AQ39" i="2" s="1"/>
  <c r="AR39" i="2" s="1"/>
  <c r="AS39" i="2" s="1"/>
  <c r="AT39" i="2" s="1"/>
  <c r="AU39" i="2" s="1"/>
  <c r="AV39" i="2" s="1"/>
  <c r="AW39" i="2" s="1"/>
  <c r="AX39" i="2" s="1"/>
  <c r="AY39" i="2" s="1"/>
  <c r="G38" i="2"/>
  <c r="H38" i="2"/>
  <c r="I38" i="2" s="1"/>
  <c r="J38" i="2" s="1"/>
  <c r="K38" i="2" s="1"/>
  <c r="L38" i="2" s="1"/>
  <c r="M38" i="2" s="1"/>
  <c r="N38" i="2" s="1"/>
  <c r="O38" i="2" s="1"/>
  <c r="P38" i="2" s="1"/>
  <c r="R38" i="2"/>
  <c r="S38" i="2" s="1"/>
  <c r="T38" i="2" s="1"/>
  <c r="U38" i="2" s="1"/>
  <c r="V38" i="2" s="1"/>
  <c r="W38" i="2" s="1"/>
  <c r="X38" i="2" s="1"/>
  <c r="Y38" i="2" s="1"/>
  <c r="Z38" i="2" s="1"/>
  <c r="AA38" i="2" s="1"/>
  <c r="AB38" i="2" s="1"/>
  <c r="AC38" i="2" s="1"/>
  <c r="AD38" i="2" s="1"/>
  <c r="AE38" i="2" s="1"/>
  <c r="AF38" i="2" s="1"/>
  <c r="AH38" i="2" s="1"/>
  <c r="AI38" i="2" s="1"/>
  <c r="AJ38" i="2" s="1"/>
  <c r="AK38" i="2" s="1"/>
  <c r="AL38" i="2" s="1"/>
  <c r="AM38" i="2" s="1"/>
  <c r="AN38" i="2" s="1"/>
  <c r="AO38" i="2" s="1"/>
  <c r="AP38" i="2" s="1"/>
  <c r="AQ38" i="2" s="1"/>
  <c r="AR38" i="2" s="1"/>
  <c r="AS38" i="2" s="1"/>
  <c r="AT38" i="2" s="1"/>
  <c r="AU38" i="2" s="1"/>
  <c r="AV38" i="2" s="1"/>
  <c r="AW38" i="2" s="1"/>
  <c r="AX38" i="2" s="1"/>
  <c r="AY38" i="2" s="1"/>
  <c r="G37" i="2"/>
  <c r="H37" i="2" s="1"/>
  <c r="I37" i="2" s="1"/>
  <c r="J37" i="2" s="1"/>
  <c r="K37" i="2" s="1"/>
  <c r="L37" i="2" s="1"/>
  <c r="M37" i="2" s="1"/>
  <c r="N37" i="2" s="1"/>
  <c r="O37" i="2" s="1"/>
  <c r="P37" i="2" s="1"/>
  <c r="R37" i="2"/>
  <c r="S37" i="2" s="1"/>
  <c r="T37" i="2" s="1"/>
  <c r="U37" i="2" s="1"/>
  <c r="V37" i="2" s="1"/>
  <c r="W37" i="2" s="1"/>
  <c r="X37" i="2" s="1"/>
  <c r="Y37" i="2" s="1"/>
  <c r="Z37" i="2" s="1"/>
  <c r="AA37" i="2" s="1"/>
  <c r="AB37" i="2" s="1"/>
  <c r="AC37" i="2" s="1"/>
  <c r="AD37" i="2" s="1"/>
  <c r="AE37" i="2" s="1"/>
  <c r="AF37" i="2" s="1"/>
  <c r="AH37" i="2" s="1"/>
  <c r="AI37" i="2" s="1"/>
  <c r="AJ37" i="2" s="1"/>
  <c r="AK37" i="2" s="1"/>
  <c r="AL37" i="2" s="1"/>
  <c r="AM37" i="2" s="1"/>
  <c r="AN37" i="2" s="1"/>
  <c r="AO37" i="2" s="1"/>
  <c r="AP37" i="2" s="1"/>
  <c r="AQ37" i="2" s="1"/>
  <c r="AR37" i="2" s="1"/>
  <c r="AS37" i="2" s="1"/>
  <c r="AT37" i="2" s="1"/>
  <c r="AU37" i="2" s="1"/>
  <c r="AV37" i="2" s="1"/>
  <c r="AW37" i="2" s="1"/>
  <c r="AX37" i="2" s="1"/>
  <c r="AY37" i="2" s="1"/>
  <c r="G36" i="2"/>
  <c r="H36" i="2" s="1"/>
  <c r="I36" i="2" s="1"/>
  <c r="J36" i="2" s="1"/>
  <c r="K36" i="2" s="1"/>
  <c r="L36" i="2" s="1"/>
  <c r="M36" i="2" s="1"/>
  <c r="N36" i="2" s="1"/>
  <c r="O36" i="2" s="1"/>
  <c r="P36" i="2" s="1"/>
  <c r="R36" i="2"/>
  <c r="S36" i="2" s="1"/>
  <c r="T36" i="2" s="1"/>
  <c r="U36" i="2" s="1"/>
  <c r="V36" i="2" s="1"/>
  <c r="W36" i="2" s="1"/>
  <c r="X36" i="2" s="1"/>
  <c r="Y36" i="2" s="1"/>
  <c r="Z36" i="2" s="1"/>
  <c r="AA36" i="2" s="1"/>
  <c r="AB36" i="2" s="1"/>
  <c r="AC36" i="2" s="1"/>
  <c r="AD36" i="2" s="1"/>
  <c r="AE36" i="2" s="1"/>
  <c r="AF36" i="2" s="1"/>
  <c r="AH36" i="2" s="1"/>
  <c r="AI36" i="2" s="1"/>
  <c r="AJ36" i="2" s="1"/>
  <c r="AK36" i="2" s="1"/>
  <c r="AL36" i="2" s="1"/>
  <c r="AM36" i="2" s="1"/>
  <c r="AN36" i="2" s="1"/>
  <c r="AO36" i="2" s="1"/>
  <c r="AP36" i="2" s="1"/>
  <c r="AQ36" i="2" s="1"/>
  <c r="AR36" i="2" s="1"/>
  <c r="AS36" i="2" s="1"/>
  <c r="AT36" i="2" s="1"/>
  <c r="AU36" i="2" s="1"/>
  <c r="AV36" i="2" s="1"/>
  <c r="AW36" i="2" s="1"/>
  <c r="AX36" i="2" s="1"/>
  <c r="AY36" i="2" s="1"/>
  <c r="BC40" i="28"/>
  <c r="BC44" i="28"/>
  <c r="BC48" i="28"/>
  <c r="BC52" i="28"/>
  <c r="G4" i="41"/>
  <c r="K4" i="41"/>
  <c r="E5" i="41"/>
  <c r="M5" i="41"/>
  <c r="K6" i="41"/>
  <c r="G8" i="41"/>
  <c r="K8" i="41"/>
  <c r="I9" i="41"/>
  <c r="G10" i="41"/>
  <c r="M11" i="41"/>
  <c r="G12" i="41"/>
  <c r="E13" i="41"/>
  <c r="M13" i="41"/>
  <c r="K14" i="41"/>
  <c r="I15" i="41"/>
  <c r="K16" i="41"/>
  <c r="J20" i="41"/>
  <c r="D21" i="41"/>
  <c r="L21" i="41"/>
  <c r="J22" i="41"/>
  <c r="H23" i="41"/>
  <c r="F24" i="41"/>
  <c r="H25" i="41"/>
  <c r="F26" i="41"/>
  <c r="D27" i="41"/>
  <c r="L27" i="41"/>
  <c r="J28" i="41"/>
  <c r="D29" i="41"/>
  <c r="L29" i="41"/>
  <c r="J30" i="41"/>
  <c r="H31" i="41"/>
  <c r="F32" i="41"/>
  <c r="E36" i="41"/>
  <c r="M36" i="41"/>
  <c r="K37" i="41"/>
  <c r="I38" i="41"/>
  <c r="G39" i="41"/>
  <c r="G41" i="41"/>
  <c r="E42" i="41"/>
  <c r="G43" i="41"/>
  <c r="E44" i="41"/>
  <c r="M44" i="41"/>
  <c r="K45" i="41"/>
  <c r="I46" i="41"/>
  <c r="K47" i="41"/>
  <c r="I48" i="41"/>
  <c r="D52" i="41"/>
  <c r="L52" i="41"/>
  <c r="J53" i="41"/>
  <c r="H54" i="41"/>
  <c r="F55" i="41"/>
  <c r="H56" i="41"/>
  <c r="F57" i="41"/>
  <c r="J57" i="41"/>
  <c r="D58" i="41"/>
  <c r="L58" i="41"/>
  <c r="J59" i="41"/>
  <c r="D60" i="41"/>
  <c r="L60" i="41"/>
  <c r="J61" i="41"/>
  <c r="H62" i="41"/>
  <c r="F63" i="41"/>
  <c r="J63" i="41"/>
  <c r="H64" i="41"/>
  <c r="G68" i="41"/>
  <c r="I69" i="41"/>
  <c r="M69" i="41"/>
  <c r="G70" i="41"/>
  <c r="E71" i="41"/>
  <c r="I71" i="41"/>
  <c r="M71" i="41"/>
  <c r="K72" i="41"/>
  <c r="E73" i="41"/>
  <c r="M73" i="41"/>
  <c r="G74" i="41"/>
  <c r="K74" i="41"/>
  <c r="I75" i="41"/>
  <c r="M75" i="41"/>
  <c r="G76" i="41"/>
  <c r="I77" i="41"/>
  <c r="M77" i="41"/>
  <c r="G78" i="41"/>
  <c r="E79" i="41"/>
  <c r="I79" i="41"/>
  <c r="M79" i="41"/>
  <c r="K80" i="41"/>
  <c r="F84" i="41"/>
  <c r="J84" i="41"/>
  <c r="D85" i="41"/>
  <c r="L85" i="41"/>
  <c r="F86" i="41"/>
  <c r="J86" i="41"/>
  <c r="D87" i="41"/>
  <c r="L87" i="41"/>
  <c r="F88" i="41"/>
  <c r="J88" i="41"/>
  <c r="H89" i="41"/>
  <c r="L89" i="41"/>
  <c r="J90" i="41"/>
  <c r="D91" i="41"/>
  <c r="H91" i="41"/>
  <c r="F92" i="41"/>
  <c r="J92" i="41"/>
  <c r="D93" i="41"/>
  <c r="L93" i="41"/>
  <c r="F94" i="41"/>
  <c r="J94" i="41"/>
  <c r="D95" i="41"/>
  <c r="L95" i="41"/>
  <c r="F96" i="41"/>
  <c r="J96" i="41"/>
  <c r="E100" i="41"/>
  <c r="M100" i="41"/>
  <c r="G101" i="41"/>
  <c r="K101" i="41"/>
  <c r="I102" i="41"/>
  <c r="M102" i="41"/>
  <c r="G103" i="41"/>
  <c r="K103" i="41"/>
  <c r="I104" i="41"/>
  <c r="M104" i="41"/>
  <c r="G105" i="41"/>
  <c r="E106" i="41"/>
  <c r="I106" i="41"/>
  <c r="M106" i="41"/>
  <c r="G107" i="41"/>
  <c r="K107" i="41"/>
  <c r="E108" i="41"/>
  <c r="M108" i="41"/>
  <c r="G109" i="41"/>
  <c r="K109" i="41"/>
  <c r="I110" i="41"/>
  <c r="M110" i="41"/>
  <c r="G111" i="41"/>
  <c r="K111" i="41"/>
  <c r="I112" i="41"/>
  <c r="M112" i="41"/>
  <c r="D116" i="41"/>
  <c r="H116" i="41"/>
  <c r="L116" i="41"/>
  <c r="J117" i="41"/>
  <c r="D118" i="41"/>
  <c r="H118" i="41"/>
  <c r="L118" i="41"/>
  <c r="F119" i="41"/>
  <c r="H120" i="41"/>
  <c r="F121" i="41"/>
  <c r="J121" i="41"/>
  <c r="D122" i="41"/>
  <c r="L122" i="41"/>
  <c r="F123" i="41"/>
  <c r="J123" i="41"/>
  <c r="D124" i="41"/>
  <c r="H124" i="41"/>
  <c r="L124" i="41"/>
  <c r="F125" i="41"/>
  <c r="J125" i="41"/>
  <c r="D126" i="41"/>
  <c r="H126" i="41"/>
  <c r="F127" i="41"/>
  <c r="H128" i="41"/>
  <c r="L128" i="41"/>
  <c r="G132" i="41"/>
  <c r="K132" i="41"/>
  <c r="E133" i="41"/>
  <c r="I133" i="41"/>
  <c r="M133" i="41"/>
  <c r="G134" i="41"/>
  <c r="K134" i="41"/>
  <c r="E135" i="41"/>
  <c r="I135" i="41"/>
  <c r="M135" i="41"/>
  <c r="G136" i="41"/>
  <c r="K136" i="41"/>
  <c r="E137" i="41"/>
  <c r="I137" i="41"/>
  <c r="M137" i="41"/>
  <c r="G138" i="41"/>
  <c r="K138" i="41"/>
  <c r="E139" i="41"/>
  <c r="I139" i="41"/>
  <c r="M139" i="41"/>
  <c r="G140" i="41"/>
  <c r="K140" i="41"/>
  <c r="E141" i="41"/>
  <c r="I141" i="41"/>
  <c r="M141" i="41"/>
  <c r="G142" i="41"/>
  <c r="K142" i="41"/>
  <c r="E143" i="41"/>
  <c r="I143" i="41"/>
  <c r="M143" i="41"/>
  <c r="G144" i="41"/>
  <c r="K144" i="41"/>
  <c r="F148" i="41"/>
  <c r="J148" i="41"/>
  <c r="D149" i="41"/>
  <c r="H149" i="41"/>
  <c r="L149" i="41"/>
  <c r="F150" i="41"/>
  <c r="J150" i="41"/>
  <c r="D151" i="41"/>
  <c r="H151" i="41"/>
  <c r="L151" i="41"/>
  <c r="F152" i="41"/>
  <c r="J152" i="41"/>
  <c r="D153" i="41"/>
  <c r="H153" i="41"/>
  <c r="L153" i="41"/>
  <c r="F154" i="41"/>
  <c r="J154" i="41"/>
  <c r="D155" i="41"/>
  <c r="H155" i="41"/>
  <c r="L155" i="41"/>
  <c r="F156" i="41"/>
  <c r="J156" i="41"/>
  <c r="D157" i="41"/>
  <c r="H157" i="41"/>
  <c r="L157" i="41"/>
  <c r="F158" i="41"/>
  <c r="J158" i="41"/>
  <c r="D159" i="41"/>
  <c r="H159" i="41"/>
  <c r="L159" i="41"/>
  <c r="F160" i="41"/>
  <c r="J160" i="41"/>
  <c r="G15" i="41"/>
  <c r="H26" i="41"/>
  <c r="G38" i="41"/>
  <c r="K40" i="41"/>
  <c r="G46" i="41"/>
  <c r="K48" i="41"/>
  <c r="J52" i="41"/>
  <c r="H53" i="41"/>
  <c r="L53" i="41"/>
  <c r="F58" i="41"/>
  <c r="D59" i="41"/>
  <c r="J60" i="41"/>
  <c r="H61" i="41"/>
  <c r="L61" i="41"/>
  <c r="K69" i="41"/>
  <c r="G71" i="41"/>
  <c r="G77" i="41"/>
  <c r="L86" i="41"/>
  <c r="F89" i="41"/>
  <c r="D92" i="41"/>
  <c r="L92" i="41"/>
  <c r="E107" i="41"/>
  <c r="L119" i="41"/>
  <c r="F149" i="41"/>
  <c r="D5" i="41"/>
  <c r="H5" i="41"/>
  <c r="L5" i="41"/>
  <c r="J6" i="41"/>
  <c r="H7" i="41"/>
  <c r="D9" i="41"/>
  <c r="H9" i="41"/>
  <c r="L9" i="41"/>
  <c r="F10" i="41"/>
  <c r="D11" i="41"/>
  <c r="L11" i="41"/>
  <c r="J12" i="41"/>
  <c r="D13" i="41"/>
  <c r="L13" i="41"/>
  <c r="J14" i="41"/>
  <c r="H15" i="41"/>
  <c r="F16" i="41"/>
  <c r="I20" i="41"/>
  <c r="G21" i="41"/>
  <c r="K21" i="41"/>
  <c r="K29" i="41"/>
  <c r="F39" i="41"/>
  <c r="J41" i="41"/>
  <c r="H42" i="41"/>
  <c r="L42" i="41"/>
  <c r="D48" i="41"/>
  <c r="G54" i="41"/>
  <c r="K54" i="41"/>
  <c r="G62" i="41"/>
  <c r="G64" i="41"/>
  <c r="L73" i="41"/>
  <c r="F80" i="41"/>
  <c r="K85" i="41"/>
  <c r="K24" i="41"/>
  <c r="H45" i="41"/>
  <c r="G57" i="41"/>
  <c r="D70" i="41"/>
  <c r="H72" i="41"/>
  <c r="J75" i="41"/>
  <c r="H4" i="41"/>
  <c r="F5" i="41"/>
  <c r="F7" i="41"/>
  <c r="J7" i="41"/>
  <c r="D8" i="41"/>
  <c r="L8" i="41"/>
  <c r="J9" i="41"/>
  <c r="F11" i="41"/>
  <c r="J11" i="41"/>
  <c r="H12" i="41"/>
  <c r="F13" i="41"/>
  <c r="D14" i="41"/>
  <c r="L14" i="41"/>
  <c r="F15" i="41"/>
  <c r="D16" i="41"/>
  <c r="L16" i="41"/>
  <c r="D40" i="41"/>
  <c r="F47" i="41"/>
  <c r="K62" i="41"/>
  <c r="D79" i="41"/>
  <c r="I121" i="41"/>
  <c r="J36" i="41"/>
  <c r="G7" i="41"/>
  <c r="I14" i="41"/>
  <c r="J25" i="41"/>
  <c r="D26" i="41"/>
  <c r="N43" i="39"/>
  <c r="N68" i="41"/>
  <c r="F104" i="41"/>
  <c r="E128" i="41"/>
  <c r="D140" i="41"/>
  <c r="G20" i="41"/>
  <c r="E21" i="41"/>
  <c r="M21" i="41"/>
  <c r="K22" i="41"/>
  <c r="E23" i="41"/>
  <c r="I23" i="41"/>
  <c r="M23" i="41"/>
  <c r="I25" i="41"/>
  <c r="G26" i="41"/>
  <c r="E27" i="41"/>
  <c r="I27" i="41"/>
  <c r="M27" i="41"/>
  <c r="G28" i="41"/>
  <c r="E29" i="41"/>
  <c r="M29" i="41"/>
  <c r="K30" i="41"/>
  <c r="E31" i="41"/>
  <c r="I31" i="41"/>
  <c r="M31" i="41"/>
  <c r="K32" i="41"/>
  <c r="F36" i="41"/>
  <c r="D37" i="41"/>
  <c r="H37" i="41"/>
  <c r="L39" i="41"/>
  <c r="F44" i="41"/>
  <c r="J44" i="41"/>
  <c r="D45" i="41"/>
  <c r="L47" i="41"/>
  <c r="K59" i="41"/>
  <c r="H68" i="41"/>
  <c r="F73" i="41"/>
  <c r="H78" i="41"/>
  <c r="G90" i="41"/>
  <c r="L37" i="41"/>
  <c r="F38" i="41"/>
  <c r="J38" i="41"/>
  <c r="D39" i="41"/>
  <c r="H39" i="41"/>
  <c r="F40" i="41"/>
  <c r="J40" i="41"/>
  <c r="D41" i="41"/>
  <c r="H41" i="41"/>
  <c r="L41" i="41"/>
  <c r="F42" i="41"/>
  <c r="J42" i="41"/>
  <c r="D43" i="41"/>
  <c r="H43" i="41"/>
  <c r="L43" i="41"/>
  <c r="L45" i="41"/>
  <c r="F46" i="41"/>
  <c r="J46" i="41"/>
  <c r="D47" i="41"/>
  <c r="H47" i="41"/>
  <c r="F48" i="41"/>
  <c r="J48" i="41"/>
  <c r="E52" i="41"/>
  <c r="I52" i="41"/>
  <c r="M52" i="41"/>
  <c r="G53" i="41"/>
  <c r="K53" i="41"/>
  <c r="E54" i="41"/>
  <c r="I54" i="41"/>
  <c r="M54" i="41"/>
  <c r="G55" i="41"/>
  <c r="K55" i="41"/>
  <c r="E56" i="41"/>
  <c r="I56" i="41"/>
  <c r="M56" i="41"/>
  <c r="K57" i="41"/>
  <c r="E58" i="41"/>
  <c r="I58" i="41"/>
  <c r="M58" i="41"/>
  <c r="G59" i="41"/>
  <c r="E60" i="41"/>
  <c r="I60" i="41"/>
  <c r="M60" i="41"/>
  <c r="G61" i="41"/>
  <c r="K61" i="41"/>
  <c r="E62" i="41"/>
  <c r="I62" i="41"/>
  <c r="M62" i="41"/>
  <c r="G63" i="41"/>
  <c r="K63" i="41"/>
  <c r="E64" i="41"/>
  <c r="I64" i="41"/>
  <c r="M64" i="41"/>
  <c r="D68" i="41"/>
  <c r="L68" i="41"/>
  <c r="F69" i="41"/>
  <c r="J69" i="41"/>
  <c r="H70" i="41"/>
  <c r="L70" i="41"/>
  <c r="F71" i="41"/>
  <c r="J71" i="41"/>
  <c r="D72" i="41"/>
  <c r="L72" i="41"/>
  <c r="J73" i="41"/>
  <c r="D74" i="41"/>
  <c r="H74" i="41"/>
  <c r="L74" i="41"/>
  <c r="F75" i="41"/>
  <c r="D76" i="41"/>
  <c r="H76" i="41"/>
  <c r="L76" i="41"/>
  <c r="F77" i="41"/>
  <c r="J77" i="41"/>
  <c r="D78" i="41"/>
  <c r="L78" i="41"/>
  <c r="F79" i="41"/>
  <c r="J79" i="41"/>
  <c r="D80" i="41"/>
  <c r="H80" i="41"/>
  <c r="L80" i="41"/>
  <c r="G84" i="41"/>
  <c r="K84" i="41"/>
  <c r="E85" i="41"/>
  <c r="I85" i="41"/>
  <c r="M85" i="41"/>
  <c r="G86" i="41"/>
  <c r="K86" i="41"/>
  <c r="E87" i="41"/>
  <c r="I87" i="41"/>
  <c r="M87" i="41"/>
  <c r="G88" i="41"/>
  <c r="K88" i="41"/>
  <c r="E89" i="41"/>
  <c r="I89" i="41"/>
  <c r="M89" i="41"/>
  <c r="K90" i="41"/>
  <c r="E91" i="41"/>
  <c r="I91" i="41"/>
  <c r="M91" i="41"/>
  <c r="G92" i="41"/>
  <c r="K92" i="41"/>
  <c r="E93" i="41"/>
  <c r="I93" i="41"/>
  <c r="M93" i="41"/>
  <c r="G94" i="41"/>
  <c r="K94" i="41"/>
  <c r="E95" i="41"/>
  <c r="I95" i="41"/>
  <c r="M95" i="41"/>
  <c r="G96" i="41"/>
  <c r="K96" i="41"/>
  <c r="F100" i="41"/>
  <c r="J106" i="41"/>
  <c r="H111" i="41"/>
  <c r="K158" i="41"/>
  <c r="BJ176" i="40"/>
  <c r="I4" i="41"/>
  <c r="E6" i="41"/>
  <c r="I6" i="41"/>
  <c r="M6" i="41"/>
  <c r="E8" i="41"/>
  <c r="M8" i="41"/>
  <c r="E10" i="41"/>
  <c r="I10" i="41"/>
  <c r="M10" i="41"/>
  <c r="K11" i="41"/>
  <c r="I12" i="41"/>
  <c r="G13" i="41"/>
  <c r="E16" i="41"/>
  <c r="M16" i="41"/>
  <c r="H20" i="41"/>
  <c r="F21" i="41"/>
  <c r="D22" i="41"/>
  <c r="H22" i="41"/>
  <c r="L22" i="41"/>
  <c r="F23" i="41"/>
  <c r="D24" i="41"/>
  <c r="L24" i="41"/>
  <c r="L26" i="41"/>
  <c r="J27" i="41"/>
  <c r="H28" i="41"/>
  <c r="F29" i="41"/>
  <c r="D30" i="41"/>
  <c r="H30" i="41"/>
  <c r="L30" i="41"/>
  <c r="F31" i="41"/>
  <c r="D32" i="41"/>
  <c r="L32" i="41"/>
  <c r="G36" i="41"/>
  <c r="K36" i="41"/>
  <c r="E37" i="41"/>
  <c r="I37" i="41"/>
  <c r="M37" i="41"/>
  <c r="K38" i="41"/>
  <c r="E39" i="41"/>
  <c r="I39" i="41"/>
  <c r="M39" i="41"/>
  <c r="G40" i="41"/>
  <c r="E41" i="41"/>
  <c r="I41" i="41"/>
  <c r="M41" i="41"/>
  <c r="G42" i="41"/>
  <c r="K42" i="41"/>
  <c r="E43" i="41"/>
  <c r="K44" i="41"/>
  <c r="F54" i="41"/>
  <c r="D55" i="41"/>
  <c r="J56" i="41"/>
  <c r="H57" i="41"/>
  <c r="L57" i="41"/>
  <c r="F62" i="41"/>
  <c r="D63" i="41"/>
  <c r="G79" i="41"/>
  <c r="D84" i="41"/>
  <c r="L84" i="41"/>
  <c r="D90" i="41"/>
  <c r="F91" i="41"/>
  <c r="L94" i="41"/>
  <c r="J95" i="41"/>
  <c r="M101" i="41"/>
  <c r="D119" i="41"/>
  <c r="J151" i="41"/>
  <c r="I22" i="41"/>
  <c r="G23" i="41"/>
  <c r="E24" i="41"/>
  <c r="M24" i="41"/>
  <c r="G25" i="41"/>
  <c r="K25" i="41"/>
  <c r="E26" i="41"/>
  <c r="M26" i="41"/>
  <c r="K27" i="41"/>
  <c r="I28" i="41"/>
  <c r="G29" i="41"/>
  <c r="I30" i="41"/>
  <c r="G31" i="41"/>
  <c r="E32" i="41"/>
  <c r="M32" i="41"/>
  <c r="N21" i="41"/>
  <c r="N25" i="41"/>
  <c r="D36" i="41"/>
  <c r="H36" i="41"/>
  <c r="L36" i="41"/>
  <c r="F37" i="41"/>
  <c r="J37" i="41"/>
  <c r="D38" i="41"/>
  <c r="H38" i="41"/>
  <c r="L38" i="41"/>
  <c r="J39" i="41"/>
  <c r="H40" i="41"/>
  <c r="L40" i="41"/>
  <c r="F41" i="41"/>
  <c r="D42" i="41"/>
  <c r="F43" i="41"/>
  <c r="J43" i="41"/>
  <c r="D44" i="41"/>
  <c r="H44" i="41"/>
  <c r="L44" i="41"/>
  <c r="F45" i="41"/>
  <c r="J45" i="41"/>
  <c r="D46" i="41"/>
  <c r="H46" i="41"/>
  <c r="L46" i="41"/>
  <c r="J47" i="41"/>
  <c r="H48" i="41"/>
  <c r="L48" i="41"/>
  <c r="G52" i="41"/>
  <c r="K52" i="41"/>
  <c r="E53" i="41"/>
  <c r="I53" i="41"/>
  <c r="M53" i="41"/>
  <c r="E55" i="41"/>
  <c r="I55" i="41"/>
  <c r="M55" i="41"/>
  <c r="G56" i="41"/>
  <c r="K56" i="41"/>
  <c r="E57" i="41"/>
  <c r="I57" i="41"/>
  <c r="M57" i="41"/>
  <c r="G58" i="41"/>
  <c r="K58" i="41"/>
  <c r="E59" i="41"/>
  <c r="I59" i="41"/>
  <c r="M59" i="41"/>
  <c r="G60" i="41"/>
  <c r="K60" i="41"/>
  <c r="E61" i="41"/>
  <c r="I61" i="41"/>
  <c r="M61" i="41"/>
  <c r="E63" i="41"/>
  <c r="I63" i="41"/>
  <c r="M63" i="41"/>
  <c r="K64" i="41"/>
  <c r="F68" i="41"/>
  <c r="J68" i="41"/>
  <c r="D69" i="41"/>
  <c r="H69" i="41"/>
  <c r="L69" i="41"/>
  <c r="F70" i="41"/>
  <c r="J70" i="41"/>
  <c r="D71" i="41"/>
  <c r="H71" i="41"/>
  <c r="L71" i="41"/>
  <c r="F72" i="41"/>
  <c r="J72" i="41"/>
  <c r="D73" i="41"/>
  <c r="H73" i="41"/>
  <c r="F74" i="41"/>
  <c r="J74" i="41"/>
  <c r="D75" i="41"/>
  <c r="H75" i="41"/>
  <c r="L75" i="41"/>
  <c r="F76" i="41"/>
  <c r="J76" i="41"/>
  <c r="D77" i="41"/>
  <c r="H77" i="41"/>
  <c r="L77" i="41"/>
  <c r="F78" i="41"/>
  <c r="J78" i="41"/>
  <c r="H79" i="41"/>
  <c r="L79" i="41"/>
  <c r="J80" i="41"/>
  <c r="E84" i="41"/>
  <c r="I84" i="41"/>
  <c r="M84" i="41"/>
  <c r="G85" i="41"/>
  <c r="E86" i="41"/>
  <c r="I86" i="41"/>
  <c r="M86" i="41"/>
  <c r="G87" i="41"/>
  <c r="K87" i="41"/>
  <c r="E88" i="41"/>
  <c r="I88" i="41"/>
  <c r="M88" i="41"/>
  <c r="G89" i="41"/>
  <c r="K89" i="41"/>
  <c r="E90" i="41"/>
  <c r="I90" i="41"/>
  <c r="M90" i="41"/>
  <c r="G91" i="41"/>
  <c r="K91" i="41"/>
  <c r="E92" i="41"/>
  <c r="I92" i="41"/>
  <c r="M92" i="41"/>
  <c r="G93" i="41"/>
  <c r="K93" i="41"/>
  <c r="E94" i="41"/>
  <c r="I94" i="41"/>
  <c r="M94" i="41"/>
  <c r="G95" i="41"/>
  <c r="K95" i="41"/>
  <c r="E96" i="41"/>
  <c r="I96" i="41"/>
  <c r="M96" i="41"/>
  <c r="N93" i="41"/>
  <c r="D100" i="41"/>
  <c r="H100" i="41"/>
  <c r="L100" i="41"/>
  <c r="F101" i="41"/>
  <c r="J101" i="41"/>
  <c r="D102" i="41"/>
  <c r="H102" i="41"/>
  <c r="L102" i="41"/>
  <c r="F103" i="41"/>
  <c r="J103" i="41"/>
  <c r="D104" i="41"/>
  <c r="H104" i="41"/>
  <c r="L104" i="41"/>
  <c r="F105" i="41"/>
  <c r="J105" i="41"/>
  <c r="D106" i="41"/>
  <c r="H106" i="41"/>
  <c r="L106" i="41"/>
  <c r="F107" i="41"/>
  <c r="J107" i="41"/>
  <c r="D108" i="41"/>
  <c r="H108" i="41"/>
  <c r="L108" i="41"/>
  <c r="F109" i="41"/>
  <c r="J109" i="41"/>
  <c r="D110" i="41"/>
  <c r="H110" i="41"/>
  <c r="L110" i="41"/>
  <c r="F111" i="41"/>
  <c r="J111" i="41"/>
  <c r="D112" i="41"/>
  <c r="H112" i="41"/>
  <c r="L112" i="41"/>
  <c r="G116" i="41"/>
  <c r="K116" i="41"/>
  <c r="E117" i="41"/>
  <c r="I117" i="41"/>
  <c r="M117" i="41"/>
  <c r="G118" i="41"/>
  <c r="K118" i="41"/>
  <c r="E119" i="41"/>
  <c r="I119" i="41"/>
  <c r="M119" i="41"/>
  <c r="G120" i="41"/>
  <c r="K120" i="41"/>
  <c r="E121" i="41"/>
  <c r="M121" i="41"/>
  <c r="G122" i="41"/>
  <c r="K122" i="41"/>
  <c r="E123" i="41"/>
  <c r="I123" i="41"/>
  <c r="M123" i="41"/>
  <c r="G124" i="41"/>
  <c r="K124" i="41"/>
  <c r="E125" i="41"/>
  <c r="I125" i="41"/>
  <c r="M125" i="41"/>
  <c r="G126" i="41"/>
  <c r="K126" i="41"/>
  <c r="E127" i="41"/>
  <c r="I127" i="41"/>
  <c r="M127" i="41"/>
  <c r="G128" i="41"/>
  <c r="K128" i="41"/>
  <c r="F132" i="41"/>
  <c r="J132" i="41"/>
  <c r="D133" i="41"/>
  <c r="H133" i="41"/>
  <c r="L133" i="41"/>
  <c r="F134" i="41"/>
  <c r="J134" i="41"/>
  <c r="D135" i="41"/>
  <c r="H135" i="41"/>
  <c r="L135" i="41"/>
  <c r="F136" i="41"/>
  <c r="J136" i="41"/>
  <c r="D137" i="41"/>
  <c r="H137" i="41"/>
  <c r="L137" i="41"/>
  <c r="F138" i="41"/>
  <c r="J138" i="41"/>
  <c r="D139" i="41"/>
  <c r="H139" i="41"/>
  <c r="L139" i="41"/>
  <c r="F140" i="41"/>
  <c r="J140" i="41"/>
  <c r="D141" i="41"/>
  <c r="H141" i="41"/>
  <c r="L141" i="41"/>
  <c r="F142" i="41"/>
  <c r="J142" i="41"/>
  <c r="D143" i="41"/>
  <c r="H143" i="41"/>
  <c r="L143" i="41"/>
  <c r="F144" i="41"/>
  <c r="J144" i="41"/>
  <c r="E148" i="41"/>
  <c r="I148" i="41"/>
  <c r="M148" i="41"/>
  <c r="G149" i="41"/>
  <c r="K149" i="41"/>
  <c r="E150" i="41"/>
  <c r="I150" i="41"/>
  <c r="M150" i="41"/>
  <c r="G151" i="41"/>
  <c r="K151" i="41"/>
  <c r="E152" i="41"/>
  <c r="I152" i="41"/>
  <c r="M152" i="41"/>
  <c r="G153" i="41"/>
  <c r="K153" i="41"/>
  <c r="E154" i="41"/>
  <c r="I154" i="41"/>
  <c r="M154" i="41"/>
  <c r="G155" i="41"/>
  <c r="K155" i="41"/>
  <c r="E156" i="41"/>
  <c r="I156" i="41"/>
  <c r="M156" i="41"/>
  <c r="G157" i="41"/>
  <c r="K157" i="41"/>
  <c r="E158" i="41"/>
  <c r="I158" i="41"/>
  <c r="M158" i="41"/>
  <c r="G159" i="41"/>
  <c r="K159" i="41"/>
  <c r="E160" i="41"/>
  <c r="I160" i="41"/>
  <c r="M160" i="41"/>
  <c r="J100" i="41"/>
  <c r="D101" i="41"/>
  <c r="H101" i="41"/>
  <c r="L101" i="41"/>
  <c r="F102" i="41"/>
  <c r="J102" i="41"/>
  <c r="D103" i="41"/>
  <c r="H103" i="41"/>
  <c r="L103" i="41"/>
  <c r="J104" i="41"/>
  <c r="D105" i="41"/>
  <c r="H105" i="41"/>
  <c r="L105" i="41"/>
  <c r="F106" i="41"/>
  <c r="D107" i="41"/>
  <c r="H107" i="41"/>
  <c r="L107" i="41"/>
  <c r="F108" i="41"/>
  <c r="J108" i="41"/>
  <c r="D109" i="41"/>
  <c r="H109" i="41"/>
  <c r="L109" i="41"/>
  <c r="F110" i="41"/>
  <c r="J110" i="41"/>
  <c r="D111" i="41"/>
  <c r="L111" i="41"/>
  <c r="F112" i="41"/>
  <c r="J112" i="41"/>
  <c r="E116" i="41"/>
  <c r="I116" i="41"/>
  <c r="M116" i="41"/>
  <c r="G117" i="41"/>
  <c r="K117" i="41"/>
  <c r="E118" i="41"/>
  <c r="I118" i="41"/>
  <c r="M118" i="41"/>
  <c r="G119" i="41"/>
  <c r="K119" i="41"/>
  <c r="E120" i="41"/>
  <c r="I120" i="41"/>
  <c r="M120" i="41"/>
  <c r="G121" i="41"/>
  <c r="K121" i="41"/>
  <c r="E122" i="41"/>
  <c r="I122" i="41"/>
  <c r="M122" i="41"/>
  <c r="G123" i="41"/>
  <c r="K123" i="41"/>
  <c r="E124" i="41"/>
  <c r="I124" i="41"/>
  <c r="M124" i="41"/>
  <c r="G125" i="41"/>
  <c r="K125" i="41"/>
  <c r="E126" i="41"/>
  <c r="I126" i="41"/>
  <c r="M126" i="41"/>
  <c r="G127" i="41"/>
  <c r="K127" i="41"/>
  <c r="I128" i="41"/>
  <c r="M128" i="41"/>
  <c r="D132" i="41"/>
  <c r="H132" i="41"/>
  <c r="L132" i="41"/>
  <c r="F133" i="41"/>
  <c r="J133" i="41"/>
  <c r="D134" i="41"/>
  <c r="H134" i="41"/>
  <c r="L134" i="41"/>
  <c r="F135" i="41"/>
  <c r="J135" i="41"/>
  <c r="D136" i="41"/>
  <c r="H136" i="41"/>
  <c r="L136" i="41"/>
  <c r="F137" i="41"/>
  <c r="J137" i="41"/>
  <c r="D138" i="41"/>
  <c r="H138" i="41"/>
  <c r="L138" i="41"/>
  <c r="F139" i="41"/>
  <c r="J139" i="41"/>
  <c r="H140" i="41"/>
  <c r="L140" i="41"/>
  <c r="F141" i="41"/>
  <c r="J141" i="41"/>
  <c r="D142" i="41"/>
  <c r="H142" i="41"/>
  <c r="L142" i="41"/>
  <c r="F143" i="41"/>
  <c r="J143" i="41"/>
  <c r="D144" i="41"/>
  <c r="H144" i="41"/>
  <c r="L144" i="41"/>
  <c r="G148" i="41"/>
  <c r="K148" i="41"/>
  <c r="E149" i="41"/>
  <c r="I149" i="41"/>
  <c r="M149" i="41"/>
  <c r="G150" i="41"/>
  <c r="K150" i="41"/>
  <c r="E151" i="41"/>
  <c r="I151" i="41"/>
  <c r="M151" i="41"/>
  <c r="G152" i="41"/>
  <c r="K152" i="41"/>
  <c r="E153" i="41"/>
  <c r="I153" i="41"/>
  <c r="M153" i="41"/>
  <c r="G154" i="41"/>
  <c r="K154" i="41"/>
  <c r="E155" i="41"/>
  <c r="I155" i="41"/>
  <c r="M155" i="41"/>
  <c r="G156" i="41"/>
  <c r="K156" i="41"/>
  <c r="E157" i="41"/>
  <c r="I157" i="41"/>
  <c r="M157" i="41"/>
  <c r="G158" i="41"/>
  <c r="E159" i="41"/>
  <c r="I159" i="41"/>
  <c r="M159" i="41"/>
  <c r="G160" i="41"/>
  <c r="K160" i="41"/>
  <c r="I43" i="41"/>
  <c r="M43" i="41"/>
  <c r="G44" i="41"/>
  <c r="E45" i="41"/>
  <c r="I45" i="41"/>
  <c r="M45" i="41"/>
  <c r="K46" i="41"/>
  <c r="E47" i="41"/>
  <c r="I47" i="41"/>
  <c r="M47" i="41"/>
  <c r="G48" i="41"/>
  <c r="F52" i="41"/>
  <c r="D53" i="41"/>
  <c r="J54" i="41"/>
  <c r="H55" i="41"/>
  <c r="L55" i="41"/>
  <c r="F56" i="41"/>
  <c r="D57" i="41"/>
  <c r="J58" i="41"/>
  <c r="H59" i="41"/>
  <c r="L59" i="41"/>
  <c r="F60" i="41"/>
  <c r="D61" i="41"/>
  <c r="J62" i="41"/>
  <c r="H63" i="41"/>
  <c r="L63" i="41"/>
  <c r="F64" i="41"/>
  <c r="J64" i="41"/>
  <c r="E68" i="41"/>
  <c r="I68" i="41"/>
  <c r="M68" i="41"/>
  <c r="G69" i="41"/>
  <c r="E70" i="41"/>
  <c r="I70" i="41"/>
  <c r="M70" i="41"/>
  <c r="K71" i="41"/>
  <c r="E72" i="41"/>
  <c r="I72" i="41"/>
  <c r="M72" i="41"/>
  <c r="G73" i="41"/>
  <c r="K73" i="41"/>
  <c r="E74" i="41"/>
  <c r="I74" i="41"/>
  <c r="M74" i="41"/>
  <c r="G75" i="41"/>
  <c r="K75" i="41"/>
  <c r="E76" i="41"/>
  <c r="I76" i="41"/>
  <c r="M76" i="41"/>
  <c r="K77" i="41"/>
  <c r="E78" i="41"/>
  <c r="I78" i="41"/>
  <c r="M78" i="41"/>
  <c r="K79" i="41"/>
  <c r="E80" i="41"/>
  <c r="I80" i="41"/>
  <c r="M80" i="41"/>
  <c r="H84" i="41"/>
  <c r="F85" i="41"/>
  <c r="J85" i="41"/>
  <c r="D86" i="41"/>
  <c r="H86" i="41"/>
  <c r="F87" i="41"/>
  <c r="J87" i="41"/>
  <c r="D88" i="41"/>
  <c r="H88" i="41"/>
  <c r="L88" i="41"/>
  <c r="J89" i="41"/>
  <c r="H90" i="41"/>
  <c r="L90" i="41"/>
  <c r="J91" i="41"/>
  <c r="H92" i="41"/>
  <c r="F93" i="41"/>
  <c r="J93" i="41"/>
  <c r="D94" i="41"/>
  <c r="H94" i="41"/>
  <c r="F95" i="41"/>
  <c r="D96" i="41"/>
  <c r="H96" i="41"/>
  <c r="L96" i="41"/>
  <c r="G100" i="41"/>
  <c r="K100" i="41"/>
  <c r="E101" i="41"/>
  <c r="I101" i="41"/>
  <c r="G102" i="41"/>
  <c r="K102" i="41"/>
  <c r="E103" i="41"/>
  <c r="I103" i="41"/>
  <c r="M103" i="41"/>
  <c r="G104" i="41"/>
  <c r="K104" i="41"/>
  <c r="E105" i="41"/>
  <c r="I105" i="41"/>
  <c r="M105" i="41"/>
  <c r="G106" i="41"/>
  <c r="K106" i="41"/>
  <c r="I107" i="41"/>
  <c r="M107" i="41"/>
  <c r="G108" i="41"/>
  <c r="K108" i="41"/>
  <c r="E109" i="41"/>
  <c r="I109" i="41"/>
  <c r="M109" i="41"/>
  <c r="G110" i="41"/>
  <c r="K110" i="41"/>
  <c r="E111" i="41"/>
  <c r="I111" i="41"/>
  <c r="M111" i="41"/>
  <c r="G112" i="41"/>
  <c r="K112" i="41"/>
  <c r="F116" i="41"/>
  <c r="J116" i="41"/>
  <c r="D117" i="41"/>
  <c r="H117" i="41"/>
  <c r="L117" i="41"/>
  <c r="F118" i="41"/>
  <c r="J118" i="41"/>
  <c r="H119" i="41"/>
  <c r="F120" i="41"/>
  <c r="J120" i="41"/>
  <c r="D121" i="41"/>
  <c r="H121" i="41"/>
  <c r="L121" i="41"/>
  <c r="F122" i="41"/>
  <c r="J122" i="41"/>
  <c r="D123" i="41"/>
  <c r="H123" i="41"/>
  <c r="L123" i="41"/>
  <c r="F124" i="41"/>
  <c r="J124" i="41"/>
  <c r="D125" i="41"/>
  <c r="H125" i="41"/>
  <c r="L125" i="41"/>
  <c r="F126" i="41"/>
  <c r="J126" i="41"/>
  <c r="D127" i="41"/>
  <c r="H127" i="41"/>
  <c r="L127" i="41"/>
  <c r="F128" i="41"/>
  <c r="J128" i="41"/>
  <c r="E132" i="41"/>
  <c r="I132" i="41"/>
  <c r="M132" i="41"/>
  <c r="G133" i="41"/>
  <c r="K133" i="41"/>
  <c r="E134" i="41"/>
  <c r="I134" i="41"/>
  <c r="M134" i="41"/>
  <c r="G135" i="41"/>
  <c r="K135" i="41"/>
  <c r="E136" i="41"/>
  <c r="I136" i="41"/>
  <c r="M136" i="41"/>
  <c r="G137" i="41"/>
  <c r="K137" i="41"/>
  <c r="E138" i="41"/>
  <c r="I138" i="41"/>
  <c r="M138" i="41"/>
  <c r="G139" i="41"/>
  <c r="K139" i="41"/>
  <c r="E140" i="41"/>
  <c r="I140" i="41"/>
  <c r="M140" i="41"/>
  <c r="G141" i="41"/>
  <c r="K141" i="41"/>
  <c r="E142" i="41"/>
  <c r="I142" i="41"/>
  <c r="M142" i="41"/>
  <c r="G143" i="41"/>
  <c r="K143" i="41"/>
  <c r="E144" i="41"/>
  <c r="I144" i="41"/>
  <c r="M144" i="41"/>
  <c r="D148" i="41"/>
  <c r="H148" i="41"/>
  <c r="L148" i="41"/>
  <c r="J149" i="41"/>
  <c r="D150" i="41"/>
  <c r="H150" i="41"/>
  <c r="L150" i="41"/>
  <c r="F151" i="41"/>
  <c r="D152" i="41"/>
  <c r="H152" i="41"/>
  <c r="L152" i="41"/>
  <c r="F153" i="41"/>
  <c r="J153" i="41"/>
  <c r="D154" i="41"/>
  <c r="H154" i="41"/>
  <c r="L154" i="41"/>
  <c r="F155" i="41"/>
  <c r="J155" i="41"/>
  <c r="D156" i="41"/>
  <c r="H156" i="41"/>
  <c r="L156" i="41"/>
  <c r="F157" i="41"/>
  <c r="J157" i="41"/>
  <c r="D158" i="41"/>
  <c r="H158" i="41"/>
  <c r="L158" i="41"/>
  <c r="F159" i="41"/>
  <c r="J159" i="41"/>
  <c r="D160" i="41"/>
  <c r="H160" i="41"/>
  <c r="L160" i="41"/>
  <c r="N15" i="39"/>
  <c r="N29" i="41"/>
  <c r="N88" i="41"/>
  <c r="N89" i="41"/>
  <c r="N140" i="41"/>
  <c r="N71" i="41"/>
  <c r="N123" i="41"/>
  <c r="N85" i="41"/>
  <c r="N150" i="41"/>
  <c r="N94" i="41"/>
  <c r="N56" i="41"/>
  <c r="N22" i="41"/>
  <c r="N156" i="41"/>
  <c r="N45" i="41"/>
  <c r="N110" i="41"/>
  <c r="N135" i="41"/>
  <c r="N96" i="41"/>
  <c r="N158" i="41"/>
  <c r="N169" i="39"/>
  <c r="BJ167" i="40"/>
  <c r="N8" i="31" s="1"/>
  <c r="N126" i="41"/>
  <c r="N160" i="41"/>
  <c r="N122" i="41"/>
  <c r="N128" i="41"/>
  <c r="N157" i="41"/>
  <c r="N59" i="41"/>
  <c r="N152" i="41"/>
  <c r="N124" i="41"/>
  <c r="N60" i="41"/>
  <c r="N26" i="41"/>
  <c r="N62" i="41"/>
  <c r="N104" i="41"/>
  <c r="N23" i="41"/>
  <c r="N137" i="41"/>
  <c r="N69" i="41"/>
  <c r="N143" i="41"/>
  <c r="N78" i="41"/>
  <c r="N153" i="41"/>
  <c r="N159" i="41"/>
  <c r="N134" i="41"/>
  <c r="N100" i="41"/>
  <c r="N48" i="41"/>
  <c r="N87" i="41"/>
  <c r="N125" i="41"/>
  <c r="N106" i="41"/>
  <c r="N119" i="41"/>
  <c r="N31" i="41"/>
  <c r="BJ166" i="40"/>
  <c r="N117" i="41"/>
  <c r="N103" i="41"/>
  <c r="N43" i="41"/>
  <c r="N63" i="41"/>
  <c r="N86" i="41"/>
  <c r="N30" i="41"/>
  <c r="N142" i="41"/>
  <c r="N95" i="41"/>
  <c r="N57" i="41"/>
  <c r="N27" i="41"/>
  <c r="N136" i="41"/>
  <c r="N111" i="41"/>
  <c r="N72" i="41"/>
  <c r="N42" i="41"/>
  <c r="AY156" i="29"/>
  <c r="AX156" i="29"/>
  <c r="AW156" i="29"/>
  <c r="AV156" i="29"/>
  <c r="AU156" i="29"/>
  <c r="AT156" i="29"/>
  <c r="AS156" i="29"/>
  <c r="AR156" i="29"/>
  <c r="AQ156" i="29"/>
  <c r="AP156" i="29"/>
  <c r="AO156" i="29"/>
  <c r="AN156" i="29"/>
  <c r="AM156" i="29"/>
  <c r="AL156" i="29"/>
  <c r="AK156" i="29"/>
  <c r="AJ156" i="29"/>
  <c r="AI156" i="29"/>
  <c r="AH156" i="29"/>
  <c r="AG156" i="29"/>
  <c r="AF156" i="29"/>
  <c r="AE156" i="29"/>
  <c r="AD156" i="29"/>
  <c r="AC156" i="29"/>
  <c r="AB156" i="29"/>
  <c r="AA156" i="29"/>
  <c r="Z156" i="29"/>
  <c r="Y156" i="29"/>
  <c r="X156" i="29"/>
  <c r="W156" i="29"/>
  <c r="V156" i="29"/>
  <c r="U156" i="29"/>
  <c r="T156" i="29"/>
  <c r="S156" i="29"/>
  <c r="R156" i="29"/>
  <c r="Q156" i="29"/>
  <c r="P156" i="29"/>
  <c r="O156" i="29"/>
  <c r="N156" i="29"/>
  <c r="M156" i="29"/>
  <c r="L156" i="29"/>
  <c r="K156" i="29"/>
  <c r="J156" i="29"/>
  <c r="I156" i="29"/>
  <c r="H156" i="29"/>
  <c r="G156" i="29"/>
  <c r="F156" i="29"/>
  <c r="E156" i="29"/>
  <c r="D156" i="29"/>
  <c r="BA90" i="36"/>
  <c r="BA89" i="36"/>
  <c r="BA88" i="36"/>
  <c r="BA87" i="36"/>
  <c r="BA86" i="36"/>
  <c r="BA85" i="36"/>
  <c r="BA84" i="36"/>
  <c r="BA83" i="36"/>
  <c r="BA82" i="36"/>
  <c r="BA81" i="36"/>
  <c r="BA90" i="35"/>
  <c r="BA89" i="35"/>
  <c r="BA88" i="35"/>
  <c r="BA87" i="35"/>
  <c r="BA86" i="35"/>
  <c r="BA85" i="35"/>
  <c r="BA84" i="35"/>
  <c r="BA83" i="35"/>
  <c r="BA82" i="35"/>
  <c r="BA81" i="35"/>
  <c r="BA90" i="34"/>
  <c r="BA82" i="34"/>
  <c r="BA90" i="33"/>
  <c r="BA82" i="33"/>
  <c r="BA75" i="32"/>
  <c r="BA74" i="32"/>
  <c r="BA73" i="32"/>
  <c r="BA72" i="32"/>
  <c r="BA71" i="32"/>
  <c r="BA70" i="32"/>
  <c r="BA68" i="32"/>
  <c r="BA67" i="32"/>
  <c r="BA90" i="29"/>
  <c r="BA89" i="29"/>
  <c r="BA88" i="29"/>
  <c r="BA87" i="29"/>
  <c r="BA86" i="29"/>
  <c r="BA85" i="29"/>
  <c r="BA84" i="29"/>
  <c r="BA83" i="29"/>
  <c r="BA82" i="29"/>
  <c r="BA81" i="29"/>
  <c r="BA90" i="10"/>
  <c r="BA89" i="10"/>
  <c r="BA88" i="10"/>
  <c r="BA87" i="10"/>
  <c r="BA86" i="10"/>
  <c r="BA85" i="10"/>
  <c r="BA84" i="10"/>
  <c r="BA83" i="10"/>
  <c r="BA82" i="10"/>
  <c r="BA81" i="10"/>
  <c r="BA80" i="10"/>
  <c r="BA79" i="10"/>
  <c r="BA78" i="10"/>
  <c r="BA75" i="2"/>
  <c r="BA74" i="2"/>
  <c r="BA73" i="2"/>
  <c r="BA72" i="2"/>
  <c r="BA71" i="2"/>
  <c r="BA70" i="2"/>
  <c r="BA69" i="2"/>
  <c r="BA68" i="2"/>
  <c r="BA67" i="2"/>
  <c r="BA66" i="2"/>
  <c r="AX55" i="36"/>
  <c r="AV55" i="36"/>
  <c r="AU55" i="36"/>
  <c r="AT55" i="36"/>
  <c r="AR55" i="36"/>
  <c r="AP55" i="36"/>
  <c r="AM55" i="36"/>
  <c r="AL55" i="36"/>
  <c r="AJ55" i="36"/>
  <c r="AI55" i="36"/>
  <c r="AF55" i="36"/>
  <c r="AE55" i="36"/>
  <c r="AD55" i="36"/>
  <c r="AC55" i="36"/>
  <c r="AA55" i="36"/>
  <c r="Z55" i="36"/>
  <c r="X55" i="36"/>
  <c r="T55" i="36"/>
  <c r="S55" i="36"/>
  <c r="R55" i="36"/>
  <c r="Q55" i="36"/>
  <c r="P55" i="36"/>
  <c r="M55" i="36"/>
  <c r="K55" i="36"/>
  <c r="J55" i="36"/>
  <c r="I55" i="36"/>
  <c r="H55" i="36"/>
  <c r="F55" i="36"/>
  <c r="E55" i="36"/>
  <c r="D55" i="36"/>
  <c r="C55" i="36"/>
  <c r="R55" i="35"/>
  <c r="Q55" i="35"/>
  <c r="F55" i="35"/>
  <c r="E55" i="35"/>
  <c r="D55" i="35"/>
  <c r="C55" i="35"/>
  <c r="R55" i="34"/>
  <c r="Q55" i="34"/>
  <c r="F55" i="34"/>
  <c r="E55" i="34"/>
  <c r="D55" i="34"/>
  <c r="C55" i="34"/>
  <c r="Q55" i="33"/>
  <c r="F55" i="33"/>
  <c r="E55" i="33"/>
  <c r="D55" i="33"/>
  <c r="C55" i="33"/>
  <c r="R46" i="32"/>
  <c r="Q46" i="32"/>
  <c r="G46" i="32"/>
  <c r="F46" i="32"/>
  <c r="E46" i="32"/>
  <c r="D46" i="32"/>
  <c r="C46" i="32"/>
  <c r="AG55" i="31"/>
  <c r="Q55" i="31"/>
  <c r="F55" i="31"/>
  <c r="E55" i="31"/>
  <c r="D55" i="31"/>
  <c r="C55" i="31"/>
  <c r="R55" i="30"/>
  <c r="Q55" i="30"/>
  <c r="G55" i="30"/>
  <c r="F55" i="30"/>
  <c r="E55" i="30"/>
  <c r="D55" i="30"/>
  <c r="C55" i="30"/>
  <c r="R55" i="29"/>
  <c r="Q55" i="29"/>
  <c r="F55" i="29"/>
  <c r="E55" i="29"/>
  <c r="D55" i="29"/>
  <c r="C55" i="29"/>
  <c r="AQ55" i="10"/>
  <c r="AF55" i="10"/>
  <c r="AD55" i="10"/>
  <c r="AC55" i="10"/>
  <c r="AB55" i="10"/>
  <c r="AA55" i="10"/>
  <c r="Y55" i="10"/>
  <c r="X55" i="10"/>
  <c r="U55" i="10"/>
  <c r="T55" i="10"/>
  <c r="S55" i="10"/>
  <c r="R55" i="10"/>
  <c r="Q55" i="10"/>
  <c r="F55" i="10"/>
  <c r="E55" i="10"/>
  <c r="D55" i="10"/>
  <c r="C55" i="10"/>
  <c r="F46" i="2"/>
  <c r="E46" i="2"/>
  <c r="D46" i="2"/>
  <c r="C46" i="2"/>
  <c r="AX19" i="36"/>
  <c r="AX82" i="28" s="1"/>
  <c r="AW19" i="36"/>
  <c r="AV19" i="36"/>
  <c r="AV82" i="28" s="1"/>
  <c r="AU19" i="36"/>
  <c r="AT19" i="36"/>
  <c r="AS19" i="36"/>
  <c r="AR19" i="36"/>
  <c r="AQ19" i="36"/>
  <c r="AP19" i="36"/>
  <c r="AO19" i="36"/>
  <c r="AN19" i="36"/>
  <c r="AN82" i="28" s="1"/>
  <c r="AM19" i="36"/>
  <c r="AL19" i="36"/>
  <c r="AK19" i="36"/>
  <c r="AJ19" i="36"/>
  <c r="AJ82" i="28" s="1"/>
  <c r="AI19" i="36"/>
  <c r="AH19" i="36"/>
  <c r="AH82" i="28" s="1"/>
  <c r="AG19" i="36"/>
  <c r="AF19" i="36"/>
  <c r="AF82" i="28" s="1"/>
  <c r="AE19" i="36"/>
  <c r="AD19" i="36"/>
  <c r="AC19" i="36"/>
  <c r="AB19" i="36"/>
  <c r="AA19" i="36"/>
  <c r="Z19" i="36"/>
  <c r="Y19" i="36"/>
  <c r="X19" i="36"/>
  <c r="X82" i="28" s="1"/>
  <c r="W19" i="36"/>
  <c r="V19" i="36"/>
  <c r="U19" i="36"/>
  <c r="T19" i="36"/>
  <c r="T82" i="28" s="1"/>
  <c r="S19" i="36"/>
  <c r="R19" i="36"/>
  <c r="R82" i="28" s="1"/>
  <c r="Q19" i="36"/>
  <c r="P19" i="36"/>
  <c r="P82" i="28" s="1"/>
  <c r="O19" i="36"/>
  <c r="AY19" i="35"/>
  <c r="AX19" i="35"/>
  <c r="AW19" i="35"/>
  <c r="AV19" i="35"/>
  <c r="AV81" i="28" s="1"/>
  <c r="AU19" i="35"/>
  <c r="AT19" i="35"/>
  <c r="AS19" i="35"/>
  <c r="AR19" i="35"/>
  <c r="AR81" i="28" s="1"/>
  <c r="AQ19" i="35"/>
  <c r="AP19" i="35"/>
  <c r="AP81" i="28" s="1"/>
  <c r="AO19" i="35"/>
  <c r="AN19" i="35"/>
  <c r="AN81" i="28" s="1"/>
  <c r="AM19" i="35"/>
  <c r="AL19" i="35"/>
  <c r="AK19" i="35"/>
  <c r="AJ19" i="35"/>
  <c r="AI19" i="35"/>
  <c r="AH19" i="35"/>
  <c r="AG19" i="35"/>
  <c r="AF19" i="35"/>
  <c r="AF81" i="28" s="1"/>
  <c r="AE19" i="35"/>
  <c r="AD19" i="35"/>
  <c r="AC19" i="35"/>
  <c r="AB19" i="35"/>
  <c r="AB81" i="28" s="1"/>
  <c r="AA19" i="35"/>
  <c r="Z19" i="35"/>
  <c r="Z81" i="28" s="1"/>
  <c r="Y19" i="35"/>
  <c r="X19" i="35"/>
  <c r="X81" i="28" s="1"/>
  <c r="W19" i="35"/>
  <c r="V19" i="35"/>
  <c r="U19" i="35"/>
  <c r="T19" i="35"/>
  <c r="S19" i="35"/>
  <c r="R19" i="35"/>
  <c r="R81" i="28" s="1"/>
  <c r="Q19" i="35"/>
  <c r="P19" i="35"/>
  <c r="P81" i="28" s="1"/>
  <c r="O19" i="35"/>
  <c r="AY19" i="34"/>
  <c r="AX19" i="34"/>
  <c r="AX80" i="28" s="1"/>
  <c r="AW19" i="34"/>
  <c r="AV19" i="34"/>
  <c r="AV80" i="28" s="1"/>
  <c r="AU19" i="34"/>
  <c r="AT19" i="34"/>
  <c r="AS19" i="34"/>
  <c r="AR19" i="34"/>
  <c r="AQ19" i="34"/>
  <c r="AP19" i="34"/>
  <c r="AO19" i="34"/>
  <c r="AN19" i="34"/>
  <c r="AN80" i="28" s="1"/>
  <c r="AM19" i="34"/>
  <c r="AL19" i="34"/>
  <c r="AK19" i="34"/>
  <c r="AK80" i="28" s="1"/>
  <c r="AJ19" i="34"/>
  <c r="AJ80" i="28" s="1"/>
  <c r="AI19" i="34"/>
  <c r="AH19" i="34"/>
  <c r="AH80" i="28" s="1"/>
  <c r="AG19" i="34"/>
  <c r="AF19" i="34"/>
  <c r="AF80" i="28" s="1"/>
  <c r="AE19" i="34"/>
  <c r="AD19" i="34"/>
  <c r="AC19" i="34"/>
  <c r="AC80" i="28" s="1"/>
  <c r="AB19" i="34"/>
  <c r="AA19" i="34"/>
  <c r="Z19" i="34"/>
  <c r="Z80" i="28" s="1"/>
  <c r="Y19" i="34"/>
  <c r="X19" i="34"/>
  <c r="X80" i="28" s="1"/>
  <c r="W19" i="34"/>
  <c r="V19" i="34"/>
  <c r="U19" i="34"/>
  <c r="U80" i="28" s="1"/>
  <c r="T19" i="34"/>
  <c r="T80" i="28" s="1"/>
  <c r="S19" i="34"/>
  <c r="R19" i="34"/>
  <c r="R80" i="28" s="1"/>
  <c r="Q19" i="34"/>
  <c r="P19" i="34"/>
  <c r="P80" i="28" s="1"/>
  <c r="O19" i="34"/>
  <c r="AY19" i="33"/>
  <c r="AX19" i="33"/>
  <c r="AW19" i="33"/>
  <c r="AV19" i="33"/>
  <c r="AU19" i="33"/>
  <c r="AT19" i="33"/>
  <c r="AT79" i="28" s="1"/>
  <c r="AS19" i="33"/>
  <c r="AR19" i="33"/>
  <c r="AQ19" i="33"/>
  <c r="AP19" i="33"/>
  <c r="AO19" i="33"/>
  <c r="AN19" i="33"/>
  <c r="AM19" i="33"/>
  <c r="AL19" i="33"/>
  <c r="AL79" i="28" s="1"/>
  <c r="AK19" i="33"/>
  <c r="AJ19" i="33"/>
  <c r="AI19" i="33"/>
  <c r="AH19" i="33"/>
  <c r="AG19" i="33"/>
  <c r="AF19" i="33"/>
  <c r="AE19" i="33"/>
  <c r="AD19" i="33"/>
  <c r="AD79" i="28" s="1"/>
  <c r="AC19" i="33"/>
  <c r="AB19" i="33"/>
  <c r="AA19" i="33"/>
  <c r="Z19" i="33"/>
  <c r="Y19" i="33"/>
  <c r="X19" i="33"/>
  <c r="W19" i="33"/>
  <c r="V19" i="33"/>
  <c r="V79" i="28" s="1"/>
  <c r="U19" i="33"/>
  <c r="T19" i="33"/>
  <c r="S19" i="33"/>
  <c r="R19" i="33"/>
  <c r="Q19" i="33"/>
  <c r="P19" i="33"/>
  <c r="O19" i="33"/>
  <c r="AY16" i="32"/>
  <c r="AX16" i="32"/>
  <c r="AW16" i="32"/>
  <c r="AV16" i="32"/>
  <c r="AV78" i="28" s="1"/>
  <c r="AU16" i="32"/>
  <c r="AT16" i="32"/>
  <c r="AS16" i="32"/>
  <c r="AR16" i="32"/>
  <c r="AR78" i="28" s="1"/>
  <c r="AQ16" i="32"/>
  <c r="AP16" i="32"/>
  <c r="AP78" i="28" s="1"/>
  <c r="AO16" i="32"/>
  <c r="AN16" i="32"/>
  <c r="AN78" i="28" s="1"/>
  <c r="AM16" i="32"/>
  <c r="AL16" i="32"/>
  <c r="AK16" i="32"/>
  <c r="AJ16" i="32"/>
  <c r="AI16" i="32"/>
  <c r="AH16" i="32"/>
  <c r="AH78" i="28" s="1"/>
  <c r="AG16" i="32"/>
  <c r="AF16" i="32"/>
  <c r="AF78" i="28" s="1"/>
  <c r="AE16" i="32"/>
  <c r="AD16" i="32"/>
  <c r="AC16" i="32"/>
  <c r="AB16" i="32"/>
  <c r="AB78" i="28" s="1"/>
  <c r="AA16" i="32"/>
  <c r="Z16" i="32"/>
  <c r="Z78" i="28" s="1"/>
  <c r="Y16" i="32"/>
  <c r="X16" i="32"/>
  <c r="X78" i="28" s="1"/>
  <c r="W16" i="32"/>
  <c r="V16" i="32"/>
  <c r="U16" i="32"/>
  <c r="T16" i="32"/>
  <c r="S16" i="32"/>
  <c r="R16" i="32"/>
  <c r="Q16" i="32"/>
  <c r="P16" i="32"/>
  <c r="P78" i="28" s="1"/>
  <c r="O16" i="32"/>
  <c r="AX19" i="31"/>
  <c r="AX74" i="28" s="1"/>
  <c r="AW19" i="31"/>
  <c r="AV19" i="31"/>
  <c r="AU19" i="31"/>
  <c r="AT19" i="31"/>
  <c r="AS19" i="31"/>
  <c r="AR19" i="31"/>
  <c r="AR74" i="28" s="1"/>
  <c r="AQ19" i="31"/>
  <c r="AP19" i="31"/>
  <c r="AP74" i="28" s="1"/>
  <c r="AO19" i="31"/>
  <c r="AO74" i="28" s="1"/>
  <c r="AN19" i="31"/>
  <c r="AN74" i="28" s="1"/>
  <c r="AN66" i="28" s="1"/>
  <c r="AM19" i="31"/>
  <c r="AL19" i="31"/>
  <c r="AK19" i="31"/>
  <c r="AJ19" i="31"/>
  <c r="AI19" i="31"/>
  <c r="AH19" i="31"/>
  <c r="AG19" i="31"/>
  <c r="AG74" i="28" s="1"/>
  <c r="AF19" i="31"/>
  <c r="AF74" i="28" s="1"/>
  <c r="AF66" i="28" s="1"/>
  <c r="AE19" i="31"/>
  <c r="AD19" i="31"/>
  <c r="AC19" i="31"/>
  <c r="AC74" i="28" s="1"/>
  <c r="AB19" i="31"/>
  <c r="AB74" i="28" s="1"/>
  <c r="AA19" i="31"/>
  <c r="Z19" i="31"/>
  <c r="Z74" i="28" s="1"/>
  <c r="Y19" i="31"/>
  <c r="Y74" i="28" s="1"/>
  <c r="X19" i="31"/>
  <c r="X74" i="28" s="1"/>
  <c r="W19" i="31"/>
  <c r="V19" i="31"/>
  <c r="U19" i="31"/>
  <c r="T19" i="31"/>
  <c r="T74" i="28" s="1"/>
  <c r="T66" i="28" s="1"/>
  <c r="S19" i="31"/>
  <c r="R19" i="31"/>
  <c r="R74" i="28" s="1"/>
  <c r="Q19" i="31"/>
  <c r="Q74" i="28" s="1"/>
  <c r="P19" i="31"/>
  <c r="P74" i="28" s="1"/>
  <c r="O19" i="31"/>
  <c r="AY19" i="30"/>
  <c r="AX19" i="30"/>
  <c r="AW19" i="30"/>
  <c r="AV19" i="30"/>
  <c r="AU19" i="30"/>
  <c r="AT19" i="30"/>
  <c r="AS19" i="30"/>
  <c r="AR19" i="30"/>
  <c r="AQ19" i="30"/>
  <c r="AP19" i="30"/>
  <c r="AO19" i="30"/>
  <c r="AN19" i="30"/>
  <c r="AM19" i="30"/>
  <c r="AL19" i="30"/>
  <c r="AK19" i="30"/>
  <c r="AJ19" i="30"/>
  <c r="AI19" i="30"/>
  <c r="AH19" i="30"/>
  <c r="AG19" i="30"/>
  <c r="AF19" i="30"/>
  <c r="AE19" i="30"/>
  <c r="AD19" i="30"/>
  <c r="AC19" i="30"/>
  <c r="AB19" i="30"/>
  <c r="AB73" i="28" s="1"/>
  <c r="AB65" i="28" s="1"/>
  <c r="AA19" i="30"/>
  <c r="Z19" i="30"/>
  <c r="Z73" i="28" s="1"/>
  <c r="Y19" i="30"/>
  <c r="X19" i="30"/>
  <c r="X73" i="28" s="1"/>
  <c r="X65" i="28" s="1"/>
  <c r="W19" i="30"/>
  <c r="V19" i="30"/>
  <c r="U19" i="30"/>
  <c r="T19" i="30"/>
  <c r="T73" i="28" s="1"/>
  <c r="S19" i="30"/>
  <c r="R19" i="30"/>
  <c r="R73" i="28" s="1"/>
  <c r="Q19" i="30"/>
  <c r="P19" i="30"/>
  <c r="P73" i="28" s="1"/>
  <c r="O19" i="30"/>
  <c r="AY19" i="29"/>
  <c r="AX19" i="29"/>
  <c r="AX72" i="28" s="1"/>
  <c r="AW19" i="29"/>
  <c r="AV19" i="29"/>
  <c r="AV72" i="28" s="1"/>
  <c r="AV64" i="28" s="1"/>
  <c r="AU19" i="29"/>
  <c r="AT19" i="29"/>
  <c r="AS19" i="29"/>
  <c r="AR19" i="29"/>
  <c r="AQ19" i="29"/>
  <c r="AP19" i="29"/>
  <c r="AO19" i="29"/>
  <c r="AN19" i="29"/>
  <c r="AM19" i="29"/>
  <c r="AL19" i="29"/>
  <c r="AK19" i="29"/>
  <c r="AJ19" i="29"/>
  <c r="AJ72" i="28" s="1"/>
  <c r="AJ64" i="28" s="1"/>
  <c r="AI19" i="29"/>
  <c r="AH19" i="29"/>
  <c r="AH72" i="28" s="1"/>
  <c r="AG19" i="29"/>
  <c r="AF19" i="29"/>
  <c r="AF72" i="28" s="1"/>
  <c r="AE19" i="29"/>
  <c r="AD19" i="29"/>
  <c r="AC19" i="29"/>
  <c r="AB19" i="29"/>
  <c r="AA19" i="29"/>
  <c r="Z19" i="29"/>
  <c r="Y19" i="29"/>
  <c r="X19" i="29"/>
  <c r="W19" i="29"/>
  <c r="V19" i="29"/>
  <c r="U19" i="29"/>
  <c r="T19" i="29"/>
  <c r="S19" i="29"/>
  <c r="R19" i="29"/>
  <c r="Q19" i="29"/>
  <c r="P19" i="29"/>
  <c r="O19" i="29"/>
  <c r="AY19" i="10"/>
  <c r="AX19" i="10"/>
  <c r="AW19" i="10"/>
  <c r="AV19" i="10"/>
  <c r="AU19" i="10"/>
  <c r="AT19" i="10"/>
  <c r="AS19" i="10"/>
  <c r="AR19" i="10"/>
  <c r="AQ19" i="10"/>
  <c r="AP19" i="10"/>
  <c r="AO19" i="10"/>
  <c r="AN19" i="10"/>
  <c r="AM19" i="10"/>
  <c r="AL19" i="10"/>
  <c r="AK19" i="10"/>
  <c r="AJ19" i="10"/>
  <c r="AI19" i="10"/>
  <c r="AH19" i="10"/>
  <c r="AG19" i="10"/>
  <c r="AF19" i="10"/>
  <c r="AE19" i="10"/>
  <c r="AD19" i="10"/>
  <c r="AC19" i="10"/>
  <c r="AB19" i="10"/>
  <c r="AA19" i="10"/>
  <c r="Z19" i="10"/>
  <c r="Y19" i="10"/>
  <c r="X19" i="10"/>
  <c r="W19" i="10"/>
  <c r="V19" i="10"/>
  <c r="U19" i="10"/>
  <c r="T19" i="10"/>
  <c r="S19" i="10"/>
  <c r="R19" i="10"/>
  <c r="Q19" i="10"/>
  <c r="P19" i="10"/>
  <c r="O19" i="10"/>
  <c r="AY16" i="2"/>
  <c r="AX16" i="2"/>
  <c r="AW16" i="2"/>
  <c r="AV16" i="2"/>
  <c r="AU16" i="2"/>
  <c r="AT16" i="2"/>
  <c r="AS16" i="2"/>
  <c r="AR16" i="2"/>
  <c r="AQ16" i="2"/>
  <c r="AP16" i="2"/>
  <c r="AO16" i="2"/>
  <c r="AN16" i="2"/>
  <c r="AM16" i="2"/>
  <c r="AL16" i="2"/>
  <c r="AK16" i="2"/>
  <c r="AJ16" i="2"/>
  <c r="AI16" i="2"/>
  <c r="AH16" i="2"/>
  <c r="AG16" i="2"/>
  <c r="AF16" i="2"/>
  <c r="AE16" i="2"/>
  <c r="AD16" i="2"/>
  <c r="AC16" i="2"/>
  <c r="AB16" i="2"/>
  <c r="AA16" i="2"/>
  <c r="Z16" i="2"/>
  <c r="Y16" i="2"/>
  <c r="X16" i="2"/>
  <c r="X70" i="28" s="1"/>
  <c r="W16" i="2"/>
  <c r="W70" i="28" s="1"/>
  <c r="W62" i="28" s="1"/>
  <c r="V16" i="2"/>
  <c r="V70" i="28" s="1"/>
  <c r="U16" i="2"/>
  <c r="U70" i="28" s="1"/>
  <c r="T16" i="2"/>
  <c r="T70" i="28" s="1"/>
  <c r="S16" i="2"/>
  <c r="S70" i="28" s="1"/>
  <c r="R16" i="2"/>
  <c r="R70" i="28" s="1"/>
  <c r="R62" i="28" s="1"/>
  <c r="Q16" i="2"/>
  <c r="Q70" i="28" s="1"/>
  <c r="P16" i="2"/>
  <c r="P70" i="28" s="1"/>
  <c r="O16" i="2"/>
  <c r="O70" i="28" s="1"/>
  <c r="O62" i="28" s="1"/>
  <c r="D15" i="39"/>
  <c r="H15" i="39"/>
  <c r="L15" i="39"/>
  <c r="E15" i="39"/>
  <c r="M15" i="39"/>
  <c r="AY82" i="28"/>
  <c r="AW82" i="28"/>
  <c r="AU82" i="28"/>
  <c r="AT82" i="28"/>
  <c r="AS82" i="28"/>
  <c r="AR82" i="28"/>
  <c r="AQ82" i="28"/>
  <c r="AP82" i="28"/>
  <c r="AO82" i="28"/>
  <c r="AM82" i="28"/>
  <c r="AL82" i="28"/>
  <c r="AK82" i="28"/>
  <c r="AI82" i="28"/>
  <c r="AG82" i="28"/>
  <c r="AE82" i="28"/>
  <c r="AD82" i="28"/>
  <c r="AC82" i="28"/>
  <c r="AB82" i="28"/>
  <c r="AA82" i="28"/>
  <c r="Z82" i="28"/>
  <c r="Y82" i="28"/>
  <c r="W82" i="28"/>
  <c r="V82" i="28"/>
  <c r="U82" i="28"/>
  <c r="S82" i="28"/>
  <c r="Q82" i="28"/>
  <c r="O82" i="28"/>
  <c r="AY81" i="28"/>
  <c r="AX81" i="28"/>
  <c r="AW81" i="28"/>
  <c r="AU81" i="28"/>
  <c r="AT81" i="28"/>
  <c r="AS81" i="28"/>
  <c r="AQ81" i="28"/>
  <c r="AO81" i="28"/>
  <c r="AM81" i="28"/>
  <c r="AL81" i="28"/>
  <c r="AK81" i="28"/>
  <c r="AJ81" i="28"/>
  <c r="AI81" i="28"/>
  <c r="AH81" i="28"/>
  <c r="AG81" i="28"/>
  <c r="AE81" i="28"/>
  <c r="AD81" i="28"/>
  <c r="AC81" i="28"/>
  <c r="AA81" i="28"/>
  <c r="Y81" i="28"/>
  <c r="W81" i="28"/>
  <c r="V81" i="28"/>
  <c r="U81" i="28"/>
  <c r="T81" i="28"/>
  <c r="S81" i="28"/>
  <c r="Q81" i="28"/>
  <c r="O81" i="28"/>
  <c r="AY80" i="28"/>
  <c r="AW80" i="28"/>
  <c r="AU80" i="28"/>
  <c r="AT80" i="28"/>
  <c r="AS80" i="28"/>
  <c r="AR80" i="28"/>
  <c r="AQ80" i="28"/>
  <c r="AP80" i="28"/>
  <c r="AO80" i="28"/>
  <c r="AM80" i="28"/>
  <c r="AL80" i="28"/>
  <c r="AI80" i="28"/>
  <c r="AI83" i="28" s="1"/>
  <c r="AG80" i="28"/>
  <c r="AE80" i="28"/>
  <c r="AD80" i="28"/>
  <c r="AB80" i="28"/>
  <c r="AA80" i="28"/>
  <c r="Y80" i="28"/>
  <c r="W80" i="28"/>
  <c r="V80" i="28"/>
  <c r="S80" i="28"/>
  <c r="Q80" i="28"/>
  <c r="O80" i="28"/>
  <c r="AY78" i="28"/>
  <c r="AX78" i="28"/>
  <c r="AW78" i="28"/>
  <c r="AU78" i="28"/>
  <c r="AT78" i="28"/>
  <c r="AS78" i="28"/>
  <c r="AQ78" i="28"/>
  <c r="AO78" i="28"/>
  <c r="AM78" i="28"/>
  <c r="AL78" i="28"/>
  <c r="AK78" i="28"/>
  <c r="AJ78" i="28"/>
  <c r="AI78" i="28"/>
  <c r="AG78" i="28"/>
  <c r="AE78" i="28"/>
  <c r="AD78" i="28"/>
  <c r="AC78" i="28"/>
  <c r="AA78" i="28"/>
  <c r="Y78" i="28"/>
  <c r="W78" i="28"/>
  <c r="V78" i="28"/>
  <c r="U78" i="28"/>
  <c r="T78" i="28"/>
  <c r="S78" i="28"/>
  <c r="R78" i="28"/>
  <c r="Q78" i="28"/>
  <c r="O78" i="28"/>
  <c r="AY74" i="28"/>
  <c r="AW74" i="28"/>
  <c r="AV74" i="28"/>
  <c r="AU74" i="28"/>
  <c r="AT74" i="28"/>
  <c r="AT66" i="28" s="1"/>
  <c r="AS74" i="28"/>
  <c r="AQ74" i="28"/>
  <c r="AQ66" i="28" s="1"/>
  <c r="AM74" i="28"/>
  <c r="AL74" i="28"/>
  <c r="AL66" i="28" s="1"/>
  <c r="AK74" i="28"/>
  <c r="AJ74" i="28"/>
  <c r="AI74" i="28"/>
  <c r="AH74" i="28"/>
  <c r="AH66" i="28" s="1"/>
  <c r="AE74" i="28"/>
  <c r="AE66" i="28" s="1"/>
  <c r="AD74" i="28"/>
  <c r="AA74" i="28"/>
  <c r="W74" i="28"/>
  <c r="V74" i="28"/>
  <c r="U74" i="28"/>
  <c r="S74" i="28"/>
  <c r="O74" i="28"/>
  <c r="O66" i="28" s="1"/>
  <c r="AY73" i="28"/>
  <c r="AY65" i="28" s="1"/>
  <c r="AX73" i="28"/>
  <c r="AW73" i="28"/>
  <c r="AV73" i="28"/>
  <c r="AU73" i="28"/>
  <c r="AT73" i="28"/>
  <c r="AT65" i="28" s="1"/>
  <c r="AS73" i="28"/>
  <c r="AR73" i="28"/>
  <c r="AR65" i="28" s="1"/>
  <c r="AQ73" i="28"/>
  <c r="AP73" i="28"/>
  <c r="AO73" i="28"/>
  <c r="AN73" i="28"/>
  <c r="AM73" i="28"/>
  <c r="AM65" i="28" s="1"/>
  <c r="AL73" i="28"/>
  <c r="AL65" i="28" s="1"/>
  <c r="AK73" i="28"/>
  <c r="AJ73" i="28"/>
  <c r="AJ65" i="28" s="1"/>
  <c r="AI73" i="28"/>
  <c r="AH73" i="28"/>
  <c r="AG73" i="28"/>
  <c r="AF73" i="28"/>
  <c r="AE73" i="28"/>
  <c r="AE65" i="28"/>
  <c r="AD73" i="28"/>
  <c r="AD65" i="28" s="1"/>
  <c r="AC73" i="28"/>
  <c r="AA73" i="28"/>
  <c r="Y73" i="28"/>
  <c r="W73" i="28"/>
  <c r="W65" i="28" s="1"/>
  <c r="V73" i="28"/>
  <c r="U73" i="28"/>
  <c r="U65" i="28" s="1"/>
  <c r="S73" i="28"/>
  <c r="S65" i="28" s="1"/>
  <c r="Q73" i="28"/>
  <c r="O73" i="28"/>
  <c r="AY72" i="28"/>
  <c r="AY64" i="28" s="1"/>
  <c r="AW72" i="28"/>
  <c r="AU72" i="28"/>
  <c r="AU64" i="28" s="1"/>
  <c r="AT72" i="28"/>
  <c r="AS72" i="28"/>
  <c r="AR72" i="28"/>
  <c r="AR64" i="28" s="1"/>
  <c r="AQ72" i="28"/>
  <c r="AQ64" i="28" s="1"/>
  <c r="AP72" i="28"/>
  <c r="AO72" i="28"/>
  <c r="AO64" i="28" s="1"/>
  <c r="AN72" i="28"/>
  <c r="AM72" i="28"/>
  <c r="AL72" i="28"/>
  <c r="AL64" i="28" s="1"/>
  <c r="AK72" i="28"/>
  <c r="AI72" i="28"/>
  <c r="AG72" i="28"/>
  <c r="AG64" i="28" s="1"/>
  <c r="AE72" i="28"/>
  <c r="AE64" i="28" s="1"/>
  <c r="AD72" i="28"/>
  <c r="AC72" i="28"/>
  <c r="AB72" i="28"/>
  <c r="AA72" i="28"/>
  <c r="AA64" i="28" s="1"/>
  <c r="Z72" i="28"/>
  <c r="Y72" i="28"/>
  <c r="Y64" i="28" s="1"/>
  <c r="X72" i="28"/>
  <c r="W72" i="28"/>
  <c r="V72" i="28"/>
  <c r="U72" i="28"/>
  <c r="T72" i="28"/>
  <c r="S72" i="28"/>
  <c r="R72" i="28"/>
  <c r="Q72" i="28"/>
  <c r="Q64" i="28" s="1"/>
  <c r="P72" i="28"/>
  <c r="O72" i="28"/>
  <c r="O64" i="28" s="1"/>
  <c r="AY71" i="28"/>
  <c r="AX71" i="28"/>
  <c r="AW71" i="28"/>
  <c r="AV71" i="28"/>
  <c r="AU71" i="28"/>
  <c r="AT71" i="28"/>
  <c r="AT75" i="28" s="1"/>
  <c r="AS71" i="28"/>
  <c r="AR71" i="28"/>
  <c r="AQ71" i="28"/>
  <c r="AP71" i="28"/>
  <c r="AO71" i="28"/>
  <c r="AN71" i="28"/>
  <c r="AM71" i="28"/>
  <c r="AL71" i="28"/>
  <c r="AK71" i="28"/>
  <c r="AJ71" i="28"/>
  <c r="AI71" i="28"/>
  <c r="AH71" i="28"/>
  <c r="AG71" i="28"/>
  <c r="AF71" i="28"/>
  <c r="AE71" i="28"/>
  <c r="AD71" i="28"/>
  <c r="AC71" i="28"/>
  <c r="AB71" i="28"/>
  <c r="AA71" i="28"/>
  <c r="Z71" i="28"/>
  <c r="Y71" i="28"/>
  <c r="X71" i="28"/>
  <c r="W71" i="28"/>
  <c r="V71" i="28"/>
  <c r="U71" i="28"/>
  <c r="T71" i="28"/>
  <c r="S71" i="28"/>
  <c r="R71" i="28"/>
  <c r="Q71" i="28"/>
  <c r="P71" i="28"/>
  <c r="O71" i="28"/>
  <c r="V65" i="28"/>
  <c r="V64" i="28"/>
  <c r="BR55" i="28"/>
  <c r="BQ55" i="28"/>
  <c r="BP55" i="28"/>
  <c r="BO55" i="28"/>
  <c r="BN55" i="28"/>
  <c r="BM55" i="28"/>
  <c r="BR54" i="28"/>
  <c r="BQ54" i="28"/>
  <c r="BP54" i="28"/>
  <c r="BO54" i="28"/>
  <c r="BN54" i="28"/>
  <c r="BM54" i="28"/>
  <c r="BR53" i="28"/>
  <c r="BQ53" i="28"/>
  <c r="BP53" i="28"/>
  <c r="BO53" i="28"/>
  <c r="BO56" i="28" s="1"/>
  <c r="BN53" i="28"/>
  <c r="BM53" i="28"/>
  <c r="BM56" i="28" s="1"/>
  <c r="BR52" i="28"/>
  <c r="BQ52" i="28"/>
  <c r="BP52" i="28"/>
  <c r="BO52" i="28"/>
  <c r="BN52" i="28"/>
  <c r="BM52" i="28"/>
  <c r="BK52" i="28"/>
  <c r="M50" i="28" s="1"/>
  <c r="BJ52" i="28"/>
  <c r="L49" i="28" s="1"/>
  <c r="K49" i="28"/>
  <c r="BH52" i="28"/>
  <c r="J49" i="28" s="1"/>
  <c r="BG52" i="28"/>
  <c r="I50" i="28" s="1"/>
  <c r="BF52" i="28"/>
  <c r="BE52" i="28"/>
  <c r="G49" i="28" s="1"/>
  <c r="BD52" i="28"/>
  <c r="F49" i="28" s="1"/>
  <c r="E50" i="28"/>
  <c r="BB52" i="28"/>
  <c r="D50" i="28" s="1"/>
  <c r="BA52" i="28"/>
  <c r="BR48" i="28"/>
  <c r="BQ48" i="28"/>
  <c r="BP48" i="28"/>
  <c r="BO48" i="28"/>
  <c r="BN48" i="28"/>
  <c r="BM48" i="28"/>
  <c r="BK48" i="28"/>
  <c r="M45" i="28" s="1"/>
  <c r="BJ48" i="28"/>
  <c r="L46" i="28" s="1"/>
  <c r="K46" i="28"/>
  <c r="BH48" i="28"/>
  <c r="J45" i="28" s="1"/>
  <c r="BG48" i="28"/>
  <c r="I45" i="28" s="1"/>
  <c r="BF48" i="28"/>
  <c r="H46" i="28" s="1"/>
  <c r="BE48" i="28"/>
  <c r="G46" i="28" s="1"/>
  <c r="BD48" i="28"/>
  <c r="F45" i="28" s="1"/>
  <c r="E45" i="28"/>
  <c r="BB48" i="28"/>
  <c r="D46" i="28" s="1"/>
  <c r="BA48" i="28"/>
  <c r="C45" i="28" s="1"/>
  <c r="BR44" i="28"/>
  <c r="BQ44" i="28"/>
  <c r="BP44" i="28"/>
  <c r="BO44" i="28"/>
  <c r="BN44" i="28"/>
  <c r="BM44" i="28"/>
  <c r="BK44" i="28"/>
  <c r="M41" i="28" s="1"/>
  <c r="BJ44" i="28"/>
  <c r="L41" i="28" s="1"/>
  <c r="K42" i="28"/>
  <c r="BH44" i="28"/>
  <c r="J41" i="28" s="1"/>
  <c r="BG44" i="28"/>
  <c r="BF44" i="28"/>
  <c r="H41" i="28" s="1"/>
  <c r="BE44" i="28"/>
  <c r="G42" i="28" s="1"/>
  <c r="BD44" i="28"/>
  <c r="F42" i="28" s="1"/>
  <c r="E41" i="28"/>
  <c r="BB44" i="28"/>
  <c r="D41" i="28" s="1"/>
  <c r="BA44" i="28"/>
  <c r="C42" i="28" s="1"/>
  <c r="BR40" i="28"/>
  <c r="BQ40" i="28"/>
  <c r="BP40" i="28"/>
  <c r="BO40" i="28"/>
  <c r="BN40" i="28"/>
  <c r="BM40" i="28"/>
  <c r="BK40" i="28"/>
  <c r="M38" i="28" s="1"/>
  <c r="BJ40" i="28"/>
  <c r="L37" i="28" s="1"/>
  <c r="K37" i="28"/>
  <c r="BH40" i="28"/>
  <c r="J38" i="28" s="1"/>
  <c r="BG40" i="28"/>
  <c r="I38" i="28" s="1"/>
  <c r="BF40" i="28"/>
  <c r="H38" i="28" s="1"/>
  <c r="BE40" i="28"/>
  <c r="G37" i="28" s="1"/>
  <c r="BD40" i="28"/>
  <c r="F37" i="28" s="1"/>
  <c r="E38" i="28"/>
  <c r="BB40" i="28"/>
  <c r="D38" i="28" s="1"/>
  <c r="BA40" i="28"/>
  <c r="C38" i="28" s="1"/>
  <c r="BL52" i="28"/>
  <c r="BL48" i="28"/>
  <c r="BL44" i="28"/>
  <c r="BL40" i="28"/>
  <c r="L38" i="28"/>
  <c r="E46" i="28"/>
  <c r="BF56" i="28"/>
  <c r="H54" i="28" s="1"/>
  <c r="K45" i="28"/>
  <c r="K48" i="28" s="1"/>
  <c r="D37" i="28"/>
  <c r="I15" i="39"/>
  <c r="F15" i="39"/>
  <c r="J15" i="39"/>
  <c r="G15" i="39"/>
  <c r="K15" i="39"/>
  <c r="AM66" i="28"/>
  <c r="Y65" i="28"/>
  <c r="AG65" i="28"/>
  <c r="AK65" i="28"/>
  <c r="AS65" i="28"/>
  <c r="AD66" i="28"/>
  <c r="E49" i="28"/>
  <c r="I49" i="28"/>
  <c r="M49" i="28"/>
  <c r="G50" i="28"/>
  <c r="K50" i="28"/>
  <c r="K52" i="28" s="1"/>
  <c r="BC56" i="28"/>
  <c r="E53" i="28" s="1"/>
  <c r="BK56" i="28"/>
  <c r="M54" i="28" s="1"/>
  <c r="BD56" i="28"/>
  <c r="BH56" i="28"/>
  <c r="BQ56" i="28"/>
  <c r="G41" i="28"/>
  <c r="K41" i="28"/>
  <c r="E42" i="28"/>
  <c r="E37" i="28"/>
  <c r="E40" i="28" s="1"/>
  <c r="K38" i="28"/>
  <c r="BI56" i="28"/>
  <c r="K53" i="28" s="1"/>
  <c r="BA56" i="28"/>
  <c r="C54" i="28" s="1"/>
  <c r="J53" i="28"/>
  <c r="F53" i="28"/>
  <c r="K44" i="28"/>
  <c r="BL56" i="28"/>
  <c r="H53" i="28"/>
  <c r="J54" i="28"/>
  <c r="F54" i="28"/>
  <c r="K54" i="28"/>
  <c r="C13" i="28"/>
  <c r="D13" i="28"/>
  <c r="E13" i="28"/>
  <c r="F13" i="28"/>
  <c r="G13" i="28"/>
  <c r="H13" i="28"/>
  <c r="I13" i="28"/>
  <c r="J13" i="28"/>
  <c r="K13" i="28"/>
  <c r="L13" i="28"/>
  <c r="M13" i="28"/>
  <c r="N13" i="28"/>
  <c r="O13" i="28"/>
  <c r="P13" i="28"/>
  <c r="Q13" i="28"/>
  <c r="R13" i="28"/>
  <c r="S13" i="28"/>
  <c r="T13" i="28"/>
  <c r="U13" i="28"/>
  <c r="V13" i="28"/>
  <c r="W13" i="28"/>
  <c r="X13" i="28"/>
  <c r="Y13" i="28"/>
  <c r="Z13" i="28"/>
  <c r="AA13" i="28"/>
  <c r="AB13" i="28"/>
  <c r="AC13" i="28"/>
  <c r="AD13" i="28"/>
  <c r="AE13" i="28"/>
  <c r="AF13" i="28"/>
  <c r="AG13" i="28"/>
  <c r="AH13" i="28"/>
  <c r="AI13" i="28"/>
  <c r="AJ13" i="28"/>
  <c r="AK13" i="28"/>
  <c r="AL13" i="28"/>
  <c r="AM13" i="28"/>
  <c r="AN13" i="28"/>
  <c r="AO13" i="28"/>
  <c r="AP13" i="28"/>
  <c r="AQ13" i="28"/>
  <c r="AR13" i="28"/>
  <c r="AS13" i="28"/>
  <c r="AT13" i="28"/>
  <c r="AU13" i="28"/>
  <c r="AV13" i="28"/>
  <c r="AW13" i="28"/>
  <c r="AX13" i="28"/>
  <c r="AY13" i="28"/>
  <c r="M169" i="39"/>
  <c r="L169" i="39"/>
  <c r="K169" i="39"/>
  <c r="J169" i="39"/>
  <c r="I169" i="39"/>
  <c r="G169" i="39"/>
  <c r="F169" i="39"/>
  <c r="E169" i="39"/>
  <c r="D169" i="39"/>
  <c r="M155" i="39"/>
  <c r="K155" i="39"/>
  <c r="J155" i="39"/>
  <c r="I155" i="39"/>
  <c r="H155" i="39"/>
  <c r="G155" i="39"/>
  <c r="F155" i="39"/>
  <c r="E155" i="39"/>
  <c r="M141" i="39"/>
  <c r="L141" i="39"/>
  <c r="K141" i="39"/>
  <c r="J141" i="39"/>
  <c r="I141" i="39"/>
  <c r="H141" i="39"/>
  <c r="G141" i="39"/>
  <c r="E141" i="39"/>
  <c r="D141" i="39"/>
  <c r="M127" i="39"/>
  <c r="L127" i="39"/>
  <c r="K127" i="39"/>
  <c r="J127" i="39"/>
  <c r="I127" i="39"/>
  <c r="H127" i="39"/>
  <c r="G127" i="39"/>
  <c r="F127" i="39"/>
  <c r="E127" i="39"/>
  <c r="D127" i="39"/>
  <c r="M113" i="39"/>
  <c r="L113" i="39"/>
  <c r="K113" i="39"/>
  <c r="J113" i="39"/>
  <c r="I113" i="39"/>
  <c r="G113" i="39"/>
  <c r="F113" i="39"/>
  <c r="E113" i="39"/>
  <c r="M85" i="39"/>
  <c r="L85" i="39"/>
  <c r="K85" i="39"/>
  <c r="J85" i="39"/>
  <c r="I85" i="39"/>
  <c r="H85" i="39"/>
  <c r="G85" i="39"/>
  <c r="F85" i="39"/>
  <c r="E85" i="39"/>
  <c r="D85" i="39"/>
  <c r="M71" i="39"/>
  <c r="L71" i="39"/>
  <c r="K71" i="39"/>
  <c r="J71" i="39"/>
  <c r="I71" i="39"/>
  <c r="H71" i="39"/>
  <c r="G71" i="39"/>
  <c r="F71" i="39"/>
  <c r="E71" i="39"/>
  <c r="D71" i="39"/>
  <c r="M43" i="39"/>
  <c r="L43" i="39"/>
  <c r="K43" i="39"/>
  <c r="J43" i="39"/>
  <c r="I43" i="39"/>
  <c r="H43" i="39"/>
  <c r="G43" i="39"/>
  <c r="F43" i="39"/>
  <c r="E43" i="39"/>
  <c r="D43" i="39"/>
  <c r="BJ161" i="40"/>
  <c r="BI161" i="40"/>
  <c r="BH161" i="40"/>
  <c r="BG161" i="40"/>
  <c r="BF161" i="40"/>
  <c r="BE161" i="40"/>
  <c r="BD161" i="40"/>
  <c r="BC161" i="40"/>
  <c r="BB161" i="40"/>
  <c r="BA161" i="40"/>
  <c r="AZ161" i="40"/>
  <c r="BI145" i="40"/>
  <c r="BH145" i="40"/>
  <c r="BG145" i="40"/>
  <c r="BF145" i="40"/>
  <c r="BE145" i="40"/>
  <c r="BD145" i="40"/>
  <c r="BC145" i="40"/>
  <c r="BA145" i="40"/>
  <c r="AZ145" i="40"/>
  <c r="AT161" i="40"/>
  <c r="AS161" i="40"/>
  <c r="AR161" i="40"/>
  <c r="AQ161" i="40"/>
  <c r="AP161" i="40"/>
  <c r="AO161" i="40"/>
  <c r="AN161" i="40"/>
  <c r="AM161" i="40"/>
  <c r="AL161" i="40"/>
  <c r="AK161" i="40"/>
  <c r="AJ161" i="40"/>
  <c r="AT145" i="40"/>
  <c r="AS145" i="40"/>
  <c r="AR145" i="40"/>
  <c r="AQ145" i="40"/>
  <c r="AP145" i="40"/>
  <c r="AO145" i="40"/>
  <c r="AN145" i="40"/>
  <c r="AM145" i="40"/>
  <c r="AL145" i="40"/>
  <c r="AK145" i="40"/>
  <c r="AJ145" i="40"/>
  <c r="BJ129" i="40"/>
  <c r="BI129" i="40"/>
  <c r="BH129" i="40"/>
  <c r="BH215" i="40" s="1"/>
  <c r="BG129" i="40"/>
  <c r="BF129" i="40"/>
  <c r="BE129" i="40"/>
  <c r="BD129" i="40"/>
  <c r="BC129" i="40"/>
  <c r="BB129" i="40"/>
  <c r="BA129" i="40"/>
  <c r="AZ129" i="40"/>
  <c r="N71" i="43"/>
  <c r="M71" i="43"/>
  <c r="L71" i="43"/>
  <c r="K71" i="43"/>
  <c r="J71" i="43"/>
  <c r="I71" i="43"/>
  <c r="H71" i="43"/>
  <c r="G71" i="43"/>
  <c r="F71" i="43"/>
  <c r="E71" i="43"/>
  <c r="D71" i="43"/>
  <c r="N70" i="43"/>
  <c r="M70" i="43"/>
  <c r="L70" i="43"/>
  <c r="K70" i="43"/>
  <c r="J70" i="43"/>
  <c r="I70" i="43"/>
  <c r="H70" i="43"/>
  <c r="G70" i="43"/>
  <c r="F70" i="43"/>
  <c r="E70" i="43"/>
  <c r="D70" i="43"/>
  <c r="N69" i="43"/>
  <c r="M69" i="43"/>
  <c r="L69" i="43"/>
  <c r="K69" i="43"/>
  <c r="J69" i="43"/>
  <c r="I69" i="43"/>
  <c r="H69" i="43"/>
  <c r="G69" i="43"/>
  <c r="F69" i="43"/>
  <c r="E69" i="43"/>
  <c r="D69" i="43"/>
  <c r="N68" i="43"/>
  <c r="M68" i="43"/>
  <c r="L68" i="43"/>
  <c r="K68" i="43"/>
  <c r="J68" i="43"/>
  <c r="I68" i="43"/>
  <c r="H68" i="43"/>
  <c r="G68" i="43"/>
  <c r="F68" i="43"/>
  <c r="E68" i="43"/>
  <c r="D68" i="43"/>
  <c r="N67" i="43"/>
  <c r="M67" i="43"/>
  <c r="L67" i="43"/>
  <c r="K67" i="43"/>
  <c r="J67" i="43"/>
  <c r="I67" i="43"/>
  <c r="H67" i="43"/>
  <c r="G67" i="43"/>
  <c r="F67" i="43"/>
  <c r="E67" i="43"/>
  <c r="D67" i="43"/>
  <c r="N66" i="43"/>
  <c r="M66" i="43"/>
  <c r="L66" i="43"/>
  <c r="K66" i="43"/>
  <c r="J66" i="43"/>
  <c r="I66" i="43"/>
  <c r="H66" i="43"/>
  <c r="G66" i="43"/>
  <c r="F66" i="43"/>
  <c r="E66" i="43"/>
  <c r="D66" i="43"/>
  <c r="N65" i="43"/>
  <c r="M65" i="43"/>
  <c r="L65" i="43"/>
  <c r="K65" i="43"/>
  <c r="J65" i="43"/>
  <c r="I65" i="43"/>
  <c r="H65" i="43"/>
  <c r="G65" i="43"/>
  <c r="F65" i="43"/>
  <c r="E65" i="43"/>
  <c r="D65" i="43"/>
  <c r="N64" i="43"/>
  <c r="M64" i="43"/>
  <c r="L64" i="43"/>
  <c r="K64" i="43"/>
  <c r="J64" i="43"/>
  <c r="I64" i="43"/>
  <c r="H64" i="43"/>
  <c r="G64" i="43"/>
  <c r="F64" i="43"/>
  <c r="E64" i="43"/>
  <c r="D64" i="43"/>
  <c r="N63" i="43"/>
  <c r="M63" i="43"/>
  <c r="L63" i="43"/>
  <c r="K63" i="43"/>
  <c r="J63" i="43"/>
  <c r="I63" i="43"/>
  <c r="H63" i="43"/>
  <c r="G63" i="43"/>
  <c r="F63" i="43"/>
  <c r="E63" i="43"/>
  <c r="D63" i="43"/>
  <c r="N62" i="43"/>
  <c r="M62" i="43"/>
  <c r="L62" i="43"/>
  <c r="K62" i="43"/>
  <c r="J62" i="43"/>
  <c r="I62" i="43"/>
  <c r="H62" i="43"/>
  <c r="G62" i="43"/>
  <c r="F62" i="43"/>
  <c r="E62" i="43"/>
  <c r="D62" i="43"/>
  <c r="N61" i="43"/>
  <c r="M61" i="43"/>
  <c r="L61" i="43"/>
  <c r="K61" i="43"/>
  <c r="J61" i="43"/>
  <c r="I61" i="43"/>
  <c r="H61" i="43"/>
  <c r="G61" i="43"/>
  <c r="F61" i="43"/>
  <c r="E61" i="43"/>
  <c r="D61" i="43"/>
  <c r="N60" i="43"/>
  <c r="M60" i="43"/>
  <c r="L60" i="43"/>
  <c r="K60" i="43"/>
  <c r="J60" i="43"/>
  <c r="I60" i="43"/>
  <c r="H60" i="43"/>
  <c r="G60" i="43"/>
  <c r="F60" i="43"/>
  <c r="E60" i="43"/>
  <c r="D60" i="43"/>
  <c r="BJ97" i="40"/>
  <c r="BI97" i="40"/>
  <c r="BH97" i="40"/>
  <c r="BG97" i="40"/>
  <c r="BF97" i="40"/>
  <c r="BE97" i="40"/>
  <c r="BD97" i="40"/>
  <c r="BC97" i="40"/>
  <c r="BB97" i="40"/>
  <c r="BA97" i="40"/>
  <c r="AZ97" i="40"/>
  <c r="AT129" i="40"/>
  <c r="AS129" i="40"/>
  <c r="AR129" i="40"/>
  <c r="AQ129" i="40"/>
  <c r="AP129" i="40"/>
  <c r="AO129" i="40"/>
  <c r="AN129" i="40"/>
  <c r="AM129" i="40"/>
  <c r="AL129" i="40"/>
  <c r="AK129" i="40"/>
  <c r="AJ129" i="40"/>
  <c r="N53" i="43"/>
  <c r="M53" i="43"/>
  <c r="L53" i="43"/>
  <c r="K53" i="43"/>
  <c r="J53" i="43"/>
  <c r="I53" i="43"/>
  <c r="H53" i="43"/>
  <c r="G53" i="43"/>
  <c r="F53" i="43"/>
  <c r="E53" i="43"/>
  <c r="D53" i="43"/>
  <c r="N52" i="43"/>
  <c r="M52" i="43"/>
  <c r="L52" i="43"/>
  <c r="K52" i="43"/>
  <c r="J52" i="43"/>
  <c r="I52" i="43"/>
  <c r="H52" i="43"/>
  <c r="G52" i="43"/>
  <c r="F52" i="43"/>
  <c r="E52" i="43"/>
  <c r="D52" i="43"/>
  <c r="N51" i="43"/>
  <c r="M51" i="43"/>
  <c r="L51" i="43"/>
  <c r="K51" i="43"/>
  <c r="J51" i="43"/>
  <c r="I51" i="43"/>
  <c r="H51" i="43"/>
  <c r="G51" i="43"/>
  <c r="F51" i="43"/>
  <c r="E51" i="43"/>
  <c r="D51" i="43"/>
  <c r="N50" i="43"/>
  <c r="M50" i="43"/>
  <c r="L50" i="43"/>
  <c r="K50" i="43"/>
  <c r="J50" i="43"/>
  <c r="I50" i="43"/>
  <c r="H50" i="43"/>
  <c r="G50" i="43"/>
  <c r="F50" i="43"/>
  <c r="E50" i="43"/>
  <c r="D50" i="43"/>
  <c r="N49" i="43"/>
  <c r="M49" i="43"/>
  <c r="L49" i="43"/>
  <c r="K49" i="43"/>
  <c r="J49" i="43"/>
  <c r="I49" i="43"/>
  <c r="H49" i="43"/>
  <c r="G49" i="43"/>
  <c r="F49" i="43"/>
  <c r="E49" i="43"/>
  <c r="D49" i="43"/>
  <c r="N48" i="43"/>
  <c r="M48" i="43"/>
  <c r="L48" i="43"/>
  <c r="K48" i="43"/>
  <c r="J48" i="43"/>
  <c r="I48" i="43"/>
  <c r="H48" i="43"/>
  <c r="G48" i="43"/>
  <c r="F48" i="43"/>
  <c r="E48" i="43"/>
  <c r="D48" i="43"/>
  <c r="N47" i="43"/>
  <c r="M47" i="43"/>
  <c r="L47" i="43"/>
  <c r="K47" i="43"/>
  <c r="J47" i="43"/>
  <c r="I47" i="43"/>
  <c r="H47" i="43"/>
  <c r="G47" i="43"/>
  <c r="F47" i="43"/>
  <c r="E47" i="43"/>
  <c r="D47" i="43"/>
  <c r="N46" i="43"/>
  <c r="M46" i="43"/>
  <c r="L46" i="43"/>
  <c r="K46" i="43"/>
  <c r="J46" i="43"/>
  <c r="I46" i="43"/>
  <c r="H46" i="43"/>
  <c r="G46" i="43"/>
  <c r="F46" i="43"/>
  <c r="E46" i="43"/>
  <c r="D46" i="43"/>
  <c r="N45" i="43"/>
  <c r="M45" i="43"/>
  <c r="L45" i="43"/>
  <c r="K45" i="43"/>
  <c r="J45" i="43"/>
  <c r="I45" i="43"/>
  <c r="H45" i="43"/>
  <c r="G45" i="43"/>
  <c r="F45" i="43"/>
  <c r="E45" i="43"/>
  <c r="D45" i="43"/>
  <c r="N44" i="43"/>
  <c r="M44" i="43"/>
  <c r="L44" i="43"/>
  <c r="K44" i="43"/>
  <c r="J44" i="43"/>
  <c r="I44" i="43"/>
  <c r="H44" i="43"/>
  <c r="G44" i="43"/>
  <c r="F44" i="43"/>
  <c r="E44" i="43"/>
  <c r="D44" i="43"/>
  <c r="N43" i="43"/>
  <c r="M43" i="43"/>
  <c r="L43" i="43"/>
  <c r="K43" i="43"/>
  <c r="J43" i="43"/>
  <c r="I43" i="43"/>
  <c r="H43" i="43"/>
  <c r="G43" i="43"/>
  <c r="F43" i="43"/>
  <c r="E43" i="43"/>
  <c r="D43" i="43"/>
  <c r="N42" i="43"/>
  <c r="M42" i="43"/>
  <c r="L42" i="43"/>
  <c r="K42" i="43"/>
  <c r="J42" i="43"/>
  <c r="I42" i="43"/>
  <c r="H42" i="43"/>
  <c r="G42" i="43"/>
  <c r="F42" i="43"/>
  <c r="E42" i="43"/>
  <c r="D42" i="43"/>
  <c r="AT97" i="40"/>
  <c r="AS97" i="40"/>
  <c r="AR97" i="40"/>
  <c r="AQ97" i="40"/>
  <c r="AP97" i="40"/>
  <c r="AO97" i="40"/>
  <c r="AN97" i="40"/>
  <c r="AM97" i="40"/>
  <c r="AL97" i="40"/>
  <c r="AK97" i="40"/>
  <c r="AJ97" i="40"/>
  <c r="BJ81" i="40"/>
  <c r="BI81" i="40"/>
  <c r="BH81" i="40"/>
  <c r="BG81" i="40"/>
  <c r="BF81" i="40"/>
  <c r="BE81" i="40"/>
  <c r="BD81" i="40"/>
  <c r="BC81" i="40"/>
  <c r="BB81" i="40"/>
  <c r="BA81" i="40"/>
  <c r="AZ81" i="40"/>
  <c r="AT81" i="40"/>
  <c r="AS81" i="40"/>
  <c r="AR81" i="40"/>
  <c r="AQ81" i="40"/>
  <c r="AP81" i="40"/>
  <c r="AO81" i="40"/>
  <c r="AN81" i="40"/>
  <c r="AM81" i="40"/>
  <c r="AL81" i="40"/>
  <c r="AK81" i="40"/>
  <c r="AJ81" i="40"/>
  <c r="BJ65" i="40"/>
  <c r="BI65" i="40"/>
  <c r="BH65" i="40"/>
  <c r="BG65" i="40"/>
  <c r="BF65" i="40"/>
  <c r="BE65" i="40"/>
  <c r="BD65" i="40"/>
  <c r="BC65" i="40"/>
  <c r="BB65" i="40"/>
  <c r="BA65" i="40"/>
  <c r="AZ65" i="40"/>
  <c r="AT65" i="40"/>
  <c r="AS65" i="40"/>
  <c r="AR65" i="40"/>
  <c r="AQ65" i="40"/>
  <c r="AP65" i="40"/>
  <c r="AO65" i="40"/>
  <c r="AN65" i="40"/>
  <c r="AM65" i="40"/>
  <c r="AL65" i="40"/>
  <c r="AK65" i="40"/>
  <c r="AJ65" i="40"/>
  <c r="BJ49" i="40"/>
  <c r="BI49" i="40"/>
  <c r="BH49" i="40"/>
  <c r="BG49" i="40"/>
  <c r="BF49" i="40"/>
  <c r="BE49" i="40"/>
  <c r="BD49" i="40"/>
  <c r="BC49" i="40"/>
  <c r="BB49" i="40"/>
  <c r="BA49" i="40"/>
  <c r="AZ49" i="40"/>
  <c r="AT49" i="40"/>
  <c r="AS49" i="40"/>
  <c r="AR49" i="40"/>
  <c r="AQ49" i="40"/>
  <c r="AP49" i="40"/>
  <c r="AO49" i="40"/>
  <c r="AN49" i="40"/>
  <c r="AM49" i="40"/>
  <c r="AL49" i="40"/>
  <c r="AK49" i="40"/>
  <c r="AJ49" i="40"/>
  <c r="BI176" i="40"/>
  <c r="BH176" i="40"/>
  <c r="L17" i="31" s="1"/>
  <c r="BG176" i="40"/>
  <c r="K17" i="31" s="1"/>
  <c r="BF176" i="40"/>
  <c r="J17" i="31" s="1"/>
  <c r="BE176" i="40"/>
  <c r="BD176" i="40"/>
  <c r="H17" i="31" s="1"/>
  <c r="BC176" i="40"/>
  <c r="G17" i="31" s="1"/>
  <c r="BB176" i="40"/>
  <c r="BA176" i="40"/>
  <c r="E17" i="31" s="1"/>
  <c r="AZ176" i="40"/>
  <c r="D17" i="31" s="1"/>
  <c r="BI175" i="40"/>
  <c r="M16" i="31" s="1"/>
  <c r="BH175" i="40"/>
  <c r="L16" i="31" s="1"/>
  <c r="BG175" i="40"/>
  <c r="K16" i="31" s="1"/>
  <c r="BF175" i="40"/>
  <c r="J16" i="31" s="1"/>
  <c r="BE175" i="40"/>
  <c r="BD175" i="40"/>
  <c r="H16" i="31" s="1"/>
  <c r="BC175" i="40"/>
  <c r="BB175" i="40"/>
  <c r="F16" i="31" s="1"/>
  <c r="BA175" i="40"/>
  <c r="E16" i="31" s="1"/>
  <c r="AZ175" i="40"/>
  <c r="D16" i="31" s="1"/>
  <c r="BI174" i="40"/>
  <c r="M15" i="31" s="1"/>
  <c r="BH174" i="40"/>
  <c r="L15" i="31" s="1"/>
  <c r="BG174" i="40"/>
  <c r="K15" i="31" s="1"/>
  <c r="BF174" i="40"/>
  <c r="BE174" i="40"/>
  <c r="BD174" i="40"/>
  <c r="H15" i="31" s="1"/>
  <c r="BC174" i="40"/>
  <c r="G15" i="31" s="1"/>
  <c r="BB174" i="40"/>
  <c r="BA174" i="40"/>
  <c r="AZ174" i="40"/>
  <c r="D15" i="31" s="1"/>
  <c r="BI173" i="40"/>
  <c r="BH173" i="40"/>
  <c r="L14" i="31" s="1"/>
  <c r="BG173" i="40"/>
  <c r="BF173" i="40"/>
  <c r="J14" i="31" s="1"/>
  <c r="BE173" i="40"/>
  <c r="I14" i="31" s="1"/>
  <c r="BD173" i="40"/>
  <c r="H14" i="31" s="1"/>
  <c r="BC173" i="40"/>
  <c r="G14" i="31" s="1"/>
  <c r="BB173" i="40"/>
  <c r="F14" i="31" s="1"/>
  <c r="BA173" i="40"/>
  <c r="AZ173" i="40"/>
  <c r="D14" i="31" s="1"/>
  <c r="BI172" i="40"/>
  <c r="BH172" i="40"/>
  <c r="L13" i="31" s="1"/>
  <c r="BG172" i="40"/>
  <c r="BF172" i="40"/>
  <c r="BE172" i="40"/>
  <c r="BD172" i="40"/>
  <c r="BC172" i="40"/>
  <c r="BB172" i="40"/>
  <c r="F13" i="31" s="1"/>
  <c r="BA172" i="40"/>
  <c r="AZ172" i="40"/>
  <c r="D13" i="31" s="1"/>
  <c r="BI171" i="40"/>
  <c r="M12" i="31" s="1"/>
  <c r="BH171" i="40"/>
  <c r="L12" i="31" s="1"/>
  <c r="BG171" i="40"/>
  <c r="BF171" i="40"/>
  <c r="J12" i="31" s="1"/>
  <c r="BE171" i="40"/>
  <c r="BD171" i="40"/>
  <c r="BC171" i="40"/>
  <c r="BB171" i="40"/>
  <c r="BA171" i="40"/>
  <c r="E12" i="31" s="1"/>
  <c r="AZ171" i="40"/>
  <c r="D12" i="31" s="1"/>
  <c r="BI170" i="40"/>
  <c r="BH170" i="40"/>
  <c r="BG170" i="40"/>
  <c r="BF170" i="40"/>
  <c r="J11" i="31" s="1"/>
  <c r="BE170" i="40"/>
  <c r="I11" i="31" s="1"/>
  <c r="BD170" i="40"/>
  <c r="BC170" i="40"/>
  <c r="BB170" i="40"/>
  <c r="BA170" i="40"/>
  <c r="E11" i="31" s="1"/>
  <c r="AZ170" i="40"/>
  <c r="D11" i="31" s="1"/>
  <c r="BI169" i="40"/>
  <c r="BH169" i="40"/>
  <c r="BG169" i="40"/>
  <c r="BF169" i="40"/>
  <c r="J10" i="31" s="1"/>
  <c r="BE169" i="40"/>
  <c r="I10" i="31" s="1"/>
  <c r="BD169" i="40"/>
  <c r="BC169" i="40"/>
  <c r="G10" i="31" s="1"/>
  <c r="BB169" i="40"/>
  <c r="F10" i="31" s="1"/>
  <c r="BA169" i="40"/>
  <c r="AZ169" i="40"/>
  <c r="D10" i="31" s="1"/>
  <c r="BI168" i="40"/>
  <c r="BH168" i="40"/>
  <c r="L9" i="31" s="1"/>
  <c r="BG168" i="40"/>
  <c r="K9" i="31" s="1"/>
  <c r="BF168" i="40"/>
  <c r="J9" i="31" s="1"/>
  <c r="BE168" i="40"/>
  <c r="BD168" i="40"/>
  <c r="H9" i="31" s="1"/>
  <c r="BC168" i="40"/>
  <c r="G9" i="31" s="1"/>
  <c r="BB168" i="40"/>
  <c r="F9" i="31" s="1"/>
  <c r="BA168" i="40"/>
  <c r="E9" i="31" s="1"/>
  <c r="AZ168" i="40"/>
  <c r="D9" i="31" s="1"/>
  <c r="BI167" i="40"/>
  <c r="M8" i="31" s="1"/>
  <c r="BH167" i="40"/>
  <c r="L8" i="31" s="1"/>
  <c r="BG167" i="40"/>
  <c r="BF167" i="40"/>
  <c r="BE167" i="40"/>
  <c r="BD167" i="40"/>
  <c r="BC167" i="40"/>
  <c r="G8" i="31" s="1"/>
  <c r="BB167" i="40"/>
  <c r="F8" i="31" s="1"/>
  <c r="BA167" i="40"/>
  <c r="E8" i="31" s="1"/>
  <c r="AZ167" i="40"/>
  <c r="D8" i="31" s="1"/>
  <c r="BI166" i="40"/>
  <c r="M7" i="31" s="1"/>
  <c r="BH166" i="40"/>
  <c r="L7" i="31" s="1"/>
  <c r="BG166" i="40"/>
  <c r="BF166" i="40"/>
  <c r="BE166" i="40"/>
  <c r="BD166" i="40"/>
  <c r="H7" i="31" s="1"/>
  <c r="BC166" i="40"/>
  <c r="G7" i="31" s="1"/>
  <c r="BB166" i="40"/>
  <c r="BA166" i="40"/>
  <c r="AZ166" i="40"/>
  <c r="D7" i="31" s="1"/>
  <c r="BI165" i="40"/>
  <c r="BH165" i="40"/>
  <c r="L6" i="31" s="1"/>
  <c r="BG165" i="40"/>
  <c r="K6" i="31" s="1"/>
  <c r="BF165" i="40"/>
  <c r="J6" i="31" s="1"/>
  <c r="BE165" i="40"/>
  <c r="I6" i="31" s="1"/>
  <c r="BD165" i="40"/>
  <c r="H6" i="31" s="1"/>
  <c r="BC165" i="40"/>
  <c r="G6" i="31" s="1"/>
  <c r="BB165" i="40"/>
  <c r="F6" i="31" s="1"/>
  <c r="BA165" i="40"/>
  <c r="AZ165" i="40"/>
  <c r="D6" i="31" s="1"/>
  <c r="AT176" i="40"/>
  <c r="N17" i="30" s="1"/>
  <c r="AS176" i="40"/>
  <c r="M17" i="30" s="1"/>
  <c r="AR176" i="40"/>
  <c r="AQ176" i="40"/>
  <c r="K17" i="30" s="1"/>
  <c r="AP176" i="40"/>
  <c r="J17" i="30" s="1"/>
  <c r="AN176" i="40"/>
  <c r="AM176" i="40"/>
  <c r="AL176" i="40"/>
  <c r="F17" i="30" s="1"/>
  <c r="AK176" i="40"/>
  <c r="E17" i="30" s="1"/>
  <c r="AJ176" i="40"/>
  <c r="AT175" i="40"/>
  <c r="N16" i="30" s="1"/>
  <c r="AS175" i="40"/>
  <c r="M16" i="30" s="1"/>
  <c r="AQ175" i="40"/>
  <c r="K16" i="30" s="1"/>
  <c r="AP175" i="40"/>
  <c r="J16" i="30" s="1"/>
  <c r="AO175" i="40"/>
  <c r="I16" i="30" s="1"/>
  <c r="AN175" i="40"/>
  <c r="H16" i="30" s="1"/>
  <c r="AM175" i="40"/>
  <c r="AL175" i="40"/>
  <c r="F16" i="30" s="1"/>
  <c r="AK175" i="40"/>
  <c r="E16" i="30" s="1"/>
  <c r="AT174" i="40"/>
  <c r="N15" i="30" s="1"/>
  <c r="AS174" i="40"/>
  <c r="AR174" i="40"/>
  <c r="AQ174" i="40"/>
  <c r="AP174" i="40"/>
  <c r="AO174" i="40"/>
  <c r="I15" i="30" s="1"/>
  <c r="AN174" i="40"/>
  <c r="AL174" i="40"/>
  <c r="AK174" i="40"/>
  <c r="E15" i="30" s="1"/>
  <c r="AJ174" i="40"/>
  <c r="AT173" i="40"/>
  <c r="N14" i="30" s="1"/>
  <c r="AS173" i="40"/>
  <c r="AR173" i="40"/>
  <c r="AQ173" i="40"/>
  <c r="K14" i="30" s="1"/>
  <c r="AO173" i="40"/>
  <c r="I14" i="30" s="1"/>
  <c r="AN173" i="40"/>
  <c r="H14" i="30" s="1"/>
  <c r="AM173" i="40"/>
  <c r="G14" i="30" s="1"/>
  <c r="AL173" i="40"/>
  <c r="AK173" i="40"/>
  <c r="AJ173" i="40"/>
  <c r="AT172" i="40"/>
  <c r="AR172" i="40"/>
  <c r="AQ172" i="40"/>
  <c r="K13" i="30" s="1"/>
  <c r="AP172" i="40"/>
  <c r="AO172" i="40"/>
  <c r="I13" i="30" s="1"/>
  <c r="AN172" i="40"/>
  <c r="AM172" i="40"/>
  <c r="G13" i="30" s="1"/>
  <c r="AL172" i="40"/>
  <c r="AJ172" i="40"/>
  <c r="D13" i="30" s="1"/>
  <c r="AT171" i="40"/>
  <c r="N12" i="30" s="1"/>
  <c r="AS171" i="40"/>
  <c r="M12" i="30" s="1"/>
  <c r="AR171" i="40"/>
  <c r="L12" i="30" s="1"/>
  <c r="AQ171" i="40"/>
  <c r="AP171" i="40"/>
  <c r="J12" i="30" s="1"/>
  <c r="AO171" i="40"/>
  <c r="I12" i="30" s="1"/>
  <c r="AM171" i="40"/>
  <c r="G12" i="30" s="1"/>
  <c r="AL171" i="40"/>
  <c r="F12" i="30" s="1"/>
  <c r="AK171" i="40"/>
  <c r="E12" i="30" s="1"/>
  <c r="AJ171" i="40"/>
  <c r="AT170" i="40"/>
  <c r="N11" i="30" s="1"/>
  <c r="AS170" i="40"/>
  <c r="AR170" i="40"/>
  <c r="L11" i="30" s="1"/>
  <c r="AP170" i="40"/>
  <c r="AO170" i="40"/>
  <c r="AN170" i="40"/>
  <c r="H11" i="30" s="1"/>
  <c r="AM170" i="40"/>
  <c r="G11" i="30" s="1"/>
  <c r="AL170" i="40"/>
  <c r="F11" i="30" s="1"/>
  <c r="AK170" i="40"/>
  <c r="AJ170" i="40"/>
  <c r="D11" i="30" s="1"/>
  <c r="AT169" i="40"/>
  <c r="N10" i="30" s="1"/>
  <c r="AS169" i="40"/>
  <c r="AR169" i="40"/>
  <c r="AQ169" i="40"/>
  <c r="K10" i="30" s="1"/>
  <c r="AP169" i="40"/>
  <c r="AO169" i="40"/>
  <c r="I10" i="30" s="1"/>
  <c r="AN169" i="40"/>
  <c r="H10" i="30" s="1"/>
  <c r="AM169" i="40"/>
  <c r="AK169" i="40"/>
  <c r="AJ169" i="40"/>
  <c r="AT168" i="40"/>
  <c r="N9" i="30" s="1"/>
  <c r="AS168" i="40"/>
  <c r="AR168" i="40"/>
  <c r="AQ168" i="40"/>
  <c r="K9" i="30" s="1"/>
  <c r="AP168" i="40"/>
  <c r="J9" i="30" s="1"/>
  <c r="AN168" i="40"/>
  <c r="AM168" i="40"/>
  <c r="G9" i="30" s="1"/>
  <c r="AL168" i="40"/>
  <c r="F9" i="30" s="1"/>
  <c r="AK168" i="40"/>
  <c r="AJ168" i="40"/>
  <c r="AT167" i="40"/>
  <c r="N8" i="30" s="1"/>
  <c r="AS167" i="40"/>
  <c r="AQ167" i="40"/>
  <c r="K8" i="30" s="1"/>
  <c r="AP167" i="40"/>
  <c r="J8" i="30" s="1"/>
  <c r="AO167" i="40"/>
  <c r="I8" i="30" s="1"/>
  <c r="AN167" i="40"/>
  <c r="AM167" i="40"/>
  <c r="AL167" i="40"/>
  <c r="F8" i="30" s="1"/>
  <c r="AK167" i="40"/>
  <c r="E8" i="30" s="1"/>
  <c r="AT166" i="40"/>
  <c r="AS166" i="40"/>
  <c r="M7" i="30" s="1"/>
  <c r="AR166" i="40"/>
  <c r="L7" i="30" s="1"/>
  <c r="AQ166" i="40"/>
  <c r="K7" i="30" s="1"/>
  <c r="AP166" i="40"/>
  <c r="AO166" i="40"/>
  <c r="AN166" i="40"/>
  <c r="AL166" i="40"/>
  <c r="F7" i="30" s="1"/>
  <c r="AK166" i="40"/>
  <c r="AJ166" i="40"/>
  <c r="AT165" i="40"/>
  <c r="N6" i="30" s="1"/>
  <c r="AS165" i="40"/>
  <c r="M6" i="30" s="1"/>
  <c r="AR165" i="40"/>
  <c r="L6" i="30" s="1"/>
  <c r="AQ165" i="40"/>
  <c r="AO165" i="40"/>
  <c r="AN165" i="40"/>
  <c r="AM165" i="40"/>
  <c r="G6" i="30" s="1"/>
  <c r="AL165" i="40"/>
  <c r="AK165" i="40"/>
  <c r="AJ165" i="40"/>
  <c r="BJ192" i="40"/>
  <c r="N17" i="36" s="1"/>
  <c r="BI192" i="40"/>
  <c r="BH192" i="40"/>
  <c r="BG192" i="40"/>
  <c r="BE192" i="40"/>
  <c r="I17" i="36" s="1"/>
  <c r="BD192" i="40"/>
  <c r="H17" i="36" s="1"/>
  <c r="BC192" i="40"/>
  <c r="G17" i="36" s="1"/>
  <c r="BB192" i="40"/>
  <c r="F17" i="36" s="1"/>
  <c r="BA192" i="40"/>
  <c r="E17" i="36" s="1"/>
  <c r="AZ192" i="40"/>
  <c r="BH191" i="40"/>
  <c r="BG191" i="40"/>
  <c r="K16" i="36" s="1"/>
  <c r="BF191" i="40"/>
  <c r="J16" i="36" s="1"/>
  <c r="BE191" i="40"/>
  <c r="BE208" i="40" s="1"/>
  <c r="BD191" i="40"/>
  <c r="H16" i="36" s="1"/>
  <c r="BC191" i="40"/>
  <c r="BB191" i="40"/>
  <c r="F16" i="36" s="1"/>
  <c r="AZ191" i="40"/>
  <c r="BJ190" i="40"/>
  <c r="N15" i="36" s="1"/>
  <c r="BI190" i="40"/>
  <c r="M15" i="36" s="1"/>
  <c r="BH190" i="40"/>
  <c r="L15" i="36" s="1"/>
  <c r="BG190" i="40"/>
  <c r="BF190" i="40"/>
  <c r="J15" i="36" s="1"/>
  <c r="BE190" i="40"/>
  <c r="I15" i="36" s="1"/>
  <c r="BC190" i="40"/>
  <c r="G15" i="36" s="1"/>
  <c r="BB190" i="40"/>
  <c r="F15" i="36" s="1"/>
  <c r="BA190" i="40"/>
  <c r="AZ190" i="40"/>
  <c r="D15" i="36" s="1"/>
  <c r="BI189" i="40"/>
  <c r="M14" i="36" s="1"/>
  <c r="BH189" i="40"/>
  <c r="L14" i="36" s="1"/>
  <c r="BF189" i="40"/>
  <c r="J14" i="36" s="1"/>
  <c r="BE189" i="40"/>
  <c r="I14" i="36" s="1"/>
  <c r="BD189" i="40"/>
  <c r="H14" i="36" s="1"/>
  <c r="BC189" i="40"/>
  <c r="BB189" i="40"/>
  <c r="F14" i="36" s="1"/>
  <c r="BA189" i="40"/>
  <c r="E14" i="36" s="1"/>
  <c r="AZ189" i="40"/>
  <c r="D14" i="36" s="1"/>
  <c r="BJ188" i="40"/>
  <c r="N13" i="36" s="1"/>
  <c r="BI188" i="40"/>
  <c r="BH188" i="40"/>
  <c r="L13" i="36" s="1"/>
  <c r="BG188" i="40"/>
  <c r="BF188" i="40"/>
  <c r="BE188" i="40"/>
  <c r="I13" i="36" s="1"/>
  <c r="BD188" i="40"/>
  <c r="H13" i="36" s="1"/>
  <c r="BC188" i="40"/>
  <c r="G13" i="36" s="1"/>
  <c r="BA188" i="40"/>
  <c r="E13" i="36" s="1"/>
  <c r="AZ188" i="40"/>
  <c r="BI187" i="40"/>
  <c r="M12" i="36" s="1"/>
  <c r="BH187" i="40"/>
  <c r="L12" i="36" s="1"/>
  <c r="BG187" i="40"/>
  <c r="BF187" i="40"/>
  <c r="J12" i="36" s="1"/>
  <c r="BD187" i="40"/>
  <c r="BC187" i="40"/>
  <c r="BB187" i="40"/>
  <c r="BA187" i="40"/>
  <c r="AZ187" i="40"/>
  <c r="D12" i="36" s="1"/>
  <c r="BJ186" i="40"/>
  <c r="N11" i="36" s="1"/>
  <c r="BI186" i="40"/>
  <c r="BG186" i="40"/>
  <c r="BF186" i="40"/>
  <c r="J11" i="36" s="1"/>
  <c r="BE186" i="40"/>
  <c r="BD186" i="40"/>
  <c r="H11" i="36" s="1"/>
  <c r="BC186" i="40"/>
  <c r="G11" i="36" s="1"/>
  <c r="BB186" i="40"/>
  <c r="F11" i="36" s="1"/>
  <c r="BA186" i="40"/>
  <c r="E11" i="36" s="1"/>
  <c r="BI185" i="40"/>
  <c r="BH185" i="40"/>
  <c r="L10" i="36" s="1"/>
  <c r="BG185" i="40"/>
  <c r="K10" i="36" s="1"/>
  <c r="BF185" i="40"/>
  <c r="J10" i="36" s="1"/>
  <c r="BE185" i="40"/>
  <c r="I10" i="36" s="1"/>
  <c r="BD185" i="40"/>
  <c r="H10" i="36" s="1"/>
  <c r="BB185" i="40"/>
  <c r="F10" i="36" s="1"/>
  <c r="BA185" i="40"/>
  <c r="BA202" i="40" s="1"/>
  <c r="AZ185" i="40"/>
  <c r="BJ184" i="40"/>
  <c r="N9" i="36" s="1"/>
  <c r="BI184" i="40"/>
  <c r="M9" i="36" s="1"/>
  <c r="BH184" i="40"/>
  <c r="L9" i="36" s="1"/>
  <c r="BG184" i="40"/>
  <c r="BE184" i="40"/>
  <c r="I9" i="36" s="1"/>
  <c r="BD184" i="40"/>
  <c r="H9" i="36" s="1"/>
  <c r="BC184" i="40"/>
  <c r="G9" i="36" s="1"/>
  <c r="BB184" i="40"/>
  <c r="BA184" i="40"/>
  <c r="E9" i="36" s="1"/>
  <c r="AZ184" i="40"/>
  <c r="D9" i="36" s="1"/>
  <c r="BH183" i="40"/>
  <c r="L8" i="36" s="1"/>
  <c r="BG183" i="40"/>
  <c r="K8" i="36" s="1"/>
  <c r="BF183" i="40"/>
  <c r="J8" i="36" s="1"/>
  <c r="BE183" i="40"/>
  <c r="BE200" i="40" s="1"/>
  <c r="BD183" i="40"/>
  <c r="H8" i="36" s="1"/>
  <c r="BC183" i="40"/>
  <c r="BB183" i="40"/>
  <c r="F8" i="36" s="1"/>
  <c r="AZ183" i="40"/>
  <c r="D8" i="36" s="1"/>
  <c r="BJ182" i="40"/>
  <c r="N7" i="36" s="1"/>
  <c r="BI182" i="40"/>
  <c r="M7" i="36" s="1"/>
  <c r="BH182" i="40"/>
  <c r="L7" i="36" s="1"/>
  <c r="BG182" i="40"/>
  <c r="BF182" i="40"/>
  <c r="J7" i="36" s="1"/>
  <c r="BE182" i="40"/>
  <c r="BC182" i="40"/>
  <c r="G7" i="36" s="1"/>
  <c r="BB182" i="40"/>
  <c r="F7" i="36" s="1"/>
  <c r="BA182" i="40"/>
  <c r="E7" i="36" s="1"/>
  <c r="AZ182" i="40"/>
  <c r="D7" i="36" s="1"/>
  <c r="BI181" i="40"/>
  <c r="M6" i="36" s="1"/>
  <c r="BH181" i="40"/>
  <c r="L6" i="36" s="1"/>
  <c r="BF181" i="40"/>
  <c r="J6" i="36" s="1"/>
  <c r="BE181" i="40"/>
  <c r="BD181" i="40"/>
  <c r="H6" i="36" s="1"/>
  <c r="BC181" i="40"/>
  <c r="BB181" i="40"/>
  <c r="F6" i="36" s="1"/>
  <c r="BA181" i="40"/>
  <c r="E6" i="36" s="1"/>
  <c r="AZ181" i="40"/>
  <c r="D6" i="36" s="1"/>
  <c r="AS192" i="40"/>
  <c r="AR192" i="40"/>
  <c r="L17" i="35" s="1"/>
  <c r="AQ192" i="40"/>
  <c r="AP192" i="40"/>
  <c r="J17" i="35" s="1"/>
  <c r="AN192" i="40"/>
  <c r="H17" i="35" s="1"/>
  <c r="AM192" i="40"/>
  <c r="G17" i="35" s="1"/>
  <c r="AL192" i="40"/>
  <c r="AK192" i="40"/>
  <c r="AJ192" i="40"/>
  <c r="D17" i="35" s="1"/>
  <c r="AS191" i="40"/>
  <c r="M16" i="35" s="1"/>
  <c r="AQ191" i="40"/>
  <c r="AP191" i="40"/>
  <c r="AO191" i="40"/>
  <c r="I16" i="35" s="1"/>
  <c r="AN191" i="40"/>
  <c r="H16" i="35" s="1"/>
  <c r="AM191" i="40"/>
  <c r="AL191" i="40"/>
  <c r="AK191" i="40"/>
  <c r="AS190" i="40"/>
  <c r="M15" i="35" s="1"/>
  <c r="AR190" i="40"/>
  <c r="L15" i="35" s="1"/>
  <c r="AQ190" i="40"/>
  <c r="K15" i="35" s="1"/>
  <c r="AP190" i="40"/>
  <c r="J15" i="35" s="1"/>
  <c r="AO190" i="40"/>
  <c r="AN190" i="40"/>
  <c r="H15" i="35" s="1"/>
  <c r="AL190" i="40"/>
  <c r="F15" i="35" s="1"/>
  <c r="AK190" i="40"/>
  <c r="E15" i="35" s="1"/>
  <c r="AJ190" i="40"/>
  <c r="D15" i="35" s="1"/>
  <c r="AS189" i="40"/>
  <c r="M14" i="35" s="1"/>
  <c r="AR189" i="40"/>
  <c r="L14" i="35" s="1"/>
  <c r="AQ189" i="40"/>
  <c r="K14" i="35" s="1"/>
  <c r="AO189" i="40"/>
  <c r="I14" i="35" s="1"/>
  <c r="AN189" i="40"/>
  <c r="H14" i="35" s="1"/>
  <c r="AM189" i="40"/>
  <c r="AL189" i="40"/>
  <c r="F14" i="35" s="1"/>
  <c r="AK189" i="40"/>
  <c r="E14" i="35" s="1"/>
  <c r="AJ189" i="40"/>
  <c r="D14" i="35" s="1"/>
  <c r="AS188" i="40"/>
  <c r="M13" i="35" s="1"/>
  <c r="AR188" i="40"/>
  <c r="AQ188" i="40"/>
  <c r="AP188" i="40"/>
  <c r="J13" i="35" s="1"/>
  <c r="AO188" i="40"/>
  <c r="I13" i="35" s="1"/>
  <c r="AN188" i="40"/>
  <c r="H13" i="35" s="1"/>
  <c r="AM188" i="40"/>
  <c r="G13" i="35" s="1"/>
  <c r="AL188" i="40"/>
  <c r="AK188" i="40"/>
  <c r="E13" i="35" s="1"/>
  <c r="AJ188" i="40"/>
  <c r="D13" i="35" s="1"/>
  <c r="AS187" i="40"/>
  <c r="M12" i="35" s="1"/>
  <c r="AR187" i="40"/>
  <c r="L12" i="35" s="1"/>
  <c r="AQ187" i="40"/>
  <c r="K12" i="35" s="1"/>
  <c r="AP187" i="40"/>
  <c r="J12" i="35" s="1"/>
  <c r="AO187" i="40"/>
  <c r="I12" i="35" s="1"/>
  <c r="AM187" i="40"/>
  <c r="AL187" i="40"/>
  <c r="F12" i="35" s="1"/>
  <c r="AK187" i="40"/>
  <c r="E12" i="35" s="1"/>
  <c r="AJ187" i="40"/>
  <c r="D12" i="35" s="1"/>
  <c r="AS186" i="40"/>
  <c r="M11" i="35" s="1"/>
  <c r="AR186" i="40"/>
  <c r="L11" i="35" s="1"/>
  <c r="AP186" i="40"/>
  <c r="J11" i="35" s="1"/>
  <c r="AO186" i="40"/>
  <c r="I11" i="35" s="1"/>
  <c r="AN186" i="40"/>
  <c r="AM186" i="40"/>
  <c r="G11" i="35" s="1"/>
  <c r="AL186" i="40"/>
  <c r="F11" i="35" s="1"/>
  <c r="AK186" i="40"/>
  <c r="E11" i="35" s="1"/>
  <c r="AJ186" i="40"/>
  <c r="D11" i="35" s="1"/>
  <c r="AS185" i="40"/>
  <c r="M10" i="35" s="1"/>
  <c r="AR185" i="40"/>
  <c r="L10" i="35" s="1"/>
  <c r="AQ185" i="40"/>
  <c r="K10" i="35" s="1"/>
  <c r="AP185" i="40"/>
  <c r="J10" i="35" s="1"/>
  <c r="AO185" i="40"/>
  <c r="AN185" i="40"/>
  <c r="H10" i="35" s="1"/>
  <c r="AM185" i="40"/>
  <c r="AK185" i="40"/>
  <c r="E10" i="35" s="1"/>
  <c r="AJ185" i="40"/>
  <c r="D10" i="35" s="1"/>
  <c r="AS184" i="40"/>
  <c r="AR184" i="40"/>
  <c r="L9" i="35" s="1"/>
  <c r="AQ184" i="40"/>
  <c r="AP184" i="40"/>
  <c r="J9" i="35" s="1"/>
  <c r="AN184" i="40"/>
  <c r="H9" i="35" s="1"/>
  <c r="AM184" i="40"/>
  <c r="G9" i="35" s="1"/>
  <c r="AL184" i="40"/>
  <c r="F9" i="35" s="1"/>
  <c r="AK184" i="40"/>
  <c r="AJ184" i="40"/>
  <c r="D9" i="35" s="1"/>
  <c r="AS183" i="40"/>
  <c r="M8" i="35" s="1"/>
  <c r="AQ183" i="40"/>
  <c r="AP183" i="40"/>
  <c r="J8" i="35" s="1"/>
  <c r="AO183" i="40"/>
  <c r="AN183" i="40"/>
  <c r="H8" i="35" s="1"/>
  <c r="AM183" i="40"/>
  <c r="G8" i="35" s="1"/>
  <c r="AL183" i="40"/>
  <c r="F8" i="35" s="1"/>
  <c r="AK183" i="40"/>
  <c r="AS182" i="40"/>
  <c r="M7" i="35" s="1"/>
  <c r="AR182" i="40"/>
  <c r="AQ182" i="40"/>
  <c r="AP182" i="40"/>
  <c r="J7" i="35" s="1"/>
  <c r="AO182" i="40"/>
  <c r="AN182" i="40"/>
  <c r="H7" i="35" s="1"/>
  <c r="AL182" i="40"/>
  <c r="F7" i="35" s="1"/>
  <c r="AK182" i="40"/>
  <c r="E7" i="35" s="1"/>
  <c r="AJ182" i="40"/>
  <c r="D7" i="35" s="1"/>
  <c r="AS181" i="40"/>
  <c r="AR181" i="40"/>
  <c r="L6" i="35" s="1"/>
  <c r="AQ181" i="40"/>
  <c r="AQ198" i="40" s="1"/>
  <c r="AO181" i="40"/>
  <c r="I6" i="35" s="1"/>
  <c r="AN181" i="40"/>
  <c r="H6" i="35" s="1"/>
  <c r="AM181" i="40"/>
  <c r="AL181" i="40"/>
  <c r="F6" i="35" s="1"/>
  <c r="AK181" i="40"/>
  <c r="E6" i="35" s="1"/>
  <c r="AJ181" i="40"/>
  <c r="D6" i="35" s="1"/>
  <c r="AD161" i="40"/>
  <c r="AC161" i="40"/>
  <c r="AB161" i="40"/>
  <c r="AA161" i="40"/>
  <c r="Z161" i="40"/>
  <c r="Y161" i="40"/>
  <c r="X161" i="40"/>
  <c r="W161" i="40"/>
  <c r="V161" i="40"/>
  <c r="U161" i="40"/>
  <c r="T161" i="40"/>
  <c r="AD145" i="40"/>
  <c r="AC145" i="40"/>
  <c r="AB145" i="40"/>
  <c r="AA145" i="40"/>
  <c r="Z145" i="40"/>
  <c r="Y145" i="40"/>
  <c r="X145" i="40"/>
  <c r="W145" i="40"/>
  <c r="V145" i="40"/>
  <c r="U145" i="40"/>
  <c r="T145" i="40"/>
  <c r="AD129" i="40"/>
  <c r="AC129" i="40"/>
  <c r="AB129" i="40"/>
  <c r="AA129" i="40"/>
  <c r="Z129" i="40"/>
  <c r="Y129" i="40"/>
  <c r="X129" i="40"/>
  <c r="W129" i="40"/>
  <c r="V129" i="40"/>
  <c r="U129" i="40"/>
  <c r="T129" i="40"/>
  <c r="N35" i="43"/>
  <c r="M35" i="43"/>
  <c r="L35" i="43"/>
  <c r="K35" i="43"/>
  <c r="J35" i="43"/>
  <c r="I35" i="43"/>
  <c r="H35" i="43"/>
  <c r="G35" i="43"/>
  <c r="F35" i="43"/>
  <c r="E35" i="43"/>
  <c r="D35" i="43"/>
  <c r="N34" i="43"/>
  <c r="M34" i="43"/>
  <c r="L34" i="43"/>
  <c r="K34" i="43"/>
  <c r="J34" i="43"/>
  <c r="I34" i="43"/>
  <c r="H34" i="43"/>
  <c r="G34" i="43"/>
  <c r="F34" i="43"/>
  <c r="E34" i="43"/>
  <c r="D34" i="43"/>
  <c r="N33" i="43"/>
  <c r="M33" i="43"/>
  <c r="L33" i="43"/>
  <c r="K33" i="43"/>
  <c r="J33" i="43"/>
  <c r="I33" i="43"/>
  <c r="H33" i="43"/>
  <c r="G33" i="43"/>
  <c r="F33" i="43"/>
  <c r="E33" i="43"/>
  <c r="D33" i="43"/>
  <c r="N32" i="43"/>
  <c r="M32" i="43"/>
  <c r="L32" i="43"/>
  <c r="K32" i="43"/>
  <c r="J32" i="43"/>
  <c r="I32" i="43"/>
  <c r="H32" i="43"/>
  <c r="G32" i="43"/>
  <c r="F32" i="43"/>
  <c r="E32" i="43"/>
  <c r="D32" i="43"/>
  <c r="N31" i="43"/>
  <c r="M31" i="43"/>
  <c r="L31" i="43"/>
  <c r="K31" i="43"/>
  <c r="J31" i="43"/>
  <c r="I31" i="43"/>
  <c r="H31" i="43"/>
  <c r="G31" i="43"/>
  <c r="F31" i="43"/>
  <c r="E31" i="43"/>
  <c r="D31" i="43"/>
  <c r="N30" i="43"/>
  <c r="M30" i="43"/>
  <c r="L30" i="43"/>
  <c r="K30" i="43"/>
  <c r="J30" i="43"/>
  <c r="I30" i="43"/>
  <c r="H30" i="43"/>
  <c r="G30" i="43"/>
  <c r="F30" i="43"/>
  <c r="E30" i="43"/>
  <c r="D30" i="43"/>
  <c r="N29" i="43"/>
  <c r="M29" i="43"/>
  <c r="L29" i="43"/>
  <c r="K29" i="43"/>
  <c r="J29" i="43"/>
  <c r="I29" i="43"/>
  <c r="H29" i="43"/>
  <c r="G29" i="43"/>
  <c r="F29" i="43"/>
  <c r="E29" i="43"/>
  <c r="D29" i="43"/>
  <c r="N28" i="43"/>
  <c r="M28" i="43"/>
  <c r="L28" i="43"/>
  <c r="K28" i="43"/>
  <c r="J28" i="43"/>
  <c r="I28" i="43"/>
  <c r="H28" i="43"/>
  <c r="G28" i="43"/>
  <c r="F28" i="43"/>
  <c r="E28" i="43"/>
  <c r="D28" i="43"/>
  <c r="N27" i="43"/>
  <c r="M27" i="43"/>
  <c r="L27" i="43"/>
  <c r="K27" i="43"/>
  <c r="J27" i="43"/>
  <c r="I27" i="43"/>
  <c r="H27" i="43"/>
  <c r="G27" i="43"/>
  <c r="F27" i="43"/>
  <c r="E27" i="43"/>
  <c r="D27" i="43"/>
  <c r="N26" i="43"/>
  <c r="M26" i="43"/>
  <c r="L26" i="43"/>
  <c r="K26" i="43"/>
  <c r="J26" i="43"/>
  <c r="I26" i="43"/>
  <c r="H26" i="43"/>
  <c r="G26" i="43"/>
  <c r="F26" i="43"/>
  <c r="E26" i="43"/>
  <c r="D26" i="43"/>
  <c r="N25" i="43"/>
  <c r="M25" i="43"/>
  <c r="L25" i="43"/>
  <c r="K25" i="43"/>
  <c r="J25" i="43"/>
  <c r="I25" i="43"/>
  <c r="H25" i="43"/>
  <c r="G25" i="43"/>
  <c r="F25" i="43"/>
  <c r="E25" i="43"/>
  <c r="D25" i="43"/>
  <c r="N24" i="43"/>
  <c r="M24" i="43"/>
  <c r="L24" i="43"/>
  <c r="K24" i="43"/>
  <c r="J24" i="43"/>
  <c r="I24" i="43"/>
  <c r="H24" i="43"/>
  <c r="G24" i="43"/>
  <c r="F24" i="43"/>
  <c r="E24" i="43"/>
  <c r="D24" i="43"/>
  <c r="AD97" i="40"/>
  <c r="AC97" i="40"/>
  <c r="AB97" i="40"/>
  <c r="AA97" i="40"/>
  <c r="Z97" i="40"/>
  <c r="Y97" i="40"/>
  <c r="X97" i="40"/>
  <c r="W97" i="40"/>
  <c r="V97" i="40"/>
  <c r="U97" i="40"/>
  <c r="T97" i="40"/>
  <c r="AD81" i="40"/>
  <c r="AC81" i="40"/>
  <c r="AB81" i="40"/>
  <c r="AA81" i="40"/>
  <c r="Z81" i="40"/>
  <c r="Y81" i="40"/>
  <c r="X81" i="40"/>
  <c r="W81" i="40"/>
  <c r="V81" i="40"/>
  <c r="U81" i="40"/>
  <c r="T81" i="40"/>
  <c r="AD65" i="40"/>
  <c r="AC65" i="40"/>
  <c r="AB65" i="40"/>
  <c r="AA65" i="40"/>
  <c r="Z65" i="40"/>
  <c r="Y65" i="40"/>
  <c r="X65" i="40"/>
  <c r="W65" i="40"/>
  <c r="V65" i="40"/>
  <c r="U65" i="40"/>
  <c r="T65" i="40"/>
  <c r="AD49" i="40"/>
  <c r="AC49" i="40"/>
  <c r="AB49" i="40"/>
  <c r="AA49" i="40"/>
  <c r="Z49" i="40"/>
  <c r="Y49" i="40"/>
  <c r="X49" i="40"/>
  <c r="W49" i="40"/>
  <c r="V49" i="40"/>
  <c r="U49" i="40"/>
  <c r="T49" i="40"/>
  <c r="AD176" i="40"/>
  <c r="AC176" i="40"/>
  <c r="AB176" i="40"/>
  <c r="L17" i="29" s="1"/>
  <c r="AA176" i="40"/>
  <c r="Z176" i="40"/>
  <c r="J17" i="29" s="1"/>
  <c r="Y176" i="40"/>
  <c r="I17" i="29" s="1"/>
  <c r="W176" i="40"/>
  <c r="V176" i="40"/>
  <c r="F17" i="29" s="1"/>
  <c r="U176" i="40"/>
  <c r="E17" i="29" s="1"/>
  <c r="T176" i="40"/>
  <c r="D17" i="29" s="1"/>
  <c r="AD175" i="40"/>
  <c r="N16" i="29" s="1"/>
  <c r="AC175" i="40"/>
  <c r="M16" i="29" s="1"/>
  <c r="AB175" i="40"/>
  <c r="L16" i="29" s="1"/>
  <c r="Z175" i="40"/>
  <c r="J16" i="29" s="1"/>
  <c r="Y175" i="40"/>
  <c r="I16" i="29" s="1"/>
  <c r="X175" i="40"/>
  <c r="H16" i="29" s="1"/>
  <c r="W175" i="40"/>
  <c r="G16" i="29" s="1"/>
  <c r="V175" i="40"/>
  <c r="F16" i="29" s="1"/>
  <c r="U175" i="40"/>
  <c r="E16" i="29" s="1"/>
  <c r="T175" i="40"/>
  <c r="D16" i="29" s="1"/>
  <c r="AD174" i="40"/>
  <c r="AC174" i="40"/>
  <c r="AB174" i="40"/>
  <c r="L15" i="29" s="1"/>
  <c r="AA174" i="40"/>
  <c r="Z174" i="40"/>
  <c r="Y174" i="40"/>
  <c r="I15" i="29" s="1"/>
  <c r="X174" i="40"/>
  <c r="W174" i="40"/>
  <c r="G15" i="29" s="1"/>
  <c r="U174" i="40"/>
  <c r="E15" i="29" s="1"/>
  <c r="T174" i="40"/>
  <c r="D15" i="29" s="1"/>
  <c r="AD173" i="40"/>
  <c r="N14" i="29" s="1"/>
  <c r="AC173" i="40"/>
  <c r="M14" i="29" s="1"/>
  <c r="AB173" i="40"/>
  <c r="AA173" i="40"/>
  <c r="Z173" i="40"/>
  <c r="J14" i="29" s="1"/>
  <c r="X173" i="40"/>
  <c r="W173" i="40"/>
  <c r="V173" i="40"/>
  <c r="U173" i="40"/>
  <c r="E14" i="29" s="1"/>
  <c r="T173" i="40"/>
  <c r="AD172" i="40"/>
  <c r="N13" i="29" s="1"/>
  <c r="AC172" i="40"/>
  <c r="AA172" i="40"/>
  <c r="Z172" i="40"/>
  <c r="J13" i="29" s="1"/>
  <c r="Y172" i="40"/>
  <c r="X172" i="40"/>
  <c r="H13" i="29" s="1"/>
  <c r="W172" i="40"/>
  <c r="V172" i="40"/>
  <c r="F13" i="29" s="1"/>
  <c r="U172" i="40"/>
  <c r="AD171" i="40"/>
  <c r="N12" i="29" s="1"/>
  <c r="AC171" i="40"/>
  <c r="M12" i="29" s="1"/>
  <c r="AB171" i="40"/>
  <c r="AA171" i="40"/>
  <c r="K12" i="29" s="1"/>
  <c r="Z171" i="40"/>
  <c r="J12" i="29" s="1"/>
  <c r="Y171" i="40"/>
  <c r="X171" i="40"/>
  <c r="H12" i="29" s="1"/>
  <c r="V171" i="40"/>
  <c r="U171" i="40"/>
  <c r="E12" i="29" s="1"/>
  <c r="T171" i="40"/>
  <c r="AD170" i="40"/>
  <c r="N11" i="29" s="1"/>
  <c r="AC170" i="40"/>
  <c r="M11" i="29" s="1"/>
  <c r="AB170" i="40"/>
  <c r="AA170" i="40"/>
  <c r="Y170" i="40"/>
  <c r="I11" i="29" s="1"/>
  <c r="X170" i="40"/>
  <c r="W170" i="40"/>
  <c r="V170" i="40"/>
  <c r="F11" i="29" s="1"/>
  <c r="U170" i="40"/>
  <c r="E11" i="29" s="1"/>
  <c r="T170" i="40"/>
  <c r="AD169" i="40"/>
  <c r="N10" i="29" s="1"/>
  <c r="AB169" i="40"/>
  <c r="L10" i="29" s="1"/>
  <c r="AA169" i="40"/>
  <c r="Z169" i="40"/>
  <c r="J10" i="29" s="1"/>
  <c r="Y169" i="40"/>
  <c r="X169" i="40"/>
  <c r="H10" i="29" s="1"/>
  <c r="W169" i="40"/>
  <c r="V169" i="40"/>
  <c r="T169" i="40"/>
  <c r="AD168" i="40"/>
  <c r="N9" i="29" s="1"/>
  <c r="AC168" i="40"/>
  <c r="M9" i="29" s="1"/>
  <c r="AB168" i="40"/>
  <c r="L9" i="29" s="1"/>
  <c r="AA168" i="40"/>
  <c r="Z168" i="40"/>
  <c r="J9" i="29" s="1"/>
  <c r="Y168" i="40"/>
  <c r="W168" i="40"/>
  <c r="V168" i="40"/>
  <c r="F9" i="29" s="1"/>
  <c r="U168" i="40"/>
  <c r="T168" i="40"/>
  <c r="D9" i="29" s="1"/>
  <c r="AD167" i="40"/>
  <c r="N8" i="29" s="1"/>
  <c r="AC167" i="40"/>
  <c r="M8" i="29" s="1"/>
  <c r="AB167" i="40"/>
  <c r="L8" i="29" s="1"/>
  <c r="Z167" i="40"/>
  <c r="J8" i="29" s="1"/>
  <c r="Y167" i="40"/>
  <c r="I8" i="29" s="1"/>
  <c r="X167" i="40"/>
  <c r="H8" i="29" s="1"/>
  <c r="W167" i="40"/>
  <c r="V167" i="40"/>
  <c r="F8" i="29" s="1"/>
  <c r="U167" i="40"/>
  <c r="E8" i="29" s="1"/>
  <c r="T167" i="40"/>
  <c r="AD166" i="40"/>
  <c r="AC166" i="40"/>
  <c r="M7" i="29" s="1"/>
  <c r="AB166" i="40"/>
  <c r="L7" i="29" s="1"/>
  <c r="AA166" i="40"/>
  <c r="K7" i="29" s="1"/>
  <c r="Z166" i="40"/>
  <c r="Y166" i="40"/>
  <c r="X166" i="40"/>
  <c r="H7" i="29" s="1"/>
  <c r="W166" i="40"/>
  <c r="U166" i="40"/>
  <c r="E7" i="29" s="1"/>
  <c r="T166" i="40"/>
  <c r="D7" i="29" s="1"/>
  <c r="AD165" i="40"/>
  <c r="N6" i="29" s="1"/>
  <c r="AC165" i="40"/>
  <c r="M6" i="29" s="1"/>
  <c r="AB165" i="40"/>
  <c r="AA165" i="40"/>
  <c r="K6" i="29" s="1"/>
  <c r="Z165" i="40"/>
  <c r="J6" i="29" s="1"/>
  <c r="X165" i="40"/>
  <c r="W165" i="40"/>
  <c r="G6" i="29" s="1"/>
  <c r="V165" i="40"/>
  <c r="F6" i="29" s="1"/>
  <c r="U165" i="40"/>
  <c r="E6" i="29" s="1"/>
  <c r="T165" i="40"/>
  <c r="D6" i="29" s="1"/>
  <c r="AC192" i="40"/>
  <c r="AB192" i="40"/>
  <c r="AA192" i="40"/>
  <c r="Z192" i="40"/>
  <c r="J17" i="34" s="1"/>
  <c r="Y192" i="40"/>
  <c r="I17" i="34" s="1"/>
  <c r="W192" i="40"/>
  <c r="G17" i="34" s="1"/>
  <c r="V192" i="40"/>
  <c r="U192" i="40"/>
  <c r="T192" i="40"/>
  <c r="AC191" i="40"/>
  <c r="AB191" i="40"/>
  <c r="Z191" i="40"/>
  <c r="J16" i="34" s="1"/>
  <c r="Y191" i="40"/>
  <c r="I16" i="34" s="1"/>
  <c r="X191" i="40"/>
  <c r="W191" i="40"/>
  <c r="V191" i="40"/>
  <c r="F16" i="34" s="1"/>
  <c r="U191" i="40"/>
  <c r="T191" i="40"/>
  <c r="D16" i="34" s="1"/>
  <c r="AC190" i="40"/>
  <c r="M15" i="34" s="1"/>
  <c r="AB190" i="40"/>
  <c r="AA190" i="40"/>
  <c r="K15" i="34" s="1"/>
  <c r="Z190" i="40"/>
  <c r="J15" i="34" s="1"/>
  <c r="Y190" i="40"/>
  <c r="X190" i="40"/>
  <c r="H15" i="34" s="1"/>
  <c r="W190" i="40"/>
  <c r="G15" i="34" s="1"/>
  <c r="U190" i="40"/>
  <c r="E15" i="34" s="1"/>
  <c r="T190" i="40"/>
  <c r="AC189" i="40"/>
  <c r="M14" i="34" s="1"/>
  <c r="AB189" i="40"/>
  <c r="L14" i="34" s="1"/>
  <c r="AA189" i="40"/>
  <c r="Z189" i="40"/>
  <c r="J14" i="34" s="1"/>
  <c r="X189" i="40"/>
  <c r="W189" i="40"/>
  <c r="V189" i="40"/>
  <c r="U189" i="40"/>
  <c r="E14" i="34" s="1"/>
  <c r="T189" i="40"/>
  <c r="D14" i="34" s="1"/>
  <c r="AC188" i="40"/>
  <c r="M13" i="34" s="1"/>
  <c r="AA188" i="40"/>
  <c r="K13" i="34" s="1"/>
  <c r="Z188" i="40"/>
  <c r="J13" i="34" s="1"/>
  <c r="Y188" i="40"/>
  <c r="I13" i="34" s="1"/>
  <c r="X188" i="40"/>
  <c r="W188" i="40"/>
  <c r="G13" i="34" s="1"/>
  <c r="V188" i="40"/>
  <c r="F13" i="34" s="1"/>
  <c r="U188" i="40"/>
  <c r="E13" i="34" s="1"/>
  <c r="AC187" i="40"/>
  <c r="M12" i="34" s="1"/>
  <c r="AB187" i="40"/>
  <c r="L12" i="34" s="1"/>
  <c r="AA187" i="40"/>
  <c r="Z187" i="40"/>
  <c r="J12" i="34" s="1"/>
  <c r="Y187" i="40"/>
  <c r="X187" i="40"/>
  <c r="V187" i="40"/>
  <c r="U187" i="40"/>
  <c r="T187" i="40"/>
  <c r="D12" i="34" s="1"/>
  <c r="AC186" i="40"/>
  <c r="AB186" i="40"/>
  <c r="AA186" i="40"/>
  <c r="K11" i="34" s="1"/>
  <c r="Z186" i="40"/>
  <c r="J11" i="34" s="1"/>
  <c r="Y186" i="40"/>
  <c r="X186" i="40"/>
  <c r="H11" i="34" s="1"/>
  <c r="W186" i="40"/>
  <c r="G11" i="34" s="1"/>
  <c r="V186" i="40"/>
  <c r="F11" i="34" s="1"/>
  <c r="U186" i="40"/>
  <c r="U203" i="40" s="1"/>
  <c r="T186" i="40"/>
  <c r="AB185" i="40"/>
  <c r="L10" i="34" s="1"/>
  <c r="AA185" i="40"/>
  <c r="K10" i="34" s="1"/>
  <c r="Z185" i="40"/>
  <c r="Y185" i="40"/>
  <c r="I10" i="34" s="1"/>
  <c r="X185" i="40"/>
  <c r="W185" i="40"/>
  <c r="G10" i="34" s="1"/>
  <c r="V185" i="40"/>
  <c r="T185" i="40"/>
  <c r="D10" i="34" s="1"/>
  <c r="AC184" i="40"/>
  <c r="M9" i="34" s="1"/>
  <c r="AB184" i="40"/>
  <c r="AA184" i="40"/>
  <c r="K9" i="34" s="1"/>
  <c r="Z184" i="40"/>
  <c r="Y184" i="40"/>
  <c r="I9" i="34" s="1"/>
  <c r="W184" i="40"/>
  <c r="G9" i="34" s="1"/>
  <c r="V184" i="40"/>
  <c r="F9" i="34" s="1"/>
  <c r="U184" i="40"/>
  <c r="E9" i="34" s="1"/>
  <c r="T184" i="40"/>
  <c r="AC183" i="40"/>
  <c r="M8" i="34" s="1"/>
  <c r="AB183" i="40"/>
  <c r="L8" i="34" s="1"/>
  <c r="Z183" i="40"/>
  <c r="Y183" i="40"/>
  <c r="I8" i="34" s="1"/>
  <c r="X183" i="40"/>
  <c r="W183" i="40"/>
  <c r="G8" i="34" s="1"/>
  <c r="V183" i="40"/>
  <c r="U183" i="40"/>
  <c r="T183" i="40"/>
  <c r="D8" i="34" s="1"/>
  <c r="AC182" i="40"/>
  <c r="M7" i="34" s="1"/>
  <c r="AB182" i="40"/>
  <c r="AA182" i="40"/>
  <c r="K7" i="34" s="1"/>
  <c r="Z182" i="40"/>
  <c r="Y182" i="40"/>
  <c r="X182" i="40"/>
  <c r="W182" i="40"/>
  <c r="U182" i="40"/>
  <c r="T182" i="40"/>
  <c r="AC181" i="40"/>
  <c r="AB181" i="40"/>
  <c r="L6" i="34" s="1"/>
  <c r="AA181" i="40"/>
  <c r="K6" i="34" s="1"/>
  <c r="Z181" i="40"/>
  <c r="X181" i="40"/>
  <c r="W181" i="40"/>
  <c r="G6" i="34" s="1"/>
  <c r="V181" i="40"/>
  <c r="F6" i="34" s="1"/>
  <c r="U181" i="40"/>
  <c r="T181" i="40"/>
  <c r="Z215" i="40"/>
  <c r="BL177" i="40"/>
  <c r="AV113" i="40"/>
  <c r="BL113" i="40"/>
  <c r="AF113" i="40"/>
  <c r="I7" i="36"/>
  <c r="I11" i="36"/>
  <c r="F13" i="35"/>
  <c r="E10" i="36"/>
  <c r="K8" i="35"/>
  <c r="K16" i="35"/>
  <c r="J13" i="36"/>
  <c r="I12" i="34"/>
  <c r="M11" i="36"/>
  <c r="M17" i="36"/>
  <c r="C16" i="41"/>
  <c r="C8" i="41"/>
  <c r="F9" i="36"/>
  <c r="F12" i="36"/>
  <c r="L7" i="35"/>
  <c r="K12" i="36"/>
  <c r="E7" i="34"/>
  <c r="M17" i="34"/>
  <c r="F17" i="35"/>
  <c r="I6" i="36"/>
  <c r="M10" i="36"/>
  <c r="D10" i="36"/>
  <c r="H12" i="36"/>
  <c r="D16" i="36"/>
  <c r="D17" i="36"/>
  <c r="L17" i="36"/>
  <c r="C54" i="41"/>
  <c r="C58" i="41"/>
  <c r="C62" i="41"/>
  <c r="C88" i="41"/>
  <c r="C92" i="41"/>
  <c r="C96" i="41"/>
  <c r="BF215" i="40"/>
  <c r="BC215" i="40"/>
  <c r="C133" i="41"/>
  <c r="C137" i="41"/>
  <c r="C141" i="41"/>
  <c r="C148" i="41"/>
  <c r="C152" i="41"/>
  <c r="C156" i="41"/>
  <c r="C160" i="41"/>
  <c r="C24" i="41"/>
  <c r="C39" i="41"/>
  <c r="C47" i="41"/>
  <c r="C69" i="41"/>
  <c r="C77" i="41"/>
  <c r="C84" i="41"/>
  <c r="C103" i="41"/>
  <c r="C111" i="41"/>
  <c r="C122" i="41"/>
  <c r="C55" i="41"/>
  <c r="C63" i="41"/>
  <c r="C85" i="41"/>
  <c r="C89" i="41"/>
  <c r="C93" i="41"/>
  <c r="C100" i="41"/>
  <c r="C32" i="41"/>
  <c r="C43" i="41"/>
  <c r="C73" i="41"/>
  <c r="C107" i="41"/>
  <c r="C118" i="41"/>
  <c r="C126" i="41"/>
  <c r="C21" i="41"/>
  <c r="C36" i="41"/>
  <c r="C59" i="41"/>
  <c r="C11" i="41"/>
  <c r="C37" i="41"/>
  <c r="C41" i="41"/>
  <c r="C45" i="41"/>
  <c r="C52" i="41"/>
  <c r="C71" i="41"/>
  <c r="C75" i="41"/>
  <c r="C79" i="41"/>
  <c r="C120" i="41"/>
  <c r="C124" i="41"/>
  <c r="C128" i="41"/>
  <c r="C135" i="41"/>
  <c r="C139" i="41"/>
  <c r="C143" i="41"/>
  <c r="C14" i="41"/>
  <c r="C53" i="41"/>
  <c r="C57" i="41"/>
  <c r="C61" i="41"/>
  <c r="C68" i="41"/>
  <c r="C151" i="41"/>
  <c r="C155" i="41"/>
  <c r="C159" i="41"/>
  <c r="C6" i="41"/>
  <c r="C25" i="41"/>
  <c r="C44" i="41"/>
  <c r="C70" i="41"/>
  <c r="C74" i="41"/>
  <c r="C78" i="41"/>
  <c r="C104" i="41"/>
  <c r="C108" i="41"/>
  <c r="C112" i="41"/>
  <c r="C119" i="41"/>
  <c r="C123" i="41"/>
  <c r="C127" i="41"/>
  <c r="C134" i="41"/>
  <c r="C138" i="41"/>
  <c r="C142" i="41"/>
  <c r="C149" i="41"/>
  <c r="C153" i="41"/>
  <c r="C157" i="41"/>
  <c r="O12" i="39"/>
  <c r="O8" i="39"/>
  <c r="O9" i="39"/>
  <c r="C22" i="41"/>
  <c r="C26" i="41"/>
  <c r="C30" i="41"/>
  <c r="C56" i="41"/>
  <c r="C60" i="41"/>
  <c r="C64" i="41"/>
  <c r="C86" i="41"/>
  <c r="C90" i="41"/>
  <c r="C94" i="41"/>
  <c r="C101" i="41"/>
  <c r="C105" i="41"/>
  <c r="C109" i="41"/>
  <c r="C116" i="41"/>
  <c r="C150" i="41"/>
  <c r="C154" i="41"/>
  <c r="C158" i="41"/>
  <c r="O5" i="39"/>
  <c r="O11" i="39"/>
  <c r="O7" i="39"/>
  <c r="O13" i="39"/>
  <c r="C29" i="41"/>
  <c r="C40" i="41"/>
  <c r="C48" i="41"/>
  <c r="C23" i="41"/>
  <c r="C27" i="41"/>
  <c r="C38" i="41"/>
  <c r="C42" i="41"/>
  <c r="C46" i="41"/>
  <c r="C72" i="41"/>
  <c r="C76" i="41"/>
  <c r="C80" i="41"/>
  <c r="C87" i="41"/>
  <c r="C91" i="41"/>
  <c r="C95" i="41"/>
  <c r="C102" i="41"/>
  <c r="C106" i="41"/>
  <c r="C110" i="41"/>
  <c r="C117" i="41"/>
  <c r="C121" i="41"/>
  <c r="C125" i="41"/>
  <c r="C132" i="41"/>
  <c r="C136" i="41"/>
  <c r="C140" i="41"/>
  <c r="C144" i="41"/>
  <c r="O14" i="39"/>
  <c r="O10" i="39"/>
  <c r="O6" i="39"/>
  <c r="BB145" i="40"/>
  <c r="BJ145" i="40"/>
  <c r="AE37" i="40"/>
  <c r="AE38" i="40"/>
  <c r="AE39" i="40"/>
  <c r="AE40" i="40"/>
  <c r="AE41" i="40"/>
  <c r="AE42" i="40"/>
  <c r="AE43" i="40"/>
  <c r="AE44" i="40"/>
  <c r="AE45" i="40"/>
  <c r="AE46" i="40"/>
  <c r="AE47" i="40"/>
  <c r="AE48" i="40"/>
  <c r="AE53" i="40"/>
  <c r="AE54" i="40"/>
  <c r="AE55" i="40"/>
  <c r="AE56" i="40"/>
  <c r="AE57" i="40"/>
  <c r="AE58" i="40"/>
  <c r="AE59" i="40"/>
  <c r="AE60" i="40"/>
  <c r="AE61" i="40"/>
  <c r="AE62" i="40"/>
  <c r="AE63" i="40"/>
  <c r="AE64" i="40"/>
  <c r="AE69" i="40"/>
  <c r="AE70" i="40"/>
  <c r="AE71" i="40"/>
  <c r="AE72" i="40"/>
  <c r="AE73" i="40"/>
  <c r="AE74" i="40"/>
  <c r="AE75" i="40"/>
  <c r="AE76" i="40"/>
  <c r="AE77" i="40"/>
  <c r="AE78" i="40"/>
  <c r="AE79" i="40"/>
  <c r="AE80" i="40"/>
  <c r="AE85" i="40"/>
  <c r="AE86" i="40"/>
  <c r="AE87" i="40"/>
  <c r="AE88" i="40"/>
  <c r="AE89" i="40"/>
  <c r="AE90" i="40"/>
  <c r="AE91" i="40"/>
  <c r="AE117" i="40"/>
  <c r="AE118" i="40"/>
  <c r="AE119" i="40"/>
  <c r="AE120" i="40"/>
  <c r="AE121" i="40"/>
  <c r="AE122" i="40"/>
  <c r="AE123" i="40"/>
  <c r="AE124" i="40"/>
  <c r="AE125" i="40"/>
  <c r="AE126" i="40"/>
  <c r="AE127" i="40"/>
  <c r="AE128" i="40"/>
  <c r="AE133" i="40"/>
  <c r="AE134" i="40"/>
  <c r="AE135" i="40"/>
  <c r="AE136" i="40"/>
  <c r="AE137" i="40"/>
  <c r="AE138" i="40"/>
  <c r="AE139" i="40"/>
  <c r="AE140" i="40"/>
  <c r="AE141" i="40"/>
  <c r="AE142" i="40"/>
  <c r="AE149" i="40"/>
  <c r="AU37" i="40"/>
  <c r="AU38" i="40"/>
  <c r="AU39" i="40"/>
  <c r="AU40" i="40"/>
  <c r="AU41" i="40"/>
  <c r="AU42" i="40"/>
  <c r="AU43" i="40"/>
  <c r="AU44" i="40"/>
  <c r="AU45" i="40"/>
  <c r="AU46" i="40"/>
  <c r="AU47" i="40"/>
  <c r="AU48" i="40"/>
  <c r="BK37" i="40"/>
  <c r="BK38" i="40"/>
  <c r="BK39" i="40"/>
  <c r="BK40" i="40"/>
  <c r="BK41" i="40"/>
  <c r="BK42" i="40"/>
  <c r="BK43" i="40"/>
  <c r="BK44" i="40"/>
  <c r="BK45" i="40"/>
  <c r="BK46" i="40"/>
  <c r="BK47" i="40"/>
  <c r="BK48" i="40"/>
  <c r="AU53" i="40"/>
  <c r="AU54" i="40"/>
  <c r="AU55" i="40"/>
  <c r="AU56" i="40"/>
  <c r="AU57" i="40"/>
  <c r="AU58" i="40"/>
  <c r="AU59" i="40"/>
  <c r="AU60" i="40"/>
  <c r="AU61" i="40"/>
  <c r="AU62" i="40"/>
  <c r="AU63" i="40"/>
  <c r="AU64" i="40"/>
  <c r="BK53" i="40"/>
  <c r="BK54" i="40"/>
  <c r="BK55" i="40"/>
  <c r="BK56" i="40"/>
  <c r="BK57" i="40"/>
  <c r="BK58" i="40"/>
  <c r="BK59" i="40"/>
  <c r="BK60" i="40"/>
  <c r="BK61" i="40"/>
  <c r="BK62" i="40"/>
  <c r="BK63" i="40"/>
  <c r="BK64" i="40"/>
  <c r="AU69" i="40"/>
  <c r="AU70" i="40"/>
  <c r="AU71" i="40"/>
  <c r="AU72" i="40"/>
  <c r="AU73" i="40"/>
  <c r="AU74" i="40"/>
  <c r="AU75" i="40"/>
  <c r="AU76" i="40"/>
  <c r="AU77" i="40"/>
  <c r="AU78" i="40"/>
  <c r="AU79" i="40"/>
  <c r="AU80" i="40"/>
  <c r="BK69" i="40"/>
  <c r="BK70" i="40"/>
  <c r="BK71" i="40"/>
  <c r="BK72" i="40"/>
  <c r="BK73" i="40"/>
  <c r="BK74" i="40"/>
  <c r="BK75" i="40"/>
  <c r="BK76" i="40"/>
  <c r="BK77" i="40"/>
  <c r="BK78" i="40"/>
  <c r="BK79" i="40"/>
  <c r="BK80" i="40"/>
  <c r="AU85" i="40"/>
  <c r="AU86" i="40"/>
  <c r="AU87" i="40"/>
  <c r="AU88" i="40"/>
  <c r="AU89" i="40"/>
  <c r="AU90" i="40"/>
  <c r="AU91" i="40"/>
  <c r="AU92" i="40"/>
  <c r="AU93" i="40"/>
  <c r="AU94" i="40"/>
  <c r="AU95" i="40"/>
  <c r="AU96" i="40"/>
  <c r="AU117" i="40"/>
  <c r="AU118" i="40"/>
  <c r="AU119" i="40"/>
  <c r="AU120" i="40"/>
  <c r="AU121" i="40"/>
  <c r="AU122" i="40"/>
  <c r="AU123" i="40"/>
  <c r="AU124" i="40"/>
  <c r="AU125" i="40"/>
  <c r="AU126" i="40"/>
  <c r="AU127" i="40"/>
  <c r="AU128" i="40"/>
  <c r="BK85" i="40"/>
  <c r="BK86" i="40"/>
  <c r="BK87" i="40"/>
  <c r="BK88" i="40"/>
  <c r="BK89" i="40"/>
  <c r="BK90" i="40"/>
  <c r="BK91" i="40"/>
  <c r="BK92" i="40"/>
  <c r="BK93" i="40"/>
  <c r="BK94" i="40"/>
  <c r="BK95" i="40"/>
  <c r="BK96" i="40"/>
  <c r="BK117" i="40"/>
  <c r="BK118" i="40"/>
  <c r="BK119" i="40"/>
  <c r="BK120" i="40"/>
  <c r="BK121" i="40"/>
  <c r="BK122" i="40"/>
  <c r="BK123" i="40"/>
  <c r="BK124" i="40"/>
  <c r="BK125" i="40"/>
  <c r="BK126" i="40"/>
  <c r="BK127" i="40"/>
  <c r="BK128" i="40"/>
  <c r="AU133" i="40"/>
  <c r="AU134" i="40"/>
  <c r="AU135" i="40"/>
  <c r="AU136" i="40"/>
  <c r="AU137" i="40"/>
  <c r="AU138" i="40"/>
  <c r="AU139" i="40"/>
  <c r="AU140" i="40"/>
  <c r="AU141" i="40"/>
  <c r="AU142" i="40"/>
  <c r="AU143" i="40"/>
  <c r="AU144" i="40"/>
  <c r="AU149" i="40"/>
  <c r="AU150" i="40"/>
  <c r="AU151" i="40"/>
  <c r="AU152" i="40"/>
  <c r="AU153" i="40"/>
  <c r="AU154" i="40"/>
  <c r="AU155" i="40"/>
  <c r="AU156" i="40"/>
  <c r="AU157" i="40"/>
  <c r="AU158" i="40"/>
  <c r="AU159" i="40"/>
  <c r="AU160" i="40"/>
  <c r="BK133" i="40"/>
  <c r="BK134" i="40"/>
  <c r="BK135" i="40"/>
  <c r="BK136" i="40"/>
  <c r="BK137" i="40"/>
  <c r="BK138" i="40"/>
  <c r="BK139" i="40"/>
  <c r="BK140" i="40"/>
  <c r="BK141" i="40"/>
  <c r="BK142" i="40"/>
  <c r="BK143" i="40"/>
  <c r="BK144" i="40"/>
  <c r="BK149" i="40"/>
  <c r="BK150" i="40"/>
  <c r="BK151" i="40"/>
  <c r="BK152" i="40"/>
  <c r="BK153" i="40"/>
  <c r="BK154" i="40"/>
  <c r="BK155" i="40"/>
  <c r="BK156" i="40"/>
  <c r="BK157" i="40"/>
  <c r="BK158" i="40"/>
  <c r="BK159" i="40"/>
  <c r="BK160" i="40"/>
  <c r="AE92" i="40"/>
  <c r="AE93" i="40"/>
  <c r="AE94" i="40"/>
  <c r="AE95" i="40"/>
  <c r="AE96" i="40"/>
  <c r="AE143" i="40"/>
  <c r="AE144" i="40"/>
  <c r="AE150" i="40"/>
  <c r="AE151" i="40"/>
  <c r="AE152" i="40"/>
  <c r="AE153" i="40"/>
  <c r="AE154" i="40"/>
  <c r="AE155" i="40"/>
  <c r="AE156" i="40"/>
  <c r="AE157" i="40"/>
  <c r="AE158" i="40"/>
  <c r="AE159" i="40"/>
  <c r="AE160" i="40"/>
  <c r="H113" i="39"/>
  <c r="D113" i="39"/>
  <c r="H169" i="39"/>
  <c r="C186" i="40"/>
  <c r="C11" i="33" s="1"/>
  <c r="I190" i="40"/>
  <c r="I15" i="33" s="1"/>
  <c r="D189" i="40"/>
  <c r="J187" i="40"/>
  <c r="J12" i="33" s="1"/>
  <c r="E186" i="40"/>
  <c r="G184" i="40"/>
  <c r="E182" i="40"/>
  <c r="E7" i="33" s="1"/>
  <c r="K180" i="40"/>
  <c r="G166" i="40"/>
  <c r="K167" i="40"/>
  <c r="G169" i="40"/>
  <c r="G10" i="10" s="1"/>
  <c r="K170" i="40"/>
  <c r="K11" i="10" s="1"/>
  <c r="G172" i="40"/>
  <c r="G13" i="10" s="1"/>
  <c r="K173" i="40"/>
  <c r="K14" i="10" s="1"/>
  <c r="C176" i="40"/>
  <c r="O38" i="40"/>
  <c r="O42" i="40"/>
  <c r="O45" i="40"/>
  <c r="K65" i="40"/>
  <c r="O58" i="40"/>
  <c r="O59" i="40"/>
  <c r="O61" i="40"/>
  <c r="O63" i="40"/>
  <c r="O64" i="40"/>
  <c r="C81" i="40"/>
  <c r="O68" i="40"/>
  <c r="G81" i="40"/>
  <c r="K81" i="40"/>
  <c r="O69" i="40"/>
  <c r="O70" i="40"/>
  <c r="O71" i="40"/>
  <c r="O72" i="40"/>
  <c r="O73" i="40"/>
  <c r="O74" i="40"/>
  <c r="O76" i="40"/>
  <c r="O77" i="40"/>
  <c r="O78" i="40"/>
  <c r="O80" i="40"/>
  <c r="C97" i="40"/>
  <c r="G97" i="40"/>
  <c r="K97" i="40"/>
  <c r="O85" i="40"/>
  <c r="O86" i="40"/>
  <c r="O87" i="40"/>
  <c r="O88" i="40"/>
  <c r="O89" i="40"/>
  <c r="O90" i="40"/>
  <c r="O91" i="40"/>
  <c r="O92" i="40"/>
  <c r="O93" i="40"/>
  <c r="O94" i="40"/>
  <c r="O95" i="40"/>
  <c r="O96" i="40"/>
  <c r="C113" i="40"/>
  <c r="O100" i="40"/>
  <c r="G5" i="43"/>
  <c r="G113" i="40"/>
  <c r="K5" i="43"/>
  <c r="K113" i="40"/>
  <c r="C6" i="43"/>
  <c r="O101" i="40"/>
  <c r="G6" i="43"/>
  <c r="K6" i="43"/>
  <c r="C7" i="43"/>
  <c r="O102" i="40"/>
  <c r="G7" i="43"/>
  <c r="K7" i="43"/>
  <c r="C8" i="43"/>
  <c r="O103" i="40"/>
  <c r="G8" i="43"/>
  <c r="K8" i="43"/>
  <c r="C9" i="43"/>
  <c r="O104" i="40"/>
  <c r="G9" i="43"/>
  <c r="K9" i="43"/>
  <c r="C10" i="43"/>
  <c r="G10" i="43"/>
  <c r="K10" i="43"/>
  <c r="C11" i="43"/>
  <c r="O106" i="40"/>
  <c r="G11" i="43"/>
  <c r="K11" i="43"/>
  <c r="C12" i="43"/>
  <c r="G12" i="43"/>
  <c r="K12" i="43"/>
  <c r="C13" i="43"/>
  <c r="O108" i="40"/>
  <c r="G13" i="43"/>
  <c r="K13" i="43"/>
  <c r="C14" i="43"/>
  <c r="O109" i="40"/>
  <c r="G14" i="43"/>
  <c r="K14" i="43"/>
  <c r="C15" i="43"/>
  <c r="O110" i="40"/>
  <c r="G15" i="43"/>
  <c r="K15" i="43"/>
  <c r="C16" i="43"/>
  <c r="O111" i="40"/>
  <c r="G16" i="43"/>
  <c r="K16" i="43"/>
  <c r="C17" i="43"/>
  <c r="O112" i="40"/>
  <c r="G17" i="43"/>
  <c r="K17" i="43"/>
  <c r="O116" i="40"/>
  <c r="C129" i="40"/>
  <c r="G129" i="40"/>
  <c r="K129" i="40"/>
  <c r="O117" i="40"/>
  <c r="O118" i="40"/>
  <c r="O119" i="40"/>
  <c r="O120" i="40"/>
  <c r="O121" i="40"/>
  <c r="O122" i="40"/>
  <c r="O123" i="40"/>
  <c r="O124" i="40"/>
  <c r="O125" i="40"/>
  <c r="O126" i="40"/>
  <c r="O127" i="40"/>
  <c r="O128" i="40"/>
  <c r="C145" i="40"/>
  <c r="O132" i="40"/>
  <c r="G145" i="40"/>
  <c r="K145" i="40"/>
  <c r="O133" i="40"/>
  <c r="O134" i="40"/>
  <c r="O135" i="40"/>
  <c r="O136" i="40"/>
  <c r="O137" i="40"/>
  <c r="O138" i="40"/>
  <c r="O139" i="40"/>
  <c r="O140" i="40"/>
  <c r="O141" i="40"/>
  <c r="O142" i="40"/>
  <c r="O143" i="40"/>
  <c r="O144" i="40"/>
  <c r="C161" i="40"/>
  <c r="O148" i="40"/>
  <c r="G161" i="40"/>
  <c r="K161" i="40"/>
  <c r="O149" i="40"/>
  <c r="O150" i="40"/>
  <c r="O151" i="40"/>
  <c r="O152" i="40"/>
  <c r="O153" i="40"/>
  <c r="O154" i="40"/>
  <c r="O155" i="40"/>
  <c r="O156" i="40"/>
  <c r="O157" i="40"/>
  <c r="O158" i="40"/>
  <c r="O159" i="40"/>
  <c r="O160" i="40"/>
  <c r="S180" i="40"/>
  <c r="C5" i="34" s="1"/>
  <c r="W180" i="40"/>
  <c r="AA180" i="40"/>
  <c r="K5" i="34" s="1"/>
  <c r="S181" i="40"/>
  <c r="C6" i="34" s="1"/>
  <c r="S182" i="40"/>
  <c r="C7" i="34" s="1"/>
  <c r="S184" i="40"/>
  <c r="C9" i="34" s="1"/>
  <c r="S185" i="40"/>
  <c r="S186" i="40"/>
  <c r="S187" i="40"/>
  <c r="C12" i="34" s="1"/>
  <c r="S188" i="40"/>
  <c r="C13" i="34" s="1"/>
  <c r="S189" i="40"/>
  <c r="S190" i="40"/>
  <c r="C15" i="34" s="1"/>
  <c r="S192" i="40"/>
  <c r="S164" i="40"/>
  <c r="C5" i="29" s="1"/>
  <c r="W164" i="40"/>
  <c r="G5" i="29" s="1"/>
  <c r="AA164" i="40"/>
  <c r="S165" i="40"/>
  <c r="S166" i="40"/>
  <c r="C7" i="29" s="1"/>
  <c r="G8" i="29"/>
  <c r="S168" i="40"/>
  <c r="C9" i="29" s="1"/>
  <c r="S169" i="40"/>
  <c r="C10" i="29" s="1"/>
  <c r="S170" i="40"/>
  <c r="S171" i="40"/>
  <c r="C12" i="29" s="1"/>
  <c r="S172" i="40"/>
  <c r="S173" i="40"/>
  <c r="C14" i="29" s="1"/>
  <c r="S174" i="40"/>
  <c r="S176" i="40"/>
  <c r="C17" i="29" s="1"/>
  <c r="S49" i="40"/>
  <c r="AE36" i="40"/>
  <c r="AE52" i="40"/>
  <c r="S65" i="40"/>
  <c r="AE68" i="40"/>
  <c r="S81" i="40"/>
  <c r="AE84" i="40"/>
  <c r="S97" i="40"/>
  <c r="AE100" i="40"/>
  <c r="S113" i="40"/>
  <c r="G23" i="43"/>
  <c r="W113" i="40"/>
  <c r="K23" i="43"/>
  <c r="AA113" i="40"/>
  <c r="C24" i="43"/>
  <c r="AE101" i="40"/>
  <c r="C25" i="43"/>
  <c r="AE102" i="40"/>
  <c r="C26" i="43"/>
  <c r="AE103" i="40"/>
  <c r="C27" i="43"/>
  <c r="AE104" i="40"/>
  <c r="C28" i="43"/>
  <c r="AE105" i="40"/>
  <c r="C29" i="43"/>
  <c r="AE106" i="40"/>
  <c r="C30" i="43"/>
  <c r="AE107" i="40"/>
  <c r="C31" i="43"/>
  <c r="AE108" i="40"/>
  <c r="C32" i="43"/>
  <c r="AE109" i="40"/>
  <c r="C33" i="43"/>
  <c r="AE110" i="40"/>
  <c r="C34" i="43"/>
  <c r="AE111" i="40"/>
  <c r="C35" i="43"/>
  <c r="AE112" i="40"/>
  <c r="AE116" i="40"/>
  <c r="S129" i="40"/>
  <c r="AE132" i="40"/>
  <c r="S145" i="40"/>
  <c r="AE148" i="40"/>
  <c r="S161" i="40"/>
  <c r="AI180" i="40"/>
  <c r="C5" i="35" s="1"/>
  <c r="AM180" i="40"/>
  <c r="AQ180" i="40"/>
  <c r="K5" i="35" s="1"/>
  <c r="AI181" i="40"/>
  <c r="C6" i="35" s="1"/>
  <c r="AI182" i="40"/>
  <c r="AI183" i="40"/>
  <c r="C8" i="35" s="1"/>
  <c r="AI184" i="40"/>
  <c r="C9" i="35" s="1"/>
  <c r="AI185" i="40"/>
  <c r="C10" i="35" s="1"/>
  <c r="AI187" i="40"/>
  <c r="C12" i="35" s="1"/>
  <c r="AI188" i="40"/>
  <c r="C13" i="35" s="1"/>
  <c r="AI189" i="40"/>
  <c r="AI190" i="40"/>
  <c r="C15" i="35" s="1"/>
  <c r="AI191" i="40"/>
  <c r="AI192" i="40"/>
  <c r="C17" i="35" s="1"/>
  <c r="BC180" i="40"/>
  <c r="G5" i="36" s="1"/>
  <c r="BG180" i="40"/>
  <c r="BG17" i="40"/>
  <c r="AY182" i="40"/>
  <c r="AY183" i="40"/>
  <c r="C8" i="36" s="1"/>
  <c r="AY184" i="40"/>
  <c r="C9" i="36" s="1"/>
  <c r="BK8" i="40"/>
  <c r="AY185" i="40"/>
  <c r="C10" i="36" s="1"/>
  <c r="AY186" i="40"/>
  <c r="C11" i="36" s="1"/>
  <c r="AY187" i="40"/>
  <c r="C12" i="36" s="1"/>
  <c r="AY188" i="40"/>
  <c r="C13" i="36" s="1"/>
  <c r="BK12" i="40"/>
  <c r="AY190" i="40"/>
  <c r="C15" i="36" s="1"/>
  <c r="AY191" i="40"/>
  <c r="C16" i="36" s="1"/>
  <c r="AY192" i="40"/>
  <c r="BK16" i="40"/>
  <c r="AI164" i="40"/>
  <c r="AM164" i="40"/>
  <c r="G5" i="30" s="1"/>
  <c r="AQ164" i="40"/>
  <c r="K5" i="30" s="1"/>
  <c r="AI165" i="40"/>
  <c r="C6" i="30" s="1"/>
  <c r="K6" i="30"/>
  <c r="AI166" i="40"/>
  <c r="C7" i="30" s="1"/>
  <c r="AI167" i="40"/>
  <c r="C8" i="30" s="1"/>
  <c r="G8" i="30"/>
  <c r="AI168" i="40"/>
  <c r="C9" i="30" s="1"/>
  <c r="AU24" i="40"/>
  <c r="AI169" i="40"/>
  <c r="C10" i="30" s="1"/>
  <c r="AI171" i="40"/>
  <c r="C12" i="30" s="1"/>
  <c r="AI172" i="40"/>
  <c r="C13" i="30" s="1"/>
  <c r="AI173" i="40"/>
  <c r="C14" i="30" s="1"/>
  <c r="AI174" i="40"/>
  <c r="C15" i="30" s="1"/>
  <c r="AI175" i="40"/>
  <c r="C16" i="30" s="1"/>
  <c r="AI176" i="40"/>
  <c r="G17" i="30"/>
  <c r="AY33" i="40"/>
  <c r="BK20" i="40"/>
  <c r="BC164" i="40"/>
  <c r="BC33" i="40"/>
  <c r="BG164" i="40"/>
  <c r="K5" i="31" s="1"/>
  <c r="BG33" i="40"/>
  <c r="AY165" i="40"/>
  <c r="BK21" i="40"/>
  <c r="AY166" i="40"/>
  <c r="BK22" i="40"/>
  <c r="AY167" i="40"/>
  <c r="BK23" i="40"/>
  <c r="AY168" i="40"/>
  <c r="BK24" i="40"/>
  <c r="AY169" i="40"/>
  <c r="BK25" i="40"/>
  <c r="K10" i="31"/>
  <c r="BG202" i="40"/>
  <c r="AY170" i="40"/>
  <c r="C11" i="31" s="1"/>
  <c r="BK26" i="40"/>
  <c r="K11" i="31"/>
  <c r="AY171" i="40"/>
  <c r="C12" i="31" s="1"/>
  <c r="BK27" i="40"/>
  <c r="G12" i="31"/>
  <c r="K12" i="31"/>
  <c r="AY172" i="40"/>
  <c r="C13" i="31" s="1"/>
  <c r="BK28" i="40"/>
  <c r="AY173" i="40"/>
  <c r="BK29" i="40"/>
  <c r="K14" i="31"/>
  <c r="AY174" i="40"/>
  <c r="C15" i="31" s="1"/>
  <c r="BK30" i="40"/>
  <c r="AY175" i="40"/>
  <c r="BK31" i="40"/>
  <c r="G16" i="31"/>
  <c r="AY176" i="40"/>
  <c r="C17" i="31" s="1"/>
  <c r="BK32" i="40"/>
  <c r="AI49" i="40"/>
  <c r="AU36" i="40"/>
  <c r="BK36" i="40"/>
  <c r="AY49" i="40"/>
  <c r="AU52" i="40"/>
  <c r="AI65" i="40"/>
  <c r="AY65" i="40"/>
  <c r="BK52" i="40"/>
  <c r="AI81" i="40"/>
  <c r="AU68" i="40"/>
  <c r="BK68" i="40"/>
  <c r="AY81" i="40"/>
  <c r="AU84" i="40"/>
  <c r="AI97" i="40"/>
  <c r="C41" i="43"/>
  <c r="AU100" i="40"/>
  <c r="AI113" i="40"/>
  <c r="G41" i="43"/>
  <c r="AM113" i="40"/>
  <c r="K41" i="43"/>
  <c r="AQ113" i="40"/>
  <c r="C42" i="43"/>
  <c r="AU101" i="40"/>
  <c r="C43" i="43"/>
  <c r="AU102" i="40"/>
  <c r="C44" i="43"/>
  <c r="AU103" i="40"/>
  <c r="C45" i="43"/>
  <c r="AU104" i="40"/>
  <c r="C46" i="43"/>
  <c r="AU105" i="40"/>
  <c r="C47" i="43"/>
  <c r="AU106" i="40"/>
  <c r="C48" i="43"/>
  <c r="AU107" i="40"/>
  <c r="C49" i="43"/>
  <c r="AU108" i="40"/>
  <c r="C50" i="43"/>
  <c r="AU109" i="40"/>
  <c r="C51" i="43"/>
  <c r="AU110" i="40"/>
  <c r="C52" i="43"/>
  <c r="AU111" i="40"/>
  <c r="C53" i="43"/>
  <c r="AU112" i="40"/>
  <c r="AU116" i="40"/>
  <c r="AI129" i="40"/>
  <c r="AY97" i="40"/>
  <c r="BK84" i="40"/>
  <c r="BK100" i="40"/>
  <c r="AY113" i="40"/>
  <c r="G59" i="43"/>
  <c r="BC113" i="40"/>
  <c r="K59" i="43"/>
  <c r="BG113" i="40"/>
  <c r="C60" i="43"/>
  <c r="BK101" i="40"/>
  <c r="C61" i="43"/>
  <c r="BK102" i="40"/>
  <c r="C62" i="43"/>
  <c r="BK103" i="40"/>
  <c r="C63" i="43"/>
  <c r="BK104" i="40"/>
  <c r="C64" i="43"/>
  <c r="BK105" i="40"/>
  <c r="C65" i="43"/>
  <c r="BK106" i="40"/>
  <c r="C66" i="43"/>
  <c r="BK107" i="40"/>
  <c r="C67" i="43"/>
  <c r="BK108" i="40"/>
  <c r="C68" i="43"/>
  <c r="BK109" i="40"/>
  <c r="C69" i="43"/>
  <c r="BK110" i="40"/>
  <c r="C70" i="43"/>
  <c r="BK111" i="40"/>
  <c r="C71" i="43"/>
  <c r="BK112" i="40"/>
  <c r="AY129" i="40"/>
  <c r="BK116" i="40"/>
  <c r="AU132" i="40"/>
  <c r="AI145" i="40"/>
  <c r="AI161" i="40"/>
  <c r="AU148" i="40"/>
  <c r="BK132" i="40"/>
  <c r="AY145" i="40"/>
  <c r="AY161" i="40"/>
  <c r="BK148" i="40"/>
  <c r="O4" i="39"/>
  <c r="C15" i="39"/>
  <c r="D29" i="39"/>
  <c r="H29" i="39"/>
  <c r="L29" i="39"/>
  <c r="D99" i="39"/>
  <c r="L99" i="39"/>
  <c r="C190" i="40"/>
  <c r="M186" i="40"/>
  <c r="M11" i="33" s="1"/>
  <c r="L185" i="40"/>
  <c r="K184" i="40"/>
  <c r="F183" i="40"/>
  <c r="F8" i="33" s="1"/>
  <c r="L181" i="40"/>
  <c r="L6" i="33" s="1"/>
  <c r="G164" i="40"/>
  <c r="G5" i="10" s="1"/>
  <c r="K165" i="40"/>
  <c r="C167" i="40"/>
  <c r="C8" i="10" s="1"/>
  <c r="O24" i="40"/>
  <c r="C168" i="40"/>
  <c r="C9" i="10" s="1"/>
  <c r="C169" i="40"/>
  <c r="C10" i="10" s="1"/>
  <c r="C170" i="40"/>
  <c r="C11" i="10" s="1"/>
  <c r="G171" i="40"/>
  <c r="G12" i="10" s="1"/>
  <c r="O28" i="40"/>
  <c r="C173" i="40"/>
  <c r="G174" i="40"/>
  <c r="G15" i="10" s="1"/>
  <c r="C175" i="40"/>
  <c r="K176" i="40"/>
  <c r="K17" i="10" s="1"/>
  <c r="O40" i="40"/>
  <c r="O44" i="40"/>
  <c r="O46" i="40"/>
  <c r="G65" i="40"/>
  <c r="O53" i="40"/>
  <c r="O56" i="40"/>
  <c r="O57" i="40"/>
  <c r="O60" i="40"/>
  <c r="O62" i="40"/>
  <c r="J192" i="40"/>
  <c r="J17" i="33" s="1"/>
  <c r="I191" i="40"/>
  <c r="I16" i="33" s="1"/>
  <c r="D190" i="40"/>
  <c r="D15" i="33" s="1"/>
  <c r="F188" i="40"/>
  <c r="F13" i="33" s="1"/>
  <c r="J184" i="40"/>
  <c r="H182" i="40"/>
  <c r="H7" i="33" s="1"/>
  <c r="F180" i="40"/>
  <c r="D165" i="40"/>
  <c r="D166" i="40"/>
  <c r="D7" i="10" s="1"/>
  <c r="D167" i="40"/>
  <c r="L167" i="40"/>
  <c r="L8" i="10" s="1"/>
  <c r="H168" i="40"/>
  <c r="H9" i="10" s="1"/>
  <c r="H169" i="40"/>
  <c r="H10" i="10" s="1"/>
  <c r="H170" i="40"/>
  <c r="H11" i="10" s="1"/>
  <c r="H171" i="40"/>
  <c r="D172" i="40"/>
  <c r="D13" i="10" s="1"/>
  <c r="D173" i="40"/>
  <c r="D14" i="10" s="1"/>
  <c r="L173" i="40"/>
  <c r="L14" i="10" s="1"/>
  <c r="L174" i="40"/>
  <c r="H175" i="40"/>
  <c r="H176" i="40"/>
  <c r="H17" i="10" s="1"/>
  <c r="D49" i="40"/>
  <c r="L49" i="40"/>
  <c r="D81" i="40"/>
  <c r="L81" i="40"/>
  <c r="D97" i="40"/>
  <c r="L97" i="40"/>
  <c r="D5" i="43"/>
  <c r="D113" i="40"/>
  <c r="H5" i="43"/>
  <c r="H113" i="40"/>
  <c r="L5" i="43"/>
  <c r="L113" i="40"/>
  <c r="D6" i="43"/>
  <c r="H6" i="43"/>
  <c r="L6" i="43"/>
  <c r="D7" i="43"/>
  <c r="H7" i="43"/>
  <c r="L7" i="43"/>
  <c r="D8" i="43"/>
  <c r="H8" i="43"/>
  <c r="L8" i="43"/>
  <c r="D9" i="43"/>
  <c r="H9" i="43"/>
  <c r="L9" i="43"/>
  <c r="D10" i="43"/>
  <c r="H10" i="43"/>
  <c r="L10" i="43"/>
  <c r="D11" i="43"/>
  <c r="H11" i="43"/>
  <c r="L11" i="43"/>
  <c r="D12" i="43"/>
  <c r="H12" i="43"/>
  <c r="L12" i="43"/>
  <c r="D13" i="43"/>
  <c r="H13" i="43"/>
  <c r="L13" i="43"/>
  <c r="D14" i="43"/>
  <c r="H14" i="43"/>
  <c r="L14" i="43"/>
  <c r="D15" i="43"/>
  <c r="H15" i="43"/>
  <c r="L15" i="43"/>
  <c r="D16" i="43"/>
  <c r="H16" i="43"/>
  <c r="L16" i="43"/>
  <c r="D17" i="43"/>
  <c r="H17" i="43"/>
  <c r="L17" i="43"/>
  <c r="D129" i="40"/>
  <c r="H129" i="40"/>
  <c r="L129" i="40"/>
  <c r="D145" i="40"/>
  <c r="H145" i="40"/>
  <c r="L145" i="40"/>
  <c r="D161" i="40"/>
  <c r="H161" i="40"/>
  <c r="L161" i="40"/>
  <c r="X180" i="40"/>
  <c r="X164" i="40"/>
  <c r="H5" i="29" s="1"/>
  <c r="D23" i="43"/>
  <c r="T113" i="40"/>
  <c r="T214" i="40" s="1"/>
  <c r="H23" i="43"/>
  <c r="X113" i="40"/>
  <c r="L23" i="43"/>
  <c r="AB113" i="40"/>
  <c r="AJ180" i="40"/>
  <c r="D5" i="35" s="1"/>
  <c r="AN180" i="40"/>
  <c r="H5" i="35" s="1"/>
  <c r="AR180" i="40"/>
  <c r="AR17" i="40"/>
  <c r="AZ180" i="40"/>
  <c r="D5" i="36" s="1"/>
  <c r="BD180" i="40"/>
  <c r="H5" i="36" s="1"/>
  <c r="BH180" i="40"/>
  <c r="L5" i="36" s="1"/>
  <c r="AJ164" i="40"/>
  <c r="D5" i="30" s="1"/>
  <c r="AN164" i="40"/>
  <c r="H5" i="30" s="1"/>
  <c r="AR164" i="40"/>
  <c r="AR33" i="40"/>
  <c r="D15" i="30"/>
  <c r="AZ164" i="40"/>
  <c r="D5" i="31" s="1"/>
  <c r="AZ33" i="40"/>
  <c r="BD164" i="40"/>
  <c r="H5" i="31" s="1"/>
  <c r="BD33" i="40"/>
  <c r="BH164" i="40"/>
  <c r="L5" i="31" s="1"/>
  <c r="BH33" i="40"/>
  <c r="D41" i="43"/>
  <c r="AJ113" i="40"/>
  <c r="H41" i="43"/>
  <c r="AN113" i="40"/>
  <c r="L41" i="43"/>
  <c r="AR113" i="40"/>
  <c r="D59" i="43"/>
  <c r="AZ113" i="40"/>
  <c r="H59" i="43"/>
  <c r="BD113" i="40"/>
  <c r="L59" i="43"/>
  <c r="BH113" i="40"/>
  <c r="E29" i="39"/>
  <c r="I29" i="39"/>
  <c r="M29" i="39"/>
  <c r="E99" i="39"/>
  <c r="I99" i="39"/>
  <c r="M99" i="39"/>
  <c r="C180" i="40"/>
  <c r="C5" i="33" s="1"/>
  <c r="C4" i="41"/>
  <c r="K192" i="40"/>
  <c r="K17" i="33" s="1"/>
  <c r="F191" i="40"/>
  <c r="F16" i="33" s="1"/>
  <c r="L189" i="40"/>
  <c r="L14" i="33" s="1"/>
  <c r="G188" i="40"/>
  <c r="G13" i="33" s="1"/>
  <c r="I186" i="40"/>
  <c r="I11" i="33" s="1"/>
  <c r="D185" i="40"/>
  <c r="D10" i="33" s="1"/>
  <c r="J183" i="40"/>
  <c r="J8" i="33" s="1"/>
  <c r="I182" i="40"/>
  <c r="I7" i="33" s="1"/>
  <c r="D181" i="40"/>
  <c r="D6" i="33" s="1"/>
  <c r="C165" i="40"/>
  <c r="C6" i="10" s="1"/>
  <c r="C166" i="40"/>
  <c r="C7" i="10" s="1"/>
  <c r="G167" i="40"/>
  <c r="G8" i="10" s="1"/>
  <c r="K168" i="40"/>
  <c r="K9" i="10" s="1"/>
  <c r="G170" i="40"/>
  <c r="G11" i="10" s="1"/>
  <c r="K171" i="40"/>
  <c r="K12" i="10" s="1"/>
  <c r="G173" i="40"/>
  <c r="G14" i="10" s="1"/>
  <c r="K174" i="40"/>
  <c r="G175" i="40"/>
  <c r="G16" i="10" s="1"/>
  <c r="G49" i="40"/>
  <c r="O37" i="40"/>
  <c r="O48" i="40"/>
  <c r="C181" i="40"/>
  <c r="C6" i="33" s="1"/>
  <c r="M191" i="40"/>
  <c r="M16" i="33" s="1"/>
  <c r="E191" i="40"/>
  <c r="E16" i="33" s="1"/>
  <c r="H190" i="40"/>
  <c r="H15" i="33" s="1"/>
  <c r="G189" i="40"/>
  <c r="G14" i="33" s="1"/>
  <c r="J188" i="40"/>
  <c r="I187" i="40"/>
  <c r="L186" i="40"/>
  <c r="L11" i="33" s="1"/>
  <c r="D186" i="40"/>
  <c r="D11" i="33" s="1"/>
  <c r="M183" i="40"/>
  <c r="M8" i="33" s="1"/>
  <c r="D164" i="40"/>
  <c r="D5" i="10" s="1"/>
  <c r="D33" i="40"/>
  <c r="H164" i="40"/>
  <c r="H166" i="40"/>
  <c r="H167" i="40"/>
  <c r="H8" i="10" s="1"/>
  <c r="L168" i="40"/>
  <c r="L9" i="10" s="1"/>
  <c r="L170" i="40"/>
  <c r="L11" i="10" s="1"/>
  <c r="L171" i="40"/>
  <c r="H172" i="40"/>
  <c r="H13" i="10" s="1"/>
  <c r="D174" i="40"/>
  <c r="D15" i="10" s="1"/>
  <c r="D175" i="40"/>
  <c r="L175" i="40"/>
  <c r="L16" i="10" s="1"/>
  <c r="D176" i="40"/>
  <c r="D17" i="10" s="1"/>
  <c r="L176" i="40"/>
  <c r="L17" i="10" s="1"/>
  <c r="H49" i="40"/>
  <c r="D65" i="40"/>
  <c r="L65" i="40"/>
  <c r="H97" i="40"/>
  <c r="C184" i="40"/>
  <c r="C9" i="33" s="1"/>
  <c r="I192" i="40"/>
  <c r="E192" i="40"/>
  <c r="E17" i="33" s="1"/>
  <c r="L191" i="40"/>
  <c r="L16" i="33" s="1"/>
  <c r="H191" i="40"/>
  <c r="H16" i="33" s="1"/>
  <c r="D191" i="40"/>
  <c r="D16" i="33" s="1"/>
  <c r="K190" i="40"/>
  <c r="K15" i="33" s="1"/>
  <c r="G190" i="40"/>
  <c r="G15" i="33" s="1"/>
  <c r="J189" i="40"/>
  <c r="J14" i="33" s="1"/>
  <c r="F189" i="40"/>
  <c r="M188" i="40"/>
  <c r="I188" i="40"/>
  <c r="I13" i="33" s="1"/>
  <c r="E188" i="40"/>
  <c r="E13" i="33" s="1"/>
  <c r="L187" i="40"/>
  <c r="L12" i="33" s="1"/>
  <c r="H187" i="40"/>
  <c r="D187" i="40"/>
  <c r="D12" i="33" s="1"/>
  <c r="K186" i="40"/>
  <c r="G186" i="40"/>
  <c r="G11" i="33" s="1"/>
  <c r="J185" i="40"/>
  <c r="F185" i="40"/>
  <c r="F10" i="33" s="1"/>
  <c r="M184" i="40"/>
  <c r="M9" i="33" s="1"/>
  <c r="I184" i="40"/>
  <c r="I9" i="33" s="1"/>
  <c r="E184" i="40"/>
  <c r="L183" i="40"/>
  <c r="L8" i="33" s="1"/>
  <c r="H183" i="40"/>
  <c r="H8" i="33" s="1"/>
  <c r="D183" i="40"/>
  <c r="D8" i="33" s="1"/>
  <c r="K182" i="40"/>
  <c r="K7" i="33" s="1"/>
  <c r="G182" i="40"/>
  <c r="G7" i="33" s="1"/>
  <c r="J181" i="40"/>
  <c r="J6" i="33" s="1"/>
  <c r="F181" i="40"/>
  <c r="M180" i="40"/>
  <c r="I180" i="40"/>
  <c r="I5" i="33" s="1"/>
  <c r="E180" i="40"/>
  <c r="E5" i="33" s="1"/>
  <c r="E164" i="40"/>
  <c r="E5" i="10" s="1"/>
  <c r="I164" i="40"/>
  <c r="I5" i="10" s="1"/>
  <c r="M164" i="40"/>
  <c r="E165" i="40"/>
  <c r="E6" i="10" s="1"/>
  <c r="I165" i="40"/>
  <c r="I6" i="10" s="1"/>
  <c r="M165" i="40"/>
  <c r="M6" i="10" s="1"/>
  <c r="I166" i="40"/>
  <c r="E167" i="40"/>
  <c r="E8" i="10" s="1"/>
  <c r="I167" i="40"/>
  <c r="I8" i="10" s="1"/>
  <c r="M167" i="40"/>
  <c r="M8" i="10" s="1"/>
  <c r="E168" i="40"/>
  <c r="E9" i="10" s="1"/>
  <c r="I168" i="40"/>
  <c r="M168" i="40"/>
  <c r="M9" i="10" s="1"/>
  <c r="E169" i="40"/>
  <c r="I169" i="40"/>
  <c r="I10" i="10" s="1"/>
  <c r="M169" i="40"/>
  <c r="M10" i="10" s="1"/>
  <c r="E170" i="40"/>
  <c r="E11" i="10" s="1"/>
  <c r="M170" i="40"/>
  <c r="E171" i="40"/>
  <c r="E12" i="10" s="1"/>
  <c r="I171" i="40"/>
  <c r="I12" i="10" s="1"/>
  <c r="M171" i="40"/>
  <c r="E172" i="40"/>
  <c r="E13" i="10" s="1"/>
  <c r="I172" i="40"/>
  <c r="I13" i="10" s="1"/>
  <c r="M172" i="40"/>
  <c r="M13" i="10" s="1"/>
  <c r="E173" i="40"/>
  <c r="E14" i="10" s="1"/>
  <c r="I173" i="40"/>
  <c r="M173" i="40"/>
  <c r="M14" i="10" s="1"/>
  <c r="I174" i="40"/>
  <c r="I15" i="10" s="1"/>
  <c r="E175" i="40"/>
  <c r="E16" i="10" s="1"/>
  <c r="I175" i="40"/>
  <c r="M175" i="40"/>
  <c r="M16" i="10" s="1"/>
  <c r="E176" i="40"/>
  <c r="E17" i="10" s="1"/>
  <c r="I176" i="40"/>
  <c r="I209" i="40" s="1"/>
  <c r="M176" i="40"/>
  <c r="E49" i="40"/>
  <c r="I49" i="40"/>
  <c r="M49" i="40"/>
  <c r="E65" i="40"/>
  <c r="I65" i="40"/>
  <c r="M65" i="40"/>
  <c r="E81" i="40"/>
  <c r="I81" i="40"/>
  <c r="M81" i="40"/>
  <c r="E97" i="40"/>
  <c r="I97" i="40"/>
  <c r="M97" i="40"/>
  <c r="E5" i="43"/>
  <c r="E113" i="40"/>
  <c r="I5" i="43"/>
  <c r="I113" i="40"/>
  <c r="M5" i="43"/>
  <c r="M113" i="40"/>
  <c r="E6" i="43"/>
  <c r="I6" i="43"/>
  <c r="M6" i="43"/>
  <c r="E7" i="43"/>
  <c r="I7" i="43"/>
  <c r="M7" i="43"/>
  <c r="E8" i="43"/>
  <c r="I8" i="43"/>
  <c r="M8" i="43"/>
  <c r="E9" i="43"/>
  <c r="I9" i="43"/>
  <c r="M9" i="43"/>
  <c r="E10" i="43"/>
  <c r="I10" i="43"/>
  <c r="M10" i="43"/>
  <c r="E11" i="43"/>
  <c r="I11" i="43"/>
  <c r="M11" i="43"/>
  <c r="E12" i="43"/>
  <c r="I12" i="43"/>
  <c r="M12" i="43"/>
  <c r="E13" i="43"/>
  <c r="I13" i="43"/>
  <c r="M13" i="43"/>
  <c r="E14" i="43"/>
  <c r="I14" i="43"/>
  <c r="M14" i="43"/>
  <c r="E15" i="43"/>
  <c r="I15" i="43"/>
  <c r="M15" i="43"/>
  <c r="E16" i="43"/>
  <c r="I16" i="43"/>
  <c r="M16" i="43"/>
  <c r="E17" i="43"/>
  <c r="I17" i="43"/>
  <c r="M17" i="43"/>
  <c r="E129" i="40"/>
  <c r="I129" i="40"/>
  <c r="M129" i="40"/>
  <c r="E145" i="40"/>
  <c r="I145" i="40"/>
  <c r="M145" i="40"/>
  <c r="E161" i="40"/>
  <c r="I161" i="40"/>
  <c r="M161" i="40"/>
  <c r="U180" i="40"/>
  <c r="Y180" i="40"/>
  <c r="I5" i="34" s="1"/>
  <c r="AC180" i="40"/>
  <c r="AC17" i="40"/>
  <c r="U164" i="40"/>
  <c r="E5" i="29" s="1"/>
  <c r="Y164" i="40"/>
  <c r="Y33" i="40"/>
  <c r="AC164" i="40"/>
  <c r="E23" i="43"/>
  <c r="U113" i="40"/>
  <c r="I23" i="43"/>
  <c r="Y113" i="40"/>
  <c r="M23" i="43"/>
  <c r="AC113" i="40"/>
  <c r="AO180" i="40"/>
  <c r="AO17" i="40"/>
  <c r="AS17" i="40"/>
  <c r="BA180" i="40"/>
  <c r="E5" i="36" s="1"/>
  <c r="BE180" i="40"/>
  <c r="BE17" i="40"/>
  <c r="BI180" i="40"/>
  <c r="AK164" i="40"/>
  <c r="E5" i="30" s="1"/>
  <c r="AO164" i="40"/>
  <c r="AS164" i="40"/>
  <c r="M5" i="30" s="1"/>
  <c r="AO199" i="40"/>
  <c r="I7" i="30"/>
  <c r="BA164" i="40"/>
  <c r="E5" i="31" s="1"/>
  <c r="BA33" i="40"/>
  <c r="BE164" i="40"/>
  <c r="I5" i="31" s="1"/>
  <c r="BE33" i="40"/>
  <c r="BI164" i="40"/>
  <c r="M5" i="31" s="1"/>
  <c r="BI33" i="40"/>
  <c r="E6" i="31"/>
  <c r="BA198" i="40"/>
  <c r="M6" i="31"/>
  <c r="BE199" i="40"/>
  <c r="I7" i="31"/>
  <c r="I8" i="31"/>
  <c r="E10" i="31"/>
  <c r="M10" i="31"/>
  <c r="BI202" i="40"/>
  <c r="I12" i="31"/>
  <c r="E13" i="31"/>
  <c r="M13" i="31"/>
  <c r="E14" i="31"/>
  <c r="BA206" i="40"/>
  <c r="M14" i="31"/>
  <c r="I15" i="31"/>
  <c r="I16" i="31"/>
  <c r="E41" i="43"/>
  <c r="AK113" i="40"/>
  <c r="I41" i="43"/>
  <c r="AO113" i="40"/>
  <c r="M41" i="43"/>
  <c r="AS113" i="40"/>
  <c r="E59" i="43"/>
  <c r="BA113" i="40"/>
  <c r="I59" i="43"/>
  <c r="BE113" i="40"/>
  <c r="M59" i="43"/>
  <c r="BI113" i="40"/>
  <c r="F29" i="39"/>
  <c r="J29" i="39"/>
  <c r="F99" i="39"/>
  <c r="J99" i="39"/>
  <c r="C182" i="40"/>
  <c r="E190" i="40"/>
  <c r="F187" i="40"/>
  <c r="F12" i="33" s="1"/>
  <c r="H185" i="40"/>
  <c r="H10" i="33" s="1"/>
  <c r="M182" i="40"/>
  <c r="H181" i="40"/>
  <c r="H6" i="33" s="1"/>
  <c r="G180" i="40"/>
  <c r="G17" i="40"/>
  <c r="G165" i="40"/>
  <c r="G6" i="10" s="1"/>
  <c r="K166" i="40"/>
  <c r="K7" i="10" s="1"/>
  <c r="K169" i="40"/>
  <c r="K10" i="10" s="1"/>
  <c r="C171" i="40"/>
  <c r="O30" i="40"/>
  <c r="C174" i="40"/>
  <c r="C15" i="10" s="1"/>
  <c r="K175" i="40"/>
  <c r="K16" i="10" s="1"/>
  <c r="C49" i="40"/>
  <c r="O36" i="40"/>
  <c r="K49" i="40"/>
  <c r="O43" i="40"/>
  <c r="C65" i="40"/>
  <c r="O52" i="40"/>
  <c r="O55" i="40"/>
  <c r="C189" i="40"/>
  <c r="C14" i="33" s="1"/>
  <c r="F192" i="40"/>
  <c r="L190" i="40"/>
  <c r="K189" i="40"/>
  <c r="K14" i="33" s="1"/>
  <c r="M187" i="40"/>
  <c r="G185" i="40"/>
  <c r="E183" i="40"/>
  <c r="E8" i="33" s="1"/>
  <c r="K181" i="40"/>
  <c r="K6" i="33" s="1"/>
  <c r="L164" i="40"/>
  <c r="L5" i="10" s="1"/>
  <c r="L165" i="40"/>
  <c r="L6" i="10" s="1"/>
  <c r="L166" i="40"/>
  <c r="L7" i="10" s="1"/>
  <c r="D168" i="40"/>
  <c r="D9" i="10" s="1"/>
  <c r="D170" i="40"/>
  <c r="D11" i="10" s="1"/>
  <c r="D171" i="40"/>
  <c r="D12" i="10" s="1"/>
  <c r="L172" i="40"/>
  <c r="L13" i="10" s="1"/>
  <c r="H174" i="40"/>
  <c r="H65" i="40"/>
  <c r="H81" i="40"/>
  <c r="C192" i="40"/>
  <c r="C17" i="33" s="1"/>
  <c r="C188" i="40"/>
  <c r="C13" i="33" s="1"/>
  <c r="M192" i="40"/>
  <c r="M17" i="33" s="1"/>
  <c r="C191" i="40"/>
  <c r="C16" i="33" s="1"/>
  <c r="C187" i="40"/>
  <c r="C12" i="33" s="1"/>
  <c r="C183" i="40"/>
  <c r="C8" i="33" s="1"/>
  <c r="L192" i="40"/>
  <c r="H192" i="40"/>
  <c r="D192" i="40"/>
  <c r="D17" i="33" s="1"/>
  <c r="K191" i="40"/>
  <c r="G191" i="40"/>
  <c r="G16" i="33" s="1"/>
  <c r="J190" i="40"/>
  <c r="J15" i="33" s="1"/>
  <c r="F190" i="40"/>
  <c r="F15" i="33" s="1"/>
  <c r="M189" i="40"/>
  <c r="I189" i="40"/>
  <c r="I14" i="33" s="1"/>
  <c r="E189" i="40"/>
  <c r="E14" i="33" s="1"/>
  <c r="L188" i="40"/>
  <c r="L13" i="33" s="1"/>
  <c r="H188" i="40"/>
  <c r="H13" i="33" s="1"/>
  <c r="D188" i="40"/>
  <c r="K187" i="40"/>
  <c r="K12" i="33" s="1"/>
  <c r="G187" i="40"/>
  <c r="J186" i="40"/>
  <c r="F186" i="40"/>
  <c r="F11" i="33" s="1"/>
  <c r="M185" i="40"/>
  <c r="M10" i="33" s="1"/>
  <c r="I185" i="40"/>
  <c r="I10" i="33" s="1"/>
  <c r="E185" i="40"/>
  <c r="E10" i="33" s="1"/>
  <c r="L184" i="40"/>
  <c r="H184" i="40"/>
  <c r="H9" i="33" s="1"/>
  <c r="D184" i="40"/>
  <c r="D9" i="33" s="1"/>
  <c r="K183" i="40"/>
  <c r="K8" i="33" s="1"/>
  <c r="G183" i="40"/>
  <c r="G8" i="33" s="1"/>
  <c r="J182" i="40"/>
  <c r="F182" i="40"/>
  <c r="M181" i="40"/>
  <c r="M6" i="33" s="1"/>
  <c r="I181" i="40"/>
  <c r="E181" i="40"/>
  <c r="E6" i="33" s="1"/>
  <c r="L180" i="40"/>
  <c r="L5" i="33" s="1"/>
  <c r="H180" i="40"/>
  <c r="H5" i="33" s="1"/>
  <c r="D180" i="40"/>
  <c r="D5" i="33" s="1"/>
  <c r="D17" i="40"/>
  <c r="F164" i="40"/>
  <c r="F5" i="10" s="1"/>
  <c r="J164" i="40"/>
  <c r="J5" i="10" s="1"/>
  <c r="F165" i="40"/>
  <c r="J165" i="40"/>
  <c r="J6" i="10" s="1"/>
  <c r="N165" i="40"/>
  <c r="N6" i="10" s="1"/>
  <c r="F166" i="40"/>
  <c r="F7" i="10" s="1"/>
  <c r="J166" i="40"/>
  <c r="J7" i="10" s="1"/>
  <c r="F167" i="40"/>
  <c r="F8" i="10" s="1"/>
  <c r="J167" i="40"/>
  <c r="F168" i="40"/>
  <c r="F9" i="10" s="1"/>
  <c r="J168" i="40"/>
  <c r="J9" i="10" s="1"/>
  <c r="N168" i="40"/>
  <c r="N9" i="10" s="1"/>
  <c r="F169" i="40"/>
  <c r="J169" i="40"/>
  <c r="J10" i="10" s="1"/>
  <c r="F170" i="40"/>
  <c r="F11" i="10" s="1"/>
  <c r="J170" i="40"/>
  <c r="J11" i="10" s="1"/>
  <c r="N170" i="40"/>
  <c r="N11" i="10" s="1"/>
  <c r="J171" i="40"/>
  <c r="F172" i="40"/>
  <c r="J172" i="40"/>
  <c r="J13" i="10" s="1"/>
  <c r="N172" i="40"/>
  <c r="N13" i="10" s="1"/>
  <c r="F173" i="40"/>
  <c r="F14" i="10" s="1"/>
  <c r="J173" i="40"/>
  <c r="J14" i="10" s="1"/>
  <c r="N173" i="40"/>
  <c r="N14" i="10" s="1"/>
  <c r="F174" i="40"/>
  <c r="J174" i="40"/>
  <c r="N174" i="40"/>
  <c r="N15" i="10" s="1"/>
  <c r="F175" i="40"/>
  <c r="F16" i="10" s="1"/>
  <c r="F176" i="40"/>
  <c r="J176" i="40"/>
  <c r="F49" i="40"/>
  <c r="J49" i="40"/>
  <c r="F65" i="40"/>
  <c r="J65" i="40"/>
  <c r="F81" i="40"/>
  <c r="J81" i="40"/>
  <c r="F97" i="40"/>
  <c r="J97" i="40"/>
  <c r="F5" i="43"/>
  <c r="F113" i="40"/>
  <c r="J5" i="43"/>
  <c r="J113" i="40"/>
  <c r="N5" i="43"/>
  <c r="F6" i="43"/>
  <c r="J6" i="43"/>
  <c r="N6" i="43"/>
  <c r="F7" i="43"/>
  <c r="J7" i="43"/>
  <c r="N7" i="43"/>
  <c r="F8" i="43"/>
  <c r="J8" i="43"/>
  <c r="N8" i="43"/>
  <c r="F9" i="43"/>
  <c r="J9" i="43"/>
  <c r="N9" i="43"/>
  <c r="F10" i="43"/>
  <c r="J10" i="43"/>
  <c r="F11" i="43"/>
  <c r="J11" i="43"/>
  <c r="N11" i="43"/>
  <c r="F12" i="43"/>
  <c r="J12" i="43"/>
  <c r="F13" i="43"/>
  <c r="J13" i="43"/>
  <c r="N13" i="43"/>
  <c r="F14" i="43"/>
  <c r="J14" i="43"/>
  <c r="N14" i="43"/>
  <c r="F15" i="43"/>
  <c r="J15" i="43"/>
  <c r="N15" i="43"/>
  <c r="F16" i="43"/>
  <c r="J16" i="43"/>
  <c r="N16" i="43"/>
  <c r="F17" i="43"/>
  <c r="J17" i="43"/>
  <c r="N17" i="43"/>
  <c r="F129" i="40"/>
  <c r="J129" i="40"/>
  <c r="N129" i="40"/>
  <c r="F145" i="40"/>
  <c r="J145" i="40"/>
  <c r="N145" i="40"/>
  <c r="F161" i="40"/>
  <c r="J161" i="40"/>
  <c r="N161" i="40"/>
  <c r="V180" i="40"/>
  <c r="F5" i="34" s="1"/>
  <c r="Z180" i="40"/>
  <c r="J5" i="34" s="1"/>
  <c r="V164" i="40"/>
  <c r="F5" i="29" s="1"/>
  <c r="V33" i="40"/>
  <c r="Z164" i="40"/>
  <c r="J5" i="29" s="1"/>
  <c r="AD164" i="40"/>
  <c r="N5" i="29" s="1"/>
  <c r="AD33" i="40"/>
  <c r="F12" i="29"/>
  <c r="N17" i="29"/>
  <c r="F23" i="43"/>
  <c r="V113" i="40"/>
  <c r="J23" i="43"/>
  <c r="Z113" i="40"/>
  <c r="N23" i="43"/>
  <c r="AD113" i="40"/>
  <c r="AL180" i="40"/>
  <c r="AP180" i="40"/>
  <c r="J5" i="35" s="1"/>
  <c r="AP17" i="40"/>
  <c r="BB180" i="40"/>
  <c r="F5" i="36" s="1"/>
  <c r="BF180" i="40"/>
  <c r="J5" i="36" s="1"/>
  <c r="BF17" i="40"/>
  <c r="BJ180" i="40"/>
  <c r="N5" i="36" s="1"/>
  <c r="AL164" i="40"/>
  <c r="F5" i="30" s="1"/>
  <c r="AP164" i="40"/>
  <c r="J5" i="30" s="1"/>
  <c r="AT164" i="40"/>
  <c r="N5" i="30" s="1"/>
  <c r="AT33" i="40"/>
  <c r="BB164" i="40"/>
  <c r="BB33" i="40"/>
  <c r="BF164" i="40"/>
  <c r="BF33" i="40"/>
  <c r="BJ33" i="40"/>
  <c r="N7" i="31"/>
  <c r="J15" i="31"/>
  <c r="F17" i="31"/>
  <c r="N17" i="31"/>
  <c r="F41" i="43"/>
  <c r="AL113" i="40"/>
  <c r="J41" i="43"/>
  <c r="AP113" i="40"/>
  <c r="N41" i="43"/>
  <c r="AT113" i="40"/>
  <c r="F59" i="43"/>
  <c r="BB113" i="40"/>
  <c r="J59" i="43"/>
  <c r="BF113" i="40"/>
  <c r="N59" i="43"/>
  <c r="BJ113" i="40"/>
  <c r="C29" i="39"/>
  <c r="O18" i="39"/>
  <c r="G29" i="39"/>
  <c r="K29" i="39"/>
  <c r="O19" i="39"/>
  <c r="O20" i="39"/>
  <c r="O21" i="39"/>
  <c r="O22" i="39"/>
  <c r="O23" i="39"/>
  <c r="O24" i="39"/>
  <c r="O25" i="39"/>
  <c r="O26" i="39"/>
  <c r="O27" i="39"/>
  <c r="O28" i="39"/>
  <c r="C43" i="39"/>
  <c r="O32" i="39"/>
  <c r="O33" i="39"/>
  <c r="O34" i="39"/>
  <c r="O35" i="39"/>
  <c r="O36" i="39"/>
  <c r="O37" i="39"/>
  <c r="O38" i="39"/>
  <c r="O39" i="39"/>
  <c r="O40" i="39"/>
  <c r="O41" i="39"/>
  <c r="O42" i="39"/>
  <c r="O55" i="39"/>
  <c r="O60" i="39"/>
  <c r="C71" i="39"/>
  <c r="O61" i="39"/>
  <c r="O62" i="39"/>
  <c r="O63" i="39"/>
  <c r="O64" i="39"/>
  <c r="O65" i="39"/>
  <c r="O66" i="39"/>
  <c r="O67" i="39"/>
  <c r="O68" i="39"/>
  <c r="O69" i="39"/>
  <c r="O70" i="39"/>
  <c r="C85" i="39"/>
  <c r="O74" i="39"/>
  <c r="O75" i="39"/>
  <c r="O76" i="39"/>
  <c r="O77" i="39"/>
  <c r="O78" i="39"/>
  <c r="O79" i="39"/>
  <c r="O80" i="39"/>
  <c r="O81" i="39"/>
  <c r="O82" i="39"/>
  <c r="O83" i="39"/>
  <c r="O84" i="39"/>
  <c r="C99" i="39"/>
  <c r="O88" i="39"/>
  <c r="G99" i="39"/>
  <c r="K99" i="39"/>
  <c r="O89" i="39"/>
  <c r="O90" i="39"/>
  <c r="O91" i="39"/>
  <c r="O92" i="39"/>
  <c r="O93" i="39"/>
  <c r="O94" i="39"/>
  <c r="O95" i="39"/>
  <c r="O96" i="39"/>
  <c r="O97" i="39"/>
  <c r="C113" i="39"/>
  <c r="O102" i="39"/>
  <c r="O103" i="39"/>
  <c r="O104" i="39"/>
  <c r="O105" i="39"/>
  <c r="O106" i="39"/>
  <c r="O107" i="39"/>
  <c r="O108" i="39"/>
  <c r="O109" i="39"/>
  <c r="O110" i="39"/>
  <c r="O111" i="39"/>
  <c r="O112" i="39"/>
  <c r="O116" i="39"/>
  <c r="C127" i="39"/>
  <c r="O117" i="39"/>
  <c r="O118" i="39"/>
  <c r="O119" i="39"/>
  <c r="O120" i="39"/>
  <c r="O121" i="39"/>
  <c r="O122" i="39"/>
  <c r="O123" i="39"/>
  <c r="O124" i="39"/>
  <c r="O125" i="39"/>
  <c r="O126" i="39"/>
  <c r="C141" i="39"/>
  <c r="O130" i="39"/>
  <c r="O131" i="39"/>
  <c r="O132" i="39"/>
  <c r="O133" i="39"/>
  <c r="O134" i="39"/>
  <c r="O135" i="39"/>
  <c r="O136" i="39"/>
  <c r="O137" i="39"/>
  <c r="O138" i="39"/>
  <c r="O139" i="39"/>
  <c r="C155" i="39"/>
  <c r="O144" i="39"/>
  <c r="O145" i="39"/>
  <c r="O146" i="39"/>
  <c r="O147" i="39"/>
  <c r="O148" i="39"/>
  <c r="O149" i="39"/>
  <c r="O150" i="39"/>
  <c r="O151" i="39"/>
  <c r="O152" i="39"/>
  <c r="O153" i="39"/>
  <c r="C169" i="39"/>
  <c r="O158" i="39"/>
  <c r="O159" i="39"/>
  <c r="O160" i="39"/>
  <c r="O161" i="39"/>
  <c r="O162" i="39"/>
  <c r="O163" i="39"/>
  <c r="O164" i="39"/>
  <c r="O165" i="39"/>
  <c r="O166" i="39"/>
  <c r="O167" i="39"/>
  <c r="O168" i="39"/>
  <c r="BH214" i="40"/>
  <c r="AN214" i="40"/>
  <c r="AA214" i="40"/>
  <c r="K214" i="40"/>
  <c r="G9" i="33"/>
  <c r="F6" i="33"/>
  <c r="E9" i="33"/>
  <c r="E15" i="33"/>
  <c r="BE214" i="40"/>
  <c r="AK214" i="40"/>
  <c r="H12" i="33"/>
  <c r="J13" i="33"/>
  <c r="G214" i="40"/>
  <c r="C184" i="41"/>
  <c r="C16" i="35"/>
  <c r="G5" i="34"/>
  <c r="C9" i="31"/>
  <c r="C7" i="35"/>
  <c r="C11" i="34"/>
  <c r="I5" i="35"/>
  <c r="M5" i="33"/>
  <c r="L5" i="35"/>
  <c r="C6" i="31"/>
  <c r="C17" i="36"/>
  <c r="C7" i="36"/>
  <c r="K5" i="36"/>
  <c r="C17" i="40"/>
  <c r="D93" i="33"/>
  <c r="E93" i="33"/>
  <c r="F93" i="33"/>
  <c r="G93" i="33"/>
  <c r="H93" i="33"/>
  <c r="I93" i="33"/>
  <c r="J93" i="33"/>
  <c r="K93" i="33"/>
  <c r="L93" i="33"/>
  <c r="M93" i="33"/>
  <c r="N93" i="33"/>
  <c r="O93" i="33"/>
  <c r="P93" i="33"/>
  <c r="R93" i="33"/>
  <c r="S93" i="33"/>
  <c r="T93" i="33"/>
  <c r="U93" i="33"/>
  <c r="V93" i="33"/>
  <c r="W93" i="33"/>
  <c r="X93" i="33"/>
  <c r="Y93" i="33"/>
  <c r="Z93" i="33"/>
  <c r="AA93" i="33"/>
  <c r="AB93" i="33"/>
  <c r="AC93" i="33"/>
  <c r="AD93" i="33"/>
  <c r="AE93" i="33"/>
  <c r="AF93" i="33"/>
  <c r="AG93" i="33"/>
  <c r="AH93" i="33"/>
  <c r="AI93" i="33"/>
  <c r="AJ93" i="33"/>
  <c r="AK93" i="33"/>
  <c r="AL93" i="33"/>
  <c r="AM93" i="33"/>
  <c r="AN93" i="33"/>
  <c r="AO93" i="33"/>
  <c r="AP93" i="33"/>
  <c r="AQ93" i="33"/>
  <c r="AR93" i="33"/>
  <c r="AS93" i="33"/>
  <c r="AT93" i="33"/>
  <c r="AU93" i="33"/>
  <c r="AV93" i="33"/>
  <c r="AW93" i="33"/>
  <c r="AX93" i="33"/>
  <c r="AY93" i="33"/>
  <c r="C93" i="33"/>
  <c r="D93" i="36"/>
  <c r="E93" i="36"/>
  <c r="F93" i="36"/>
  <c r="G93" i="36"/>
  <c r="H93" i="36"/>
  <c r="I93" i="36"/>
  <c r="J93" i="36"/>
  <c r="K93" i="36"/>
  <c r="L93" i="36"/>
  <c r="M93" i="36"/>
  <c r="N93" i="36"/>
  <c r="O93" i="36"/>
  <c r="P93" i="36"/>
  <c r="Q93" i="36"/>
  <c r="R93" i="36"/>
  <c r="S93" i="36"/>
  <c r="T93" i="36"/>
  <c r="U93" i="36"/>
  <c r="V93" i="36"/>
  <c r="W93" i="36"/>
  <c r="X93" i="36"/>
  <c r="Y93" i="36"/>
  <c r="Z93" i="36"/>
  <c r="AA93" i="36"/>
  <c r="AB93" i="36"/>
  <c r="AC93" i="36"/>
  <c r="AD93" i="36"/>
  <c r="AE93" i="36"/>
  <c r="AF93" i="36"/>
  <c r="AG93" i="36"/>
  <c r="AH93" i="36"/>
  <c r="AI93" i="36"/>
  <c r="AJ93" i="36"/>
  <c r="AK93" i="36"/>
  <c r="AL93" i="36"/>
  <c r="AM93" i="36"/>
  <c r="AN93" i="36"/>
  <c r="AO93" i="36"/>
  <c r="AP93" i="36"/>
  <c r="AQ93" i="36"/>
  <c r="AR93" i="36"/>
  <c r="AS93" i="36"/>
  <c r="AT93" i="36"/>
  <c r="AU93" i="36"/>
  <c r="AV93" i="36"/>
  <c r="AW93" i="36"/>
  <c r="AX93" i="36"/>
  <c r="D94" i="36"/>
  <c r="E94" i="36"/>
  <c r="F94" i="36"/>
  <c r="G94" i="36"/>
  <c r="H94" i="36"/>
  <c r="I94" i="36"/>
  <c r="J94" i="36"/>
  <c r="K94" i="36"/>
  <c r="L94" i="36"/>
  <c r="M94" i="36"/>
  <c r="N94" i="36"/>
  <c r="O94" i="36"/>
  <c r="P94" i="36"/>
  <c r="Q94" i="36"/>
  <c r="R94" i="36"/>
  <c r="S94" i="36"/>
  <c r="T94" i="36"/>
  <c r="U94" i="36"/>
  <c r="V94" i="36"/>
  <c r="W94" i="36"/>
  <c r="X94" i="36"/>
  <c r="Y94" i="36"/>
  <c r="Z94" i="36"/>
  <c r="AA94" i="36"/>
  <c r="AB94" i="36"/>
  <c r="AC94" i="36"/>
  <c r="AD94" i="36"/>
  <c r="AE94" i="36"/>
  <c r="AF94" i="36"/>
  <c r="AG94" i="36"/>
  <c r="AH94" i="36"/>
  <c r="AI94" i="36"/>
  <c r="AJ94" i="36"/>
  <c r="AK94" i="36"/>
  <c r="AL94" i="36"/>
  <c r="AM94" i="36"/>
  <c r="AN94" i="36"/>
  <c r="AO94" i="36"/>
  <c r="AP94" i="36"/>
  <c r="AQ94" i="36"/>
  <c r="AR94" i="36"/>
  <c r="AS94" i="36"/>
  <c r="AT94" i="36"/>
  <c r="AU94" i="36"/>
  <c r="AV94" i="36"/>
  <c r="AW94" i="36"/>
  <c r="AX94" i="36"/>
  <c r="D95" i="36"/>
  <c r="E95" i="36"/>
  <c r="F95" i="36"/>
  <c r="G95" i="36"/>
  <c r="H95" i="36"/>
  <c r="I95" i="36"/>
  <c r="J95" i="36"/>
  <c r="K95" i="36"/>
  <c r="L95" i="36"/>
  <c r="M95" i="36"/>
  <c r="N95" i="36"/>
  <c r="O95" i="36"/>
  <c r="P95" i="36"/>
  <c r="Q95" i="36"/>
  <c r="R95" i="36"/>
  <c r="S95" i="36"/>
  <c r="T95" i="36"/>
  <c r="U95" i="36"/>
  <c r="V95" i="36"/>
  <c r="W95" i="36"/>
  <c r="X95" i="36"/>
  <c r="Y95" i="36"/>
  <c r="Z95" i="36"/>
  <c r="AA95" i="36"/>
  <c r="AB95" i="36"/>
  <c r="AC95" i="36"/>
  <c r="AD95" i="36"/>
  <c r="AE95" i="36"/>
  <c r="AF95" i="36"/>
  <c r="AG95" i="36"/>
  <c r="AH95" i="36"/>
  <c r="AI95" i="36"/>
  <c r="AJ95" i="36"/>
  <c r="AK95" i="36"/>
  <c r="AL95" i="36"/>
  <c r="AM95" i="36"/>
  <c r="AN95" i="36"/>
  <c r="AO95" i="36"/>
  <c r="AP95" i="36"/>
  <c r="AQ95" i="36"/>
  <c r="AR95" i="36"/>
  <c r="AS95" i="36"/>
  <c r="AT95" i="36"/>
  <c r="AU95" i="36"/>
  <c r="AV95" i="36"/>
  <c r="AW95" i="36"/>
  <c r="AX95" i="36"/>
  <c r="D96" i="36"/>
  <c r="E96" i="36"/>
  <c r="F96" i="36"/>
  <c r="G96" i="36"/>
  <c r="H96" i="36"/>
  <c r="I96" i="36"/>
  <c r="J96" i="36"/>
  <c r="K96" i="36"/>
  <c r="L96" i="36"/>
  <c r="M96" i="36"/>
  <c r="N96" i="36"/>
  <c r="O96" i="36"/>
  <c r="P96" i="36"/>
  <c r="Q96" i="36"/>
  <c r="R96" i="36"/>
  <c r="S96" i="36"/>
  <c r="T96" i="36"/>
  <c r="U96" i="36"/>
  <c r="V96" i="36"/>
  <c r="W96" i="36"/>
  <c r="X96" i="36"/>
  <c r="Y96" i="36"/>
  <c r="Z96" i="36"/>
  <c r="AA96" i="36"/>
  <c r="AB96" i="36"/>
  <c r="AC96" i="36"/>
  <c r="AD96" i="36"/>
  <c r="AE96" i="36"/>
  <c r="AF96" i="36"/>
  <c r="AG96" i="36"/>
  <c r="AH96" i="36"/>
  <c r="AI96" i="36"/>
  <c r="AJ96" i="36"/>
  <c r="AK96" i="36"/>
  <c r="AL96" i="36"/>
  <c r="AM96" i="36"/>
  <c r="AN96" i="36"/>
  <c r="AO96" i="36"/>
  <c r="AP96" i="36"/>
  <c r="AQ96" i="36"/>
  <c r="AR96" i="36"/>
  <c r="AS96" i="36"/>
  <c r="AT96" i="36"/>
  <c r="AU96" i="36"/>
  <c r="AV96" i="36"/>
  <c r="AW96" i="36"/>
  <c r="AX96" i="36"/>
  <c r="D97" i="36"/>
  <c r="E97" i="36"/>
  <c r="F97" i="36"/>
  <c r="G97" i="36"/>
  <c r="H97" i="36"/>
  <c r="I97" i="36"/>
  <c r="J97" i="36"/>
  <c r="K97" i="36"/>
  <c r="L97" i="36"/>
  <c r="M97" i="36"/>
  <c r="N97" i="36"/>
  <c r="O97" i="36"/>
  <c r="P97" i="36"/>
  <c r="Q97" i="36"/>
  <c r="R97" i="36"/>
  <c r="S97" i="36"/>
  <c r="T97" i="36"/>
  <c r="U97" i="36"/>
  <c r="V97" i="36"/>
  <c r="W97" i="36"/>
  <c r="X97" i="36"/>
  <c r="Y97" i="36"/>
  <c r="Z97" i="36"/>
  <c r="AA97" i="36"/>
  <c r="AB97" i="36"/>
  <c r="AC97" i="36"/>
  <c r="AD97" i="36"/>
  <c r="AE97" i="36"/>
  <c r="AF97" i="36"/>
  <c r="AG97" i="36"/>
  <c r="AH97" i="36"/>
  <c r="AI97" i="36"/>
  <c r="AJ97" i="36"/>
  <c r="AK97" i="36"/>
  <c r="AL97" i="36"/>
  <c r="AM97" i="36"/>
  <c r="AN97" i="36"/>
  <c r="AO97" i="36"/>
  <c r="AP97" i="36"/>
  <c r="AQ97" i="36"/>
  <c r="AR97" i="36"/>
  <c r="AS97" i="36"/>
  <c r="AT97" i="36"/>
  <c r="AU97" i="36"/>
  <c r="AV97" i="36"/>
  <c r="AW97" i="36"/>
  <c r="AX97" i="36"/>
  <c r="D98" i="36"/>
  <c r="E98" i="36"/>
  <c r="F98" i="36"/>
  <c r="G98" i="36"/>
  <c r="H98" i="36"/>
  <c r="I98" i="36"/>
  <c r="J98" i="36"/>
  <c r="K98" i="36"/>
  <c r="L98" i="36"/>
  <c r="M98" i="36"/>
  <c r="N98" i="36"/>
  <c r="O98" i="36"/>
  <c r="P98" i="36"/>
  <c r="Q98" i="36"/>
  <c r="R98" i="36"/>
  <c r="S98" i="36"/>
  <c r="T98" i="36"/>
  <c r="U98" i="36"/>
  <c r="V98" i="36"/>
  <c r="W98" i="36"/>
  <c r="X98" i="36"/>
  <c r="Y98" i="36"/>
  <c r="Z98" i="36"/>
  <c r="AA98" i="36"/>
  <c r="AB98" i="36"/>
  <c r="AC98" i="36"/>
  <c r="AD98" i="36"/>
  <c r="AE98" i="36"/>
  <c r="AF98" i="36"/>
  <c r="AG98" i="36"/>
  <c r="AH98" i="36"/>
  <c r="AI98" i="36"/>
  <c r="AJ98" i="36"/>
  <c r="AK98" i="36"/>
  <c r="AL98" i="36"/>
  <c r="AM98" i="36"/>
  <c r="AN98" i="36"/>
  <c r="AO98" i="36"/>
  <c r="AP98" i="36"/>
  <c r="AQ98" i="36"/>
  <c r="AR98" i="36"/>
  <c r="AS98" i="36"/>
  <c r="AT98" i="36"/>
  <c r="AU98" i="36"/>
  <c r="AV98" i="36"/>
  <c r="AW98" i="36"/>
  <c r="AX98" i="36"/>
  <c r="D99" i="36"/>
  <c r="E99" i="36"/>
  <c r="F99" i="36"/>
  <c r="G99" i="36"/>
  <c r="H99" i="36"/>
  <c r="I99" i="36"/>
  <c r="J99" i="36"/>
  <c r="K99" i="36"/>
  <c r="L99" i="36"/>
  <c r="M99" i="36"/>
  <c r="N99" i="36"/>
  <c r="O99" i="36"/>
  <c r="P99" i="36"/>
  <c r="Q99" i="36"/>
  <c r="R99" i="36"/>
  <c r="S99" i="36"/>
  <c r="T99" i="36"/>
  <c r="U99" i="36"/>
  <c r="V99" i="36"/>
  <c r="W99" i="36"/>
  <c r="X99" i="36"/>
  <c r="Y99" i="36"/>
  <c r="Z99" i="36"/>
  <c r="AA99" i="36"/>
  <c r="AB99" i="36"/>
  <c r="AC99" i="36"/>
  <c r="AD99" i="36"/>
  <c r="AE99" i="36"/>
  <c r="AF99" i="36"/>
  <c r="AG99" i="36"/>
  <c r="AH99" i="36"/>
  <c r="AI99" i="36"/>
  <c r="AJ99" i="36"/>
  <c r="AK99" i="36"/>
  <c r="AL99" i="36"/>
  <c r="AM99" i="36"/>
  <c r="AN99" i="36"/>
  <c r="AO99" i="36"/>
  <c r="AP99" i="36"/>
  <c r="AQ99" i="36"/>
  <c r="AR99" i="36"/>
  <c r="AS99" i="36"/>
  <c r="AT99" i="36"/>
  <c r="AU99" i="36"/>
  <c r="AV99" i="36"/>
  <c r="AW99" i="36"/>
  <c r="AX99" i="36"/>
  <c r="D100" i="36"/>
  <c r="E100" i="36"/>
  <c r="F100" i="36"/>
  <c r="G100" i="36"/>
  <c r="H100" i="36"/>
  <c r="I100" i="36"/>
  <c r="J100" i="36"/>
  <c r="K100" i="36"/>
  <c r="L100" i="36"/>
  <c r="M100" i="36"/>
  <c r="N100" i="36"/>
  <c r="O100" i="36"/>
  <c r="P100" i="36"/>
  <c r="Q100" i="36"/>
  <c r="R100" i="36"/>
  <c r="S100" i="36"/>
  <c r="T100" i="36"/>
  <c r="U100" i="36"/>
  <c r="V100" i="36"/>
  <c r="W100" i="36"/>
  <c r="X100" i="36"/>
  <c r="Y100" i="36"/>
  <c r="Z100" i="36"/>
  <c r="AA100" i="36"/>
  <c r="AB100" i="36"/>
  <c r="AC100" i="36"/>
  <c r="AD100" i="36"/>
  <c r="AE100" i="36"/>
  <c r="AF100" i="36"/>
  <c r="AG100" i="36"/>
  <c r="AH100" i="36"/>
  <c r="AI100" i="36"/>
  <c r="AJ100" i="36"/>
  <c r="AK100" i="36"/>
  <c r="AL100" i="36"/>
  <c r="AM100" i="36"/>
  <c r="AN100" i="36"/>
  <c r="AO100" i="36"/>
  <c r="AP100" i="36"/>
  <c r="AQ100" i="36"/>
  <c r="AR100" i="36"/>
  <c r="AS100" i="36"/>
  <c r="AT100" i="36"/>
  <c r="AU100" i="36"/>
  <c r="AV100" i="36"/>
  <c r="AW100" i="36"/>
  <c r="AX100" i="36"/>
  <c r="D101" i="36"/>
  <c r="E101" i="36"/>
  <c r="E93" i="43" s="1"/>
  <c r="F101" i="36"/>
  <c r="G101" i="36"/>
  <c r="H101" i="36"/>
  <c r="I101" i="36"/>
  <c r="J101" i="36"/>
  <c r="K101" i="36"/>
  <c r="L101" i="36"/>
  <c r="M101" i="36"/>
  <c r="M93" i="43" s="1"/>
  <c r="N101" i="36"/>
  <c r="O101" i="36"/>
  <c r="P101" i="36"/>
  <c r="R101" i="36"/>
  <c r="S101" i="36"/>
  <c r="T101" i="36"/>
  <c r="U101" i="36"/>
  <c r="V101" i="36"/>
  <c r="V93" i="43" s="1"/>
  <c r="W101" i="36"/>
  <c r="X101" i="36"/>
  <c r="Y101" i="36"/>
  <c r="Z101" i="36"/>
  <c r="AA101" i="36"/>
  <c r="AB101" i="36"/>
  <c r="AC101" i="36"/>
  <c r="AD101" i="36"/>
  <c r="AD93" i="43" s="1"/>
  <c r="AE101" i="36"/>
  <c r="AF101" i="36"/>
  <c r="AG101" i="36"/>
  <c r="AH101" i="36"/>
  <c r="AI101" i="36"/>
  <c r="AJ101" i="36"/>
  <c r="AK101" i="36"/>
  <c r="AL101" i="36"/>
  <c r="AL93" i="43" s="1"/>
  <c r="AM101" i="36"/>
  <c r="AN101" i="36"/>
  <c r="AO101" i="36"/>
  <c r="AP101" i="36"/>
  <c r="AQ101" i="36"/>
  <c r="AR101" i="36"/>
  <c r="AS101" i="36"/>
  <c r="AT101" i="36"/>
  <c r="AT93" i="43" s="1"/>
  <c r="AU101" i="36"/>
  <c r="AV101" i="36"/>
  <c r="AW101" i="36"/>
  <c r="AX101" i="36"/>
  <c r="D102" i="36"/>
  <c r="E102" i="36"/>
  <c r="F102" i="36"/>
  <c r="G102" i="36"/>
  <c r="H102" i="36"/>
  <c r="I102" i="36"/>
  <c r="J102" i="36"/>
  <c r="K102" i="36"/>
  <c r="L102" i="36"/>
  <c r="M102" i="36"/>
  <c r="N102" i="36"/>
  <c r="O102" i="36"/>
  <c r="P102" i="36"/>
  <c r="Q102" i="36"/>
  <c r="R102" i="36"/>
  <c r="S102" i="36"/>
  <c r="T102" i="36"/>
  <c r="U102" i="36"/>
  <c r="V102" i="36"/>
  <c r="W102" i="36"/>
  <c r="X102" i="36"/>
  <c r="Y102" i="36"/>
  <c r="Z102" i="36"/>
  <c r="AA102" i="36"/>
  <c r="AB102" i="36"/>
  <c r="AC102" i="36"/>
  <c r="AD102" i="36"/>
  <c r="AE102" i="36"/>
  <c r="AF102" i="36"/>
  <c r="AG102" i="36"/>
  <c r="AH102" i="36"/>
  <c r="AI102" i="36"/>
  <c r="AJ102" i="36"/>
  <c r="AK102" i="36"/>
  <c r="AL102" i="36"/>
  <c r="AM102" i="36"/>
  <c r="AN102" i="36"/>
  <c r="AO102" i="36"/>
  <c r="AP102" i="36"/>
  <c r="AQ102" i="36"/>
  <c r="AR102" i="36"/>
  <c r="AS102" i="36"/>
  <c r="AT102" i="36"/>
  <c r="AU102" i="36"/>
  <c r="AV102" i="36"/>
  <c r="AW102" i="36"/>
  <c r="AX102" i="36"/>
  <c r="D103" i="36"/>
  <c r="E103" i="36"/>
  <c r="F103" i="36"/>
  <c r="G103" i="36"/>
  <c r="H103" i="36"/>
  <c r="I103" i="36"/>
  <c r="J103" i="36"/>
  <c r="K103" i="36"/>
  <c r="L103" i="36"/>
  <c r="M103" i="36"/>
  <c r="N103" i="36"/>
  <c r="O103" i="36"/>
  <c r="P103" i="36"/>
  <c r="Q103" i="36"/>
  <c r="R103" i="36"/>
  <c r="S103" i="36"/>
  <c r="T103" i="36"/>
  <c r="U103" i="36"/>
  <c r="V103" i="36"/>
  <c r="W103" i="36"/>
  <c r="X103" i="36"/>
  <c r="Y103" i="36"/>
  <c r="Z103" i="36"/>
  <c r="AA103" i="36"/>
  <c r="AB103" i="36"/>
  <c r="AC103" i="36"/>
  <c r="AD103" i="36"/>
  <c r="AE103" i="36"/>
  <c r="AF103" i="36"/>
  <c r="AG103" i="36"/>
  <c r="AH103" i="36"/>
  <c r="AI103" i="36"/>
  <c r="AJ103" i="36"/>
  <c r="AK103" i="36"/>
  <c r="AL103" i="36"/>
  <c r="AM103" i="36"/>
  <c r="AN103" i="36"/>
  <c r="AO103" i="36"/>
  <c r="AP103" i="36"/>
  <c r="AQ103" i="36"/>
  <c r="AR103" i="36"/>
  <c r="AS103" i="36"/>
  <c r="AT103" i="36"/>
  <c r="AU103" i="36"/>
  <c r="AV103" i="36"/>
  <c r="AW103" i="36"/>
  <c r="AX103" i="36"/>
  <c r="D104" i="36"/>
  <c r="E104" i="36"/>
  <c r="F104" i="36"/>
  <c r="G104" i="36"/>
  <c r="H104" i="36"/>
  <c r="I104" i="36"/>
  <c r="J104" i="36"/>
  <c r="K104" i="36"/>
  <c r="L104" i="36"/>
  <c r="M104" i="36"/>
  <c r="N104" i="36"/>
  <c r="O104" i="36"/>
  <c r="P104" i="36"/>
  <c r="Q104" i="36"/>
  <c r="R104" i="36"/>
  <c r="S104" i="36"/>
  <c r="T104" i="36"/>
  <c r="U104" i="36"/>
  <c r="V104" i="36"/>
  <c r="W104" i="36"/>
  <c r="X104" i="36"/>
  <c r="Y104" i="36"/>
  <c r="Z104" i="36"/>
  <c r="AA104" i="36"/>
  <c r="AB104" i="36"/>
  <c r="AC104" i="36"/>
  <c r="AD104" i="36"/>
  <c r="AE104" i="36"/>
  <c r="AF104" i="36"/>
  <c r="AG104" i="36"/>
  <c r="AH104" i="36"/>
  <c r="AI104" i="36"/>
  <c r="AJ104" i="36"/>
  <c r="AK104" i="36"/>
  <c r="AL104" i="36"/>
  <c r="AM104" i="36"/>
  <c r="AN104" i="36"/>
  <c r="AO104" i="36"/>
  <c r="AP104" i="36"/>
  <c r="AQ104" i="36"/>
  <c r="AR104" i="36"/>
  <c r="AS104" i="36"/>
  <c r="AT104" i="36"/>
  <c r="AU104" i="36"/>
  <c r="AV104" i="36"/>
  <c r="AW104" i="36"/>
  <c r="AX104" i="36"/>
  <c r="D105" i="36"/>
  <c r="E105" i="36"/>
  <c r="F105" i="36"/>
  <c r="G105" i="36"/>
  <c r="H105" i="36"/>
  <c r="I105" i="36"/>
  <c r="J105" i="36"/>
  <c r="K105" i="36"/>
  <c r="L105" i="36"/>
  <c r="M105" i="36"/>
  <c r="N105" i="36"/>
  <c r="O105" i="36"/>
  <c r="P105" i="36"/>
  <c r="Q105" i="36"/>
  <c r="R105" i="36"/>
  <c r="S105" i="36"/>
  <c r="T105" i="36"/>
  <c r="U105" i="36"/>
  <c r="V105" i="36"/>
  <c r="W105" i="36"/>
  <c r="X105" i="36"/>
  <c r="Y105" i="36"/>
  <c r="Z105" i="36"/>
  <c r="AA105" i="36"/>
  <c r="AB105" i="36"/>
  <c r="AC105" i="36"/>
  <c r="AD105" i="36"/>
  <c r="AE105" i="36"/>
  <c r="AF105" i="36"/>
  <c r="AG105" i="36"/>
  <c r="AH105" i="36"/>
  <c r="AI105" i="36"/>
  <c r="AJ105" i="36"/>
  <c r="AK105" i="36"/>
  <c r="AL105" i="36"/>
  <c r="AM105" i="36"/>
  <c r="AN105" i="36"/>
  <c r="AO105" i="36"/>
  <c r="AP105" i="36"/>
  <c r="AQ105" i="36"/>
  <c r="AR105" i="36"/>
  <c r="AS105" i="36"/>
  <c r="AT105" i="36"/>
  <c r="AU105" i="36"/>
  <c r="AV105" i="36"/>
  <c r="AW105" i="36"/>
  <c r="AX105" i="36"/>
  <c r="C94" i="36"/>
  <c r="C95" i="36"/>
  <c r="C96" i="36"/>
  <c r="C97" i="36"/>
  <c r="C98" i="36"/>
  <c r="C99" i="36"/>
  <c r="C100" i="36"/>
  <c r="C101" i="36"/>
  <c r="C102" i="36"/>
  <c r="C103" i="36"/>
  <c r="C104" i="36"/>
  <c r="C105" i="36"/>
  <c r="C93" i="36"/>
  <c r="D93" i="35"/>
  <c r="E93" i="35"/>
  <c r="F93" i="35"/>
  <c r="G93" i="35"/>
  <c r="H93" i="35"/>
  <c r="I93" i="35"/>
  <c r="J93" i="35"/>
  <c r="K93" i="35"/>
  <c r="L93" i="35"/>
  <c r="M93" i="35"/>
  <c r="N93" i="35"/>
  <c r="O93" i="35"/>
  <c r="P93" i="35"/>
  <c r="Q93" i="35"/>
  <c r="R93" i="35"/>
  <c r="S93" i="35"/>
  <c r="T93" i="35"/>
  <c r="U93" i="35"/>
  <c r="V93" i="35"/>
  <c r="W93" i="35"/>
  <c r="X93" i="35"/>
  <c r="Y93" i="35"/>
  <c r="Z93" i="35"/>
  <c r="AA93" i="35"/>
  <c r="AB93" i="35"/>
  <c r="AC93" i="35"/>
  <c r="AD93" i="35"/>
  <c r="AE93" i="35"/>
  <c r="AF93" i="35"/>
  <c r="AG93" i="35"/>
  <c r="AH93" i="35"/>
  <c r="AI93" i="35"/>
  <c r="AJ93" i="35"/>
  <c r="AK93" i="35"/>
  <c r="AL93" i="35"/>
  <c r="AM93" i="35"/>
  <c r="AN93" i="35"/>
  <c r="AO93" i="35"/>
  <c r="AP93" i="35"/>
  <c r="AQ93" i="35"/>
  <c r="AR93" i="35"/>
  <c r="AS93" i="35"/>
  <c r="AT93" i="35"/>
  <c r="AU93" i="35"/>
  <c r="AV93" i="35"/>
  <c r="AW93" i="35"/>
  <c r="AX93" i="35"/>
  <c r="AY93" i="35"/>
  <c r="D94" i="35"/>
  <c r="E94" i="35"/>
  <c r="F94" i="35"/>
  <c r="G94" i="35"/>
  <c r="H94" i="35"/>
  <c r="I94" i="35"/>
  <c r="J94" i="35"/>
  <c r="K94" i="35"/>
  <c r="L94" i="35"/>
  <c r="M94" i="35"/>
  <c r="N94" i="35"/>
  <c r="O94" i="35"/>
  <c r="P94" i="35"/>
  <c r="Q94" i="35"/>
  <c r="R94" i="35"/>
  <c r="S94" i="35"/>
  <c r="T94" i="35"/>
  <c r="U94" i="35"/>
  <c r="V94" i="35"/>
  <c r="W94" i="35"/>
  <c r="X94" i="35"/>
  <c r="Y94" i="35"/>
  <c r="Z94" i="35"/>
  <c r="AA94" i="35"/>
  <c r="AB94" i="35"/>
  <c r="AC94" i="35"/>
  <c r="AD94" i="35"/>
  <c r="AE94" i="35"/>
  <c r="AF94" i="35"/>
  <c r="AG94" i="35"/>
  <c r="AH94" i="35"/>
  <c r="AI94" i="35"/>
  <c r="AJ94" i="35"/>
  <c r="AK94" i="35"/>
  <c r="AL94" i="35"/>
  <c r="AM94" i="35"/>
  <c r="AN94" i="35"/>
  <c r="AO94" i="35"/>
  <c r="AP94" i="35"/>
  <c r="AQ94" i="35"/>
  <c r="AR94" i="35"/>
  <c r="AS94" i="35"/>
  <c r="AT94" i="35"/>
  <c r="AU94" i="35"/>
  <c r="AV94" i="35"/>
  <c r="AW94" i="35"/>
  <c r="AX94" i="35"/>
  <c r="AY94" i="35"/>
  <c r="D95" i="35"/>
  <c r="E95" i="35"/>
  <c r="F95" i="35"/>
  <c r="G95" i="35"/>
  <c r="H95" i="35"/>
  <c r="I95" i="35"/>
  <c r="J95" i="35"/>
  <c r="K95" i="35"/>
  <c r="L95" i="35"/>
  <c r="M95" i="35"/>
  <c r="N95" i="35"/>
  <c r="O95" i="35"/>
  <c r="P95" i="35"/>
  <c r="Q95" i="35"/>
  <c r="R95" i="35"/>
  <c r="S95" i="35"/>
  <c r="T95" i="35"/>
  <c r="U95" i="35"/>
  <c r="V95" i="35"/>
  <c r="W95" i="35"/>
  <c r="X95" i="35"/>
  <c r="Y95" i="35"/>
  <c r="Z95" i="35"/>
  <c r="AA95" i="35"/>
  <c r="AB95" i="35"/>
  <c r="AC95" i="35"/>
  <c r="AD95" i="35"/>
  <c r="AE95" i="35"/>
  <c r="AF95" i="35"/>
  <c r="AG95" i="35"/>
  <c r="AH95" i="35"/>
  <c r="AI95" i="35"/>
  <c r="AJ95" i="35"/>
  <c r="AK95" i="35"/>
  <c r="AL95" i="35"/>
  <c r="AM95" i="35"/>
  <c r="AN95" i="35"/>
  <c r="AO95" i="35"/>
  <c r="AP95" i="35"/>
  <c r="AQ95" i="35"/>
  <c r="AR95" i="35"/>
  <c r="AS95" i="35"/>
  <c r="AT95" i="35"/>
  <c r="AU95" i="35"/>
  <c r="AV95" i="35"/>
  <c r="AW95" i="35"/>
  <c r="AX95" i="35"/>
  <c r="AY95" i="35"/>
  <c r="D96" i="35"/>
  <c r="E96" i="35"/>
  <c r="F96" i="35"/>
  <c r="G96" i="35"/>
  <c r="H96" i="35"/>
  <c r="I96" i="35"/>
  <c r="J96" i="35"/>
  <c r="K96" i="35"/>
  <c r="L96" i="35"/>
  <c r="M96" i="35"/>
  <c r="N96" i="35"/>
  <c r="O96" i="35"/>
  <c r="P96" i="35"/>
  <c r="Q96" i="35"/>
  <c r="R96" i="35"/>
  <c r="S96" i="35"/>
  <c r="T96" i="35"/>
  <c r="U96" i="35"/>
  <c r="V96" i="35"/>
  <c r="W96" i="35"/>
  <c r="X96" i="35"/>
  <c r="Y96" i="35"/>
  <c r="Z96" i="35"/>
  <c r="AA96" i="35"/>
  <c r="AB96" i="35"/>
  <c r="AC96" i="35"/>
  <c r="AD96" i="35"/>
  <c r="AE96" i="35"/>
  <c r="AF96" i="35"/>
  <c r="AG96" i="35"/>
  <c r="AH96" i="35"/>
  <c r="AI96" i="35"/>
  <c r="AJ96" i="35"/>
  <c r="AK96" i="35"/>
  <c r="AL96" i="35"/>
  <c r="AM96" i="35"/>
  <c r="AN96" i="35"/>
  <c r="AO96" i="35"/>
  <c r="AP96" i="35"/>
  <c r="AQ96" i="35"/>
  <c r="AR96" i="35"/>
  <c r="AS96" i="35"/>
  <c r="AT96" i="35"/>
  <c r="AU96" i="35"/>
  <c r="AV96" i="35"/>
  <c r="AW96" i="35"/>
  <c r="AX96" i="35"/>
  <c r="AY96" i="35"/>
  <c r="D97" i="35"/>
  <c r="E97" i="35"/>
  <c r="F97" i="35"/>
  <c r="G97" i="35"/>
  <c r="H97" i="35"/>
  <c r="I97" i="35"/>
  <c r="J97" i="35"/>
  <c r="K97" i="35"/>
  <c r="L97" i="35"/>
  <c r="M97" i="35"/>
  <c r="N97" i="35"/>
  <c r="O97" i="35"/>
  <c r="P97" i="35"/>
  <c r="Q97" i="35"/>
  <c r="R97" i="35"/>
  <c r="S97" i="35"/>
  <c r="T97" i="35"/>
  <c r="U97" i="35"/>
  <c r="V97" i="35"/>
  <c r="W97" i="35"/>
  <c r="X97" i="35"/>
  <c r="Y97" i="35"/>
  <c r="Z97" i="35"/>
  <c r="AA97" i="35"/>
  <c r="AB97" i="35"/>
  <c r="AC97" i="35"/>
  <c r="AD97" i="35"/>
  <c r="AE97" i="35"/>
  <c r="AF97" i="35"/>
  <c r="AG97" i="35"/>
  <c r="AH97" i="35"/>
  <c r="AI97" i="35"/>
  <c r="AJ97" i="35"/>
  <c r="AK97" i="35"/>
  <c r="AL97" i="35"/>
  <c r="AM97" i="35"/>
  <c r="AN97" i="35"/>
  <c r="AO97" i="35"/>
  <c r="AP97" i="35"/>
  <c r="AQ97" i="35"/>
  <c r="AR97" i="35"/>
  <c r="AS97" i="35"/>
  <c r="AT97" i="35"/>
  <c r="AU97" i="35"/>
  <c r="AV97" i="35"/>
  <c r="AW97" i="35"/>
  <c r="AX97" i="35"/>
  <c r="AY97" i="35"/>
  <c r="D98" i="35"/>
  <c r="E98" i="35"/>
  <c r="F98" i="35"/>
  <c r="G98" i="35"/>
  <c r="H98" i="35"/>
  <c r="I98" i="35"/>
  <c r="J98" i="35"/>
  <c r="K98" i="35"/>
  <c r="L98" i="35"/>
  <c r="M98" i="35"/>
  <c r="N98" i="35"/>
  <c r="O98" i="35"/>
  <c r="P98" i="35"/>
  <c r="Q98" i="35"/>
  <c r="R98" i="35"/>
  <c r="S98" i="35"/>
  <c r="T98" i="35"/>
  <c r="U98" i="35"/>
  <c r="V98" i="35"/>
  <c r="W98" i="35"/>
  <c r="X98" i="35"/>
  <c r="Y98" i="35"/>
  <c r="Z98" i="35"/>
  <c r="AA98" i="35"/>
  <c r="AB98" i="35"/>
  <c r="AC98" i="35"/>
  <c r="AD98" i="35"/>
  <c r="AE98" i="35"/>
  <c r="AF98" i="35"/>
  <c r="AG98" i="35"/>
  <c r="AH98" i="35"/>
  <c r="AI98" i="35"/>
  <c r="AJ98" i="35"/>
  <c r="AK98" i="35"/>
  <c r="AL98" i="35"/>
  <c r="AM98" i="35"/>
  <c r="AN98" i="35"/>
  <c r="AO98" i="35"/>
  <c r="AP98" i="35"/>
  <c r="AQ98" i="35"/>
  <c r="AR98" i="35"/>
  <c r="AS98" i="35"/>
  <c r="AT98" i="35"/>
  <c r="AU98" i="35"/>
  <c r="AV98" i="35"/>
  <c r="AW98" i="35"/>
  <c r="AX98" i="35"/>
  <c r="AY98" i="35"/>
  <c r="D99" i="35"/>
  <c r="E99" i="35"/>
  <c r="F99" i="35"/>
  <c r="G99" i="35"/>
  <c r="H99" i="35"/>
  <c r="I99" i="35"/>
  <c r="J99" i="35"/>
  <c r="K99" i="35"/>
  <c r="L99" i="35"/>
  <c r="M99" i="35"/>
  <c r="N99" i="35"/>
  <c r="O99" i="35"/>
  <c r="P99" i="35"/>
  <c r="Q99" i="35"/>
  <c r="R99" i="35"/>
  <c r="S99" i="35"/>
  <c r="T99" i="35"/>
  <c r="U99" i="35"/>
  <c r="V99" i="35"/>
  <c r="W99" i="35"/>
  <c r="X99" i="35"/>
  <c r="Y99" i="35"/>
  <c r="Z99" i="35"/>
  <c r="AA99" i="35"/>
  <c r="AB99" i="35"/>
  <c r="AC99" i="35"/>
  <c r="AD99" i="35"/>
  <c r="AE99" i="35"/>
  <c r="AF99" i="35"/>
  <c r="AG99" i="35"/>
  <c r="AH99" i="35"/>
  <c r="AI99" i="35"/>
  <c r="AJ99" i="35"/>
  <c r="AK99" i="35"/>
  <c r="AL99" i="35"/>
  <c r="AM99" i="35"/>
  <c r="AN99" i="35"/>
  <c r="AO99" i="35"/>
  <c r="AP99" i="35"/>
  <c r="AQ99" i="35"/>
  <c r="AR99" i="35"/>
  <c r="AS99" i="35"/>
  <c r="AT99" i="35"/>
  <c r="AU99" i="35"/>
  <c r="AV99" i="35"/>
  <c r="AW99" i="35"/>
  <c r="AX99" i="35"/>
  <c r="AY99" i="35"/>
  <c r="D100" i="35"/>
  <c r="E100" i="35"/>
  <c r="F100" i="35"/>
  <c r="G100" i="35"/>
  <c r="H100" i="35"/>
  <c r="I100" i="35"/>
  <c r="J100" i="35"/>
  <c r="K100" i="35"/>
  <c r="L100" i="35"/>
  <c r="M100" i="35"/>
  <c r="N100" i="35"/>
  <c r="O100" i="35"/>
  <c r="P100" i="35"/>
  <c r="Q100" i="35"/>
  <c r="R100" i="35"/>
  <c r="S100" i="35"/>
  <c r="T100" i="35"/>
  <c r="U100" i="35"/>
  <c r="V100" i="35"/>
  <c r="W100" i="35"/>
  <c r="X100" i="35"/>
  <c r="Y100" i="35"/>
  <c r="Z100" i="35"/>
  <c r="AA100" i="35"/>
  <c r="AB100" i="35"/>
  <c r="AC100" i="35"/>
  <c r="AD100" i="35"/>
  <c r="AE100" i="35"/>
  <c r="AF100" i="35"/>
  <c r="AG100" i="35"/>
  <c r="AH100" i="35"/>
  <c r="AI100" i="35"/>
  <c r="AJ100" i="35"/>
  <c r="AK100" i="35"/>
  <c r="AL100" i="35"/>
  <c r="AM100" i="35"/>
  <c r="AN100" i="35"/>
  <c r="AO100" i="35"/>
  <c r="AP100" i="35"/>
  <c r="AQ100" i="35"/>
  <c r="AR100" i="35"/>
  <c r="AS100" i="35"/>
  <c r="AT100" i="35"/>
  <c r="AU100" i="35"/>
  <c r="AV100" i="35"/>
  <c r="AW100" i="35"/>
  <c r="AX100" i="35"/>
  <c r="AY100" i="35"/>
  <c r="D101" i="35"/>
  <c r="E101" i="35"/>
  <c r="F101" i="35"/>
  <c r="F92" i="43" s="1"/>
  <c r="G101" i="35"/>
  <c r="H101" i="35"/>
  <c r="H92" i="43" s="1"/>
  <c r="I101" i="35"/>
  <c r="J101" i="35"/>
  <c r="K101" i="35"/>
  <c r="L101" i="35"/>
  <c r="M101" i="35"/>
  <c r="N101" i="35"/>
  <c r="N92" i="43" s="1"/>
  <c r="O101" i="35"/>
  <c r="P101" i="35"/>
  <c r="P92" i="43" s="1"/>
  <c r="R101" i="35"/>
  <c r="S101" i="35"/>
  <c r="T101" i="35"/>
  <c r="U101" i="35"/>
  <c r="V101" i="35"/>
  <c r="W101" i="35"/>
  <c r="W92" i="43" s="1"/>
  <c r="X101" i="35"/>
  <c r="Y101" i="35"/>
  <c r="Y92" i="43" s="1"/>
  <c r="Z101" i="35"/>
  <c r="AA101" i="35"/>
  <c r="AB101" i="35"/>
  <c r="AC101" i="35"/>
  <c r="AD101" i="35"/>
  <c r="AE101" i="35"/>
  <c r="AE92" i="43" s="1"/>
  <c r="AF101" i="35"/>
  <c r="AG101" i="35"/>
  <c r="AG92" i="43" s="1"/>
  <c r="AH101" i="35"/>
  <c r="AI101" i="35"/>
  <c r="AJ101" i="35"/>
  <c r="AK101" i="35"/>
  <c r="AL101" i="35"/>
  <c r="AM101" i="35"/>
  <c r="AM92" i="43" s="1"/>
  <c r="AN101" i="35"/>
  <c r="AO101" i="35"/>
  <c r="AO92" i="43" s="1"/>
  <c r="AP101" i="35"/>
  <c r="AQ101" i="35"/>
  <c r="AR101" i="35"/>
  <c r="AS101" i="35"/>
  <c r="AT101" i="35"/>
  <c r="AU101" i="35"/>
  <c r="AU92" i="43" s="1"/>
  <c r="AV101" i="35"/>
  <c r="AW101" i="35"/>
  <c r="AW92" i="43" s="1"/>
  <c r="AX101" i="35"/>
  <c r="AY101" i="35"/>
  <c r="D102" i="35"/>
  <c r="E102" i="35"/>
  <c r="F102" i="35"/>
  <c r="G102" i="35"/>
  <c r="H102" i="35"/>
  <c r="I102" i="35"/>
  <c r="J102" i="35"/>
  <c r="K102" i="35"/>
  <c r="L102" i="35"/>
  <c r="M102" i="35"/>
  <c r="N102" i="35"/>
  <c r="O102" i="35"/>
  <c r="P102" i="35"/>
  <c r="Q102" i="35"/>
  <c r="R102" i="35"/>
  <c r="S102" i="35"/>
  <c r="T102" i="35"/>
  <c r="U102" i="35"/>
  <c r="V102" i="35"/>
  <c r="W102" i="35"/>
  <c r="X102" i="35"/>
  <c r="Y102" i="35"/>
  <c r="Z102" i="35"/>
  <c r="AA102" i="35"/>
  <c r="AB102" i="35"/>
  <c r="AC102" i="35"/>
  <c r="AD102" i="35"/>
  <c r="AE102" i="35"/>
  <c r="AF102" i="35"/>
  <c r="AG102" i="35"/>
  <c r="AH102" i="35"/>
  <c r="AI102" i="35"/>
  <c r="AJ102" i="35"/>
  <c r="AK102" i="35"/>
  <c r="AL102" i="35"/>
  <c r="AM102" i="35"/>
  <c r="AN102" i="35"/>
  <c r="AO102" i="35"/>
  <c r="AP102" i="35"/>
  <c r="AQ102" i="35"/>
  <c r="AR102" i="35"/>
  <c r="AS102" i="35"/>
  <c r="AT102" i="35"/>
  <c r="AU102" i="35"/>
  <c r="AV102" i="35"/>
  <c r="AW102" i="35"/>
  <c r="AX102" i="35"/>
  <c r="AY102" i="35"/>
  <c r="D103" i="35"/>
  <c r="E103" i="35"/>
  <c r="F103" i="35"/>
  <c r="G103" i="35"/>
  <c r="H103" i="35"/>
  <c r="I103" i="35"/>
  <c r="J103" i="35"/>
  <c r="K103" i="35"/>
  <c r="L103" i="35"/>
  <c r="M103" i="35"/>
  <c r="N103" i="35"/>
  <c r="O103" i="35"/>
  <c r="P103" i="35"/>
  <c r="Q103" i="35"/>
  <c r="R103" i="35"/>
  <c r="S103" i="35"/>
  <c r="T103" i="35"/>
  <c r="U103" i="35"/>
  <c r="V103" i="35"/>
  <c r="W103" i="35"/>
  <c r="X103" i="35"/>
  <c r="Y103" i="35"/>
  <c r="Z103" i="35"/>
  <c r="AA103" i="35"/>
  <c r="AB103" i="35"/>
  <c r="AC103" i="35"/>
  <c r="AD103" i="35"/>
  <c r="AE103" i="35"/>
  <c r="AF103" i="35"/>
  <c r="AG103" i="35"/>
  <c r="AH103" i="35"/>
  <c r="AI103" i="35"/>
  <c r="AJ103" i="35"/>
  <c r="AK103" i="35"/>
  <c r="AL103" i="35"/>
  <c r="AM103" i="35"/>
  <c r="AN103" i="35"/>
  <c r="AO103" i="35"/>
  <c r="AP103" i="35"/>
  <c r="AQ103" i="35"/>
  <c r="AR103" i="35"/>
  <c r="AS103" i="35"/>
  <c r="AT103" i="35"/>
  <c r="AU103" i="35"/>
  <c r="AV103" i="35"/>
  <c r="AW103" i="35"/>
  <c r="AX103" i="35"/>
  <c r="AY103" i="35"/>
  <c r="D104" i="35"/>
  <c r="E104" i="35"/>
  <c r="F104" i="35"/>
  <c r="G104" i="35"/>
  <c r="H104" i="35"/>
  <c r="I104" i="35"/>
  <c r="J104" i="35"/>
  <c r="K104" i="35"/>
  <c r="L104" i="35"/>
  <c r="M104" i="35"/>
  <c r="N104" i="35"/>
  <c r="O104" i="35"/>
  <c r="P104" i="35"/>
  <c r="Q104" i="35"/>
  <c r="R104" i="35"/>
  <c r="S104" i="35"/>
  <c r="T104" i="35"/>
  <c r="U104" i="35"/>
  <c r="V104" i="35"/>
  <c r="W104" i="35"/>
  <c r="X104" i="35"/>
  <c r="Y104" i="35"/>
  <c r="Z104" i="35"/>
  <c r="AA104" i="35"/>
  <c r="AB104" i="35"/>
  <c r="AC104" i="35"/>
  <c r="AD104" i="35"/>
  <c r="AE104" i="35"/>
  <c r="AF104" i="35"/>
  <c r="AG104" i="35"/>
  <c r="AH104" i="35"/>
  <c r="AI104" i="35"/>
  <c r="AJ104" i="35"/>
  <c r="AK104" i="35"/>
  <c r="AL104" i="35"/>
  <c r="AM104" i="35"/>
  <c r="AN104" i="35"/>
  <c r="AO104" i="35"/>
  <c r="AP104" i="35"/>
  <c r="AQ104" i="35"/>
  <c r="AR104" i="35"/>
  <c r="AS104" i="35"/>
  <c r="AT104" i="35"/>
  <c r="AU104" i="35"/>
  <c r="AV104" i="35"/>
  <c r="AW104" i="35"/>
  <c r="AX104" i="35"/>
  <c r="AY104" i="35"/>
  <c r="D105" i="35"/>
  <c r="E105" i="35"/>
  <c r="F105" i="35"/>
  <c r="G105" i="35"/>
  <c r="H105" i="35"/>
  <c r="I105" i="35"/>
  <c r="J105" i="35"/>
  <c r="K105" i="35"/>
  <c r="L105" i="35"/>
  <c r="M105" i="35"/>
  <c r="N105" i="35"/>
  <c r="O105" i="35"/>
  <c r="P105" i="35"/>
  <c r="Q105" i="35"/>
  <c r="R105" i="35"/>
  <c r="S105" i="35"/>
  <c r="T105" i="35"/>
  <c r="U105" i="35"/>
  <c r="V105" i="35"/>
  <c r="W105" i="35"/>
  <c r="X105" i="35"/>
  <c r="Y105" i="35"/>
  <c r="Z105" i="35"/>
  <c r="AA105" i="35"/>
  <c r="AB105" i="35"/>
  <c r="AC105" i="35"/>
  <c r="AD105" i="35"/>
  <c r="AE105" i="35"/>
  <c r="AF105" i="35"/>
  <c r="AG105" i="35"/>
  <c r="AH105" i="35"/>
  <c r="AI105" i="35"/>
  <c r="AJ105" i="35"/>
  <c r="AK105" i="35"/>
  <c r="AL105" i="35"/>
  <c r="AM105" i="35"/>
  <c r="AN105" i="35"/>
  <c r="AO105" i="35"/>
  <c r="AP105" i="35"/>
  <c r="AQ105" i="35"/>
  <c r="AR105" i="35"/>
  <c r="AS105" i="35"/>
  <c r="AT105" i="35"/>
  <c r="AU105" i="35"/>
  <c r="AV105" i="35"/>
  <c r="AW105" i="35"/>
  <c r="AX105" i="35"/>
  <c r="AY105" i="35"/>
  <c r="C94" i="35"/>
  <c r="C95" i="35"/>
  <c r="C96" i="35"/>
  <c r="C97" i="35"/>
  <c r="C98" i="35"/>
  <c r="C99" i="35"/>
  <c r="C100" i="35"/>
  <c r="C101" i="35"/>
  <c r="C102" i="35"/>
  <c r="C103" i="35"/>
  <c r="C104" i="35"/>
  <c r="C105" i="35"/>
  <c r="C93" i="35"/>
  <c r="D93" i="34"/>
  <c r="E93" i="34"/>
  <c r="F93" i="34"/>
  <c r="G93" i="34"/>
  <c r="H93" i="34"/>
  <c r="I93" i="34"/>
  <c r="J93" i="34"/>
  <c r="K93" i="34"/>
  <c r="L93" i="34"/>
  <c r="M93" i="34"/>
  <c r="N93" i="34"/>
  <c r="O93" i="34"/>
  <c r="P93" i="34"/>
  <c r="Q93" i="34"/>
  <c r="R93" i="34"/>
  <c r="S93" i="34"/>
  <c r="T93" i="34"/>
  <c r="U93" i="34"/>
  <c r="V93" i="34"/>
  <c r="W93" i="34"/>
  <c r="X93" i="34"/>
  <c r="Y93" i="34"/>
  <c r="Z93" i="34"/>
  <c r="AA93" i="34"/>
  <c r="AB93" i="34"/>
  <c r="AC93" i="34"/>
  <c r="AD93" i="34"/>
  <c r="AE93" i="34"/>
  <c r="AF93" i="34"/>
  <c r="AG93" i="34"/>
  <c r="AH93" i="34"/>
  <c r="AI93" i="34"/>
  <c r="AJ93" i="34"/>
  <c r="AK93" i="34"/>
  <c r="AL93" i="34"/>
  <c r="AM93" i="34"/>
  <c r="AN93" i="34"/>
  <c r="AO93" i="34"/>
  <c r="AP93" i="34"/>
  <c r="AQ93" i="34"/>
  <c r="AR93" i="34"/>
  <c r="AS93" i="34"/>
  <c r="AT93" i="34"/>
  <c r="AU93" i="34"/>
  <c r="AV93" i="34"/>
  <c r="AW93" i="34"/>
  <c r="AX93" i="34"/>
  <c r="AY93" i="34"/>
  <c r="D94" i="34"/>
  <c r="E94" i="34"/>
  <c r="F94" i="34"/>
  <c r="G94" i="34"/>
  <c r="H94" i="34"/>
  <c r="I94" i="34"/>
  <c r="J94" i="34"/>
  <c r="K94" i="34"/>
  <c r="L94" i="34"/>
  <c r="M94" i="34"/>
  <c r="N94" i="34"/>
  <c r="O94" i="34"/>
  <c r="P94" i="34"/>
  <c r="Q94" i="34"/>
  <c r="R94" i="34"/>
  <c r="S94" i="34"/>
  <c r="T94" i="34"/>
  <c r="U94" i="34"/>
  <c r="V94" i="34"/>
  <c r="W94" i="34"/>
  <c r="X94" i="34"/>
  <c r="Y94" i="34"/>
  <c r="Z94" i="34"/>
  <c r="AA94" i="34"/>
  <c r="AB94" i="34"/>
  <c r="AC94" i="34"/>
  <c r="AD94" i="34"/>
  <c r="AE94" i="34"/>
  <c r="AF94" i="34"/>
  <c r="AG94" i="34"/>
  <c r="AH94" i="34"/>
  <c r="AI94" i="34"/>
  <c r="AJ94" i="34"/>
  <c r="AK94" i="34"/>
  <c r="AL94" i="34"/>
  <c r="AM94" i="34"/>
  <c r="AN94" i="34"/>
  <c r="AO94" i="34"/>
  <c r="AP94" i="34"/>
  <c r="AQ94" i="34"/>
  <c r="AR94" i="34"/>
  <c r="AS94" i="34"/>
  <c r="AT94" i="34"/>
  <c r="AU94" i="34"/>
  <c r="AV94" i="34"/>
  <c r="AW94" i="34"/>
  <c r="AX94" i="34"/>
  <c r="AY94" i="34"/>
  <c r="D95" i="34"/>
  <c r="E95" i="34"/>
  <c r="F95" i="34"/>
  <c r="G95" i="34"/>
  <c r="H95" i="34"/>
  <c r="I95" i="34"/>
  <c r="J95" i="34"/>
  <c r="K95" i="34"/>
  <c r="L95" i="34"/>
  <c r="M95" i="34"/>
  <c r="N95" i="34"/>
  <c r="O95" i="34"/>
  <c r="P95" i="34"/>
  <c r="Q95" i="34"/>
  <c r="R95" i="34"/>
  <c r="S95" i="34"/>
  <c r="T95" i="34"/>
  <c r="U95" i="34"/>
  <c r="V95" i="34"/>
  <c r="W95" i="34"/>
  <c r="X95" i="34"/>
  <c r="Y95" i="34"/>
  <c r="Z95" i="34"/>
  <c r="AA95" i="34"/>
  <c r="AB95" i="34"/>
  <c r="AC95" i="34"/>
  <c r="AD95" i="34"/>
  <c r="AE95" i="34"/>
  <c r="AF95" i="34"/>
  <c r="AG95" i="34"/>
  <c r="AH95" i="34"/>
  <c r="AI95" i="34"/>
  <c r="AJ95" i="34"/>
  <c r="AK95" i="34"/>
  <c r="AL95" i="34"/>
  <c r="AM95" i="34"/>
  <c r="AN95" i="34"/>
  <c r="AO95" i="34"/>
  <c r="AP95" i="34"/>
  <c r="AQ95" i="34"/>
  <c r="AR95" i="34"/>
  <c r="AS95" i="34"/>
  <c r="AT95" i="34"/>
  <c r="AU95" i="34"/>
  <c r="AV95" i="34"/>
  <c r="AW95" i="34"/>
  <c r="AX95" i="34"/>
  <c r="AY95" i="34"/>
  <c r="D96" i="34"/>
  <c r="E96" i="34"/>
  <c r="F96" i="34"/>
  <c r="G96" i="34"/>
  <c r="H96" i="34"/>
  <c r="I96" i="34"/>
  <c r="J96" i="34"/>
  <c r="K96" i="34"/>
  <c r="L96" i="34"/>
  <c r="M96" i="34"/>
  <c r="N96" i="34"/>
  <c r="O96" i="34"/>
  <c r="P96" i="34"/>
  <c r="Q96" i="34"/>
  <c r="R96" i="34"/>
  <c r="S96" i="34"/>
  <c r="T96" i="34"/>
  <c r="U96" i="34"/>
  <c r="V96" i="34"/>
  <c r="W96" i="34"/>
  <c r="X96" i="34"/>
  <c r="Y96" i="34"/>
  <c r="Z96" i="34"/>
  <c r="AA96" i="34"/>
  <c r="AB96" i="34"/>
  <c r="AC96" i="34"/>
  <c r="AD96" i="34"/>
  <c r="AE96" i="34"/>
  <c r="AF96" i="34"/>
  <c r="AG96" i="34"/>
  <c r="AH96" i="34"/>
  <c r="AI96" i="34"/>
  <c r="AJ96" i="34"/>
  <c r="AK96" i="34"/>
  <c r="AL96" i="34"/>
  <c r="AM96" i="34"/>
  <c r="AN96" i="34"/>
  <c r="AO96" i="34"/>
  <c r="AP96" i="34"/>
  <c r="AQ96" i="34"/>
  <c r="AR96" i="34"/>
  <c r="AS96" i="34"/>
  <c r="AT96" i="34"/>
  <c r="AU96" i="34"/>
  <c r="AV96" i="34"/>
  <c r="AW96" i="34"/>
  <c r="AX96" i="34"/>
  <c r="AY96" i="34"/>
  <c r="D97" i="34"/>
  <c r="E97" i="34"/>
  <c r="F97" i="34"/>
  <c r="G97" i="34"/>
  <c r="H97" i="34"/>
  <c r="I97" i="34"/>
  <c r="J97" i="34"/>
  <c r="K97" i="34"/>
  <c r="L97" i="34"/>
  <c r="M97" i="34"/>
  <c r="N97" i="34"/>
  <c r="O97" i="34"/>
  <c r="P97" i="34"/>
  <c r="Q97" i="34"/>
  <c r="R97" i="34"/>
  <c r="S97" i="34"/>
  <c r="T97" i="34"/>
  <c r="U97" i="34"/>
  <c r="V97" i="34"/>
  <c r="W97" i="34"/>
  <c r="X97" i="34"/>
  <c r="Y97" i="34"/>
  <c r="Z97" i="34"/>
  <c r="AA97" i="34"/>
  <c r="AB97" i="34"/>
  <c r="AC97" i="34"/>
  <c r="AD97" i="34"/>
  <c r="AE97" i="34"/>
  <c r="AF97" i="34"/>
  <c r="AG97" i="34"/>
  <c r="AH97" i="34"/>
  <c r="AI97" i="34"/>
  <c r="AJ97" i="34"/>
  <c r="AK97" i="34"/>
  <c r="AL97" i="34"/>
  <c r="AM97" i="34"/>
  <c r="AN97" i="34"/>
  <c r="AO97" i="34"/>
  <c r="AP97" i="34"/>
  <c r="AQ97" i="34"/>
  <c r="AR97" i="34"/>
  <c r="AS97" i="34"/>
  <c r="AT97" i="34"/>
  <c r="AU97" i="34"/>
  <c r="AV97" i="34"/>
  <c r="AW97" i="34"/>
  <c r="AX97" i="34"/>
  <c r="AY97" i="34"/>
  <c r="D98" i="34"/>
  <c r="E98" i="34"/>
  <c r="F98" i="34"/>
  <c r="G98" i="34"/>
  <c r="H98" i="34"/>
  <c r="I98" i="34"/>
  <c r="J98" i="34"/>
  <c r="K98" i="34"/>
  <c r="L98" i="34"/>
  <c r="M98" i="34"/>
  <c r="N98" i="34"/>
  <c r="O98" i="34"/>
  <c r="P98" i="34"/>
  <c r="Q98" i="34"/>
  <c r="R98" i="34"/>
  <c r="S98" i="34"/>
  <c r="T98" i="34"/>
  <c r="U98" i="34"/>
  <c r="V98" i="34"/>
  <c r="W98" i="34"/>
  <c r="X98" i="34"/>
  <c r="Y98" i="34"/>
  <c r="Z98" i="34"/>
  <c r="AA98" i="34"/>
  <c r="AB98" i="34"/>
  <c r="AC98" i="34"/>
  <c r="AD98" i="34"/>
  <c r="AE98" i="34"/>
  <c r="AF98" i="34"/>
  <c r="AG98" i="34"/>
  <c r="AH98" i="34"/>
  <c r="AI98" i="34"/>
  <c r="AJ98" i="34"/>
  <c r="AK98" i="34"/>
  <c r="AL98" i="34"/>
  <c r="AM98" i="34"/>
  <c r="AN98" i="34"/>
  <c r="AO98" i="34"/>
  <c r="AP98" i="34"/>
  <c r="AQ98" i="34"/>
  <c r="AR98" i="34"/>
  <c r="AS98" i="34"/>
  <c r="AT98" i="34"/>
  <c r="AU98" i="34"/>
  <c r="AV98" i="34"/>
  <c r="AW98" i="34"/>
  <c r="AX98" i="34"/>
  <c r="AY98" i="34"/>
  <c r="D99" i="34"/>
  <c r="E99" i="34"/>
  <c r="F99" i="34"/>
  <c r="G99" i="34"/>
  <c r="H99" i="34"/>
  <c r="I99" i="34"/>
  <c r="J99" i="34"/>
  <c r="K99" i="34"/>
  <c r="L99" i="34"/>
  <c r="M99" i="34"/>
  <c r="N99" i="34"/>
  <c r="O99" i="34"/>
  <c r="P99" i="34"/>
  <c r="Q99" i="34"/>
  <c r="R99" i="34"/>
  <c r="S99" i="34"/>
  <c r="T99" i="34"/>
  <c r="U99" i="34"/>
  <c r="V99" i="34"/>
  <c r="W99" i="34"/>
  <c r="X99" i="34"/>
  <c r="Y99" i="34"/>
  <c r="Z99" i="34"/>
  <c r="AA99" i="34"/>
  <c r="AB99" i="34"/>
  <c r="AC99" i="34"/>
  <c r="AD99" i="34"/>
  <c r="AE99" i="34"/>
  <c r="AF99" i="34"/>
  <c r="AG99" i="34"/>
  <c r="AH99" i="34"/>
  <c r="AI99" i="34"/>
  <c r="AJ99" i="34"/>
  <c r="AK99" i="34"/>
  <c r="AL99" i="34"/>
  <c r="AM99" i="34"/>
  <c r="AN99" i="34"/>
  <c r="AO99" i="34"/>
  <c r="AP99" i="34"/>
  <c r="AQ99" i="34"/>
  <c r="AR99" i="34"/>
  <c r="AS99" i="34"/>
  <c r="AT99" i="34"/>
  <c r="AU99" i="34"/>
  <c r="AV99" i="34"/>
  <c r="AW99" i="34"/>
  <c r="AX99" i="34"/>
  <c r="AY99" i="34"/>
  <c r="D100" i="34"/>
  <c r="E100" i="34"/>
  <c r="F100" i="34"/>
  <c r="G100" i="34"/>
  <c r="H100" i="34"/>
  <c r="I100" i="34"/>
  <c r="J100" i="34"/>
  <c r="K100" i="34"/>
  <c r="L100" i="34"/>
  <c r="M100" i="34"/>
  <c r="N100" i="34"/>
  <c r="O100" i="34"/>
  <c r="P100" i="34"/>
  <c r="R100" i="34"/>
  <c r="S100" i="34"/>
  <c r="T100" i="34"/>
  <c r="U100" i="34"/>
  <c r="V100" i="34"/>
  <c r="W100" i="34"/>
  <c r="X100" i="34"/>
  <c r="Y100" i="34"/>
  <c r="Z100" i="34"/>
  <c r="AA100" i="34"/>
  <c r="AB100" i="34"/>
  <c r="AC100" i="34"/>
  <c r="AD100" i="34"/>
  <c r="AE100" i="34"/>
  <c r="AF100" i="34"/>
  <c r="AG100" i="34"/>
  <c r="AH100" i="34"/>
  <c r="AI100" i="34"/>
  <c r="AJ100" i="34"/>
  <c r="AK100" i="34"/>
  <c r="AL100" i="34"/>
  <c r="AM100" i="34"/>
  <c r="AN100" i="34"/>
  <c r="AO100" i="34"/>
  <c r="AP100" i="34"/>
  <c r="AQ100" i="34"/>
  <c r="AR100" i="34"/>
  <c r="AS100" i="34"/>
  <c r="AT100" i="34"/>
  <c r="AU100" i="34"/>
  <c r="AV100" i="34"/>
  <c r="AW100" i="34"/>
  <c r="AX100" i="34"/>
  <c r="AY100" i="34"/>
  <c r="D101" i="34"/>
  <c r="E101" i="34"/>
  <c r="F101" i="34"/>
  <c r="G101" i="34"/>
  <c r="G91" i="43" s="1"/>
  <c r="H101" i="34"/>
  <c r="I101" i="34"/>
  <c r="J101" i="34"/>
  <c r="K101" i="34"/>
  <c r="L101" i="34"/>
  <c r="M101" i="34"/>
  <c r="N101" i="34"/>
  <c r="O101" i="34"/>
  <c r="O91" i="43" s="1"/>
  <c r="P101" i="34"/>
  <c r="R101" i="34"/>
  <c r="S101" i="34"/>
  <c r="T101" i="34"/>
  <c r="U101" i="34"/>
  <c r="V101" i="34"/>
  <c r="W101" i="34"/>
  <c r="X101" i="34"/>
  <c r="X91" i="43" s="1"/>
  <c r="Y101" i="34"/>
  <c r="Z101" i="34"/>
  <c r="AA101" i="34"/>
  <c r="AB101" i="34"/>
  <c r="AC101" i="34"/>
  <c r="AD101" i="34"/>
  <c r="AE101" i="34"/>
  <c r="AF101" i="34"/>
  <c r="AF91" i="43" s="1"/>
  <c r="AG101" i="34"/>
  <c r="AH101" i="34"/>
  <c r="AI101" i="34"/>
  <c r="AJ101" i="34"/>
  <c r="AK101" i="34"/>
  <c r="AL101" i="34"/>
  <c r="AM101" i="34"/>
  <c r="AN101" i="34"/>
  <c r="AN91" i="43" s="1"/>
  <c r="AO101" i="34"/>
  <c r="AP101" i="34"/>
  <c r="AQ101" i="34"/>
  <c r="AR101" i="34"/>
  <c r="AS101" i="34"/>
  <c r="AT101" i="34"/>
  <c r="AU101" i="34"/>
  <c r="AV101" i="34"/>
  <c r="AV91" i="43" s="1"/>
  <c r="AW101" i="34"/>
  <c r="AX101" i="34"/>
  <c r="AY101" i="34"/>
  <c r="D102" i="34"/>
  <c r="E102" i="34"/>
  <c r="F102" i="34"/>
  <c r="G102" i="34"/>
  <c r="H102" i="34"/>
  <c r="I102" i="34"/>
  <c r="J102" i="34"/>
  <c r="K102" i="34"/>
  <c r="L102" i="34"/>
  <c r="M102" i="34"/>
  <c r="N102" i="34"/>
  <c r="O102" i="34"/>
  <c r="P102" i="34"/>
  <c r="Q102" i="34"/>
  <c r="R102" i="34"/>
  <c r="S102" i="34"/>
  <c r="T102" i="34"/>
  <c r="U102" i="34"/>
  <c r="V102" i="34"/>
  <c r="W102" i="34"/>
  <c r="X102" i="34"/>
  <c r="Y102" i="34"/>
  <c r="Z102" i="34"/>
  <c r="AA102" i="34"/>
  <c r="AB102" i="34"/>
  <c r="AC102" i="34"/>
  <c r="AD102" i="34"/>
  <c r="AE102" i="34"/>
  <c r="AF102" i="34"/>
  <c r="AG102" i="34"/>
  <c r="AH102" i="34"/>
  <c r="AI102" i="34"/>
  <c r="AJ102" i="34"/>
  <c r="AK102" i="34"/>
  <c r="AL102" i="34"/>
  <c r="AM102" i="34"/>
  <c r="AN102" i="34"/>
  <c r="AO102" i="34"/>
  <c r="AP102" i="34"/>
  <c r="AQ102" i="34"/>
  <c r="AR102" i="34"/>
  <c r="AS102" i="34"/>
  <c r="AT102" i="34"/>
  <c r="AU102" i="34"/>
  <c r="AV102" i="34"/>
  <c r="AW102" i="34"/>
  <c r="AX102" i="34"/>
  <c r="AY102" i="34"/>
  <c r="D103" i="34"/>
  <c r="E103" i="34"/>
  <c r="F103" i="34"/>
  <c r="G103" i="34"/>
  <c r="H103" i="34"/>
  <c r="I103" i="34"/>
  <c r="J103" i="34"/>
  <c r="K103" i="34"/>
  <c r="L103" i="34"/>
  <c r="M103" i="34"/>
  <c r="N103" i="34"/>
  <c r="O103" i="34"/>
  <c r="P103" i="34"/>
  <c r="Q103" i="34"/>
  <c r="R103" i="34"/>
  <c r="S103" i="34"/>
  <c r="T103" i="34"/>
  <c r="U103" i="34"/>
  <c r="V103" i="34"/>
  <c r="W103" i="34"/>
  <c r="X103" i="34"/>
  <c r="Y103" i="34"/>
  <c r="Z103" i="34"/>
  <c r="AA103" i="34"/>
  <c r="AB103" i="34"/>
  <c r="AC103" i="34"/>
  <c r="AD103" i="34"/>
  <c r="AE103" i="34"/>
  <c r="AF103" i="34"/>
  <c r="AG103" i="34"/>
  <c r="AH103" i="34"/>
  <c r="AI103" i="34"/>
  <c r="AJ103" i="34"/>
  <c r="AK103" i="34"/>
  <c r="AL103" i="34"/>
  <c r="AM103" i="34"/>
  <c r="AN103" i="34"/>
  <c r="AO103" i="34"/>
  <c r="AP103" i="34"/>
  <c r="AQ103" i="34"/>
  <c r="AR103" i="34"/>
  <c r="AS103" i="34"/>
  <c r="AT103" i="34"/>
  <c r="AU103" i="34"/>
  <c r="AV103" i="34"/>
  <c r="AW103" i="34"/>
  <c r="AX103" i="34"/>
  <c r="AY103" i="34"/>
  <c r="D104" i="34"/>
  <c r="E104" i="34"/>
  <c r="F104" i="34"/>
  <c r="G104" i="34"/>
  <c r="H104" i="34"/>
  <c r="I104" i="34"/>
  <c r="J104" i="34"/>
  <c r="K104" i="34"/>
  <c r="L104" i="34"/>
  <c r="M104" i="34"/>
  <c r="N104" i="34"/>
  <c r="O104" i="34"/>
  <c r="P104" i="34"/>
  <c r="Q104" i="34"/>
  <c r="R104" i="34"/>
  <c r="S104" i="34"/>
  <c r="T104" i="34"/>
  <c r="U104" i="34"/>
  <c r="V104" i="34"/>
  <c r="W104" i="34"/>
  <c r="X104" i="34"/>
  <c r="Y104" i="34"/>
  <c r="Z104" i="34"/>
  <c r="AA104" i="34"/>
  <c r="AB104" i="34"/>
  <c r="AC104" i="34"/>
  <c r="AD104" i="34"/>
  <c r="AE104" i="34"/>
  <c r="AF104" i="34"/>
  <c r="AG104" i="34"/>
  <c r="AH104" i="34"/>
  <c r="AI104" i="34"/>
  <c r="AJ104" i="34"/>
  <c r="AK104" i="34"/>
  <c r="AL104" i="34"/>
  <c r="AM104" i="34"/>
  <c r="AN104" i="34"/>
  <c r="AO104" i="34"/>
  <c r="AP104" i="34"/>
  <c r="AQ104" i="34"/>
  <c r="AR104" i="34"/>
  <c r="AS104" i="34"/>
  <c r="AT104" i="34"/>
  <c r="AU104" i="34"/>
  <c r="AV104" i="34"/>
  <c r="AW104" i="34"/>
  <c r="AX104" i="34"/>
  <c r="AY104" i="34"/>
  <c r="D105" i="34"/>
  <c r="E105" i="34"/>
  <c r="F105" i="34"/>
  <c r="G105" i="34"/>
  <c r="H105" i="34"/>
  <c r="I105" i="34"/>
  <c r="J105" i="34"/>
  <c r="K105" i="34"/>
  <c r="L105" i="34"/>
  <c r="M105" i="34"/>
  <c r="N105" i="34"/>
  <c r="O105" i="34"/>
  <c r="P105" i="34"/>
  <c r="Q105" i="34"/>
  <c r="R105" i="34"/>
  <c r="S105" i="34"/>
  <c r="T105" i="34"/>
  <c r="U105" i="34"/>
  <c r="V105" i="34"/>
  <c r="W105" i="34"/>
  <c r="X105" i="34"/>
  <c r="Y105" i="34"/>
  <c r="Z105" i="34"/>
  <c r="AA105" i="34"/>
  <c r="AB105" i="34"/>
  <c r="AC105" i="34"/>
  <c r="AD105" i="34"/>
  <c r="AE105" i="34"/>
  <c r="AF105" i="34"/>
  <c r="AG105" i="34"/>
  <c r="AH105" i="34"/>
  <c r="AI105" i="34"/>
  <c r="AJ105" i="34"/>
  <c r="AK105" i="34"/>
  <c r="AL105" i="34"/>
  <c r="AM105" i="34"/>
  <c r="AN105" i="34"/>
  <c r="AO105" i="34"/>
  <c r="AP105" i="34"/>
  <c r="AQ105" i="34"/>
  <c r="AR105" i="34"/>
  <c r="AS105" i="34"/>
  <c r="AT105" i="34"/>
  <c r="AU105" i="34"/>
  <c r="AV105" i="34"/>
  <c r="AW105" i="34"/>
  <c r="AX105" i="34"/>
  <c r="AY105" i="34"/>
  <c r="C94" i="34"/>
  <c r="C95" i="34"/>
  <c r="C96" i="34"/>
  <c r="C97" i="34"/>
  <c r="C98" i="34"/>
  <c r="C99" i="34"/>
  <c r="C100" i="34"/>
  <c r="C101" i="34"/>
  <c r="C91" i="43" s="1"/>
  <c r="C102" i="34"/>
  <c r="C103" i="34"/>
  <c r="C104" i="34"/>
  <c r="C105" i="34"/>
  <c r="C93" i="34"/>
  <c r="D78" i="32"/>
  <c r="E78" i="32"/>
  <c r="F78" i="32"/>
  <c r="G78" i="32"/>
  <c r="H78" i="32"/>
  <c r="I78" i="32"/>
  <c r="J78" i="32"/>
  <c r="K78" i="32"/>
  <c r="L78" i="32"/>
  <c r="M78" i="32"/>
  <c r="N78" i="32"/>
  <c r="O78" i="32"/>
  <c r="P78" i="32"/>
  <c r="R78" i="32"/>
  <c r="S78" i="32"/>
  <c r="T78" i="32"/>
  <c r="U78" i="32"/>
  <c r="V78" i="32"/>
  <c r="W78" i="32"/>
  <c r="X78" i="32"/>
  <c r="Y78" i="32"/>
  <c r="Z78" i="32"/>
  <c r="AA78" i="32"/>
  <c r="AB78" i="32"/>
  <c r="AC78" i="32"/>
  <c r="AD78" i="32"/>
  <c r="AE78" i="32"/>
  <c r="AF78" i="32"/>
  <c r="AG78" i="32"/>
  <c r="AH78" i="32"/>
  <c r="AI78" i="32"/>
  <c r="AJ78" i="32"/>
  <c r="AK78" i="32"/>
  <c r="AL78" i="32"/>
  <c r="AM78" i="32"/>
  <c r="AN78" i="32"/>
  <c r="AO78" i="32"/>
  <c r="AP78" i="32"/>
  <c r="AQ78" i="32"/>
  <c r="AR78" i="32"/>
  <c r="AS78" i="32"/>
  <c r="AT78" i="32"/>
  <c r="AU78" i="32"/>
  <c r="AV78" i="32"/>
  <c r="AW78" i="32"/>
  <c r="AX78" i="32"/>
  <c r="AY78" i="32"/>
  <c r="C78" i="32"/>
  <c r="D90" i="43"/>
  <c r="E90" i="43"/>
  <c r="F90" i="43"/>
  <c r="G90" i="43"/>
  <c r="H90" i="43"/>
  <c r="I90" i="43"/>
  <c r="J90" i="43"/>
  <c r="K90" i="43"/>
  <c r="L90" i="43"/>
  <c r="M90" i="43"/>
  <c r="N90" i="43"/>
  <c r="O90" i="43"/>
  <c r="P90" i="43"/>
  <c r="R90" i="43"/>
  <c r="S90" i="43"/>
  <c r="T90" i="43"/>
  <c r="U90" i="43"/>
  <c r="V90" i="43"/>
  <c r="W90" i="43"/>
  <c r="X90" i="43"/>
  <c r="Y90" i="43"/>
  <c r="Z90" i="43"/>
  <c r="AA90" i="43"/>
  <c r="AB90" i="43"/>
  <c r="AC90" i="43"/>
  <c r="AD90" i="43"/>
  <c r="AE90" i="43"/>
  <c r="AF90" i="43"/>
  <c r="AG90" i="43"/>
  <c r="AH90" i="43"/>
  <c r="AI90" i="43"/>
  <c r="AJ90" i="43"/>
  <c r="AK90" i="43"/>
  <c r="AL90" i="43"/>
  <c r="AM90" i="43"/>
  <c r="AN90" i="43"/>
  <c r="AO90" i="43"/>
  <c r="AP90" i="43"/>
  <c r="AQ90" i="43"/>
  <c r="AR90" i="43"/>
  <c r="AS90" i="43"/>
  <c r="AT90" i="43"/>
  <c r="AU90" i="43"/>
  <c r="AV90" i="43"/>
  <c r="AW90" i="43"/>
  <c r="AX90" i="43"/>
  <c r="AY90" i="43"/>
  <c r="D91" i="43"/>
  <c r="E91" i="43"/>
  <c r="F91" i="43"/>
  <c r="H91" i="43"/>
  <c r="I91" i="43"/>
  <c r="J91" i="43"/>
  <c r="K91" i="43"/>
  <c r="L91" i="43"/>
  <c r="M91" i="43"/>
  <c r="N91" i="43"/>
  <c r="P91" i="43"/>
  <c r="R91" i="43"/>
  <c r="S91" i="43"/>
  <c r="T91" i="43"/>
  <c r="U91" i="43"/>
  <c r="V91" i="43"/>
  <c r="W91" i="43"/>
  <c r="Y91" i="43"/>
  <c r="Z91" i="43"/>
  <c r="AA91" i="43"/>
  <c r="AB91" i="43"/>
  <c r="AC91" i="43"/>
  <c r="AD91" i="43"/>
  <c r="AE91" i="43"/>
  <c r="AG91" i="43"/>
  <c r="AH91" i="43"/>
  <c r="AI91" i="43"/>
  <c r="AJ91" i="43"/>
  <c r="AK91" i="43"/>
  <c r="AL91" i="43"/>
  <c r="AM91" i="43"/>
  <c r="AO91" i="43"/>
  <c r="AP91" i="43"/>
  <c r="AQ91" i="43"/>
  <c r="AR91" i="43"/>
  <c r="AS91" i="43"/>
  <c r="AT91" i="43"/>
  <c r="AU91" i="43"/>
  <c r="AW91" i="43"/>
  <c r="AX91" i="43"/>
  <c r="AY91" i="43"/>
  <c r="D92" i="43"/>
  <c r="E92" i="43"/>
  <c r="G92" i="43"/>
  <c r="I92" i="43"/>
  <c r="J92" i="43"/>
  <c r="K92" i="43"/>
  <c r="L92" i="43"/>
  <c r="M92" i="43"/>
  <c r="O92" i="43"/>
  <c r="R92" i="43"/>
  <c r="S92" i="43"/>
  <c r="T92" i="43"/>
  <c r="U92" i="43"/>
  <c r="V92" i="43"/>
  <c r="X92" i="43"/>
  <c r="Z92" i="43"/>
  <c r="AA92" i="43"/>
  <c r="AB92" i="43"/>
  <c r="AC92" i="43"/>
  <c r="AD92" i="43"/>
  <c r="AF92" i="43"/>
  <c r="AH92" i="43"/>
  <c r="AI92" i="43"/>
  <c r="AJ92" i="43"/>
  <c r="AK92" i="43"/>
  <c r="AL92" i="43"/>
  <c r="AN92" i="43"/>
  <c r="AP92" i="43"/>
  <c r="AQ92" i="43"/>
  <c r="AR92" i="43"/>
  <c r="AS92" i="43"/>
  <c r="AT92" i="43"/>
  <c r="AV92" i="43"/>
  <c r="AX92" i="43"/>
  <c r="AY92" i="43"/>
  <c r="D93" i="43"/>
  <c r="F93" i="43"/>
  <c r="G93" i="43"/>
  <c r="H93" i="43"/>
  <c r="I93" i="43"/>
  <c r="J93" i="43"/>
  <c r="K93" i="43"/>
  <c r="L93" i="43"/>
  <c r="N93" i="43"/>
  <c r="O93" i="43"/>
  <c r="P93" i="43"/>
  <c r="R93" i="43"/>
  <c r="S93" i="43"/>
  <c r="T93" i="43"/>
  <c r="U93" i="43"/>
  <c r="W93" i="43"/>
  <c r="X93" i="43"/>
  <c r="Y93" i="43"/>
  <c r="Z93" i="43"/>
  <c r="AA93" i="43"/>
  <c r="AB93" i="43"/>
  <c r="AC93" i="43"/>
  <c r="AE93" i="43"/>
  <c r="AF93" i="43"/>
  <c r="AG93" i="43"/>
  <c r="AH93" i="43"/>
  <c r="AI93" i="43"/>
  <c r="AJ93" i="43"/>
  <c r="AK93" i="43"/>
  <c r="AM93" i="43"/>
  <c r="AN93" i="43"/>
  <c r="AO93" i="43"/>
  <c r="AP93" i="43"/>
  <c r="AQ93" i="43"/>
  <c r="AR93" i="43"/>
  <c r="AS93" i="43"/>
  <c r="AU93" i="43"/>
  <c r="AV93" i="43"/>
  <c r="AW93" i="43"/>
  <c r="AX93" i="43"/>
  <c r="AY93" i="43"/>
  <c r="C93" i="43"/>
  <c r="C92" i="43"/>
  <c r="C90" i="43"/>
  <c r="C59" i="43"/>
  <c r="C23" i="43"/>
  <c r="C5" i="43"/>
  <c r="B37" i="43"/>
  <c r="B55" i="43" s="1"/>
  <c r="B73" i="43" s="1"/>
  <c r="B22" i="43"/>
  <c r="B40" i="43" s="1"/>
  <c r="B58" i="43" s="1"/>
  <c r="B23" i="43"/>
  <c r="B24" i="43"/>
  <c r="B42" i="43" s="1"/>
  <c r="B60" i="43" s="1"/>
  <c r="B25" i="43"/>
  <c r="B43" i="43" s="1"/>
  <c r="B61" i="43" s="1"/>
  <c r="B26" i="43"/>
  <c r="B44" i="43" s="1"/>
  <c r="B62" i="43" s="1"/>
  <c r="B27" i="43"/>
  <c r="B28" i="43"/>
  <c r="B46" i="43" s="1"/>
  <c r="B64" i="43" s="1"/>
  <c r="B29" i="43"/>
  <c r="B47" i="43" s="1"/>
  <c r="B65" i="43" s="1"/>
  <c r="B30" i="43"/>
  <c r="B48" i="43" s="1"/>
  <c r="B66" i="43" s="1"/>
  <c r="B31" i="43"/>
  <c r="B49" i="43" s="1"/>
  <c r="B67" i="43" s="1"/>
  <c r="B32" i="43"/>
  <c r="B50" i="43" s="1"/>
  <c r="B68" i="43" s="1"/>
  <c r="B33" i="43"/>
  <c r="B51" i="43" s="1"/>
  <c r="B69" i="43" s="1"/>
  <c r="B34" i="43"/>
  <c r="B52" i="43" s="1"/>
  <c r="B70" i="43" s="1"/>
  <c r="B35" i="43"/>
  <c r="B53" i="43" s="1"/>
  <c r="B71" i="43" s="1"/>
  <c r="B36" i="43"/>
  <c r="B54" i="43" s="1"/>
  <c r="B41" i="43"/>
  <c r="B59" i="43" s="1"/>
  <c r="B45" i="43"/>
  <c r="B63" i="43" s="1"/>
  <c r="D6" i="10"/>
  <c r="C5" i="36"/>
  <c r="L12" i="10"/>
  <c r="M12" i="10"/>
  <c r="C5" i="31"/>
  <c r="F17" i="10"/>
  <c r="C66" i="32"/>
  <c r="BA66" i="32" s="1"/>
  <c r="BA88" i="30"/>
  <c r="BA84" i="30"/>
  <c r="BA87" i="30"/>
  <c r="BA83" i="30"/>
  <c r="BA90" i="30"/>
  <c r="BA86" i="30"/>
  <c r="BA82" i="30"/>
  <c r="BA89" i="30"/>
  <c r="BA85" i="30"/>
  <c r="BA81" i="30"/>
  <c r="BA69" i="32"/>
  <c r="AV70" i="28"/>
  <c r="AR70" i="28"/>
  <c r="AN70" i="28"/>
  <c r="AJ70" i="28"/>
  <c r="AJ62" i="28" s="1"/>
  <c r="AF70" i="28"/>
  <c r="AB70" i="28"/>
  <c r="AY70" i="28"/>
  <c r="AU70" i="28"/>
  <c r="AQ70" i="28"/>
  <c r="AM70" i="28"/>
  <c r="AI70" i="28"/>
  <c r="AE70" i="28"/>
  <c r="AE75" i="28" s="1"/>
  <c r="AA70" i="28"/>
  <c r="AX70" i="28"/>
  <c r="AT70" i="28"/>
  <c r="AP70" i="28"/>
  <c r="AL70" i="28"/>
  <c r="AH70" i="28"/>
  <c r="AD70" i="28"/>
  <c r="Z70" i="28"/>
  <c r="AW70" i="28"/>
  <c r="AW62" i="28" s="1"/>
  <c r="AS70" i="28"/>
  <c r="AO70" i="28"/>
  <c r="AO62" i="28" s="1"/>
  <c r="AK70" i="28"/>
  <c r="AG70" i="28"/>
  <c r="AC70" i="28"/>
  <c r="AC62" i="28" s="1"/>
  <c r="Y70" i="28"/>
  <c r="U62" i="28"/>
  <c r="U75" i="28"/>
  <c r="AT62" i="28"/>
  <c r="S62" i="28"/>
  <c r="Y62" i="28"/>
  <c r="AU62" i="28"/>
  <c r="AU75" i="28"/>
  <c r="Q62" i="28"/>
  <c r="AS62" i="28"/>
  <c r="V62" i="28"/>
  <c r="AL62" i="28"/>
  <c r="AQ62" i="28"/>
  <c r="AQ75" i="28"/>
  <c r="T62" i="28"/>
  <c r="B36" i="36"/>
  <c r="B54" i="36" s="1"/>
  <c r="B72" i="36" s="1"/>
  <c r="B35" i="36"/>
  <c r="B53" i="36" s="1"/>
  <c r="B71" i="36" s="1"/>
  <c r="B90" i="36" s="1"/>
  <c r="B34" i="36"/>
  <c r="B52" i="36" s="1"/>
  <c r="B70" i="36" s="1"/>
  <c r="B89" i="36" s="1"/>
  <c r="B33" i="36"/>
  <c r="B51" i="36" s="1"/>
  <c r="B69" i="36" s="1"/>
  <c r="B88" i="36" s="1"/>
  <c r="B32" i="36"/>
  <c r="B50" i="36" s="1"/>
  <c r="B68" i="36" s="1"/>
  <c r="B87" i="36" s="1"/>
  <c r="B31" i="36"/>
  <c r="B49" i="36" s="1"/>
  <c r="B67" i="36" s="1"/>
  <c r="B86" i="36" s="1"/>
  <c r="B30" i="36"/>
  <c r="B48" i="36" s="1"/>
  <c r="B66" i="36" s="1"/>
  <c r="B85" i="36" s="1"/>
  <c r="B29" i="36"/>
  <c r="B47" i="36" s="1"/>
  <c r="B65" i="36" s="1"/>
  <c r="B84" i="36" s="1"/>
  <c r="B28" i="36"/>
  <c r="B46" i="36" s="1"/>
  <c r="B64" i="36" s="1"/>
  <c r="B83" i="36" s="1"/>
  <c r="B27" i="36"/>
  <c r="B45" i="36" s="1"/>
  <c r="B63" i="36" s="1"/>
  <c r="B82" i="36" s="1"/>
  <c r="B26" i="36"/>
  <c r="B44" i="36" s="1"/>
  <c r="B62" i="36" s="1"/>
  <c r="B81" i="36" s="1"/>
  <c r="B25" i="36"/>
  <c r="B43" i="36" s="1"/>
  <c r="B61" i="36" s="1"/>
  <c r="B80" i="36" s="1"/>
  <c r="B24" i="36"/>
  <c r="B42" i="36" s="1"/>
  <c r="B60" i="36" s="1"/>
  <c r="B79" i="36" s="1"/>
  <c r="B23" i="36"/>
  <c r="B41" i="36" s="1"/>
  <c r="B59" i="36" s="1"/>
  <c r="B78" i="36" s="1"/>
  <c r="B22" i="36"/>
  <c r="B40" i="36" s="1"/>
  <c r="B19" i="36"/>
  <c r="B37" i="36" s="1"/>
  <c r="B55" i="36" s="1"/>
  <c r="B36" i="35"/>
  <c r="B54" i="35" s="1"/>
  <c r="B72" i="35" s="1"/>
  <c r="B35" i="35"/>
  <c r="B53" i="35" s="1"/>
  <c r="B71" i="35" s="1"/>
  <c r="B90" i="35" s="1"/>
  <c r="B105" i="35" s="1"/>
  <c r="B34" i="35"/>
  <c r="B52" i="35" s="1"/>
  <c r="B70" i="35" s="1"/>
  <c r="B89" i="35" s="1"/>
  <c r="B104" i="35" s="1"/>
  <c r="B33" i="35"/>
  <c r="B51" i="35" s="1"/>
  <c r="B69" i="35" s="1"/>
  <c r="B88" i="35" s="1"/>
  <c r="B103" i="35" s="1"/>
  <c r="B32" i="35"/>
  <c r="B50" i="35" s="1"/>
  <c r="B68" i="35" s="1"/>
  <c r="B87" i="35" s="1"/>
  <c r="B102" i="35" s="1"/>
  <c r="B31" i="35"/>
  <c r="B49" i="35" s="1"/>
  <c r="B67" i="35" s="1"/>
  <c r="B86" i="35" s="1"/>
  <c r="B101" i="35" s="1"/>
  <c r="B30" i="35"/>
  <c r="B48" i="35" s="1"/>
  <c r="B66" i="35" s="1"/>
  <c r="B85" i="35" s="1"/>
  <c r="B100" i="35" s="1"/>
  <c r="B29" i="35"/>
  <c r="B47" i="35" s="1"/>
  <c r="B65" i="35" s="1"/>
  <c r="B84" i="35" s="1"/>
  <c r="B99" i="35" s="1"/>
  <c r="B28" i="35"/>
  <c r="B46" i="35" s="1"/>
  <c r="B64" i="35" s="1"/>
  <c r="B83" i="35" s="1"/>
  <c r="B98" i="35" s="1"/>
  <c r="B27" i="35"/>
  <c r="B45" i="35" s="1"/>
  <c r="B63" i="35" s="1"/>
  <c r="B82" i="35" s="1"/>
  <c r="B97" i="35" s="1"/>
  <c r="B26" i="35"/>
  <c r="B44" i="35" s="1"/>
  <c r="B62" i="35" s="1"/>
  <c r="B81" i="35" s="1"/>
  <c r="B96" i="35" s="1"/>
  <c r="B25" i="35"/>
  <c r="B43" i="35" s="1"/>
  <c r="B61" i="35" s="1"/>
  <c r="B80" i="35" s="1"/>
  <c r="B95" i="35" s="1"/>
  <c r="B24" i="35"/>
  <c r="B42" i="35" s="1"/>
  <c r="B60" i="35" s="1"/>
  <c r="B79" i="35" s="1"/>
  <c r="B94" i="35" s="1"/>
  <c r="B23" i="35"/>
  <c r="B41" i="35" s="1"/>
  <c r="B59" i="35" s="1"/>
  <c r="B78" i="35" s="1"/>
  <c r="B93" i="35" s="1"/>
  <c r="B22" i="35"/>
  <c r="B40" i="35" s="1"/>
  <c r="B19" i="35"/>
  <c r="B37" i="35" s="1"/>
  <c r="B55" i="35" s="1"/>
  <c r="B36" i="34"/>
  <c r="B54" i="34" s="1"/>
  <c r="B72" i="34" s="1"/>
  <c r="B35" i="34"/>
  <c r="B53" i="34" s="1"/>
  <c r="B71" i="34" s="1"/>
  <c r="B90" i="34" s="1"/>
  <c r="B34" i="34"/>
  <c r="B52" i="34" s="1"/>
  <c r="B70" i="34" s="1"/>
  <c r="B89" i="34" s="1"/>
  <c r="B33" i="34"/>
  <c r="B51" i="34" s="1"/>
  <c r="B69" i="34" s="1"/>
  <c r="B88" i="34" s="1"/>
  <c r="B32" i="34"/>
  <c r="B50" i="34" s="1"/>
  <c r="B68" i="34" s="1"/>
  <c r="B87" i="34" s="1"/>
  <c r="B31" i="34"/>
  <c r="B49" i="34" s="1"/>
  <c r="B67" i="34" s="1"/>
  <c r="B86" i="34" s="1"/>
  <c r="B30" i="34"/>
  <c r="B48" i="34" s="1"/>
  <c r="B66" i="34" s="1"/>
  <c r="B85" i="34" s="1"/>
  <c r="B29" i="34"/>
  <c r="B47" i="34" s="1"/>
  <c r="B65" i="34" s="1"/>
  <c r="B84" i="34" s="1"/>
  <c r="B28" i="34"/>
  <c r="B46" i="34"/>
  <c r="B27" i="34"/>
  <c r="B45" i="34" s="1"/>
  <c r="B63" i="34" s="1"/>
  <c r="B82" i="34" s="1"/>
  <c r="B26" i="34"/>
  <c r="B44" i="34" s="1"/>
  <c r="B62" i="34" s="1"/>
  <c r="B81" i="34" s="1"/>
  <c r="B25" i="34"/>
  <c r="B43" i="34" s="1"/>
  <c r="B61" i="34" s="1"/>
  <c r="B80" i="34" s="1"/>
  <c r="B24" i="34"/>
  <c r="B42" i="34"/>
  <c r="B60" i="34" s="1"/>
  <c r="B79" i="34" s="1"/>
  <c r="B23" i="34"/>
  <c r="B41" i="34" s="1"/>
  <c r="B59" i="34" s="1"/>
  <c r="B78" i="34" s="1"/>
  <c r="B19" i="34"/>
  <c r="B37" i="34" s="1"/>
  <c r="B55" i="34" s="1"/>
  <c r="B36" i="33"/>
  <c r="B54" i="33" s="1"/>
  <c r="B72" i="33" s="1"/>
  <c r="B35" i="33"/>
  <c r="B53" i="33" s="1"/>
  <c r="B71" i="33" s="1"/>
  <c r="B90" i="33" s="1"/>
  <c r="B34" i="33"/>
  <c r="B52" i="33" s="1"/>
  <c r="B70" i="33" s="1"/>
  <c r="B89" i="33" s="1"/>
  <c r="B33" i="33"/>
  <c r="B51" i="33" s="1"/>
  <c r="B69" i="33" s="1"/>
  <c r="B88" i="33" s="1"/>
  <c r="B32" i="33"/>
  <c r="B50" i="33" s="1"/>
  <c r="B68" i="33" s="1"/>
  <c r="B87" i="33" s="1"/>
  <c r="B31" i="33"/>
  <c r="B49" i="33" s="1"/>
  <c r="B67" i="33" s="1"/>
  <c r="B86" i="33" s="1"/>
  <c r="B30" i="33"/>
  <c r="B48" i="33" s="1"/>
  <c r="B66" i="33" s="1"/>
  <c r="B85" i="33" s="1"/>
  <c r="B29" i="33"/>
  <c r="B47" i="33" s="1"/>
  <c r="B65" i="33" s="1"/>
  <c r="B84" i="33" s="1"/>
  <c r="B28" i="33"/>
  <c r="B46" i="33" s="1"/>
  <c r="B64" i="33" s="1"/>
  <c r="B83" i="33" s="1"/>
  <c r="B27" i="33"/>
  <c r="B45" i="33" s="1"/>
  <c r="B63" i="33" s="1"/>
  <c r="B82" i="33" s="1"/>
  <c r="B26" i="33"/>
  <c r="B44" i="33" s="1"/>
  <c r="B62" i="33" s="1"/>
  <c r="B81" i="33" s="1"/>
  <c r="B25" i="33"/>
  <c r="B43" i="33" s="1"/>
  <c r="B61" i="33" s="1"/>
  <c r="B80" i="33" s="1"/>
  <c r="B24" i="33"/>
  <c r="B42" i="33"/>
  <c r="B23" i="33"/>
  <c r="B41" i="33" s="1"/>
  <c r="B59" i="33" s="1"/>
  <c r="B78" i="33" s="1"/>
  <c r="B22" i="33"/>
  <c r="B40" i="33" s="1"/>
  <c r="B58" i="33" s="1"/>
  <c r="AY79" i="28"/>
  <c r="AX79" i="28"/>
  <c r="AW79" i="28"/>
  <c r="AV79" i="28"/>
  <c r="AU79" i="28"/>
  <c r="AS79" i="28"/>
  <c r="AR79" i="28"/>
  <c r="AQ79" i="28"/>
  <c r="AP79" i="28"/>
  <c r="AO79" i="28"/>
  <c r="AN79" i="28"/>
  <c r="AM79" i="28"/>
  <c r="AK79" i="28"/>
  <c r="AJ79" i="28"/>
  <c r="AJ63" i="28" s="1"/>
  <c r="AI79" i="28"/>
  <c r="AH79" i="28"/>
  <c r="AG79" i="28"/>
  <c r="AF79" i="28"/>
  <c r="AE79" i="28"/>
  <c r="AC79" i="28"/>
  <c r="AB79" i="28"/>
  <c r="AA79" i="28"/>
  <c r="Z79" i="28"/>
  <c r="Y79" i="28"/>
  <c r="X79" i="28"/>
  <c r="W79" i="28"/>
  <c r="U79" i="28"/>
  <c r="U63" i="28" s="1"/>
  <c r="T79" i="28"/>
  <c r="S79" i="28"/>
  <c r="R79" i="28"/>
  <c r="Q79" i="28"/>
  <c r="P79" i="28"/>
  <c r="O79" i="28"/>
  <c r="B19" i="33"/>
  <c r="B37" i="33" s="1"/>
  <c r="B55" i="33" s="1"/>
  <c r="B31" i="32"/>
  <c r="B46" i="32" s="1"/>
  <c r="B30" i="32"/>
  <c r="B45" i="32" s="1"/>
  <c r="B60" i="32" s="1"/>
  <c r="B29" i="32"/>
  <c r="B44" i="32" s="1"/>
  <c r="B59" i="32" s="1"/>
  <c r="B28" i="32"/>
  <c r="B43" i="32" s="1"/>
  <c r="B58" i="32" s="1"/>
  <c r="B27" i="32"/>
  <c r="B42" i="32" s="1"/>
  <c r="B57" i="32" s="1"/>
  <c r="B26" i="32"/>
  <c r="B41" i="32" s="1"/>
  <c r="B56" i="32" s="1"/>
  <c r="B25" i="32"/>
  <c r="B40" i="32" s="1"/>
  <c r="B55" i="32" s="1"/>
  <c r="B24" i="32"/>
  <c r="B39" i="32" s="1"/>
  <c r="B54" i="32" s="1"/>
  <c r="B23" i="32"/>
  <c r="B38" i="32" s="1"/>
  <c r="B53" i="32" s="1"/>
  <c r="B22" i="32"/>
  <c r="B37" i="32" s="1"/>
  <c r="B52" i="32" s="1"/>
  <c r="B21" i="32"/>
  <c r="B36" i="32" s="1"/>
  <c r="B51" i="32" s="1"/>
  <c r="B20" i="32"/>
  <c r="B35" i="32" s="1"/>
  <c r="B50" i="32" s="1"/>
  <c r="B36" i="31"/>
  <c r="B54" i="31" s="1"/>
  <c r="B72" i="31" s="1"/>
  <c r="B35" i="31"/>
  <c r="B53" i="31" s="1"/>
  <c r="B71" i="31" s="1"/>
  <c r="B90" i="31" s="1"/>
  <c r="B34" i="31"/>
  <c r="B52" i="31" s="1"/>
  <c r="B70" i="31" s="1"/>
  <c r="B89" i="31" s="1"/>
  <c r="B33" i="31"/>
  <c r="B51" i="31" s="1"/>
  <c r="B69" i="31" s="1"/>
  <c r="B88" i="31" s="1"/>
  <c r="B32" i="31"/>
  <c r="B50" i="31" s="1"/>
  <c r="B68" i="31" s="1"/>
  <c r="B87" i="31" s="1"/>
  <c r="B31" i="31"/>
  <c r="B49" i="31" s="1"/>
  <c r="B67" i="31" s="1"/>
  <c r="B86" i="31" s="1"/>
  <c r="B30" i="31"/>
  <c r="B48" i="31" s="1"/>
  <c r="B66" i="31" s="1"/>
  <c r="B85" i="31" s="1"/>
  <c r="B29" i="31"/>
  <c r="B47" i="31" s="1"/>
  <c r="B65" i="31" s="1"/>
  <c r="B84" i="31" s="1"/>
  <c r="B28" i="31"/>
  <c r="B46" i="31" s="1"/>
  <c r="B64" i="31" s="1"/>
  <c r="B83" i="31" s="1"/>
  <c r="B27" i="31"/>
  <c r="B45" i="31" s="1"/>
  <c r="B63" i="31" s="1"/>
  <c r="B82" i="31" s="1"/>
  <c r="B26" i="31"/>
  <c r="B44" i="31" s="1"/>
  <c r="B62" i="31" s="1"/>
  <c r="B81" i="31" s="1"/>
  <c r="B25" i="31"/>
  <c r="B43" i="31" s="1"/>
  <c r="B61" i="31" s="1"/>
  <c r="B80" i="31" s="1"/>
  <c r="B24" i="31"/>
  <c r="B42" i="31" s="1"/>
  <c r="B60" i="31" s="1"/>
  <c r="B79" i="31" s="1"/>
  <c r="B23" i="31"/>
  <c r="B41" i="31" s="1"/>
  <c r="B59" i="31" s="1"/>
  <c r="B78" i="31" s="1"/>
  <c r="B19" i="31"/>
  <c r="B37" i="31" s="1"/>
  <c r="B55" i="31" s="1"/>
  <c r="B36" i="30"/>
  <c r="B54" i="30" s="1"/>
  <c r="B72" i="30" s="1"/>
  <c r="B35" i="30"/>
  <c r="B53" i="30" s="1"/>
  <c r="B71" i="30" s="1"/>
  <c r="B90" i="30" s="1"/>
  <c r="B105" i="30" s="1"/>
  <c r="B34" i="30"/>
  <c r="B52" i="30" s="1"/>
  <c r="B70" i="30" s="1"/>
  <c r="B89" i="30" s="1"/>
  <c r="B104" i="30" s="1"/>
  <c r="B33" i="30"/>
  <c r="B51" i="30" s="1"/>
  <c r="B69" i="30" s="1"/>
  <c r="B88" i="30" s="1"/>
  <c r="B103" i="30" s="1"/>
  <c r="B32" i="30"/>
  <c r="B50" i="30" s="1"/>
  <c r="B68" i="30" s="1"/>
  <c r="B87" i="30" s="1"/>
  <c r="B102" i="30" s="1"/>
  <c r="B31" i="30"/>
  <c r="B49" i="30" s="1"/>
  <c r="B67" i="30" s="1"/>
  <c r="B86" i="30" s="1"/>
  <c r="B101" i="30" s="1"/>
  <c r="B30" i="30"/>
  <c r="B48" i="30" s="1"/>
  <c r="B66" i="30" s="1"/>
  <c r="B85" i="30" s="1"/>
  <c r="B100" i="30" s="1"/>
  <c r="B29" i="30"/>
  <c r="B47" i="30" s="1"/>
  <c r="B65" i="30" s="1"/>
  <c r="B84" i="30" s="1"/>
  <c r="B99" i="30" s="1"/>
  <c r="B28" i="30"/>
  <c r="B46" i="30" s="1"/>
  <c r="B64" i="30" s="1"/>
  <c r="B83" i="30" s="1"/>
  <c r="B98" i="30" s="1"/>
  <c r="B27" i="30"/>
  <c r="B45" i="30" s="1"/>
  <c r="B63" i="30" s="1"/>
  <c r="B82" i="30" s="1"/>
  <c r="B97" i="30" s="1"/>
  <c r="B26" i="30"/>
  <c r="B44" i="30" s="1"/>
  <c r="B62" i="30" s="1"/>
  <c r="B81" i="30" s="1"/>
  <c r="B96" i="30" s="1"/>
  <c r="B25" i="30"/>
  <c r="B43" i="30" s="1"/>
  <c r="B61" i="30" s="1"/>
  <c r="B80" i="30" s="1"/>
  <c r="B95" i="30" s="1"/>
  <c r="B24" i="30"/>
  <c r="B42" i="30" s="1"/>
  <c r="B60" i="30" s="1"/>
  <c r="B79" i="30" s="1"/>
  <c r="B94" i="30" s="1"/>
  <c r="B23" i="30"/>
  <c r="B41" i="30"/>
  <c r="B59" i="30" s="1"/>
  <c r="B78" i="30" s="1"/>
  <c r="B93" i="30" s="1"/>
  <c r="B19" i="30"/>
  <c r="B37" i="30" s="1"/>
  <c r="B55" i="30" s="1"/>
  <c r="B36" i="29"/>
  <c r="B54" i="29" s="1"/>
  <c r="B72" i="29" s="1"/>
  <c r="B35" i="29"/>
  <c r="B53" i="29" s="1"/>
  <c r="B71" i="29" s="1"/>
  <c r="B90" i="29" s="1"/>
  <c r="B34" i="29"/>
  <c r="B52" i="29" s="1"/>
  <c r="B70" i="29" s="1"/>
  <c r="B89" i="29" s="1"/>
  <c r="B33" i="29"/>
  <c r="B51" i="29" s="1"/>
  <c r="B69" i="29" s="1"/>
  <c r="B88" i="29" s="1"/>
  <c r="B32" i="29"/>
  <c r="B50" i="29" s="1"/>
  <c r="B68" i="29" s="1"/>
  <c r="B87" i="29" s="1"/>
  <c r="B31" i="29"/>
  <c r="B49" i="29" s="1"/>
  <c r="B67" i="29" s="1"/>
  <c r="B86" i="29" s="1"/>
  <c r="B30" i="29"/>
  <c r="B48" i="29" s="1"/>
  <c r="B66" i="29" s="1"/>
  <c r="B85" i="29" s="1"/>
  <c r="B29" i="29"/>
  <c r="B47" i="29" s="1"/>
  <c r="B65" i="29" s="1"/>
  <c r="B84" i="29" s="1"/>
  <c r="B28" i="29"/>
  <c r="B46" i="29" s="1"/>
  <c r="B64" i="29" s="1"/>
  <c r="B83" i="29" s="1"/>
  <c r="B27" i="29"/>
  <c r="B45" i="29" s="1"/>
  <c r="B63" i="29" s="1"/>
  <c r="B82" i="29" s="1"/>
  <c r="B26" i="29"/>
  <c r="B44" i="29" s="1"/>
  <c r="B62" i="29" s="1"/>
  <c r="B81" i="29" s="1"/>
  <c r="B25" i="29"/>
  <c r="B43" i="29" s="1"/>
  <c r="B61" i="29" s="1"/>
  <c r="B80" i="29" s="1"/>
  <c r="B24" i="29"/>
  <c r="B42" i="29" s="1"/>
  <c r="B60" i="29" s="1"/>
  <c r="B79" i="29" s="1"/>
  <c r="B23" i="29"/>
  <c r="B41" i="29" s="1"/>
  <c r="B59" i="29" s="1"/>
  <c r="B78" i="29" s="1"/>
  <c r="B19" i="29"/>
  <c r="B37" i="29" s="1"/>
  <c r="B55" i="29" s="1"/>
  <c r="B60" i="33"/>
  <c r="B79" i="33" s="1"/>
  <c r="AP63" i="28"/>
  <c r="O63" i="28"/>
  <c r="O83" i="28"/>
  <c r="S83" i="28"/>
  <c r="S63" i="28"/>
  <c r="W83" i="28"/>
  <c r="W63" i="28"/>
  <c r="AA83" i="28"/>
  <c r="AE63" i="28"/>
  <c r="AE83" i="28"/>
  <c r="AM63" i="28"/>
  <c r="AM83" i="28"/>
  <c r="AQ63" i="28"/>
  <c r="AQ83" i="28"/>
  <c r="AU63" i="28"/>
  <c r="AU83" i="28"/>
  <c r="AY83" i="28"/>
  <c r="AY63" i="28"/>
  <c r="R63" i="28"/>
  <c r="AH63" i="28"/>
  <c r="AX63" i="28"/>
  <c r="P63" i="28"/>
  <c r="X63" i="28"/>
  <c r="AB63" i="28"/>
  <c r="AF63" i="28"/>
  <c r="AN63" i="28"/>
  <c r="AV63" i="28"/>
  <c r="Z63" i="28"/>
  <c r="Q63" i="28"/>
  <c r="Q83" i="28"/>
  <c r="Y63" i="28"/>
  <c r="Y83" i="28"/>
  <c r="AG63" i="28"/>
  <c r="AG83" i="28"/>
  <c r="AK63" i="28"/>
  <c r="AO63" i="28"/>
  <c r="AO83" i="28"/>
  <c r="AS63" i="28"/>
  <c r="AW63" i="28"/>
  <c r="AW83" i="28"/>
  <c r="B64" i="34"/>
  <c r="B83" i="34" s="1"/>
  <c r="C21" i="28"/>
  <c r="C36" i="28" s="1"/>
  <c r="C61" i="28" s="1"/>
  <c r="B19" i="10"/>
  <c r="B37" i="10" s="1"/>
  <c r="B55" i="10" s="1"/>
  <c r="B33" i="10"/>
  <c r="B51" i="10" s="1"/>
  <c r="B69" i="10" s="1"/>
  <c r="B88" i="10" s="1"/>
  <c r="B34" i="10"/>
  <c r="B52" i="10" s="1"/>
  <c r="B70" i="10" s="1"/>
  <c r="B89" i="10" s="1"/>
  <c r="B35" i="10"/>
  <c r="B53" i="10" s="1"/>
  <c r="B71" i="10" s="1"/>
  <c r="B90" i="10" s="1"/>
  <c r="B36" i="10"/>
  <c r="B54" i="10" s="1"/>
  <c r="B72" i="10" s="1"/>
  <c r="B32" i="10"/>
  <c r="B50" i="10" s="1"/>
  <c r="B68" i="10" s="1"/>
  <c r="B87" i="10" s="1"/>
  <c r="B31" i="10"/>
  <c r="B49" i="10" s="1"/>
  <c r="B67" i="10" s="1"/>
  <c r="B86" i="10" s="1"/>
  <c r="B30" i="10"/>
  <c r="B48" i="10" s="1"/>
  <c r="B66" i="10" s="1"/>
  <c r="B85" i="10" s="1"/>
  <c r="B29" i="10"/>
  <c r="B47" i="10" s="1"/>
  <c r="B65" i="10" s="1"/>
  <c r="B84" i="10" s="1"/>
  <c r="B28" i="10"/>
  <c r="B46" i="10" s="1"/>
  <c r="B64" i="10" s="1"/>
  <c r="B83" i="10" s="1"/>
  <c r="B27" i="10"/>
  <c r="B45" i="10" s="1"/>
  <c r="B63" i="10" s="1"/>
  <c r="B82" i="10" s="1"/>
  <c r="B26" i="10"/>
  <c r="B44" i="10" s="1"/>
  <c r="B62" i="10" s="1"/>
  <c r="B81" i="10" s="1"/>
  <c r="B25" i="10"/>
  <c r="B43" i="10" s="1"/>
  <c r="B61" i="10" s="1"/>
  <c r="B80" i="10" s="1"/>
  <c r="B24" i="10"/>
  <c r="B42" i="10" s="1"/>
  <c r="B60" i="10" s="1"/>
  <c r="B79" i="10" s="1"/>
  <c r="B23" i="10"/>
  <c r="B41" i="10" s="1"/>
  <c r="B59" i="10" s="1"/>
  <c r="B78" i="10" s="1"/>
  <c r="B30" i="2"/>
  <c r="B45" i="2" s="1"/>
  <c r="B60" i="2" s="1"/>
  <c r="B31" i="2"/>
  <c r="B46" i="2" s="1"/>
  <c r="B20" i="2"/>
  <c r="B35" i="2" s="1"/>
  <c r="B50" i="2" s="1"/>
  <c r="B21" i="2"/>
  <c r="B36" i="2" s="1"/>
  <c r="B51" i="2" s="1"/>
  <c r="B22" i="2"/>
  <c r="B37" i="2" s="1"/>
  <c r="B52" i="2" s="1"/>
  <c r="B23" i="2"/>
  <c r="B38" i="2" s="1"/>
  <c r="B53" i="2" s="1"/>
  <c r="B24" i="2"/>
  <c r="B39" i="2" s="1"/>
  <c r="B54" i="2" s="1"/>
  <c r="B25" i="2"/>
  <c r="B40" i="2" s="1"/>
  <c r="B55" i="2" s="1"/>
  <c r="B26" i="2"/>
  <c r="B41" i="2" s="1"/>
  <c r="B56" i="2" s="1"/>
  <c r="B27" i="2"/>
  <c r="B42" i="2" s="1"/>
  <c r="B57" i="2" s="1"/>
  <c r="B28" i="2"/>
  <c r="B43" i="2" s="1"/>
  <c r="B58" i="2" s="1"/>
  <c r="B29" i="2"/>
  <c r="B44" i="2" s="1"/>
  <c r="B59" i="2" s="1"/>
  <c r="D36" i="28"/>
  <c r="D61" i="28" s="1"/>
  <c r="L36" i="28"/>
  <c r="L61" i="28" s="1"/>
  <c r="AC36" i="28"/>
  <c r="AC61" i="28" s="1"/>
  <c r="K36" i="28"/>
  <c r="K61" i="28" s="1"/>
  <c r="AJ36" i="28"/>
  <c r="AJ61" i="28" s="1"/>
  <c r="AW36" i="28"/>
  <c r="AW61" i="28" s="1"/>
  <c r="W36" i="28"/>
  <c r="W61" i="28" s="1"/>
  <c r="W69" i="28" s="1"/>
  <c r="W77" i="28" s="1"/>
  <c r="AR36" i="28"/>
  <c r="AR61" i="28"/>
  <c r="AR69" i="28" s="1"/>
  <c r="AR77" i="28" s="1"/>
  <c r="N36" i="28"/>
  <c r="N61" i="28" s="1"/>
  <c r="AQ36" i="28"/>
  <c r="AQ61" i="28" s="1"/>
  <c r="AQ69" i="28" s="1"/>
  <c r="AQ77" i="28" s="1"/>
  <c r="M36" i="28"/>
  <c r="M61" i="28" s="1"/>
  <c r="AH36" i="28"/>
  <c r="AH61" i="28" s="1"/>
  <c r="AH89" i="28" s="1"/>
  <c r="X36" i="28"/>
  <c r="X61" i="28" s="1"/>
  <c r="I36" i="28"/>
  <c r="I61" i="28" s="1"/>
  <c r="AG36" i="28"/>
  <c r="AG61" i="28" s="1"/>
  <c r="R36" i="28"/>
  <c r="R61" i="28" s="1"/>
  <c r="AL36" i="28"/>
  <c r="AL61" i="28" s="1"/>
  <c r="S36" i="28"/>
  <c r="S61" i="28" s="1"/>
  <c r="S69" i="28" s="1"/>
  <c r="S77" i="28" s="1"/>
  <c r="AY36" i="28"/>
  <c r="AY61" i="28" s="1"/>
  <c r="T36" i="28"/>
  <c r="T61" i="28" s="1"/>
  <c r="AN36" i="28"/>
  <c r="AN61" i="28" s="1"/>
  <c r="Y36" i="28"/>
  <c r="Y61" i="28" s="1"/>
  <c r="E36" i="28"/>
  <c r="E61" i="28" s="1"/>
  <c r="U36" i="28"/>
  <c r="U61" i="28" s="1"/>
  <c r="Z36" i="28"/>
  <c r="Z61" i="28" s="1"/>
  <c r="AE36" i="28"/>
  <c r="AE61" i="28" s="1"/>
  <c r="AU36" i="28"/>
  <c r="AU61" i="28" s="1"/>
  <c r="AU69" i="28" s="1"/>
  <c r="AU77" i="28" s="1"/>
  <c r="P36" i="28"/>
  <c r="P61" i="28" s="1"/>
  <c r="AF36" i="28"/>
  <c r="AF61" i="28" s="1"/>
  <c r="AF69" i="28" s="1"/>
  <c r="AF77" i="28" s="1"/>
  <c r="AV36" i="28"/>
  <c r="AV61" i="28" s="1"/>
  <c r="AO36" i="28"/>
  <c r="AO61" i="28" s="1"/>
  <c r="AA36" i="28"/>
  <c r="AA61" i="28" s="1"/>
  <c r="V36" i="28"/>
  <c r="V61" i="28" s="1"/>
  <c r="AP36" i="28"/>
  <c r="AP61" i="28" s="1"/>
  <c r="AP69" i="28" s="1"/>
  <c r="AP77" i="28" s="1"/>
  <c r="AK36" i="28"/>
  <c r="AK61" i="28" s="1"/>
  <c r="AK69" i="28" s="1"/>
  <c r="AK77" i="28" s="1"/>
  <c r="J36" i="28"/>
  <c r="J61" i="28" s="1"/>
  <c r="J69" i="28" s="1"/>
  <c r="J77" i="28" s="1"/>
  <c r="AX36" i="28"/>
  <c r="AX61" i="28"/>
  <c r="AX69" i="28" s="1"/>
  <c r="AX77" i="28" s="1"/>
  <c r="O36" i="28"/>
  <c r="O61" i="28" s="1"/>
  <c r="O69" i="28" s="1"/>
  <c r="O77" i="28" s="1"/>
  <c r="Q36" i="28"/>
  <c r="Q61" i="28" s="1"/>
  <c r="Q69" i="28" s="1"/>
  <c r="Q77" i="28" s="1"/>
  <c r="AS36" i="28"/>
  <c r="AS61" i="28" s="1"/>
  <c r="AI36" i="28"/>
  <c r="AI61" i="28" s="1"/>
  <c r="AI69" i="28" s="1"/>
  <c r="AI77" i="28" s="1"/>
  <c r="F36" i="28"/>
  <c r="F61" i="28" s="1"/>
  <c r="AD36" i="28"/>
  <c r="AD61" i="28" s="1"/>
  <c r="AD69" i="28" s="1"/>
  <c r="AD77" i="28" s="1"/>
  <c r="AT36" i="28"/>
  <c r="AT61" i="28" s="1"/>
  <c r="G36" i="28"/>
  <c r="G61" i="28" s="1"/>
  <c r="AM36" i="28"/>
  <c r="AM61" i="28" s="1"/>
  <c r="AM69" i="28" s="1"/>
  <c r="AM77" i="28" s="1"/>
  <c r="H36" i="28"/>
  <c r="H61" i="28" s="1"/>
  <c r="AB36" i="28"/>
  <c r="AB61" i="28" s="1"/>
  <c r="AB69" i="28" s="1"/>
  <c r="AB77" i="28" s="1"/>
  <c r="V69" i="28"/>
  <c r="V77" i="28" s="1"/>
  <c r="V89" i="28"/>
  <c r="AR89" i="28"/>
  <c r="J89" i="28"/>
  <c r="AM89" i="28"/>
  <c r="D57" i="39"/>
  <c r="C57" i="39"/>
  <c r="E57" i="39"/>
  <c r="O75" i="28" l="1"/>
  <c r="AD75" i="28"/>
  <c r="V63" i="28"/>
  <c r="AT63" i="28"/>
  <c r="AS75" i="28"/>
  <c r="Y66" i="28"/>
  <c r="AS83" i="28"/>
  <c r="T42" i="35"/>
  <c r="U42" i="35" s="1"/>
  <c r="V42" i="35" s="1"/>
  <c r="W42" i="35" s="1"/>
  <c r="X42" i="35" s="1"/>
  <c r="Y42" i="35" s="1"/>
  <c r="Z42" i="35" s="1"/>
  <c r="AA42" i="35" s="1"/>
  <c r="AB42" i="35" s="1"/>
  <c r="AC42" i="35" s="1"/>
  <c r="AD42" i="35" s="1"/>
  <c r="AE42" i="35" s="1"/>
  <c r="AF42" i="35" s="1"/>
  <c r="AH42" i="35" s="1"/>
  <c r="AI42" i="35" s="1"/>
  <c r="AJ42" i="35" s="1"/>
  <c r="AK42" i="35" s="1"/>
  <c r="AL42" i="35" s="1"/>
  <c r="AM42" i="35" s="1"/>
  <c r="AN42" i="35" s="1"/>
  <c r="AO42" i="35" s="1"/>
  <c r="AP42" i="35" s="1"/>
  <c r="AQ42" i="35" s="1"/>
  <c r="AR42" i="35" s="1"/>
  <c r="AS42" i="35" s="1"/>
  <c r="AT42" i="35" s="1"/>
  <c r="AU42" i="35" s="1"/>
  <c r="AV42" i="35" s="1"/>
  <c r="AW42" i="35" s="1"/>
  <c r="AX42" i="35" s="1"/>
  <c r="AY42" i="35" s="1"/>
  <c r="S55" i="35"/>
  <c r="U83" i="28"/>
  <c r="T65" i="28"/>
  <c r="AK83" i="28"/>
  <c r="AC64" i="28"/>
  <c r="I44" i="33"/>
  <c r="J44" i="33" s="1"/>
  <c r="K44" i="33" s="1"/>
  <c r="L44" i="33" s="1"/>
  <c r="M44" i="33" s="1"/>
  <c r="N44" i="33" s="1"/>
  <c r="O44" i="33" s="1"/>
  <c r="P44" i="33" s="1"/>
  <c r="H55" i="33"/>
  <c r="G55" i="33"/>
  <c r="R55" i="33"/>
  <c r="I39" i="32"/>
  <c r="J39" i="32" s="1"/>
  <c r="K39" i="32" s="1"/>
  <c r="L39" i="32" s="1"/>
  <c r="M39" i="32" s="1"/>
  <c r="H46" i="32"/>
  <c r="Q75" i="28"/>
  <c r="Q66" i="28"/>
  <c r="AO66" i="28"/>
  <c r="AO75" i="28"/>
  <c r="Z50" i="31"/>
  <c r="AA50" i="31" s="1"/>
  <c r="AB50" i="31" s="1"/>
  <c r="AC50" i="31" s="1"/>
  <c r="AD50" i="31" s="1"/>
  <c r="AE50" i="31" s="1"/>
  <c r="AF50" i="31" s="1"/>
  <c r="AH50" i="31" s="1"/>
  <c r="AI50" i="31" s="1"/>
  <c r="AJ50" i="31" s="1"/>
  <c r="AK50" i="31" s="1"/>
  <c r="AL50" i="31" s="1"/>
  <c r="AM50" i="31" s="1"/>
  <c r="AN50" i="31" s="1"/>
  <c r="AO50" i="31" s="1"/>
  <c r="AP50" i="31" s="1"/>
  <c r="AQ50" i="31" s="1"/>
  <c r="AR50" i="31" s="1"/>
  <c r="AS50" i="31" s="1"/>
  <c r="AT50" i="31" s="1"/>
  <c r="AU50" i="31" s="1"/>
  <c r="AV50" i="31" s="1"/>
  <c r="AW50" i="31" s="1"/>
  <c r="AX50" i="31" s="1"/>
  <c r="AY50" i="31" s="1"/>
  <c r="Y55" i="31"/>
  <c r="R55" i="31"/>
  <c r="Z55" i="31"/>
  <c r="S55" i="31"/>
  <c r="AL75" i="28"/>
  <c r="T55" i="31"/>
  <c r="AB55" i="31"/>
  <c r="U55" i="31"/>
  <c r="AC55" i="31"/>
  <c r="V55" i="31"/>
  <c r="BA86" i="31"/>
  <c r="W55" i="31"/>
  <c r="AE55" i="31"/>
  <c r="AG75" i="28"/>
  <c r="X55" i="31"/>
  <c r="AF55" i="31"/>
  <c r="Y75" i="28"/>
  <c r="AS66" i="28"/>
  <c r="AG66" i="28"/>
  <c r="U41" i="30"/>
  <c r="V41" i="30" s="1"/>
  <c r="T43" i="30"/>
  <c r="U43" i="30" s="1"/>
  <c r="V43" i="30" s="1"/>
  <c r="W43" i="30" s="1"/>
  <c r="X43" i="30" s="1"/>
  <c r="Y43" i="30" s="1"/>
  <c r="Z43" i="30" s="1"/>
  <c r="AA43" i="30" s="1"/>
  <c r="AB43" i="30" s="1"/>
  <c r="AC43" i="30" s="1"/>
  <c r="AD43" i="30" s="1"/>
  <c r="AE43" i="30" s="1"/>
  <c r="AF43" i="30" s="1"/>
  <c r="AH43" i="30" s="1"/>
  <c r="AI43" i="30" s="1"/>
  <c r="AJ43" i="30" s="1"/>
  <c r="AK43" i="30" s="1"/>
  <c r="AL43" i="30" s="1"/>
  <c r="AM43" i="30" s="1"/>
  <c r="AN43" i="30" s="1"/>
  <c r="AO43" i="30" s="1"/>
  <c r="AP43" i="30" s="1"/>
  <c r="AQ43" i="30" s="1"/>
  <c r="AR43" i="30" s="1"/>
  <c r="AS43" i="30" s="1"/>
  <c r="AT43" i="30" s="1"/>
  <c r="AU43" i="30" s="1"/>
  <c r="AV43" i="30" s="1"/>
  <c r="AW43" i="30" s="1"/>
  <c r="AX43" i="30" s="1"/>
  <c r="AY43" i="30" s="1"/>
  <c r="S55" i="30"/>
  <c r="I43" i="30"/>
  <c r="H55" i="30"/>
  <c r="U42" i="29"/>
  <c r="T55" i="29"/>
  <c r="AQ66" i="2"/>
  <c r="AE66" i="32"/>
  <c r="AM67" i="2"/>
  <c r="AA67" i="32"/>
  <c r="AM64" i="28"/>
  <c r="AG74" i="32"/>
  <c r="P75" i="28"/>
  <c r="F41" i="28"/>
  <c r="O65" i="28"/>
  <c r="AI65" i="28"/>
  <c r="R75" i="28"/>
  <c r="Z75" i="28"/>
  <c r="Z83" i="28"/>
  <c r="AP83" i="28"/>
  <c r="R83" i="28"/>
  <c r="AB66" i="28"/>
  <c r="AB62" i="28"/>
  <c r="T64" i="28"/>
  <c r="AJ83" i="28"/>
  <c r="H42" i="28"/>
  <c r="AB64" i="28"/>
  <c r="AT64" i="28"/>
  <c r="U66" i="28"/>
  <c r="U64" i="28"/>
  <c r="M37" i="28"/>
  <c r="F50" i="28"/>
  <c r="F52" i="28" s="1"/>
  <c r="I37" i="28"/>
  <c r="AD64" i="28"/>
  <c r="AW64" i="28"/>
  <c r="AW65" i="28"/>
  <c r="AL55" i="10"/>
  <c r="AY55" i="10"/>
  <c r="AN55" i="10"/>
  <c r="AO55" i="10"/>
  <c r="AS55" i="10"/>
  <c r="AI55" i="10"/>
  <c r="AT55" i="10"/>
  <c r="AJ55" i="10"/>
  <c r="AV55" i="10"/>
  <c r="AK55" i="10"/>
  <c r="AW55" i="10"/>
  <c r="B72" i="43"/>
  <c r="B81" i="43"/>
  <c r="T83" i="28"/>
  <c r="AB83" i="28"/>
  <c r="AR83" i="28"/>
  <c r="J46" i="28"/>
  <c r="J48" i="28" s="1"/>
  <c r="AN64" i="28"/>
  <c r="AF65" i="28"/>
  <c r="AN65" i="28"/>
  <c r="AV66" i="28"/>
  <c r="AJ43" i="31"/>
  <c r="AI55" i="31"/>
  <c r="U49" i="35"/>
  <c r="T55" i="35"/>
  <c r="AU89" i="28"/>
  <c r="M53" i="28"/>
  <c r="C41" i="28"/>
  <c r="D45" i="28"/>
  <c r="S64" i="28"/>
  <c r="AQ65" i="28"/>
  <c r="AI66" i="28"/>
  <c r="T42" i="33"/>
  <c r="S55" i="33"/>
  <c r="L45" i="34"/>
  <c r="K55" i="34"/>
  <c r="AH62" i="28"/>
  <c r="AJ66" i="28"/>
  <c r="AJ67" i="28" s="1"/>
  <c r="J42" i="33"/>
  <c r="I55" i="33"/>
  <c r="J50" i="28"/>
  <c r="L40" i="28"/>
  <c r="J41" i="32"/>
  <c r="I46" i="32"/>
  <c r="C53" i="28"/>
  <c r="C56" i="28" s="1"/>
  <c r="J37" i="28"/>
  <c r="M42" i="28"/>
  <c r="E52" i="28"/>
  <c r="L50" i="28"/>
  <c r="L52" i="28" s="1"/>
  <c r="BN56" i="28"/>
  <c r="W64" i="28"/>
  <c r="AU65" i="28"/>
  <c r="V55" i="10"/>
  <c r="AG55" i="10"/>
  <c r="AR55" i="10"/>
  <c r="V35" i="32"/>
  <c r="T39" i="32"/>
  <c r="S46" i="32"/>
  <c r="AB89" i="28"/>
  <c r="W66" i="28"/>
  <c r="N39" i="32"/>
  <c r="T41" i="34"/>
  <c r="S55" i="34"/>
  <c r="AG62" i="28"/>
  <c r="AH75" i="28"/>
  <c r="F38" i="28"/>
  <c r="H45" i="28"/>
  <c r="AO65" i="28"/>
  <c r="J51" i="35"/>
  <c r="K51" i="35" s="1"/>
  <c r="L51" i="35" s="1"/>
  <c r="I55" i="35"/>
  <c r="AY70" i="32"/>
  <c r="AS71" i="32"/>
  <c r="AT79" i="33"/>
  <c r="AT79" i="36"/>
  <c r="AT79" i="35"/>
  <c r="AT79" i="31"/>
  <c r="AT79" i="30"/>
  <c r="AE82" i="34"/>
  <c r="AE82" i="33"/>
  <c r="AE82" i="31"/>
  <c r="AE82" i="29"/>
  <c r="AE82" i="30"/>
  <c r="AQ82" i="10"/>
  <c r="AB87" i="10"/>
  <c r="P87" i="36"/>
  <c r="P87" i="35"/>
  <c r="P87" i="34"/>
  <c r="P87" i="33"/>
  <c r="P87" i="31"/>
  <c r="P87" i="29"/>
  <c r="AT73" i="32"/>
  <c r="AT89" i="34"/>
  <c r="AH79" i="33"/>
  <c r="AE79" i="33"/>
  <c r="AR84" i="33"/>
  <c r="AR84" i="36"/>
  <c r="AH86" i="33"/>
  <c r="AB90" i="31"/>
  <c r="X75" i="32"/>
  <c r="AE87" i="34"/>
  <c r="AE87" i="33"/>
  <c r="AE87" i="31"/>
  <c r="AE87" i="30"/>
  <c r="AE87" i="29"/>
  <c r="AQ87" i="10"/>
  <c r="AE87" i="35"/>
  <c r="AH81" i="36"/>
  <c r="AH81" i="35"/>
  <c r="AH81" i="34"/>
  <c r="AH81" i="33"/>
  <c r="AH81" i="31"/>
  <c r="AH81" i="30"/>
  <c r="R80" i="34"/>
  <c r="AJ67" i="2"/>
  <c r="X67" i="32"/>
  <c r="AE70" i="2"/>
  <c r="S70" i="32"/>
  <c r="AA71" i="2"/>
  <c r="O71" i="32"/>
  <c r="X81" i="29"/>
  <c r="AJ81" i="10"/>
  <c r="AJ81" i="33" s="1"/>
  <c r="T82" i="29"/>
  <c r="T82" i="34"/>
  <c r="T82" i="33"/>
  <c r="T82" i="31"/>
  <c r="T82" i="30"/>
  <c r="AF82" i="10"/>
  <c r="T82" i="36"/>
  <c r="V83" i="29"/>
  <c r="V83" i="33"/>
  <c r="V83" i="31"/>
  <c r="V83" i="30"/>
  <c r="AH83" i="10"/>
  <c r="V83" i="36"/>
  <c r="V83" i="35"/>
  <c r="Y84" i="29"/>
  <c r="AK84" i="10"/>
  <c r="AF85" i="10"/>
  <c r="AF85" i="33" s="1"/>
  <c r="T85" i="36"/>
  <c r="T85" i="35"/>
  <c r="T85" i="29"/>
  <c r="T85" i="34"/>
  <c r="T85" i="33"/>
  <c r="T85" i="30"/>
  <c r="U86" i="29"/>
  <c r="AG86" i="10"/>
  <c r="U86" i="36"/>
  <c r="U86" i="35"/>
  <c r="U86" i="34"/>
  <c r="U86" i="33"/>
  <c r="U86" i="30"/>
  <c r="AY72" i="2"/>
  <c r="AG71" i="32"/>
  <c r="AW74" i="2"/>
  <c r="AW78" i="33"/>
  <c r="AW78" i="36"/>
  <c r="AW78" i="30"/>
  <c r="AR86" i="10"/>
  <c r="AF86" i="35"/>
  <c r="AF86" i="34"/>
  <c r="AF86" i="33"/>
  <c r="AF86" i="31"/>
  <c r="AF86" i="30"/>
  <c r="AA84" i="33"/>
  <c r="AA84" i="31"/>
  <c r="AA84" i="30"/>
  <c r="AA84" i="29"/>
  <c r="AM84" i="10"/>
  <c r="AA84" i="36"/>
  <c r="AK83" i="35"/>
  <c r="AK83" i="34"/>
  <c r="AK83" i="33"/>
  <c r="AK83" i="30"/>
  <c r="AK83" i="31"/>
  <c r="AW83" i="10"/>
  <c r="AK83" i="36"/>
  <c r="U78" i="30"/>
  <c r="AK67" i="2"/>
  <c r="Y67" i="32"/>
  <c r="Y81" i="36"/>
  <c r="Y81" i="35"/>
  <c r="Y81" i="34"/>
  <c r="Y81" i="33"/>
  <c r="Y81" i="31"/>
  <c r="Y81" i="30"/>
  <c r="AX83" i="30"/>
  <c r="AQ71" i="32"/>
  <c r="AE82" i="36"/>
  <c r="AQ78" i="33"/>
  <c r="AS90" i="33"/>
  <c r="AV78" i="33"/>
  <c r="AM90" i="33"/>
  <c r="AY90" i="10"/>
  <c r="AU90" i="33"/>
  <c r="AA84" i="35"/>
  <c r="AG88" i="30"/>
  <c r="AG88" i="29"/>
  <c r="AS88" i="10"/>
  <c r="AG88" i="36"/>
  <c r="AG88" i="35"/>
  <c r="AG88" i="34"/>
  <c r="AG88" i="31"/>
  <c r="U86" i="31"/>
  <c r="AM81" i="34"/>
  <c r="AY81" i="10"/>
  <c r="AM81" i="36"/>
  <c r="AT89" i="33"/>
  <c r="AT89" i="36"/>
  <c r="AT81" i="33"/>
  <c r="AW87" i="33"/>
  <c r="AE82" i="35"/>
  <c r="T78" i="33"/>
  <c r="AJ163" i="40"/>
  <c r="AT75" i="32"/>
  <c r="AK78" i="35"/>
  <c r="AK78" i="31"/>
  <c r="AK78" i="30"/>
  <c r="AK78" i="29"/>
  <c r="U87" i="31"/>
  <c r="U87" i="30"/>
  <c r="Q88" i="36"/>
  <c r="Q88" i="35"/>
  <c r="Q88" i="34"/>
  <c r="Q88" i="29"/>
  <c r="Q88" i="33"/>
  <c r="Q88" i="31"/>
  <c r="Q88" i="30"/>
  <c r="AC88" i="10"/>
  <c r="W88" i="30"/>
  <c r="W88" i="29"/>
  <c r="AI88" i="10"/>
  <c r="W88" i="36"/>
  <c r="W88" i="35"/>
  <c r="W88" i="34"/>
  <c r="W88" i="33"/>
  <c r="W88" i="31"/>
  <c r="S89" i="33"/>
  <c r="S89" i="31"/>
  <c r="AJ51" i="40"/>
  <c r="AV79" i="33"/>
  <c r="AV79" i="36"/>
  <c r="AV79" i="29"/>
  <c r="AX83" i="33"/>
  <c r="AX83" i="36"/>
  <c r="AX83" i="35"/>
  <c r="AW82" i="33"/>
  <c r="AW82" i="36"/>
  <c r="AW82" i="35"/>
  <c r="AW85" i="33"/>
  <c r="AW85" i="36"/>
  <c r="AW85" i="30"/>
  <c r="AN78" i="31"/>
  <c r="AI74" i="32"/>
  <c r="AU74" i="2"/>
  <c r="AJ90" i="34"/>
  <c r="AJ90" i="33"/>
  <c r="AJ90" i="31"/>
  <c r="AJ90" i="30"/>
  <c r="AJ90" i="29"/>
  <c r="AV90" i="10"/>
  <c r="AJ90" i="36"/>
  <c r="AB90" i="30"/>
  <c r="AB90" i="29"/>
  <c r="AN90" i="10"/>
  <c r="AB90" i="36"/>
  <c r="AB90" i="35"/>
  <c r="AB90" i="34"/>
  <c r="AJ87" i="36"/>
  <c r="AJ87" i="35"/>
  <c r="AJ87" i="34"/>
  <c r="AJ87" i="33"/>
  <c r="AJ87" i="31"/>
  <c r="AJ87" i="30"/>
  <c r="AV87" i="10"/>
  <c r="AJ87" i="29"/>
  <c r="AB66" i="2"/>
  <c r="P66" i="32"/>
  <c r="AL73" i="2"/>
  <c r="Z73" i="32"/>
  <c r="AH74" i="2"/>
  <c r="V74" i="32"/>
  <c r="AC75" i="2"/>
  <c r="Q75" i="32"/>
  <c r="T78" i="31"/>
  <c r="AF78" i="10"/>
  <c r="T78" i="36"/>
  <c r="T78" i="35"/>
  <c r="T78" i="34"/>
  <c r="T78" i="29"/>
  <c r="Y80" i="29"/>
  <c r="Y80" i="34"/>
  <c r="Y80" i="31"/>
  <c r="Y80" i="30"/>
  <c r="Y80" i="33"/>
  <c r="AK80" i="10"/>
  <c r="Y80" i="36"/>
  <c r="X35" i="40"/>
  <c r="X19" i="40"/>
  <c r="X51" i="40"/>
  <c r="X163" i="40"/>
  <c r="X131" i="40"/>
  <c r="X83" i="40"/>
  <c r="X99" i="40"/>
  <c r="X67" i="40"/>
  <c r="X115" i="40"/>
  <c r="X147" i="40"/>
  <c r="BB179" i="40"/>
  <c r="BB99" i="40"/>
  <c r="BB67" i="40"/>
  <c r="BB35" i="40"/>
  <c r="BB115" i="40"/>
  <c r="BB83" i="40"/>
  <c r="BB51" i="40"/>
  <c r="BB19" i="40"/>
  <c r="BJ179" i="40"/>
  <c r="BJ115" i="40"/>
  <c r="BJ147" i="40"/>
  <c r="BJ83" i="40"/>
  <c r="BJ51" i="40"/>
  <c r="BJ19" i="40"/>
  <c r="BJ99" i="40"/>
  <c r="BJ67" i="40"/>
  <c r="BJ35" i="40"/>
  <c r="AW82" i="30"/>
  <c r="AE85" i="34"/>
  <c r="AE85" i="31"/>
  <c r="AE85" i="30"/>
  <c r="AE85" i="33"/>
  <c r="AE85" i="29"/>
  <c r="AQ85" i="10"/>
  <c r="AE85" i="36"/>
  <c r="AE85" i="35"/>
  <c r="AA83" i="33"/>
  <c r="AA83" i="31"/>
  <c r="AA83" i="29"/>
  <c r="AA83" i="30"/>
  <c r="AM83" i="10"/>
  <c r="AA83" i="36"/>
  <c r="AA83" i="34"/>
  <c r="AS89" i="10"/>
  <c r="AG89" i="36"/>
  <c r="AG89" i="35"/>
  <c r="AG89" i="34"/>
  <c r="AG89" i="33"/>
  <c r="AG89" i="31"/>
  <c r="AG89" i="30"/>
  <c r="AG89" i="29"/>
  <c r="AH79" i="29"/>
  <c r="AH79" i="36"/>
  <c r="AH79" i="35"/>
  <c r="AH79" i="34"/>
  <c r="AD88" i="30"/>
  <c r="AD88" i="31"/>
  <c r="AD88" i="29"/>
  <c r="AP88" i="10"/>
  <c r="AD88" i="36"/>
  <c r="AD88" i="35"/>
  <c r="AD88" i="34"/>
  <c r="P87" i="30"/>
  <c r="Y80" i="35"/>
  <c r="AH80" i="34"/>
  <c r="AH80" i="30"/>
  <c r="AL79" i="30"/>
  <c r="AL79" i="33"/>
  <c r="AW81" i="10"/>
  <c r="AK81" i="36"/>
  <c r="AK81" i="35"/>
  <c r="AK81" i="34"/>
  <c r="AK81" i="33"/>
  <c r="AK81" i="31"/>
  <c r="AK81" i="30"/>
  <c r="AK81" i="29"/>
  <c r="AS80" i="10"/>
  <c r="AG80" i="36"/>
  <c r="AG80" i="35"/>
  <c r="AG80" i="34"/>
  <c r="AG80" i="33"/>
  <c r="AG80" i="31"/>
  <c r="AG80" i="30"/>
  <c r="AB78" i="36"/>
  <c r="AB78" i="35"/>
  <c r="AB78" i="34"/>
  <c r="AB78" i="33"/>
  <c r="AB78" i="31"/>
  <c r="AB78" i="29"/>
  <c r="S73" i="32"/>
  <c r="AE73" i="2"/>
  <c r="AA74" i="2"/>
  <c r="O74" i="32"/>
  <c r="R75" i="32"/>
  <c r="AD75" i="2"/>
  <c r="Y75" i="32"/>
  <c r="AK75" i="2"/>
  <c r="P79" i="29"/>
  <c r="AB79" i="10"/>
  <c r="AI79" i="10"/>
  <c r="AI79" i="33" s="1"/>
  <c r="W79" i="36"/>
  <c r="AJ35" i="40"/>
  <c r="AJ67" i="40"/>
  <c r="AJ147" i="40"/>
  <c r="AJ99" i="40"/>
  <c r="AJ131" i="40"/>
  <c r="AJ115" i="40"/>
  <c r="AJ83" i="40"/>
  <c r="AJ179" i="40"/>
  <c r="AQ131" i="40"/>
  <c r="AQ147" i="40"/>
  <c r="AQ163" i="40"/>
  <c r="AQ115" i="40"/>
  <c r="AQ35" i="40"/>
  <c r="AQ83" i="40"/>
  <c r="AQ51" i="40"/>
  <c r="AQ67" i="40"/>
  <c r="AQ179" i="40"/>
  <c r="AQ99" i="40"/>
  <c r="BC131" i="40"/>
  <c r="BC99" i="40"/>
  <c r="BC67" i="40"/>
  <c r="BC115" i="40"/>
  <c r="BC163" i="40"/>
  <c r="BC35" i="40"/>
  <c r="BC147" i="40"/>
  <c r="BC19" i="40"/>
  <c r="BC83" i="40"/>
  <c r="AB86" i="31"/>
  <c r="AB86" i="30"/>
  <c r="AK66" i="2"/>
  <c r="Y66" i="32"/>
  <c r="R81" i="34"/>
  <c r="R81" i="33"/>
  <c r="AY88" i="10"/>
  <c r="AA87" i="33"/>
  <c r="AA87" i="31"/>
  <c r="AA87" i="29"/>
  <c r="AA87" i="30"/>
  <c r="AM87" i="10"/>
  <c r="AA87" i="36"/>
  <c r="AF66" i="2"/>
  <c r="T66" i="32"/>
  <c r="AL66" i="2"/>
  <c r="Z66" i="32"/>
  <c r="S81" i="31"/>
  <c r="S81" i="30"/>
  <c r="AE81" i="10"/>
  <c r="S81" i="36"/>
  <c r="S81" i="29"/>
  <c r="S81" i="35"/>
  <c r="AG84" i="31"/>
  <c r="AG84" i="30"/>
  <c r="AG84" i="29"/>
  <c r="AS84" i="10"/>
  <c r="AG84" i="36"/>
  <c r="AG84" i="35"/>
  <c r="AH85" i="36"/>
  <c r="AH85" i="35"/>
  <c r="AH85" i="34"/>
  <c r="AH85" i="33"/>
  <c r="AH85" i="31"/>
  <c r="AH85" i="30"/>
  <c r="P88" i="34"/>
  <c r="P88" i="33"/>
  <c r="P88" i="31"/>
  <c r="AB88" i="10"/>
  <c r="P88" i="29"/>
  <c r="V88" i="30"/>
  <c r="V88" i="29"/>
  <c r="AH88" i="10"/>
  <c r="V88" i="36"/>
  <c r="V88" i="35"/>
  <c r="V88" i="34"/>
  <c r="R89" i="30"/>
  <c r="R89" i="29"/>
  <c r="AD89" i="10"/>
  <c r="AD89" i="33" s="1"/>
  <c r="R89" i="36"/>
  <c r="R89" i="35"/>
  <c r="R89" i="34"/>
  <c r="AA89" i="33"/>
  <c r="AA89" i="31"/>
  <c r="AA89" i="30"/>
  <c r="AA89" i="29"/>
  <c r="AM89" i="10"/>
  <c r="AA89" i="36"/>
  <c r="AX80" i="10"/>
  <c r="AL80" i="36"/>
  <c r="AL80" i="35"/>
  <c r="AL80" i="34"/>
  <c r="AL80" i="33"/>
  <c r="AL80" i="31"/>
  <c r="AF83" i="30"/>
  <c r="AF83" i="34"/>
  <c r="AO66" i="2"/>
  <c r="AC66" i="32"/>
  <c r="AE68" i="2"/>
  <c r="S68" i="32"/>
  <c r="AL70" i="2"/>
  <c r="Z70" i="32"/>
  <c r="S82" i="29"/>
  <c r="S82" i="36"/>
  <c r="S82" i="35"/>
  <c r="S82" i="34"/>
  <c r="S82" i="33"/>
  <c r="S82" i="31"/>
  <c r="S82" i="30"/>
  <c r="Z82" i="29"/>
  <c r="Z82" i="34"/>
  <c r="Z82" i="33"/>
  <c r="Z82" i="30"/>
  <c r="Z82" i="31"/>
  <c r="AL82" i="10"/>
  <c r="U83" i="35"/>
  <c r="U83" i="29"/>
  <c r="U83" i="34"/>
  <c r="U83" i="33"/>
  <c r="U83" i="31"/>
  <c r="U83" i="30"/>
  <c r="AG83" i="10"/>
  <c r="P84" i="35"/>
  <c r="P84" i="34"/>
  <c r="S85" i="30"/>
  <c r="S85" i="35"/>
  <c r="S85" i="36"/>
  <c r="S85" i="34"/>
  <c r="S85" i="29"/>
  <c r="S85" i="33"/>
  <c r="S85" i="31"/>
  <c r="AL85" i="29"/>
  <c r="AX85" i="10"/>
  <c r="AL85" i="36"/>
  <c r="AL85" i="35"/>
  <c r="AL85" i="34"/>
  <c r="AL85" i="33"/>
  <c r="AL85" i="31"/>
  <c r="T86" i="29"/>
  <c r="T86" i="36"/>
  <c r="T86" i="35"/>
  <c r="T86" i="34"/>
  <c r="T86" i="33"/>
  <c r="T86" i="31"/>
  <c r="T86" i="30"/>
  <c r="AM35" i="40"/>
  <c r="BH131" i="40"/>
  <c r="R84" i="29"/>
  <c r="AT147" i="40"/>
  <c r="AT115" i="40"/>
  <c r="AT99" i="40"/>
  <c r="BF51" i="40"/>
  <c r="V147" i="40"/>
  <c r="L69" i="28"/>
  <c r="L77" i="28" s="1"/>
  <c r="L89" i="28"/>
  <c r="T69" i="28"/>
  <c r="T77" i="28" s="1"/>
  <c r="T89" i="28"/>
  <c r="P64" i="28"/>
  <c r="AF75" i="28"/>
  <c r="AF64" i="28"/>
  <c r="P62" i="28"/>
  <c r="P83" i="28"/>
  <c r="X83" i="28"/>
  <c r="X62" i="28"/>
  <c r="AF62" i="28"/>
  <c r="AF83" i="28"/>
  <c r="AN83" i="28"/>
  <c r="AN62" i="28"/>
  <c r="AV62" i="28"/>
  <c r="AV83" i="28"/>
  <c r="AM97" i="28"/>
  <c r="AM105" i="28" s="1"/>
  <c r="AM115" i="28"/>
  <c r="AM123" i="28" s="1"/>
  <c r="AM131" i="28" s="1"/>
  <c r="AH97" i="28"/>
  <c r="AH105" i="28" s="1"/>
  <c r="AH115" i="28"/>
  <c r="AH123" i="28" s="1"/>
  <c r="AH131" i="28" s="1"/>
  <c r="C29" i="34"/>
  <c r="C167" i="34" s="1"/>
  <c r="C31" i="33"/>
  <c r="C24" i="33"/>
  <c r="C29" i="31"/>
  <c r="C149" i="31" s="1"/>
  <c r="C31" i="30"/>
  <c r="C33" i="36"/>
  <c r="C26" i="36"/>
  <c r="C25" i="29"/>
  <c r="C145" i="29" s="1"/>
  <c r="C31" i="34"/>
  <c r="AS207" i="40"/>
  <c r="BI203" i="40"/>
  <c r="BG204" i="40"/>
  <c r="F56" i="28"/>
  <c r="AS64" i="28"/>
  <c r="AB97" i="28"/>
  <c r="AB105" i="28" s="1"/>
  <c r="AB115" i="28"/>
  <c r="AB123" i="28" s="1"/>
  <c r="AB131" i="28" s="1"/>
  <c r="J97" i="28"/>
  <c r="J105" i="28" s="1"/>
  <c r="J115" i="28"/>
  <c r="J123" i="28" s="1"/>
  <c r="J131" i="28" s="1"/>
  <c r="AN75" i="28"/>
  <c r="C25" i="35"/>
  <c r="C35" i="33"/>
  <c r="C29" i="10"/>
  <c r="C31" i="31"/>
  <c r="C30" i="30"/>
  <c r="C24" i="30"/>
  <c r="C31" i="35"/>
  <c r="C170" i="35" s="1"/>
  <c r="C32" i="29"/>
  <c r="C171" i="29" s="1"/>
  <c r="C30" i="34"/>
  <c r="C23" i="34"/>
  <c r="P66" i="28"/>
  <c r="X66" i="28"/>
  <c r="O42" i="30"/>
  <c r="AR97" i="28"/>
  <c r="AR105" i="28" s="1"/>
  <c r="AR115" i="28"/>
  <c r="AR123" i="28" s="1"/>
  <c r="AR131" i="28" s="1"/>
  <c r="V97" i="28"/>
  <c r="V105" i="28" s="1"/>
  <c r="V115" i="28"/>
  <c r="V123" i="28" s="1"/>
  <c r="V131" i="28" s="1"/>
  <c r="C25" i="36"/>
  <c r="C145" i="36" s="1"/>
  <c r="C27" i="31"/>
  <c r="C166" i="31" s="1"/>
  <c r="C28" i="10"/>
  <c r="C28" i="30"/>
  <c r="C31" i="36"/>
  <c r="C30" i="35"/>
  <c r="C23" i="35"/>
  <c r="C29" i="33"/>
  <c r="M56" i="28"/>
  <c r="H37" i="28"/>
  <c r="D40" i="28"/>
  <c r="AX65" i="28"/>
  <c r="AU66" i="28"/>
  <c r="AU67" i="28" s="1"/>
  <c r="Z55" i="10"/>
  <c r="AH55" i="10"/>
  <c r="AP55" i="10"/>
  <c r="AX55" i="10"/>
  <c r="C35" i="36"/>
  <c r="C32" i="33"/>
  <c r="C25" i="10"/>
  <c r="C27" i="10"/>
  <c r="C30" i="36"/>
  <c r="C28" i="35"/>
  <c r="C30" i="29"/>
  <c r="S75" i="28"/>
  <c r="V42" i="30"/>
  <c r="W42" i="30" s="1"/>
  <c r="X42" i="30" s="1"/>
  <c r="Y42" i="30" s="1"/>
  <c r="Z42" i="30" s="1"/>
  <c r="AA42" i="30" s="1"/>
  <c r="AB42" i="30" s="1"/>
  <c r="AC42" i="30" s="1"/>
  <c r="AD42" i="30" s="1"/>
  <c r="AE42" i="30" s="1"/>
  <c r="AF42" i="30" s="1"/>
  <c r="AH42" i="30" s="1"/>
  <c r="AI42" i="30" s="1"/>
  <c r="AJ42" i="30" s="1"/>
  <c r="AK42" i="30" s="1"/>
  <c r="AL42" i="30" s="1"/>
  <c r="AM42" i="30" s="1"/>
  <c r="AN42" i="30" s="1"/>
  <c r="AO42" i="30" s="1"/>
  <c r="AP42" i="30" s="1"/>
  <c r="AQ42" i="30" s="1"/>
  <c r="AR42" i="30" s="1"/>
  <c r="AS42" i="30" s="1"/>
  <c r="AT42" i="30" s="1"/>
  <c r="AU42" i="30" s="1"/>
  <c r="AV42" i="30" s="1"/>
  <c r="AW42" i="30" s="1"/>
  <c r="AX42" i="30" s="1"/>
  <c r="AY42" i="30" s="1"/>
  <c r="U55" i="30"/>
  <c r="C24" i="31"/>
  <c r="C34" i="35"/>
  <c r="C173" i="35" s="1"/>
  <c r="C26" i="33"/>
  <c r="C33" i="10"/>
  <c r="C27" i="33"/>
  <c r="C24" i="10"/>
  <c r="C33" i="31"/>
  <c r="C172" i="31" s="1"/>
  <c r="C27" i="30"/>
  <c r="C29" i="36"/>
  <c r="C27" i="35"/>
  <c r="C23" i="29"/>
  <c r="C27" i="34"/>
  <c r="C37" i="28"/>
  <c r="C40" i="28" s="1"/>
  <c r="D42" i="28"/>
  <c r="I46" i="28"/>
  <c r="T75" i="28"/>
  <c r="AC65" i="28"/>
  <c r="AW66" i="28"/>
  <c r="AW67" i="28" s="1"/>
  <c r="AU97" i="28"/>
  <c r="AU105" i="28" s="1"/>
  <c r="AU115" i="28"/>
  <c r="AU123" i="28" s="1"/>
  <c r="AU131" i="28" s="1"/>
  <c r="AS67" i="28"/>
  <c r="AT67" i="28"/>
  <c r="C23" i="31"/>
  <c r="C143" i="31" s="1"/>
  <c r="C30" i="33"/>
  <c r="C26" i="10"/>
  <c r="C30" i="31"/>
  <c r="C34" i="30"/>
  <c r="C28" i="36"/>
  <c r="C167" i="36" s="1"/>
  <c r="C35" i="35"/>
  <c r="C26" i="35"/>
  <c r="C165" i="35" s="1"/>
  <c r="C28" i="29"/>
  <c r="C167" i="29" s="1"/>
  <c r="C25" i="34"/>
  <c r="C163" i="34" s="1"/>
  <c r="N38" i="28"/>
  <c r="K44" i="30"/>
  <c r="C34" i="33"/>
  <c r="C33" i="30"/>
  <c r="C26" i="30"/>
  <c r="C27" i="29"/>
  <c r="C166" i="29" s="1"/>
  <c r="C33" i="34"/>
  <c r="C24" i="34"/>
  <c r="C162" i="34" s="1"/>
  <c r="L42" i="28"/>
  <c r="P65" i="28"/>
  <c r="AC66" i="28"/>
  <c r="W41" i="29"/>
  <c r="W41" i="30"/>
  <c r="V55" i="30"/>
  <c r="C23" i="33"/>
  <c r="C35" i="31"/>
  <c r="C32" i="30"/>
  <c r="C25" i="30"/>
  <c r="C34" i="36"/>
  <c r="C27" i="36"/>
  <c r="C166" i="36" s="1"/>
  <c r="C33" i="35"/>
  <c r="C172" i="35" s="1"/>
  <c r="C24" i="35"/>
  <c r="C35" i="29"/>
  <c r="C174" i="29" s="1"/>
  <c r="K40" i="28"/>
  <c r="C46" i="28"/>
  <c r="C48" i="28" s="1"/>
  <c r="N46" i="28"/>
  <c r="AK64" i="28"/>
  <c r="Q65" i="28"/>
  <c r="AK66" i="28"/>
  <c r="AR66" i="28"/>
  <c r="W55" i="10"/>
  <c r="AE55" i="10"/>
  <c r="AM55" i="10"/>
  <c r="AU55" i="10"/>
  <c r="S55" i="29"/>
  <c r="P55" i="29"/>
  <c r="AJ89" i="30"/>
  <c r="AV89" i="10"/>
  <c r="AJ89" i="36"/>
  <c r="AJ89" i="34"/>
  <c r="AJ89" i="35"/>
  <c r="AJ89" i="33"/>
  <c r="AJ89" i="31"/>
  <c r="AJ89" i="29"/>
  <c r="AK89" i="29"/>
  <c r="AW89" i="10"/>
  <c r="AK89" i="36"/>
  <c r="AK89" i="35"/>
  <c r="AK89" i="34"/>
  <c r="AK89" i="33"/>
  <c r="AK89" i="31"/>
  <c r="AK89" i="30"/>
  <c r="AP84" i="29"/>
  <c r="AP84" i="36"/>
  <c r="AP84" i="35"/>
  <c r="AP84" i="34"/>
  <c r="AP84" i="31"/>
  <c r="AP84" i="33"/>
  <c r="AP84" i="30"/>
  <c r="AQ66" i="32"/>
  <c r="AT79" i="34"/>
  <c r="AW85" i="34"/>
  <c r="AW82" i="34"/>
  <c r="AW78" i="34"/>
  <c r="AX83" i="34"/>
  <c r="AV79" i="34"/>
  <c r="AY73" i="2"/>
  <c r="AW68" i="2"/>
  <c r="AX72" i="2"/>
  <c r="AN68" i="2"/>
  <c r="AK82" i="30"/>
  <c r="AL82" i="30"/>
  <c r="Z87" i="31"/>
  <c r="Q85" i="29"/>
  <c r="AC86" i="29"/>
  <c r="AO86" i="10"/>
  <c r="AC86" i="36"/>
  <c r="AC86" i="35"/>
  <c r="AC86" i="34"/>
  <c r="AC86" i="30"/>
  <c r="AA86" i="29"/>
  <c r="AM86" i="10"/>
  <c r="AA86" i="36"/>
  <c r="AA86" i="35"/>
  <c r="AA86" i="34"/>
  <c r="AA86" i="30"/>
  <c r="AN86" i="10"/>
  <c r="AB86" i="36"/>
  <c r="AB86" i="35"/>
  <c r="AB86" i="34"/>
  <c r="AB86" i="33"/>
  <c r="AB86" i="29"/>
  <c r="Y89" i="36"/>
  <c r="AT66" i="2"/>
  <c r="AH66" i="32"/>
  <c r="AJ70" i="2"/>
  <c r="X70" i="32"/>
  <c r="AD73" i="2"/>
  <c r="R73" i="32"/>
  <c r="AJ73" i="2"/>
  <c r="X73" i="32"/>
  <c r="W82" i="33"/>
  <c r="W82" i="31"/>
  <c r="AI82" i="10"/>
  <c r="W82" i="34"/>
  <c r="W82" i="30"/>
  <c r="Q83" i="31"/>
  <c r="Q83" i="30"/>
  <c r="Q83" i="29"/>
  <c r="AC83" i="10"/>
  <c r="Q83" i="36"/>
  <c r="Q83" i="33"/>
  <c r="W85" i="36"/>
  <c r="W85" i="35"/>
  <c r="W85" i="34"/>
  <c r="W85" i="33"/>
  <c r="W85" i="29"/>
  <c r="W85" i="31"/>
  <c r="AI85" i="10"/>
  <c r="Q86" i="34"/>
  <c r="Q86" i="33"/>
  <c r="Q86" i="31"/>
  <c r="Q86" i="29"/>
  <c r="Q86" i="30"/>
  <c r="Q86" i="35"/>
  <c r="Y88" i="31"/>
  <c r="Y88" i="30"/>
  <c r="AK88" i="10"/>
  <c r="Y88" i="36"/>
  <c r="Y88" i="29"/>
  <c r="Y88" i="33"/>
  <c r="AU72" i="32"/>
  <c r="AO74" i="32"/>
  <c r="AL84" i="31"/>
  <c r="AD89" i="29"/>
  <c r="AP89" i="10"/>
  <c r="AD89" i="36"/>
  <c r="AD89" i="35"/>
  <c r="AD89" i="34"/>
  <c r="AD89" i="30"/>
  <c r="AE79" i="29"/>
  <c r="AQ79" i="10"/>
  <c r="AE79" i="36"/>
  <c r="AE79" i="35"/>
  <c r="AE79" i="34"/>
  <c r="AE79" i="30"/>
  <c r="Y89" i="29"/>
  <c r="AG85" i="29"/>
  <c r="AS85" i="10"/>
  <c r="AG85" i="36"/>
  <c r="AG85" i="35"/>
  <c r="AG85" i="34"/>
  <c r="AG85" i="30"/>
  <c r="AT84" i="30"/>
  <c r="AT84" i="36"/>
  <c r="AT84" i="35"/>
  <c r="AT84" i="34"/>
  <c r="AT84" i="29"/>
  <c r="AC89" i="29"/>
  <c r="AO89" i="10"/>
  <c r="AC89" i="36"/>
  <c r="AC89" i="35"/>
  <c r="AC89" i="34"/>
  <c r="AC89" i="30"/>
  <c r="AH88" i="29"/>
  <c r="AT88" i="10"/>
  <c r="AH88" i="36"/>
  <c r="AH88" i="35"/>
  <c r="AH88" i="34"/>
  <c r="AH88" i="30"/>
  <c r="AR87" i="10"/>
  <c r="AF87" i="36"/>
  <c r="AF87" i="35"/>
  <c r="AF87" i="34"/>
  <c r="AF87" i="33"/>
  <c r="AF87" i="31"/>
  <c r="AB66" i="32"/>
  <c r="AN66" i="2"/>
  <c r="AA69" i="2"/>
  <c r="O69" i="32"/>
  <c r="AI69" i="2"/>
  <c r="AC70" i="2"/>
  <c r="Q70" i="32"/>
  <c r="AK73" i="2"/>
  <c r="Y73" i="32"/>
  <c r="AA75" i="32"/>
  <c r="AM75" i="2"/>
  <c r="X82" i="35"/>
  <c r="X82" i="34"/>
  <c r="X82" i="33"/>
  <c r="X82" i="31"/>
  <c r="X82" i="30"/>
  <c r="X82" i="36"/>
  <c r="Q85" i="36"/>
  <c r="Q85" i="35"/>
  <c r="Q85" i="34"/>
  <c r="Q85" i="33"/>
  <c r="Q85" i="31"/>
  <c r="AC85" i="10"/>
  <c r="X85" i="34"/>
  <c r="X85" i="33"/>
  <c r="X85" i="31"/>
  <c r="X85" i="30"/>
  <c r="X85" i="29"/>
  <c r="X85" i="35"/>
  <c r="AL87" i="10"/>
  <c r="Z87" i="36"/>
  <c r="Z87" i="35"/>
  <c r="Z87" i="34"/>
  <c r="Z87" i="33"/>
  <c r="Z87" i="29"/>
  <c r="Z88" i="36"/>
  <c r="Z88" i="35"/>
  <c r="Z88" i="33"/>
  <c r="Z88" i="34"/>
  <c r="Z88" i="31"/>
  <c r="Z88" i="29"/>
  <c r="AL88" i="10"/>
  <c r="AF82" i="29"/>
  <c r="AR82" i="10"/>
  <c r="AF82" i="36"/>
  <c r="AF82" i="35"/>
  <c r="AF82" i="34"/>
  <c r="AF82" i="30"/>
  <c r="AL89" i="29"/>
  <c r="AX89" i="10"/>
  <c r="AL89" i="36"/>
  <c r="AL89" i="35"/>
  <c r="AL89" i="34"/>
  <c r="AL89" i="33"/>
  <c r="AE84" i="30"/>
  <c r="AQ84" i="10"/>
  <c r="AE84" i="36"/>
  <c r="AE84" i="35"/>
  <c r="AE84" i="34"/>
  <c r="AE84" i="29"/>
  <c r="AX66" i="2"/>
  <c r="AL66" i="32"/>
  <c r="AF68" i="2"/>
  <c r="T68" i="32"/>
  <c r="AB69" i="2"/>
  <c r="P69" i="32"/>
  <c r="AD72" i="2"/>
  <c r="R72" i="32"/>
  <c r="AJ72" i="2"/>
  <c r="X72" i="32"/>
  <c r="Q80" i="31"/>
  <c r="Q80" i="29"/>
  <c r="Q80" i="30"/>
  <c r="AC80" i="10"/>
  <c r="Q80" i="36"/>
  <c r="Q80" i="33"/>
  <c r="AI80" i="10"/>
  <c r="W80" i="36"/>
  <c r="W80" i="29"/>
  <c r="W80" i="35"/>
  <c r="W80" i="31"/>
  <c r="W80" i="30"/>
  <c r="Q81" i="29"/>
  <c r="AC81" i="10"/>
  <c r="Q81" i="36"/>
  <c r="Q81" i="34"/>
  <c r="Q81" i="35"/>
  <c r="Q81" i="30"/>
  <c r="R82" i="36"/>
  <c r="R82" i="35"/>
  <c r="R82" i="33"/>
  <c r="R82" i="30"/>
  <c r="R82" i="29"/>
  <c r="R82" i="34"/>
  <c r="AD82" i="10"/>
  <c r="AH84" i="35"/>
  <c r="AH84" i="34"/>
  <c r="AH84" i="33"/>
  <c r="AH84" i="30"/>
  <c r="AH84" i="29"/>
  <c r="AH84" i="31"/>
  <c r="AH84" i="36"/>
  <c r="AN87" i="10"/>
  <c r="AB87" i="36"/>
  <c r="AB87" i="35"/>
  <c r="AB87" i="34"/>
  <c r="AB87" i="30"/>
  <c r="T88" i="34"/>
  <c r="T88" i="33"/>
  <c r="T88" i="30"/>
  <c r="AF88" i="10"/>
  <c r="T88" i="31"/>
  <c r="T88" i="35"/>
  <c r="AL74" i="32"/>
  <c r="AK82" i="34"/>
  <c r="AL82" i="34"/>
  <c r="AI79" i="31"/>
  <c r="AF87" i="29"/>
  <c r="AF85" i="31"/>
  <c r="AL81" i="31"/>
  <c r="AE84" i="31"/>
  <c r="AH82" i="31"/>
  <c r="AH88" i="33"/>
  <c r="Z88" i="30"/>
  <c r="S90" i="35"/>
  <c r="AI89" i="30"/>
  <c r="AU89" i="10"/>
  <c r="AI89" i="36"/>
  <c r="AI89" i="35"/>
  <c r="AI89" i="34"/>
  <c r="AI89" i="29"/>
  <c r="AJ81" i="29"/>
  <c r="AV81" i="10"/>
  <c r="AJ81" i="36"/>
  <c r="AJ81" i="35"/>
  <c r="AJ81" i="34"/>
  <c r="AJ81" i="30"/>
  <c r="AR83" i="10"/>
  <c r="AF83" i="36"/>
  <c r="AF83" i="35"/>
  <c r="AF83" i="33"/>
  <c r="AF83" i="31"/>
  <c r="AF83" i="29"/>
  <c r="AJ82" i="10"/>
  <c r="AF81" i="29"/>
  <c r="AR81" i="10"/>
  <c r="AF81" i="36"/>
  <c r="AF81" i="35"/>
  <c r="AF81" i="34"/>
  <c r="AF81" i="30"/>
  <c r="AF79" i="30"/>
  <c r="AR79" i="10"/>
  <c r="AF79" i="36"/>
  <c r="AF79" i="35"/>
  <c r="AF79" i="34"/>
  <c r="AF79" i="29"/>
  <c r="AJ85" i="10"/>
  <c r="AB85" i="29"/>
  <c r="AN85" i="10"/>
  <c r="AB85" i="36"/>
  <c r="AB85" i="35"/>
  <c r="AB85" i="34"/>
  <c r="AB85" i="30"/>
  <c r="X89" i="29"/>
  <c r="AU66" i="2"/>
  <c r="AI66" i="32"/>
  <c r="U68" i="32"/>
  <c r="AG68" i="2"/>
  <c r="W71" i="32"/>
  <c r="AI71" i="2"/>
  <c r="AK72" i="2"/>
  <c r="Y72" i="32"/>
  <c r="O79" i="36"/>
  <c r="O79" i="33"/>
  <c r="O79" i="35"/>
  <c r="O79" i="29"/>
  <c r="O79" i="34"/>
  <c r="O79" i="31"/>
  <c r="O79" i="30"/>
  <c r="AA79" i="10"/>
  <c r="R80" i="30"/>
  <c r="R80" i="31"/>
  <c r="R80" i="29"/>
  <c r="AD80" i="10"/>
  <c r="R80" i="36"/>
  <c r="R80" i="33"/>
  <c r="X80" i="30"/>
  <c r="X80" i="29"/>
  <c r="AJ80" i="10"/>
  <c r="X80" i="36"/>
  <c r="X80" i="35"/>
  <c r="X80" i="31"/>
  <c r="R81" i="29"/>
  <c r="R81" i="30"/>
  <c r="AD81" i="10"/>
  <c r="R81" i="36"/>
  <c r="R81" i="35"/>
  <c r="R81" i="31"/>
  <c r="X81" i="35"/>
  <c r="X81" i="34"/>
  <c r="X81" i="33"/>
  <c r="X81" i="31"/>
  <c r="X81" i="30"/>
  <c r="X81" i="36"/>
  <c r="AT79" i="29"/>
  <c r="AW85" i="29"/>
  <c r="AW82" i="29"/>
  <c r="AW78" i="29"/>
  <c r="AX83" i="29"/>
  <c r="AV79" i="30"/>
  <c r="AV88" i="35"/>
  <c r="AQ75" i="2"/>
  <c r="AK82" i="35"/>
  <c r="AL82" i="35"/>
  <c r="AF87" i="30"/>
  <c r="AE84" i="33"/>
  <c r="AF81" i="33"/>
  <c r="AH88" i="31"/>
  <c r="AS66" i="32"/>
  <c r="W80" i="33"/>
  <c r="Y88" i="35"/>
  <c r="AC79" i="29"/>
  <c r="AO79" i="10"/>
  <c r="AC79" i="35"/>
  <c r="AC79" i="34"/>
  <c r="AC79" i="36"/>
  <c r="AC79" i="30"/>
  <c r="AF66" i="32"/>
  <c r="AR66" i="2"/>
  <c r="AJ66" i="2"/>
  <c r="AG67" i="2"/>
  <c r="U67" i="32"/>
  <c r="AA68" i="2"/>
  <c r="O68" i="32"/>
  <c r="AJ71" i="2"/>
  <c r="X71" i="32"/>
  <c r="U78" i="31"/>
  <c r="AG78" i="10"/>
  <c r="U78" i="29"/>
  <c r="U78" i="36"/>
  <c r="U78" i="35"/>
  <c r="U78" i="33"/>
  <c r="P79" i="35"/>
  <c r="P79" i="34"/>
  <c r="P79" i="33"/>
  <c r="P79" i="31"/>
  <c r="P79" i="30"/>
  <c r="P79" i="36"/>
  <c r="W79" i="33"/>
  <c r="W79" i="31"/>
  <c r="W79" i="30"/>
  <c r="W79" i="34"/>
  <c r="W79" i="35"/>
  <c r="P84" i="31"/>
  <c r="P84" i="30"/>
  <c r="AB84" i="10"/>
  <c r="P84" i="29"/>
  <c r="P84" i="36"/>
  <c r="P84" i="33"/>
  <c r="X84" i="30"/>
  <c r="AJ84" i="10"/>
  <c r="X84" i="36"/>
  <c r="X84" i="35"/>
  <c r="X84" i="29"/>
  <c r="X84" i="34"/>
  <c r="AG87" i="10"/>
  <c r="U87" i="36"/>
  <c r="U87" i="35"/>
  <c r="U87" i="34"/>
  <c r="U87" i="33"/>
  <c r="U87" i="29"/>
  <c r="AL84" i="30"/>
  <c r="AX84" i="10"/>
  <c r="AL84" i="36"/>
  <c r="AL84" i="35"/>
  <c r="AL84" i="34"/>
  <c r="AL84" i="29"/>
  <c r="AI79" i="30"/>
  <c r="AU79" i="10"/>
  <c r="AI79" i="36"/>
  <c r="AI79" i="35"/>
  <c r="AI79" i="34"/>
  <c r="AI79" i="29"/>
  <c r="AA82" i="29"/>
  <c r="AM82" i="10"/>
  <c r="AA82" i="36"/>
  <c r="AA82" i="35"/>
  <c r="AA82" i="34"/>
  <c r="AA82" i="30"/>
  <c r="AH86" i="29"/>
  <c r="AT86" i="10"/>
  <c r="AH86" i="36"/>
  <c r="AH86" i="35"/>
  <c r="AH86" i="34"/>
  <c r="AH86" i="30"/>
  <c r="AD83" i="29"/>
  <c r="AP83" i="10"/>
  <c r="AD83" i="36"/>
  <c r="AD83" i="35"/>
  <c r="AD83" i="34"/>
  <c r="AD83" i="31"/>
  <c r="AH82" i="29"/>
  <c r="AT82" i="10"/>
  <c r="AH82" i="36"/>
  <c r="AH82" i="35"/>
  <c r="AH82" i="34"/>
  <c r="AH82" i="30"/>
  <c r="AL81" i="29"/>
  <c r="AX81" i="10"/>
  <c r="AL81" i="36"/>
  <c r="AL81" i="35"/>
  <c r="AL81" i="33"/>
  <c r="AL81" i="30"/>
  <c r="AH80" i="31"/>
  <c r="AT80" i="10"/>
  <c r="AH80" i="36"/>
  <c r="AH80" i="35"/>
  <c r="AH80" i="33"/>
  <c r="AH80" i="29"/>
  <c r="AL79" i="29"/>
  <c r="AX79" i="10"/>
  <c r="AL79" i="36"/>
  <c r="AL79" i="35"/>
  <c r="AL79" i="34"/>
  <c r="AL79" i="31"/>
  <c r="AB67" i="2"/>
  <c r="P67" i="32"/>
  <c r="AH67" i="2"/>
  <c r="V67" i="32"/>
  <c r="AC71" i="2"/>
  <c r="Q71" i="32"/>
  <c r="Z75" i="32"/>
  <c r="AL75" i="2"/>
  <c r="V78" i="34"/>
  <c r="V78" i="33"/>
  <c r="V78" i="31"/>
  <c r="V78" i="30"/>
  <c r="V78" i="29"/>
  <c r="V78" i="35"/>
  <c r="Q84" i="35"/>
  <c r="Q84" i="34"/>
  <c r="Q84" i="33"/>
  <c r="Q84" i="31"/>
  <c r="Q84" i="30"/>
  <c r="Q84" i="29"/>
  <c r="Q84" i="36"/>
  <c r="Y84" i="34"/>
  <c r="Y84" i="33"/>
  <c r="Y84" i="31"/>
  <c r="Y84" i="30"/>
  <c r="Y84" i="35"/>
  <c r="V87" i="30"/>
  <c r="AH87" i="10"/>
  <c r="V87" i="29"/>
  <c r="V87" i="36"/>
  <c r="V87" i="35"/>
  <c r="V87" i="33"/>
  <c r="X89" i="35"/>
  <c r="X89" i="34"/>
  <c r="X89" i="33"/>
  <c r="X89" i="31"/>
  <c r="X89" i="30"/>
  <c r="X89" i="36"/>
  <c r="AL90" i="10"/>
  <c r="Z90" i="36"/>
  <c r="Z90" i="29"/>
  <c r="Z90" i="35"/>
  <c r="Z90" i="34"/>
  <c r="Z90" i="30"/>
  <c r="U163" i="40"/>
  <c r="U115" i="40"/>
  <c r="AC131" i="40"/>
  <c r="AC115" i="40"/>
  <c r="AC35" i="40"/>
  <c r="AC19" i="40"/>
  <c r="AC147" i="40"/>
  <c r="AC163" i="40"/>
  <c r="AC67" i="40"/>
  <c r="AC51" i="40"/>
  <c r="AC179" i="40"/>
  <c r="AC99" i="40"/>
  <c r="AC83" i="40"/>
  <c r="AN51" i="40"/>
  <c r="AN131" i="40"/>
  <c r="AN35" i="40"/>
  <c r="AN19" i="40"/>
  <c r="AN115" i="40"/>
  <c r="AN99" i="40"/>
  <c r="AN83" i="40"/>
  <c r="AN179" i="40"/>
  <c r="AY83" i="40"/>
  <c r="AY51" i="40"/>
  <c r="AY35" i="40"/>
  <c r="AY67" i="40"/>
  <c r="AY115" i="40"/>
  <c r="AY99" i="40"/>
  <c r="AY147" i="40"/>
  <c r="AY179" i="40"/>
  <c r="AY163" i="40"/>
  <c r="AY131" i="40"/>
  <c r="AY19" i="40"/>
  <c r="AF85" i="29"/>
  <c r="AR85" i="10"/>
  <c r="AF85" i="36"/>
  <c r="AF85" i="35"/>
  <c r="AF85" i="34"/>
  <c r="AF85" i="30"/>
  <c r="AK84" i="29"/>
  <c r="AW84" i="10"/>
  <c r="AK84" i="36"/>
  <c r="AK84" i="35"/>
  <c r="AK84" i="34"/>
  <c r="AK84" i="30"/>
  <c r="AC67" i="2"/>
  <c r="Q67" i="32"/>
  <c r="AU67" i="2"/>
  <c r="AI67" i="32"/>
  <c r="AF75" i="2"/>
  <c r="T75" i="32"/>
  <c r="W83" i="36"/>
  <c r="W83" i="35"/>
  <c r="W83" i="34"/>
  <c r="W83" i="33"/>
  <c r="W83" i="31"/>
  <c r="W83" i="29"/>
  <c r="AI83" i="10"/>
  <c r="AD84" i="35"/>
  <c r="AD84" i="34"/>
  <c r="AD84" i="33"/>
  <c r="AD84" i="30"/>
  <c r="AD84" i="31"/>
  <c r="AD84" i="29"/>
  <c r="AD84" i="36"/>
  <c r="V86" i="34"/>
  <c r="V86" i="33"/>
  <c r="V86" i="31"/>
  <c r="V86" i="29"/>
  <c r="V86" i="30"/>
  <c r="V86" i="35"/>
  <c r="S89" i="29"/>
  <c r="AE89" i="10"/>
  <c r="S89" i="36"/>
  <c r="S89" i="34"/>
  <c r="S89" i="35"/>
  <c r="S89" i="30"/>
  <c r="Y89" i="34"/>
  <c r="Y89" i="30"/>
  <c r="Y89" i="33"/>
  <c r="Y89" i="31"/>
  <c r="Y89" i="35"/>
  <c r="S90" i="33"/>
  <c r="S90" i="30"/>
  <c r="S90" i="31"/>
  <c r="AE90" i="10"/>
  <c r="S90" i="34"/>
  <c r="V179" i="40"/>
  <c r="V83" i="40"/>
  <c r="V67" i="40"/>
  <c r="V115" i="40"/>
  <c r="V35" i="40"/>
  <c r="V19" i="40"/>
  <c r="V163" i="40"/>
  <c r="AD147" i="40"/>
  <c r="AD163" i="40"/>
  <c r="AD67" i="40"/>
  <c r="AD51" i="40"/>
  <c r="AD131" i="40"/>
  <c r="AD115" i="40"/>
  <c r="AD35" i="40"/>
  <c r="AD19" i="40"/>
  <c r="AO35" i="40"/>
  <c r="AO19" i="40"/>
  <c r="AO115" i="40"/>
  <c r="AO99" i="40"/>
  <c r="AO83" i="40"/>
  <c r="AO179" i="40"/>
  <c r="AO163" i="40"/>
  <c r="AO51" i="40"/>
  <c r="AO131" i="40"/>
  <c r="AZ67" i="40"/>
  <c r="AZ115" i="40"/>
  <c r="AZ99" i="40"/>
  <c r="AZ147" i="40"/>
  <c r="AZ179" i="40"/>
  <c r="AZ163" i="40"/>
  <c r="AZ131" i="40"/>
  <c r="AZ83" i="40"/>
  <c r="AZ51" i="40"/>
  <c r="AZ35" i="40"/>
  <c r="BH179" i="40"/>
  <c r="BH67" i="40"/>
  <c r="BH35" i="40"/>
  <c r="BH19" i="40"/>
  <c r="BH51" i="40"/>
  <c r="BH163" i="40"/>
  <c r="BH147" i="40"/>
  <c r="BH115" i="40"/>
  <c r="AL82" i="29"/>
  <c r="AC86" i="31"/>
  <c r="AJ81" i="31"/>
  <c r="AT84" i="31"/>
  <c r="AL89" i="30"/>
  <c r="AD83" i="30"/>
  <c r="AD89" i="31"/>
  <c r="S75" i="32"/>
  <c r="AB70" i="2"/>
  <c r="Z90" i="31"/>
  <c r="T88" i="36"/>
  <c r="AC84" i="10"/>
  <c r="Q86" i="36"/>
  <c r="Q80" i="35"/>
  <c r="V87" i="31"/>
  <c r="W82" i="36"/>
  <c r="AH78" i="10"/>
  <c r="AI87" i="30"/>
  <c r="AU87" i="10"/>
  <c r="AI87" i="35"/>
  <c r="AI87" i="36"/>
  <c r="AI87" i="34"/>
  <c r="AI87" i="29"/>
  <c r="AG82" i="29"/>
  <c r="AS82" i="10"/>
  <c r="AG82" i="36"/>
  <c r="AG82" i="35"/>
  <c r="AG82" i="34"/>
  <c r="AG82" i="30"/>
  <c r="AK79" i="29"/>
  <c r="AW79" i="10"/>
  <c r="AK79" i="36"/>
  <c r="AK79" i="35"/>
  <c r="AK79" i="34"/>
  <c r="AK79" i="31"/>
  <c r="AB79" i="29"/>
  <c r="AN79" i="10"/>
  <c r="AB79" i="36"/>
  <c r="AB79" i="35"/>
  <c r="AB79" i="34"/>
  <c r="AB79" i="30"/>
  <c r="X80" i="33"/>
  <c r="AP66" i="2"/>
  <c r="AI70" i="2"/>
  <c r="W70" i="32"/>
  <c r="AE74" i="2"/>
  <c r="AB83" i="10"/>
  <c r="P83" i="31"/>
  <c r="P83" i="30"/>
  <c r="P83" i="36"/>
  <c r="P83" i="29"/>
  <c r="P83" i="33"/>
  <c r="AV83" i="10"/>
  <c r="AJ83" i="29"/>
  <c r="AJ83" i="36"/>
  <c r="AJ83" i="35"/>
  <c r="AJ83" i="34"/>
  <c r="AJ83" i="30"/>
  <c r="P86" i="34"/>
  <c r="P86" i="33"/>
  <c r="P86" i="31"/>
  <c r="P86" i="30"/>
  <c r="P86" i="29"/>
  <c r="P86" i="35"/>
  <c r="W86" i="33"/>
  <c r="W86" i="30"/>
  <c r="W86" i="31"/>
  <c r="AI86" i="10"/>
  <c r="W86" i="29"/>
  <c r="W86" i="34"/>
  <c r="AC87" i="10"/>
  <c r="Q87" i="36"/>
  <c r="Q87" i="35"/>
  <c r="Q87" i="34"/>
  <c r="Q87" i="30"/>
  <c r="T89" i="33"/>
  <c r="T89" i="31"/>
  <c r="T89" i="30"/>
  <c r="T89" i="29"/>
  <c r="AF89" i="10"/>
  <c r="T89" i="34"/>
  <c r="V51" i="40"/>
  <c r="AD99" i="40"/>
  <c r="AO147" i="40"/>
  <c r="AO67" i="40"/>
  <c r="AZ19" i="40"/>
  <c r="O89" i="29"/>
  <c r="E239" i="39"/>
  <c r="Q78" i="29"/>
  <c r="C27" i="2"/>
  <c r="C57" i="2"/>
  <c r="BJ131" i="40"/>
  <c r="Q78" i="31"/>
  <c r="P78" i="29"/>
  <c r="U81" i="29"/>
  <c r="BE56" i="28"/>
  <c r="BJ56" i="28"/>
  <c r="L53" i="28" s="1"/>
  <c r="P78" i="31"/>
  <c r="O80" i="29"/>
  <c r="Q79" i="33"/>
  <c r="C25" i="32"/>
  <c r="S87" i="29"/>
  <c r="BB131" i="40"/>
  <c r="BB163" i="40"/>
  <c r="BB147" i="40"/>
  <c r="C21" i="32"/>
  <c r="AT69" i="28"/>
  <c r="AT77" i="28" s="1"/>
  <c r="AT89" i="28"/>
  <c r="Y69" i="28"/>
  <c r="Y77" i="28" s="1"/>
  <c r="Y89" i="28"/>
  <c r="K69" i="28"/>
  <c r="K77" i="28" s="1"/>
  <c r="K89" i="28"/>
  <c r="C69" i="28"/>
  <c r="C77" i="28" s="1"/>
  <c r="C89" i="28"/>
  <c r="AL69" i="28"/>
  <c r="AL77" i="28" s="1"/>
  <c r="AL89" i="28"/>
  <c r="AH69" i="28"/>
  <c r="AH77" i="28" s="1"/>
  <c r="J56" i="28"/>
  <c r="BR56" i="28"/>
  <c r="Z62" i="28"/>
  <c r="AH83" i="28"/>
  <c r="AP62" i="28"/>
  <c r="R64" i="28"/>
  <c r="AH64" i="28"/>
  <c r="AP64" i="28"/>
  <c r="AX64" i="28"/>
  <c r="Z65" i="28"/>
  <c r="AH65" i="28"/>
  <c r="R66" i="28"/>
  <c r="Z66" i="28"/>
  <c r="AP66" i="28"/>
  <c r="BG56" i="28"/>
  <c r="I54" i="28" s="1"/>
  <c r="Y67" i="28"/>
  <c r="G44" i="28"/>
  <c r="W75" i="28"/>
  <c r="AA62" i="28"/>
  <c r="AY62" i="28"/>
  <c r="AI64" i="28"/>
  <c r="AA65" i="28"/>
  <c r="S66" i="28"/>
  <c r="S67" i="28" s="1"/>
  <c r="AA66" i="28"/>
  <c r="AY66" i="28"/>
  <c r="AY67" i="28" s="1"/>
  <c r="AI89" i="28"/>
  <c r="AD89" i="28"/>
  <c r="AI63" i="28"/>
  <c r="AY75" i="28"/>
  <c r="K56" i="28"/>
  <c r="F44" i="28"/>
  <c r="H44" i="28"/>
  <c r="AB75" i="28"/>
  <c r="M44" i="28"/>
  <c r="E48" i="28"/>
  <c r="AQ89" i="28"/>
  <c r="AQ67" i="28"/>
  <c r="AF67" i="28"/>
  <c r="J42" i="28"/>
  <c r="J44" i="28" s="1"/>
  <c r="S89" i="28"/>
  <c r="AF89" i="28"/>
  <c r="AX75" i="28"/>
  <c r="O67" i="28"/>
  <c r="AO67" i="28"/>
  <c r="H48" i="28"/>
  <c r="P69" i="28"/>
  <c r="P77" i="28" s="1"/>
  <c r="P89" i="28"/>
  <c r="AN69" i="28"/>
  <c r="AN77" i="28" s="1"/>
  <c r="AN89" i="28"/>
  <c r="AC69" i="28"/>
  <c r="AC77" i="28" s="1"/>
  <c r="AC89" i="28"/>
  <c r="AA69" i="28"/>
  <c r="AA77" i="28" s="1"/>
  <c r="AA89" i="28"/>
  <c r="U69" i="28"/>
  <c r="U77" i="28" s="1"/>
  <c r="U89" i="28"/>
  <c r="X89" i="28"/>
  <c r="X69" i="28"/>
  <c r="X77" i="28" s="1"/>
  <c r="AW89" i="28"/>
  <c r="AW69" i="28"/>
  <c r="AW77" i="28" s="1"/>
  <c r="AS69" i="28"/>
  <c r="AS77" i="28" s="1"/>
  <c r="AS89" i="28"/>
  <c r="E69" i="28"/>
  <c r="E77" i="28" s="1"/>
  <c r="E89" i="28"/>
  <c r="N69" i="28"/>
  <c r="N77" i="28" s="1"/>
  <c r="N89" i="28"/>
  <c r="AJ89" i="28"/>
  <c r="AJ69" i="28"/>
  <c r="AJ77" i="28" s="1"/>
  <c r="H69" i="28"/>
  <c r="H77" i="28" s="1"/>
  <c r="H89" i="28"/>
  <c r="AE89" i="28"/>
  <c r="AE69" i="28"/>
  <c r="AE77" i="28" s="1"/>
  <c r="AG69" i="28"/>
  <c r="AG77" i="28" s="1"/>
  <c r="AG89" i="28"/>
  <c r="F69" i="28"/>
  <c r="F77" i="28" s="1"/>
  <c r="F89" i="28"/>
  <c r="Z69" i="28"/>
  <c r="Z77" i="28" s="1"/>
  <c r="Z89" i="28"/>
  <c r="I89" i="28"/>
  <c r="I69" i="28"/>
  <c r="I77" i="28" s="1"/>
  <c r="AV69" i="28"/>
  <c r="AV77" i="28" s="1"/>
  <c r="AV89" i="28"/>
  <c r="M69" i="28"/>
  <c r="M77" i="28" s="1"/>
  <c r="M89" i="28"/>
  <c r="G69" i="28"/>
  <c r="G77" i="28" s="1"/>
  <c r="G89" i="28"/>
  <c r="AY69" i="28"/>
  <c r="AY77" i="28" s="1"/>
  <c r="AY89" i="28"/>
  <c r="C50" i="28"/>
  <c r="C49" i="28"/>
  <c r="BU52" i="28"/>
  <c r="AX62" i="28"/>
  <c r="AX83" i="28"/>
  <c r="G53" i="28"/>
  <c r="G54" i="28"/>
  <c r="BU54" i="28"/>
  <c r="L54" i="28"/>
  <c r="I53" i="28"/>
  <c r="I56" i="28" s="1"/>
  <c r="L45" i="28"/>
  <c r="L48" i="28" s="1"/>
  <c r="BU40" i="28"/>
  <c r="I41" i="28"/>
  <c r="I44" i="28" s="1"/>
  <c r="I42" i="28"/>
  <c r="BU44" i="28"/>
  <c r="X64" i="28"/>
  <c r="X67" i="28" s="1"/>
  <c r="X75" i="28"/>
  <c r="W89" i="28"/>
  <c r="AT83" i="28"/>
  <c r="AH67" i="28"/>
  <c r="AI62" i="28"/>
  <c r="AI75" i="28"/>
  <c r="H56" i="28"/>
  <c r="E54" i="28"/>
  <c r="E56" i="28" s="1"/>
  <c r="AA63" i="28"/>
  <c r="AA75" i="28"/>
  <c r="AK89" i="28"/>
  <c r="AX89" i="28"/>
  <c r="AC75" i="28"/>
  <c r="AJ75" i="28"/>
  <c r="AK62" i="28"/>
  <c r="AK75" i="28"/>
  <c r="AM62" i="28"/>
  <c r="AM67" i="28" s="1"/>
  <c r="AM75" i="28"/>
  <c r="AR62" i="28"/>
  <c r="AR75" i="28"/>
  <c r="F40" i="28"/>
  <c r="AR63" i="28"/>
  <c r="Z64" i="28"/>
  <c r="R65" i="28"/>
  <c r="O89" i="28"/>
  <c r="V83" i="28"/>
  <c r="AE62" i="28"/>
  <c r="AE67" i="28" s="1"/>
  <c r="N42" i="28"/>
  <c r="N41" i="28"/>
  <c r="AO69" i="28"/>
  <c r="AO77" i="28" s="1"/>
  <c r="AO89" i="28"/>
  <c r="R69" i="28"/>
  <c r="R77" i="28" s="1"/>
  <c r="R89" i="28"/>
  <c r="AC63" i="28"/>
  <c r="AC67" i="28" s="1"/>
  <c r="AC83" i="28"/>
  <c r="H50" i="28"/>
  <c r="H49" i="28"/>
  <c r="N50" i="28"/>
  <c r="N49" i="28"/>
  <c r="BP56" i="28"/>
  <c r="N53" i="28" s="1"/>
  <c r="BU53" i="28"/>
  <c r="D69" i="28"/>
  <c r="D77" i="28" s="1"/>
  <c r="D89" i="28"/>
  <c r="AD63" i="28"/>
  <c r="AD83" i="28"/>
  <c r="AL63" i="28"/>
  <c r="AL67" i="28" s="1"/>
  <c r="AL83" i="28"/>
  <c r="AD62" i="28"/>
  <c r="AP75" i="28"/>
  <c r="AP65" i="28"/>
  <c r="AV75" i="28"/>
  <c r="AV65" i="28"/>
  <c r="AX66" i="28"/>
  <c r="AP89" i="28"/>
  <c r="AN67" i="28"/>
  <c r="V75" i="28"/>
  <c r="V66" i="28"/>
  <c r="V67" i="28" s="1"/>
  <c r="L44" i="28"/>
  <c r="I52" i="28"/>
  <c r="G38" i="28"/>
  <c r="G40" i="28" s="1"/>
  <c r="H40" i="28"/>
  <c r="F46" i="28"/>
  <c r="F48" i="28" s="1"/>
  <c r="BB56" i="28"/>
  <c r="J52" i="28"/>
  <c r="N45" i="28"/>
  <c r="N48" i="28" s="1"/>
  <c r="I40" i="28"/>
  <c r="E44" i="28"/>
  <c r="M46" i="28"/>
  <c r="M48" i="28" s="1"/>
  <c r="J40" i="28"/>
  <c r="T63" i="28"/>
  <c r="T67" i="28" s="1"/>
  <c r="AW75" i="28"/>
  <c r="G45" i="28"/>
  <c r="G48" i="28" s="1"/>
  <c r="I48" i="28"/>
  <c r="Q89" i="28"/>
  <c r="G52" i="28"/>
  <c r="D49" i="28"/>
  <c r="D52" i="28" s="1"/>
  <c r="BU48" i="28"/>
  <c r="BU55" i="28"/>
  <c r="C44" i="28"/>
  <c r="M52" i="28"/>
  <c r="N37" i="28"/>
  <c r="N40" i="28" s="1"/>
  <c r="M40" i="28"/>
  <c r="D44" i="28"/>
  <c r="D48" i="28"/>
  <c r="I8" i="36"/>
  <c r="M11" i="31"/>
  <c r="BG208" i="40"/>
  <c r="BE207" i="40"/>
  <c r="N239" i="39"/>
  <c r="M15" i="30"/>
  <c r="AQ208" i="40"/>
  <c r="AI208" i="40"/>
  <c r="M197" i="40"/>
  <c r="AJ204" i="40"/>
  <c r="N231" i="39"/>
  <c r="N238" i="39"/>
  <c r="N229" i="39"/>
  <c r="C164" i="30"/>
  <c r="C145" i="30"/>
  <c r="L214" i="40"/>
  <c r="BB208" i="40"/>
  <c r="AR215" i="40"/>
  <c r="BI206" i="40"/>
  <c r="AJ215" i="40"/>
  <c r="L201" i="40"/>
  <c r="D12" i="30"/>
  <c r="BJ199" i="40"/>
  <c r="AI199" i="40"/>
  <c r="S203" i="40"/>
  <c r="N235" i="39"/>
  <c r="BH205" i="40"/>
  <c r="AY209" i="40"/>
  <c r="BI205" i="40"/>
  <c r="BE206" i="40"/>
  <c r="AZ209" i="40"/>
  <c r="AZ201" i="40"/>
  <c r="BH207" i="40"/>
  <c r="BE197" i="40"/>
  <c r="AZ205" i="40"/>
  <c r="AT215" i="40"/>
  <c r="K6" i="35"/>
  <c r="AL203" i="40"/>
  <c r="AL208" i="40"/>
  <c r="G55" i="34"/>
  <c r="H55" i="34"/>
  <c r="I55" i="34"/>
  <c r="J55" i="34"/>
  <c r="X197" i="40"/>
  <c r="S205" i="40"/>
  <c r="D205" i="40"/>
  <c r="L198" i="40"/>
  <c r="J209" i="40"/>
  <c r="I208" i="40"/>
  <c r="F200" i="40"/>
  <c r="M5" i="10"/>
  <c r="C203" i="40"/>
  <c r="H55" i="10"/>
  <c r="I55" i="10"/>
  <c r="J55" i="10"/>
  <c r="K55" i="10"/>
  <c r="L209" i="40"/>
  <c r="L55" i="10"/>
  <c r="M206" i="40"/>
  <c r="M55" i="10"/>
  <c r="N55" i="10"/>
  <c r="G55" i="10"/>
  <c r="O55" i="10"/>
  <c r="J203" i="40"/>
  <c r="E201" i="40"/>
  <c r="G202" i="40"/>
  <c r="O78" i="36"/>
  <c r="O78" i="35"/>
  <c r="O78" i="34"/>
  <c r="O78" i="33"/>
  <c r="AA78" i="10"/>
  <c r="AA78" i="31" s="1"/>
  <c r="L204" i="40"/>
  <c r="J11" i="33"/>
  <c r="C236" i="39"/>
  <c r="N236" i="39"/>
  <c r="N233" i="39"/>
  <c r="BG200" i="40"/>
  <c r="I5" i="36"/>
  <c r="D198" i="40"/>
  <c r="J200" i="40"/>
  <c r="BA205" i="40"/>
  <c r="Y209" i="40"/>
  <c r="I201" i="40"/>
  <c r="AR204" i="40"/>
  <c r="I16" i="36"/>
  <c r="H188" i="41"/>
  <c r="I214" i="40"/>
  <c r="C235" i="39"/>
  <c r="N234" i="39"/>
  <c r="I215" i="40"/>
  <c r="L17" i="33"/>
  <c r="H207" i="40"/>
  <c r="BI197" i="40"/>
  <c r="H199" i="40"/>
  <c r="J215" i="40"/>
  <c r="AN202" i="40"/>
  <c r="C237" i="39"/>
  <c r="N230" i="39"/>
  <c r="C239" i="39"/>
  <c r="N237" i="39"/>
  <c r="M208" i="40"/>
  <c r="F198" i="40"/>
  <c r="BH206" i="40"/>
  <c r="BE215" i="40"/>
  <c r="D215" i="40"/>
  <c r="AL214" i="40"/>
  <c r="L197" i="40"/>
  <c r="H183" i="41"/>
  <c r="C229" i="39"/>
  <c r="C192" i="41"/>
  <c r="F183" i="41"/>
  <c r="K180" i="41"/>
  <c r="M14" i="33"/>
  <c r="AL200" i="40"/>
  <c r="F205" i="40"/>
  <c r="N18" i="48"/>
  <c r="AY205" i="40"/>
  <c r="BF197" i="40"/>
  <c r="E208" i="40"/>
  <c r="AO202" i="40"/>
  <c r="BB200" i="40"/>
  <c r="BH209" i="40"/>
  <c r="F192" i="41"/>
  <c r="D189" i="41"/>
  <c r="BH197" i="40"/>
  <c r="AS214" i="40"/>
  <c r="AO214" i="40"/>
  <c r="AI209" i="40"/>
  <c r="F187" i="41"/>
  <c r="C182" i="41"/>
  <c r="D192" i="41"/>
  <c r="C231" i="39"/>
  <c r="D184" i="41"/>
  <c r="W197" i="40"/>
  <c r="M203" i="40"/>
  <c r="Z214" i="40"/>
  <c r="BD205" i="40"/>
  <c r="BF214" i="40"/>
  <c r="AY201" i="40"/>
  <c r="C165" i="41"/>
  <c r="K204" i="40"/>
  <c r="BB214" i="40"/>
  <c r="G10" i="33"/>
  <c r="J207" i="40"/>
  <c r="BA203" i="40"/>
  <c r="AO204" i="40"/>
  <c r="H13" i="31"/>
  <c r="BA204" i="40"/>
  <c r="AK198" i="40"/>
  <c r="BD202" i="40"/>
  <c r="BB203" i="40"/>
  <c r="K73" i="43"/>
  <c r="K215" i="40"/>
  <c r="AM214" i="40"/>
  <c r="BJ209" i="40"/>
  <c r="BD209" i="40"/>
  <c r="AZ207" i="40"/>
  <c r="M5" i="36"/>
  <c r="BF198" i="40"/>
  <c r="AZ199" i="40"/>
  <c r="BC207" i="40"/>
  <c r="G205" i="40"/>
  <c r="N215" i="40"/>
  <c r="BB202" i="40"/>
  <c r="AS199" i="40"/>
  <c r="I199" i="40"/>
  <c r="AM205" i="40"/>
  <c r="AI197" i="40"/>
  <c r="X179" i="40"/>
  <c r="BF208" i="40"/>
  <c r="BD201" i="40"/>
  <c r="AJ207" i="40"/>
  <c r="AP208" i="40"/>
  <c r="BF204" i="40"/>
  <c r="AO198" i="40"/>
  <c r="AN199" i="40"/>
  <c r="AR206" i="40"/>
  <c r="AZ198" i="40"/>
  <c r="BB201" i="40"/>
  <c r="BF203" i="40"/>
  <c r="AZ206" i="40"/>
  <c r="S215" i="40"/>
  <c r="S207" i="40"/>
  <c r="BG215" i="40"/>
  <c r="F191" i="41"/>
  <c r="AY200" i="40"/>
  <c r="BA197" i="40"/>
  <c r="AY203" i="40"/>
  <c r="C17" i="30"/>
  <c r="E6" i="30"/>
  <c r="E37" i="43"/>
  <c r="L55" i="43"/>
  <c r="H10" i="31"/>
  <c r="AY214" i="40"/>
  <c r="S214" i="40"/>
  <c r="U215" i="40"/>
  <c r="AC215" i="40"/>
  <c r="AR202" i="40"/>
  <c r="BA78" i="30"/>
  <c r="AA83" i="40"/>
  <c r="T131" i="40"/>
  <c r="AA163" i="40"/>
  <c r="AA179" i="40"/>
  <c r="AI131" i="40"/>
  <c r="AI67" i="40"/>
  <c r="BE67" i="40"/>
  <c r="BA99" i="40"/>
  <c r="BE163" i="40"/>
  <c r="AJ214" i="40"/>
  <c r="G215" i="40"/>
  <c r="H215" i="40"/>
  <c r="F11" i="31"/>
  <c r="E73" i="43"/>
  <c r="AK207" i="40"/>
  <c r="L14" i="30"/>
  <c r="D214" i="40"/>
  <c r="G55" i="43"/>
  <c r="C214" i="40"/>
  <c r="AM215" i="40"/>
  <c r="M13" i="36"/>
  <c r="V215" i="40"/>
  <c r="AD215" i="40"/>
  <c r="AK206" i="40"/>
  <c r="AK215" i="40"/>
  <c r="AS215" i="40"/>
  <c r="T51" i="40"/>
  <c r="T67" i="40"/>
  <c r="AB83" i="40"/>
  <c r="U131" i="40"/>
  <c r="AB163" i="40"/>
  <c r="AB179" i="40"/>
  <c r="AP179" i="40"/>
  <c r="AL147" i="40"/>
  <c r="AP115" i="40"/>
  <c r="AL83" i="40"/>
  <c r="AP51" i="40"/>
  <c r="AL19" i="40"/>
  <c r="BF67" i="40"/>
  <c r="BE83" i="40"/>
  <c r="BF163" i="40"/>
  <c r="BE179" i="40"/>
  <c r="BK33" i="40"/>
  <c r="F207" i="40"/>
  <c r="E214" i="40"/>
  <c r="BH199" i="40"/>
  <c r="K55" i="43"/>
  <c r="BK49" i="40"/>
  <c r="BB215" i="40"/>
  <c r="I9" i="10"/>
  <c r="C154" i="35"/>
  <c r="H5" i="34"/>
  <c r="BF206" i="40"/>
  <c r="J37" i="43"/>
  <c r="H55" i="43"/>
  <c r="BK129" i="40"/>
  <c r="AI214" i="40"/>
  <c r="AQ202" i="40"/>
  <c r="D13" i="36"/>
  <c r="E12" i="36"/>
  <c r="J16" i="35"/>
  <c r="W215" i="40"/>
  <c r="U51" i="40"/>
  <c r="U67" i="40"/>
  <c r="T147" i="40"/>
  <c r="T163" i="40"/>
  <c r="AS179" i="40"/>
  <c r="AM147" i="40"/>
  <c r="AS131" i="40"/>
  <c r="AS115" i="40"/>
  <c r="AM83" i="40"/>
  <c r="AS67" i="40"/>
  <c r="AS51" i="40"/>
  <c r="AM19" i="40"/>
  <c r="BF83" i="40"/>
  <c r="BF179" i="40"/>
  <c r="W179" i="40"/>
  <c r="AI19" i="40"/>
  <c r="J8" i="10"/>
  <c r="V197" i="40"/>
  <c r="E198" i="40"/>
  <c r="AY207" i="40"/>
  <c r="J206" i="40"/>
  <c r="AR213" i="40"/>
  <c r="F215" i="40"/>
  <c r="AR214" i="40"/>
  <c r="AD214" i="40"/>
  <c r="AT214" i="40"/>
  <c r="BI214" i="40"/>
  <c r="BI198" i="40"/>
  <c r="M37" i="43"/>
  <c r="H73" i="43"/>
  <c r="D55" i="43"/>
  <c r="AZ208" i="40"/>
  <c r="BH198" i="40"/>
  <c r="AB214" i="40"/>
  <c r="AL215" i="40"/>
  <c r="Y215" i="40"/>
  <c r="D190" i="41"/>
  <c r="AB19" i="40"/>
  <c r="T83" i="40"/>
  <c r="T99" i="40"/>
  <c r="AB99" i="40"/>
  <c r="AB115" i="40"/>
  <c r="T179" i="40"/>
  <c r="AI163" i="40"/>
  <c r="AM131" i="40"/>
  <c r="AI99" i="40"/>
  <c r="AM67" i="40"/>
  <c r="AI35" i="40"/>
  <c r="BF19" i="40"/>
  <c r="BA51" i="40"/>
  <c r="BE99" i="40"/>
  <c r="BE115" i="40"/>
  <c r="BD197" i="40"/>
  <c r="BE213" i="40"/>
  <c r="BD214" i="40"/>
  <c r="H214" i="40"/>
  <c r="Y214" i="40"/>
  <c r="AZ214" i="40"/>
  <c r="K37" i="43"/>
  <c r="S198" i="40"/>
  <c r="AO215" i="40"/>
  <c r="AI147" i="40"/>
  <c r="AA35" i="40"/>
  <c r="AA51" i="40"/>
  <c r="U83" i="40"/>
  <c r="U99" i="40"/>
  <c r="U179" i="40"/>
  <c r="AL179" i="40"/>
  <c r="AP147" i="40"/>
  <c r="AL115" i="40"/>
  <c r="AP83" i="40"/>
  <c r="AL51" i="40"/>
  <c r="AP19" i="40"/>
  <c r="BE35" i="40"/>
  <c r="BF99" i="40"/>
  <c r="BF115" i="40"/>
  <c r="BC179" i="40"/>
  <c r="V214" i="40"/>
  <c r="BG214" i="40"/>
  <c r="BA215" i="40"/>
  <c r="U214" i="40"/>
  <c r="BJ214" i="40"/>
  <c r="AP214" i="40"/>
  <c r="J214" i="40"/>
  <c r="J204" i="40"/>
  <c r="I37" i="43"/>
  <c r="AC197" i="40"/>
  <c r="AN208" i="40"/>
  <c r="X214" i="40"/>
  <c r="BC214" i="40"/>
  <c r="AQ214" i="40"/>
  <c r="W214" i="40"/>
  <c r="BJ215" i="40"/>
  <c r="AN198" i="40"/>
  <c r="AP215" i="40"/>
  <c r="BD215" i="40"/>
  <c r="T19" i="40"/>
  <c r="AB35" i="40"/>
  <c r="AB51" i="40"/>
  <c r="AA131" i="40"/>
  <c r="AA147" i="40"/>
  <c r="AM179" i="40"/>
  <c r="AS163" i="40"/>
  <c r="AS147" i="40"/>
  <c r="AM115" i="40"/>
  <c r="AS99" i="40"/>
  <c r="AS83" i="40"/>
  <c r="AM51" i="40"/>
  <c r="AS35" i="40"/>
  <c r="AS19" i="40"/>
  <c r="BF35" i="40"/>
  <c r="BE51" i="40"/>
  <c r="BE131" i="40"/>
  <c r="BE147" i="40"/>
  <c r="AR19" i="40"/>
  <c r="BD179" i="40"/>
  <c r="G73" i="43"/>
  <c r="BH208" i="40"/>
  <c r="AQ215" i="40"/>
  <c r="AI51" i="40"/>
  <c r="AI179" i="40"/>
  <c r="AP131" i="40"/>
  <c r="AP67" i="40"/>
  <c r="BA179" i="40"/>
  <c r="BA78" i="31"/>
  <c r="BA78" i="29"/>
  <c r="K19" i="43"/>
  <c r="G19" i="43"/>
  <c r="J19" i="43"/>
  <c r="F19" i="43"/>
  <c r="BA199" i="40"/>
  <c r="BI199" i="40"/>
  <c r="BF200" i="40"/>
  <c r="BH202" i="40"/>
  <c r="BI207" i="40"/>
  <c r="C145" i="41"/>
  <c r="C8" i="31"/>
  <c r="D73" i="43"/>
  <c r="BD198" i="40"/>
  <c r="BC209" i="40"/>
  <c r="J8" i="31"/>
  <c r="E15" i="31"/>
  <c r="E7" i="31"/>
  <c r="L73" i="43"/>
  <c r="BG213" i="40"/>
  <c r="BC203" i="40"/>
  <c r="AI206" i="40"/>
  <c r="AI201" i="40"/>
  <c r="AU129" i="40"/>
  <c r="O140" i="41"/>
  <c r="AK200" i="40"/>
  <c r="AN203" i="40"/>
  <c r="O143" i="41"/>
  <c r="C144" i="35"/>
  <c r="I6" i="30"/>
  <c r="AR203" i="40"/>
  <c r="H7" i="30"/>
  <c r="C55" i="43"/>
  <c r="AL206" i="40"/>
  <c r="AI205" i="40"/>
  <c r="AP204" i="40"/>
  <c r="AL199" i="40"/>
  <c r="AN200" i="40"/>
  <c r="C146" i="35"/>
  <c r="H6" i="30"/>
  <c r="C14" i="35"/>
  <c r="E14" i="30"/>
  <c r="L10" i="30"/>
  <c r="AM209" i="40"/>
  <c r="AS198" i="40"/>
  <c r="AO200" i="40"/>
  <c r="AR199" i="40"/>
  <c r="AJ202" i="40"/>
  <c r="AS202" i="40"/>
  <c r="AN197" i="40"/>
  <c r="AK209" i="40"/>
  <c r="AL198" i="40"/>
  <c r="AJ199" i="40"/>
  <c r="AQ200" i="40"/>
  <c r="AQ206" i="40"/>
  <c r="AN207" i="40"/>
  <c r="AP202" i="40"/>
  <c r="H11" i="35"/>
  <c r="F6" i="30"/>
  <c r="M10" i="30"/>
  <c r="AK208" i="40"/>
  <c r="H15" i="30"/>
  <c r="D7" i="30"/>
  <c r="E10" i="30"/>
  <c r="AL204" i="40"/>
  <c r="D10" i="30"/>
  <c r="AR197" i="40"/>
  <c r="L5" i="30"/>
  <c r="AQ197" i="40"/>
  <c r="F14" i="30"/>
  <c r="AO205" i="40"/>
  <c r="AL209" i="40"/>
  <c r="AR198" i="40"/>
  <c r="AT177" i="40"/>
  <c r="AP197" i="40"/>
  <c r="G188" i="41"/>
  <c r="F37" i="43"/>
  <c r="V201" i="40"/>
  <c r="AB202" i="40"/>
  <c r="G37" i="43"/>
  <c r="AC208" i="40"/>
  <c r="C37" i="43"/>
  <c r="N37" i="43"/>
  <c r="Z206" i="40"/>
  <c r="O106" i="41"/>
  <c r="C113" i="41"/>
  <c r="O103" i="41"/>
  <c r="S206" i="40"/>
  <c r="U201" i="40"/>
  <c r="AA205" i="40"/>
  <c r="AB208" i="40"/>
  <c r="T202" i="40"/>
  <c r="AA203" i="40"/>
  <c r="AA206" i="40"/>
  <c r="X207" i="40"/>
  <c r="K209" i="40"/>
  <c r="O153" i="41"/>
  <c r="O156" i="41"/>
  <c r="I198" i="40"/>
  <c r="K187" i="41"/>
  <c r="H204" i="40"/>
  <c r="C208" i="40"/>
  <c r="M189" i="41"/>
  <c r="O129" i="40"/>
  <c r="E202" i="40"/>
  <c r="K200" i="40"/>
  <c r="O100" i="41"/>
  <c r="C19" i="43"/>
  <c r="K203" i="40"/>
  <c r="C14" i="34"/>
  <c r="Z209" i="40"/>
  <c r="H15" i="29"/>
  <c r="K13" i="29"/>
  <c r="U204" i="40"/>
  <c r="H12" i="10"/>
  <c r="X205" i="40"/>
  <c r="H13" i="34"/>
  <c r="C201" i="40"/>
  <c r="U197" i="40"/>
  <c r="E9" i="29"/>
  <c r="Y197" i="40"/>
  <c r="D10" i="29"/>
  <c r="K14" i="29"/>
  <c r="K11" i="29"/>
  <c r="W198" i="40"/>
  <c r="Y201" i="40"/>
  <c r="V208" i="40"/>
  <c r="K192" i="41"/>
  <c r="K182" i="41"/>
  <c r="Y208" i="40"/>
  <c r="C170" i="41"/>
  <c r="U208" i="40"/>
  <c r="AC206" i="40"/>
  <c r="Y200" i="40"/>
  <c r="AA197" i="40"/>
  <c r="V205" i="40"/>
  <c r="D171" i="41"/>
  <c r="S199" i="40"/>
  <c r="C6" i="29"/>
  <c r="U207" i="40"/>
  <c r="I9" i="29"/>
  <c r="U199" i="40"/>
  <c r="W207" i="40"/>
  <c r="J17" i="10"/>
  <c r="C16" i="10"/>
  <c r="C148" i="34"/>
  <c r="C11" i="29"/>
  <c r="AB200" i="40"/>
  <c r="J8" i="34"/>
  <c r="E16" i="34"/>
  <c r="T208" i="40"/>
  <c r="F15" i="10"/>
  <c r="Z200" i="40"/>
  <c r="U198" i="40"/>
  <c r="K8" i="10"/>
  <c r="O63" i="41"/>
  <c r="M11" i="10"/>
  <c r="E5" i="34"/>
  <c r="C17" i="34"/>
  <c r="V198" i="40"/>
  <c r="AC199" i="40"/>
  <c r="Y207" i="40"/>
  <c r="E10" i="10"/>
  <c r="I16" i="10"/>
  <c r="H15" i="10"/>
  <c r="C168" i="41"/>
  <c r="C202" i="41" s="1"/>
  <c r="M204" i="40"/>
  <c r="L9" i="33"/>
  <c r="C200" i="40"/>
  <c r="L203" i="40"/>
  <c r="E197" i="40"/>
  <c r="C180" i="41"/>
  <c r="N232" i="39"/>
  <c r="K239" i="39"/>
  <c r="C238" i="39"/>
  <c r="E238" i="39"/>
  <c r="J239" i="39"/>
  <c r="C232" i="39"/>
  <c r="C234" i="39"/>
  <c r="C230" i="39"/>
  <c r="C233" i="39"/>
  <c r="O169" i="39"/>
  <c r="G239" i="39"/>
  <c r="D229" i="39"/>
  <c r="C225" i="39"/>
  <c r="L237" i="39"/>
  <c r="L230" i="39"/>
  <c r="M239" i="39"/>
  <c r="F237" i="39"/>
  <c r="M235" i="39"/>
  <c r="I237" i="39"/>
  <c r="J236" i="39"/>
  <c r="I229" i="39"/>
  <c r="F233" i="39"/>
  <c r="I230" i="39"/>
  <c r="H235" i="39"/>
  <c r="J233" i="39"/>
  <c r="L232" i="39"/>
  <c r="M231" i="39"/>
  <c r="F229" i="39"/>
  <c r="H234" i="39"/>
  <c r="D233" i="39"/>
  <c r="D237" i="39"/>
  <c r="L234" i="39"/>
  <c r="I234" i="39"/>
  <c r="K230" i="39"/>
  <c r="D232" i="39"/>
  <c r="F230" i="39"/>
  <c r="G8" i="2"/>
  <c r="K5" i="2"/>
  <c r="O15" i="39"/>
  <c r="C146" i="30"/>
  <c r="C165" i="30"/>
  <c r="BI177" i="40"/>
  <c r="J5" i="31"/>
  <c r="AI200" i="40"/>
  <c r="I13" i="31"/>
  <c r="AZ200" i="40"/>
  <c r="AY204" i="40"/>
  <c r="O152" i="41"/>
  <c r="L16" i="36"/>
  <c r="AS200" i="40"/>
  <c r="BB177" i="40"/>
  <c r="N7" i="30"/>
  <c r="BE205" i="40"/>
  <c r="O136" i="41"/>
  <c r="O142" i="41"/>
  <c r="AR205" i="40"/>
  <c r="AO206" i="40"/>
  <c r="BH177" i="40"/>
  <c r="BE203" i="40"/>
  <c r="BB204" i="40"/>
  <c r="BD206" i="40"/>
  <c r="BB206" i="40"/>
  <c r="AS208" i="40"/>
  <c r="BH204" i="40"/>
  <c r="BH201" i="40"/>
  <c r="D19" i="31"/>
  <c r="D74" i="28" s="1"/>
  <c r="G11" i="31"/>
  <c r="AI202" i="40"/>
  <c r="BF202" i="40"/>
  <c r="BB198" i="40"/>
  <c r="AP209" i="40"/>
  <c r="F15" i="30"/>
  <c r="AP201" i="40"/>
  <c r="AU161" i="40"/>
  <c r="BC199" i="40"/>
  <c r="O158" i="41"/>
  <c r="O134" i="41"/>
  <c r="O137" i="41"/>
  <c r="BK180" i="40"/>
  <c r="AY215" i="40"/>
  <c r="AP203" i="40"/>
  <c r="AZ204" i="40"/>
  <c r="L13" i="30"/>
  <c r="AU145" i="40"/>
  <c r="AI207" i="40"/>
  <c r="AI198" i="40"/>
  <c r="BG197" i="40"/>
  <c r="J11" i="30"/>
  <c r="BI204" i="40"/>
  <c r="E7" i="30"/>
  <c r="AJ205" i="40"/>
  <c r="O150" i="41"/>
  <c r="M8" i="30"/>
  <c r="G10" i="30"/>
  <c r="O157" i="41"/>
  <c r="O160" i="41"/>
  <c r="C163" i="35"/>
  <c r="AL207" i="40"/>
  <c r="AK202" i="40"/>
  <c r="AM201" i="40"/>
  <c r="E16" i="35"/>
  <c r="M6" i="35"/>
  <c r="AM197" i="40"/>
  <c r="AK204" i="40"/>
  <c r="AM203" i="40"/>
  <c r="I8" i="35"/>
  <c r="L13" i="35"/>
  <c r="F16" i="35"/>
  <c r="AS206" i="40"/>
  <c r="AR201" i="40"/>
  <c r="E8" i="35"/>
  <c r="G55" i="35"/>
  <c r="F5" i="35"/>
  <c r="G5" i="35"/>
  <c r="AI215" i="40"/>
  <c r="AR209" i="40"/>
  <c r="AJ203" i="40"/>
  <c r="I10" i="35"/>
  <c r="AR207" i="40"/>
  <c r="H55" i="35"/>
  <c r="AK199" i="40"/>
  <c r="AL197" i="40"/>
  <c r="AN206" i="40"/>
  <c r="J55" i="35"/>
  <c r="K55" i="35"/>
  <c r="J55" i="43"/>
  <c r="C73" i="43"/>
  <c r="M55" i="43"/>
  <c r="O111" i="41"/>
  <c r="AU113" i="40"/>
  <c r="BK113" i="40"/>
  <c r="M73" i="43"/>
  <c r="I55" i="43"/>
  <c r="I73" i="43"/>
  <c r="E55" i="43"/>
  <c r="C169" i="31"/>
  <c r="C150" i="31"/>
  <c r="C171" i="30"/>
  <c r="C152" i="30"/>
  <c r="BC197" i="40"/>
  <c r="AY208" i="40"/>
  <c r="AZ177" i="40"/>
  <c r="L10" i="31"/>
  <c r="K8" i="31"/>
  <c r="C81" i="41"/>
  <c r="C97" i="41"/>
  <c r="G5" i="31"/>
  <c r="C16" i="31"/>
  <c r="BG177" i="40"/>
  <c r="AZ197" i="40"/>
  <c r="M9" i="30"/>
  <c r="AN205" i="40"/>
  <c r="G16" i="30"/>
  <c r="C151" i="31"/>
  <c r="C5" i="30"/>
  <c r="C7" i="31"/>
  <c r="E9" i="30"/>
  <c r="BD204" i="40"/>
  <c r="H13" i="30"/>
  <c r="D6" i="30"/>
  <c r="BK81" i="40"/>
  <c r="C171" i="41"/>
  <c r="C170" i="31"/>
  <c r="BK167" i="40"/>
  <c r="AY199" i="40"/>
  <c r="AO197" i="40"/>
  <c r="AL201" i="40"/>
  <c r="AP199" i="40"/>
  <c r="BD208" i="40"/>
  <c r="H12" i="31"/>
  <c r="AZ202" i="40"/>
  <c r="BH200" i="40"/>
  <c r="L15" i="30"/>
  <c r="AJ198" i="40"/>
  <c r="BC201" i="40"/>
  <c r="BD177" i="40"/>
  <c r="AY177" i="40"/>
  <c r="I5" i="30"/>
  <c r="F12" i="31"/>
  <c r="AP207" i="40"/>
  <c r="J7" i="30"/>
  <c r="AO208" i="40"/>
  <c r="AQ204" i="40"/>
  <c r="F175" i="41"/>
  <c r="H41" i="31"/>
  <c r="G55" i="31"/>
  <c r="AI204" i="40"/>
  <c r="AU164" i="40"/>
  <c r="J15" i="30"/>
  <c r="BE198" i="40"/>
  <c r="M14" i="30"/>
  <c r="AS204" i="40"/>
  <c r="D14" i="30"/>
  <c r="K12" i="30"/>
  <c r="BE177" i="40"/>
  <c r="J10" i="30"/>
  <c r="AP200" i="40"/>
  <c r="AJ206" i="40"/>
  <c r="H8" i="30"/>
  <c r="C162" i="35"/>
  <c r="C173" i="30"/>
  <c r="C154" i="30"/>
  <c r="C190" i="41"/>
  <c r="H180" i="41"/>
  <c r="C169" i="41"/>
  <c r="T200" i="40"/>
  <c r="W202" i="40"/>
  <c r="W205" i="40"/>
  <c r="T206" i="40"/>
  <c r="AC209" i="40"/>
  <c r="D187" i="41"/>
  <c r="F206" i="40"/>
  <c r="AA207" i="40"/>
  <c r="Y199" i="40"/>
  <c r="M181" i="41"/>
  <c r="D161" i="41"/>
  <c r="I129" i="41"/>
  <c r="K208" i="40"/>
  <c r="L215" i="40"/>
  <c r="K201" i="40"/>
  <c r="D206" i="40"/>
  <c r="F199" i="40"/>
  <c r="M215" i="40"/>
  <c r="I182" i="41"/>
  <c r="L187" i="41"/>
  <c r="H181" i="41"/>
  <c r="G203" i="40"/>
  <c r="D197" i="40"/>
  <c r="M201" i="40"/>
  <c r="F203" i="40"/>
  <c r="F14" i="33"/>
  <c r="I206" i="40"/>
  <c r="G199" i="40"/>
  <c r="F186" i="41"/>
  <c r="K9" i="33"/>
  <c r="L208" i="40"/>
  <c r="O125" i="41"/>
  <c r="F189" i="41"/>
  <c r="L185" i="41"/>
  <c r="I207" i="40"/>
  <c r="C215" i="40"/>
  <c r="K16" i="33"/>
  <c r="C206" i="40"/>
  <c r="K198" i="40"/>
  <c r="O128" i="41"/>
  <c r="I186" i="41"/>
  <c r="H185" i="41"/>
  <c r="F197" i="40"/>
  <c r="G5" i="33"/>
  <c r="K5" i="33"/>
  <c r="C198" i="40"/>
  <c r="E205" i="40"/>
  <c r="D14" i="33"/>
  <c r="K207" i="40"/>
  <c r="L189" i="41"/>
  <c r="I185" i="41"/>
  <c r="M198" i="40"/>
  <c r="H205" i="40"/>
  <c r="G206" i="40"/>
  <c r="D200" i="40"/>
  <c r="G204" i="40"/>
  <c r="O123" i="41"/>
  <c r="O124" i="41"/>
  <c r="M184" i="41"/>
  <c r="L192" i="41"/>
  <c r="F5" i="33"/>
  <c r="H208" i="40"/>
  <c r="J185" i="41"/>
  <c r="J188" i="41"/>
  <c r="G200" i="40"/>
  <c r="L205" i="40"/>
  <c r="K6" i="10"/>
  <c r="H16" i="10"/>
  <c r="I14" i="10"/>
  <c r="H7" i="10"/>
  <c r="C13" i="29"/>
  <c r="U206" i="40"/>
  <c r="W208" i="40"/>
  <c r="BA80" i="31"/>
  <c r="G7" i="10"/>
  <c r="K5" i="29"/>
  <c r="H200" i="40"/>
  <c r="M5" i="29"/>
  <c r="M17" i="29"/>
  <c r="AE81" i="40"/>
  <c r="X199" i="40"/>
  <c r="C15" i="29"/>
  <c r="H202" i="40"/>
  <c r="I197" i="40"/>
  <c r="M209" i="40"/>
  <c r="M200" i="40"/>
  <c r="K15" i="29"/>
  <c r="L165" i="41"/>
  <c r="G207" i="40"/>
  <c r="D209" i="40"/>
  <c r="AC203" i="40"/>
  <c r="D14" i="29"/>
  <c r="K97" i="41"/>
  <c r="I17" i="10"/>
  <c r="S209" i="40"/>
  <c r="Z204" i="40"/>
  <c r="AC200" i="40"/>
  <c r="G13" i="29"/>
  <c r="G10" i="29"/>
  <c r="I55" i="29"/>
  <c r="M17" i="10"/>
  <c r="C14" i="10"/>
  <c r="J55" i="29"/>
  <c r="D207" i="40"/>
  <c r="J15" i="10"/>
  <c r="J12" i="10"/>
  <c r="I7" i="10"/>
  <c r="L206" i="40"/>
  <c r="I205" i="40"/>
  <c r="C176" i="41"/>
  <c r="C173" i="41"/>
  <c r="I167" i="41"/>
  <c r="J174" i="41"/>
  <c r="K206" i="40"/>
  <c r="C199" i="40"/>
  <c r="K168" i="41"/>
  <c r="M173" i="41"/>
  <c r="E65" i="41"/>
  <c r="K15" i="10"/>
  <c r="D8" i="10"/>
  <c r="H201" i="40"/>
  <c r="S202" i="40"/>
  <c r="C10" i="34"/>
  <c r="U200" i="40"/>
  <c r="J10" i="34"/>
  <c r="K14" i="34"/>
  <c r="G16" i="34"/>
  <c r="E17" i="34"/>
  <c r="U209" i="40"/>
  <c r="I10" i="29"/>
  <c r="Y202" i="40"/>
  <c r="L12" i="29"/>
  <c r="AB204" i="40"/>
  <c r="F14" i="29"/>
  <c r="V206" i="40"/>
  <c r="M5" i="34"/>
  <c r="Z193" i="40"/>
  <c r="Z202" i="40"/>
  <c r="BA79" i="29"/>
  <c r="BA80" i="29"/>
  <c r="BA79" i="30"/>
  <c r="BA80" i="30"/>
  <c r="BA79" i="31"/>
  <c r="BA80" i="33"/>
  <c r="BA78" i="34"/>
  <c r="BA79" i="34"/>
  <c r="BA79" i="35"/>
  <c r="BA80" i="35"/>
  <c r="BA78" i="36"/>
  <c r="BA79" i="36"/>
  <c r="BA80" i="36"/>
  <c r="K55" i="29"/>
  <c r="J182" i="41"/>
  <c r="J164" i="41"/>
  <c r="I191" i="41"/>
  <c r="K184" i="41"/>
  <c r="L55" i="29"/>
  <c r="M55" i="29"/>
  <c r="L181" i="41"/>
  <c r="M186" i="41"/>
  <c r="I180" i="41"/>
  <c r="N55" i="29"/>
  <c r="G55" i="29"/>
  <c r="O55" i="29"/>
  <c r="J49" i="41"/>
  <c r="H55" i="29"/>
  <c r="L207" i="40"/>
  <c r="G197" i="40"/>
  <c r="C209" i="40"/>
  <c r="D208" i="40"/>
  <c r="H197" i="40"/>
  <c r="G208" i="40"/>
  <c r="C169" i="29"/>
  <c r="C161" i="34"/>
  <c r="C142" i="34"/>
  <c r="H5" i="10"/>
  <c r="D16" i="10"/>
  <c r="D203" i="40"/>
  <c r="Z208" i="40"/>
  <c r="Z198" i="40"/>
  <c r="AC201" i="40"/>
  <c r="AC198" i="40"/>
  <c r="T198" i="40"/>
  <c r="F17" i="34"/>
  <c r="D49" i="41"/>
  <c r="L15" i="10"/>
  <c r="L200" i="40"/>
  <c r="J166" i="41"/>
  <c r="C17" i="10"/>
  <c r="S201" i="40"/>
  <c r="E200" i="40"/>
  <c r="S204" i="40"/>
  <c r="Z205" i="40"/>
  <c r="AC207" i="40"/>
  <c r="Y203" i="40"/>
  <c r="AB206" i="40"/>
  <c r="H7" i="34"/>
  <c r="F13" i="10"/>
  <c r="F6" i="10"/>
  <c r="I5" i="29"/>
  <c r="M15" i="29"/>
  <c r="J6" i="34"/>
  <c r="AC204" i="40"/>
  <c r="Z197" i="40"/>
  <c r="V209" i="40"/>
  <c r="I11" i="34"/>
  <c r="M171" i="41"/>
  <c r="F208" i="40"/>
  <c r="G65" i="41"/>
  <c r="O86" i="41"/>
  <c r="O88" i="41"/>
  <c r="AB198" i="40"/>
  <c r="L6" i="29"/>
  <c r="I7" i="29"/>
  <c r="V203" i="40"/>
  <c r="AB207" i="40"/>
  <c r="AD177" i="40"/>
  <c r="O57" i="41"/>
  <c r="J172" i="41"/>
  <c r="O60" i="41"/>
  <c r="O78" i="31"/>
  <c r="H209" i="40"/>
  <c r="G172" i="41"/>
  <c r="O71" i="41"/>
  <c r="O94" i="41"/>
  <c r="O96" i="41"/>
  <c r="D165" i="41"/>
  <c r="G169" i="41"/>
  <c r="BA78" i="35"/>
  <c r="BA79" i="33"/>
  <c r="D81" i="41"/>
  <c r="L170" i="41"/>
  <c r="D168" i="41"/>
  <c r="D202" i="41" s="1"/>
  <c r="J169" i="41"/>
  <c r="M65" i="41"/>
  <c r="K65" i="41"/>
  <c r="K176" i="41"/>
  <c r="M170" i="41"/>
  <c r="G7" i="34"/>
  <c r="E12" i="34"/>
  <c r="I15" i="34"/>
  <c r="BA80" i="34"/>
  <c r="BA78" i="33"/>
  <c r="W203" i="40"/>
  <c r="G11" i="29"/>
  <c r="D12" i="29"/>
  <c r="T204" i="40"/>
  <c r="W206" i="40"/>
  <c r="G14" i="29"/>
  <c r="AA199" i="40"/>
  <c r="AA202" i="40"/>
  <c r="K10" i="29"/>
  <c r="H14" i="29"/>
  <c r="E192" i="41"/>
  <c r="E184" i="41"/>
  <c r="AB199" i="40"/>
  <c r="D6" i="34"/>
  <c r="M6" i="34"/>
  <c r="F14" i="34"/>
  <c r="L16" i="34"/>
  <c r="E11" i="34"/>
  <c r="M11" i="34"/>
  <c r="K12" i="34"/>
  <c r="AA204" i="40"/>
  <c r="G14" i="34"/>
  <c r="M16" i="34"/>
  <c r="H6" i="29"/>
  <c r="L14" i="29"/>
  <c r="W199" i="40"/>
  <c r="G7" i="29"/>
  <c r="D8" i="29"/>
  <c r="F209" i="40"/>
  <c r="E8" i="34"/>
  <c r="AA198" i="40"/>
  <c r="J201" i="40"/>
  <c r="C207" i="40"/>
  <c r="E203" i="40"/>
  <c r="F49" i="41"/>
  <c r="G184" i="41"/>
  <c r="H49" i="41"/>
  <c r="K165" i="41"/>
  <c r="I175" i="41"/>
  <c r="I171" i="41"/>
  <c r="G189" i="41"/>
  <c r="M175" i="41"/>
  <c r="E189" i="41"/>
  <c r="M202" i="40"/>
  <c r="E209" i="40"/>
  <c r="M13" i="33"/>
  <c r="E206" i="40"/>
  <c r="H17" i="33"/>
  <c r="C15" i="33"/>
  <c r="K199" i="40"/>
  <c r="M205" i="40"/>
  <c r="M192" i="41"/>
  <c r="E186" i="41"/>
  <c r="J9" i="33"/>
  <c r="J190" i="41"/>
  <c r="D201" i="40"/>
  <c r="C170" i="36"/>
  <c r="C151" i="36"/>
  <c r="C148" i="36"/>
  <c r="C144" i="30"/>
  <c r="C150" i="30"/>
  <c r="C169" i="30"/>
  <c r="P56" i="43"/>
  <c r="BF213" i="40"/>
  <c r="C155" i="29"/>
  <c r="W200" i="40"/>
  <c r="AU214" i="40"/>
  <c r="C143" i="35"/>
  <c r="J202" i="40"/>
  <c r="BB209" i="40"/>
  <c r="AB203" i="40"/>
  <c r="C174" i="41"/>
  <c r="H191" i="41"/>
  <c r="BJ164" i="40"/>
  <c r="D181" i="41"/>
  <c r="D129" i="41"/>
  <c r="BJ171" i="40"/>
  <c r="K145" i="41"/>
  <c r="F176" i="41"/>
  <c r="BG147" i="40"/>
  <c r="BG99" i="40"/>
  <c r="BG19" i="40"/>
  <c r="BG179" i="40"/>
  <c r="BG131" i="40"/>
  <c r="BG51" i="40"/>
  <c r="BG163" i="40"/>
  <c r="BG83" i="40"/>
  <c r="BG35" i="40"/>
  <c r="N148" i="41"/>
  <c r="BJ165" i="40"/>
  <c r="BJ169" i="40"/>
  <c r="N10" i="31" s="1"/>
  <c r="BG115" i="40"/>
  <c r="Y179" i="40"/>
  <c r="Y131" i="40"/>
  <c r="Y51" i="40"/>
  <c r="Y163" i="40"/>
  <c r="Y83" i="40"/>
  <c r="Y35" i="40"/>
  <c r="Y115" i="40"/>
  <c r="Y67" i="40"/>
  <c r="Y147" i="40"/>
  <c r="N151" i="41"/>
  <c r="I190" i="41"/>
  <c r="S163" i="40"/>
  <c r="S115" i="40"/>
  <c r="S35" i="40"/>
  <c r="S147" i="40"/>
  <c r="S67" i="40"/>
  <c r="S19" i="40"/>
  <c r="S179" i="40"/>
  <c r="S99" i="40"/>
  <c r="S51" i="40"/>
  <c r="K173" i="41"/>
  <c r="L173" i="41"/>
  <c r="E181" i="41"/>
  <c r="I97" i="41"/>
  <c r="G97" i="41"/>
  <c r="E97" i="41"/>
  <c r="M97" i="41"/>
  <c r="J81" i="41"/>
  <c r="H81" i="41"/>
  <c r="E145" i="41"/>
  <c r="J97" i="41"/>
  <c r="L145" i="41"/>
  <c r="I188" i="41"/>
  <c r="E182" i="41"/>
  <c r="D113" i="41"/>
  <c r="BA131" i="40"/>
  <c r="BA83" i="40"/>
  <c r="BA163" i="40"/>
  <c r="BA115" i="40"/>
  <c r="BA35" i="40"/>
  <c r="BA147" i="40"/>
  <c r="BA67" i="40"/>
  <c r="BA19" i="40"/>
  <c r="H174" i="41"/>
  <c r="O43" i="39"/>
  <c r="C168" i="36"/>
  <c r="C149" i="36"/>
  <c r="C167" i="30"/>
  <c r="C148" i="30"/>
  <c r="C144" i="34"/>
  <c r="C166" i="35"/>
  <c r="C147" i="35"/>
  <c r="C12" i="10"/>
  <c r="C155" i="36"/>
  <c r="C146" i="36"/>
  <c r="C147" i="29"/>
  <c r="C174" i="36"/>
  <c r="C165" i="36"/>
  <c r="C163" i="30"/>
  <c r="F202" i="40"/>
  <c r="I202" i="40"/>
  <c r="C152" i="29"/>
  <c r="C204" i="40"/>
  <c r="AE113" i="40"/>
  <c r="C65" i="41"/>
  <c r="J199" i="40"/>
  <c r="E9" i="35"/>
  <c r="AK201" i="40"/>
  <c r="F10" i="10"/>
  <c r="G12" i="33"/>
  <c r="F17" i="33"/>
  <c r="I7" i="35"/>
  <c r="AC214" i="40"/>
  <c r="M12" i="33"/>
  <c r="I6" i="33"/>
  <c r="J7" i="33"/>
  <c r="E11" i="33"/>
  <c r="J9" i="34"/>
  <c r="Z201" i="40"/>
  <c r="K17" i="34"/>
  <c r="AA209" i="40"/>
  <c r="AS201" i="40"/>
  <c r="M9" i="35"/>
  <c r="AO207" i="40"/>
  <c r="I15" i="35"/>
  <c r="E17" i="35"/>
  <c r="H224" i="39"/>
  <c r="H239" i="39" s="1"/>
  <c r="H99" i="39"/>
  <c r="O98" i="39"/>
  <c r="F224" i="39"/>
  <c r="F239" i="39" s="1"/>
  <c r="F141" i="39"/>
  <c r="O140" i="39"/>
  <c r="D224" i="39"/>
  <c r="D239" i="39" s="1"/>
  <c r="D155" i="39"/>
  <c r="L224" i="39"/>
  <c r="L239" i="39" s="1"/>
  <c r="L155" i="39"/>
  <c r="J4" i="41"/>
  <c r="J180" i="40"/>
  <c r="J17" i="40"/>
  <c r="G5" i="41"/>
  <c r="G181" i="40"/>
  <c r="D6" i="41"/>
  <c r="D182" i="40"/>
  <c r="L6" i="41"/>
  <c r="L182" i="40"/>
  <c r="L17" i="40"/>
  <c r="I7" i="41"/>
  <c r="I17" i="40"/>
  <c r="I183" i="40"/>
  <c r="I200" i="40" s="1"/>
  <c r="F8" i="41"/>
  <c r="F17" i="40"/>
  <c r="F184" i="40"/>
  <c r="C185" i="40"/>
  <c r="C193" i="40" s="1"/>
  <c r="C9" i="41"/>
  <c r="K9" i="41"/>
  <c r="K185" i="40"/>
  <c r="K17" i="40"/>
  <c r="H10" i="41"/>
  <c r="H17" i="40"/>
  <c r="H186" i="40"/>
  <c r="E11" i="41"/>
  <c r="E187" i="40"/>
  <c r="E17" i="40"/>
  <c r="C12" i="41"/>
  <c r="K12" i="41"/>
  <c r="K188" i="40"/>
  <c r="H13" i="41"/>
  <c r="H189" i="40"/>
  <c r="E14" i="41"/>
  <c r="M14" i="41"/>
  <c r="M17" i="40"/>
  <c r="M190" i="40"/>
  <c r="M193" i="40" s="1"/>
  <c r="J15" i="41"/>
  <c r="J191" i="40"/>
  <c r="G16" i="41"/>
  <c r="G192" i="40"/>
  <c r="D4" i="41"/>
  <c r="T180" i="40"/>
  <c r="T17" i="40"/>
  <c r="L4" i="41"/>
  <c r="AB180" i="40"/>
  <c r="AB17" i="40"/>
  <c r="Y17" i="40"/>
  <c r="Y181" i="40"/>
  <c r="F6" i="41"/>
  <c r="V182" i="40"/>
  <c r="V17" i="40"/>
  <c r="C7" i="41"/>
  <c r="S17" i="40"/>
  <c r="S183" i="40"/>
  <c r="K7" i="41"/>
  <c r="AA17" i="40"/>
  <c r="AA183" i="40"/>
  <c r="H8" i="41"/>
  <c r="X184" i="40"/>
  <c r="X17" i="40"/>
  <c r="U185" i="40"/>
  <c r="U17" i="40"/>
  <c r="AC185" i="40"/>
  <c r="J10" i="41"/>
  <c r="Z17" i="40"/>
  <c r="G11" i="41"/>
  <c r="W17" i="40"/>
  <c r="W187" i="40"/>
  <c r="D12" i="41"/>
  <c r="T188" i="40"/>
  <c r="D13" i="34" s="1"/>
  <c r="L12" i="41"/>
  <c r="AB188" i="40"/>
  <c r="Y189" i="40"/>
  <c r="F14" i="41"/>
  <c r="V190" i="40"/>
  <c r="C15" i="41"/>
  <c r="S191" i="40"/>
  <c r="K15" i="41"/>
  <c r="AA191" i="40"/>
  <c r="K16" i="34" s="1"/>
  <c r="H16" i="41"/>
  <c r="X192" i="40"/>
  <c r="E4" i="41"/>
  <c r="AK180" i="40"/>
  <c r="AK17" i="40"/>
  <c r="M4" i="41"/>
  <c r="AS180" i="40"/>
  <c r="J5" i="41"/>
  <c r="AP181" i="40"/>
  <c r="G6" i="41"/>
  <c r="AM182" i="40"/>
  <c r="AM17" i="40"/>
  <c r="D7" i="41"/>
  <c r="AJ183" i="40"/>
  <c r="AJ17" i="40"/>
  <c r="L7" i="41"/>
  <c r="AR183" i="40"/>
  <c r="I8" i="41"/>
  <c r="AO184" i="40"/>
  <c r="I9" i="35" s="1"/>
  <c r="F9" i="41"/>
  <c r="AL185" i="40"/>
  <c r="AL17" i="40"/>
  <c r="AI17" i="40"/>
  <c r="AI186" i="40"/>
  <c r="C10" i="41"/>
  <c r="K10" i="41"/>
  <c r="AQ186" i="40"/>
  <c r="AQ193" i="40" s="1"/>
  <c r="AQ17" i="40"/>
  <c r="H11" i="41"/>
  <c r="AN187" i="40"/>
  <c r="AN17" i="40"/>
  <c r="E12" i="41"/>
  <c r="M12" i="41"/>
  <c r="J13" i="41"/>
  <c r="AP189" i="40"/>
  <c r="G14" i="41"/>
  <c r="AM190" i="40"/>
  <c r="D15" i="41"/>
  <c r="AJ191" i="40"/>
  <c r="L15" i="41"/>
  <c r="AR191" i="40"/>
  <c r="L16" i="35" s="1"/>
  <c r="I16" i="41"/>
  <c r="AO192" i="40"/>
  <c r="F4" i="41"/>
  <c r="BK4" i="40"/>
  <c r="BB17" i="40"/>
  <c r="AY181" i="40"/>
  <c r="C5" i="41"/>
  <c r="AY17" i="40"/>
  <c r="K5" i="41"/>
  <c r="BG181" i="40"/>
  <c r="H6" i="41"/>
  <c r="BD182" i="40"/>
  <c r="BK6" i="40"/>
  <c r="BD17" i="40"/>
  <c r="BA183" i="40"/>
  <c r="BA17" i="40"/>
  <c r="BI183" i="40"/>
  <c r="BI17" i="40"/>
  <c r="J8" i="41"/>
  <c r="BF184" i="40"/>
  <c r="G9" i="41"/>
  <c r="BC185" i="40"/>
  <c r="G10" i="36" s="1"/>
  <c r="BC17" i="40"/>
  <c r="D10" i="41"/>
  <c r="AZ186" i="40"/>
  <c r="AZ17" i="40"/>
  <c r="BK10" i="40"/>
  <c r="L10" i="41"/>
  <c r="BH186" i="40"/>
  <c r="BH203" i="40" s="1"/>
  <c r="BH17" i="40"/>
  <c r="I11" i="41"/>
  <c r="BE187" i="40"/>
  <c r="F12" i="41"/>
  <c r="BB188" i="40"/>
  <c r="AY189" i="40"/>
  <c r="AY206" i="40" s="1"/>
  <c r="BK13" i="40"/>
  <c r="C13" i="41"/>
  <c r="K13" i="41"/>
  <c r="BG189" i="40"/>
  <c r="H14" i="41"/>
  <c r="BD190" i="40"/>
  <c r="BK14" i="40"/>
  <c r="BA191" i="40"/>
  <c r="BI191" i="40"/>
  <c r="J16" i="41"/>
  <c r="BF192" i="40"/>
  <c r="AU4" i="40"/>
  <c r="O5" i="40"/>
  <c r="AE5" i="40"/>
  <c r="AU5" i="40"/>
  <c r="BK5" i="40"/>
  <c r="AD182" i="40"/>
  <c r="N7" i="34" s="1"/>
  <c r="AU8" i="40"/>
  <c r="AU9" i="40"/>
  <c r="AD186" i="40"/>
  <c r="O11" i="40"/>
  <c r="N188" i="40"/>
  <c r="AU12" i="40"/>
  <c r="AE13" i="40"/>
  <c r="AU13" i="40"/>
  <c r="AE14" i="40"/>
  <c r="N191" i="40"/>
  <c r="N16" i="33" s="1"/>
  <c r="AU15" i="40"/>
  <c r="AE16" i="40"/>
  <c r="C20" i="41"/>
  <c r="C164" i="40"/>
  <c r="C197" i="40" s="1"/>
  <c r="C33" i="40"/>
  <c r="K20" i="41"/>
  <c r="K164" i="40"/>
  <c r="K33" i="40"/>
  <c r="H21" i="41"/>
  <c r="O21" i="40"/>
  <c r="H33" i="40"/>
  <c r="H165" i="40"/>
  <c r="O165" i="40" s="1"/>
  <c r="E22" i="41"/>
  <c r="E33" i="40"/>
  <c r="O22" i="40"/>
  <c r="E166" i="40"/>
  <c r="M22" i="41"/>
  <c r="M166" i="40"/>
  <c r="M199" i="40" s="1"/>
  <c r="M33" i="40"/>
  <c r="J23" i="41"/>
  <c r="O23" i="40"/>
  <c r="J33" i="40"/>
  <c r="G24" i="41"/>
  <c r="G33" i="40"/>
  <c r="G168" i="40"/>
  <c r="O168" i="40" s="1"/>
  <c r="D25" i="41"/>
  <c r="D169" i="40"/>
  <c r="O25" i="40"/>
  <c r="L25" i="41"/>
  <c r="L33" i="40"/>
  <c r="L169" i="40"/>
  <c r="L10" i="10" s="1"/>
  <c r="I26" i="41"/>
  <c r="I33" i="40"/>
  <c r="O26" i="40"/>
  <c r="I170" i="40"/>
  <c r="F27" i="41"/>
  <c r="F33" i="40"/>
  <c r="O27" i="40"/>
  <c r="F171" i="40"/>
  <c r="C28" i="41"/>
  <c r="C172" i="40"/>
  <c r="K28" i="41"/>
  <c r="K172" i="40"/>
  <c r="H29" i="41"/>
  <c r="O29" i="40"/>
  <c r="H173" i="40"/>
  <c r="E30" i="41"/>
  <c r="E174" i="40"/>
  <c r="E177" i="40" s="1"/>
  <c r="M30" i="41"/>
  <c r="M174" i="40"/>
  <c r="J31" i="41"/>
  <c r="O31" i="40"/>
  <c r="J175" i="40"/>
  <c r="J177" i="40" s="1"/>
  <c r="G32" i="41"/>
  <c r="G176" i="40"/>
  <c r="D20" i="41"/>
  <c r="AE20" i="40"/>
  <c r="T164" i="40"/>
  <c r="AF177" i="40"/>
  <c r="T33" i="40"/>
  <c r="L20" i="41"/>
  <c r="AB164" i="40"/>
  <c r="AB33" i="40"/>
  <c r="I21" i="41"/>
  <c r="Y165" i="40"/>
  <c r="AE21" i="40"/>
  <c r="V166" i="40"/>
  <c r="F7" i="29" s="1"/>
  <c r="AE22" i="40"/>
  <c r="S33" i="40"/>
  <c r="S167" i="40"/>
  <c r="AE23" i="40"/>
  <c r="K23" i="41"/>
  <c r="AA167" i="40"/>
  <c r="AA33" i="40"/>
  <c r="H24" i="41"/>
  <c r="X168" i="40"/>
  <c r="AE168" i="40" s="1"/>
  <c r="X33" i="40"/>
  <c r="AE24" i="40"/>
  <c r="E25" i="41"/>
  <c r="U169" i="40"/>
  <c r="U33" i="40"/>
  <c r="AE25" i="40"/>
  <c r="M25" i="41"/>
  <c r="AC169" i="40"/>
  <c r="AC33" i="40"/>
  <c r="J26" i="41"/>
  <c r="Z170" i="40"/>
  <c r="AE26" i="40"/>
  <c r="Z33" i="40"/>
  <c r="G27" i="41"/>
  <c r="W171" i="40"/>
  <c r="AE27" i="40"/>
  <c r="W33" i="40"/>
  <c r="D28" i="41"/>
  <c r="T172" i="40"/>
  <c r="D13" i="29" s="1"/>
  <c r="AE28" i="40"/>
  <c r="L28" i="41"/>
  <c r="AB172" i="40"/>
  <c r="L13" i="29" s="1"/>
  <c r="I29" i="41"/>
  <c r="Y173" i="40"/>
  <c r="AE29" i="40"/>
  <c r="V174" i="40"/>
  <c r="F15" i="29" s="1"/>
  <c r="AE30" i="40"/>
  <c r="C31" i="41"/>
  <c r="S175" i="40"/>
  <c r="AE31" i="40"/>
  <c r="K31" i="41"/>
  <c r="AA175" i="40"/>
  <c r="H32" i="41"/>
  <c r="X176" i="40"/>
  <c r="AE32" i="40"/>
  <c r="E20" i="41"/>
  <c r="AU20" i="40"/>
  <c r="AK33" i="40"/>
  <c r="AV177" i="40"/>
  <c r="M20" i="41"/>
  <c r="AS33" i="40"/>
  <c r="J21" i="41"/>
  <c r="AP165" i="40"/>
  <c r="AU21" i="40"/>
  <c r="AP33" i="40"/>
  <c r="G22" i="41"/>
  <c r="AM166" i="40"/>
  <c r="AM33" i="40"/>
  <c r="AU22" i="40"/>
  <c r="AU23" i="40"/>
  <c r="AJ33" i="40"/>
  <c r="AJ167" i="40"/>
  <c r="AR167" i="40"/>
  <c r="I24" i="41"/>
  <c r="AO168" i="40"/>
  <c r="AU168" i="40" s="1"/>
  <c r="AO33" i="40"/>
  <c r="F25" i="41"/>
  <c r="AL169" i="40"/>
  <c r="AU25" i="40"/>
  <c r="AL33" i="40"/>
  <c r="AI170" i="40"/>
  <c r="AU26" i="40"/>
  <c r="AI33" i="40"/>
  <c r="K26" i="41"/>
  <c r="AQ170" i="40"/>
  <c r="AQ33" i="40"/>
  <c r="H27" i="41"/>
  <c r="AN171" i="40"/>
  <c r="AN33" i="40"/>
  <c r="AU27" i="40"/>
  <c r="E28" i="41"/>
  <c r="AK172" i="40"/>
  <c r="AU28" i="40"/>
  <c r="M28" i="41"/>
  <c r="AS172" i="40"/>
  <c r="J29" i="41"/>
  <c r="AU29" i="40"/>
  <c r="AP173" i="40"/>
  <c r="G30" i="41"/>
  <c r="AM174" i="40"/>
  <c r="G15" i="30" s="1"/>
  <c r="AU30" i="40"/>
  <c r="AU31" i="40"/>
  <c r="AJ175" i="40"/>
  <c r="AR175" i="40"/>
  <c r="I32" i="41"/>
  <c r="AO176" i="40"/>
  <c r="AU32" i="40"/>
  <c r="V200" i="40"/>
  <c r="F8" i="34"/>
  <c r="J7" i="34"/>
  <c r="V204" i="40"/>
  <c r="F12" i="34"/>
  <c r="F10" i="29"/>
  <c r="V202" i="40"/>
  <c r="I12" i="29"/>
  <c r="Y204" i="40"/>
  <c r="BA207" i="40"/>
  <c r="E15" i="36"/>
  <c r="BE202" i="40"/>
  <c r="J13" i="31"/>
  <c r="BF205" i="40"/>
  <c r="F10" i="34"/>
  <c r="K7" i="31"/>
  <c r="H8" i="31"/>
  <c r="BD200" i="40"/>
  <c r="AS209" i="40"/>
  <c r="M17" i="35"/>
  <c r="I7" i="34"/>
  <c r="E215" i="40"/>
  <c r="M19" i="43"/>
  <c r="E19" i="43"/>
  <c r="E6" i="34"/>
  <c r="D213" i="40"/>
  <c r="J10" i="33"/>
  <c r="AE65" i="40"/>
  <c r="AE97" i="40"/>
  <c r="D37" i="43"/>
  <c r="AN215" i="40"/>
  <c r="F55" i="43"/>
  <c r="N55" i="43"/>
  <c r="N73" i="43"/>
  <c r="BK145" i="40"/>
  <c r="BI215" i="40"/>
  <c r="AB215" i="40"/>
  <c r="AE145" i="40"/>
  <c r="AE161" i="40"/>
  <c r="X215" i="40"/>
  <c r="N102" i="41"/>
  <c r="H161" i="41"/>
  <c r="H187" i="41"/>
  <c r="M81" i="41"/>
  <c r="G161" i="41"/>
  <c r="F145" i="41"/>
  <c r="M187" i="41"/>
  <c r="M129" i="41"/>
  <c r="F113" i="41"/>
  <c r="N138" i="41"/>
  <c r="N38" i="41"/>
  <c r="I145" i="41"/>
  <c r="M161" i="41"/>
  <c r="J145" i="41"/>
  <c r="H145" i="41"/>
  <c r="L113" i="41"/>
  <c r="N118" i="41"/>
  <c r="D170" i="41"/>
  <c r="M165" i="41"/>
  <c r="E175" i="41"/>
  <c r="I65" i="41"/>
  <c r="L49" i="41"/>
  <c r="N141" i="39"/>
  <c r="N85" i="39"/>
  <c r="H113" i="41"/>
  <c r="N37" i="41"/>
  <c r="G113" i="41"/>
  <c r="E167" i="41"/>
  <c r="N52" i="41"/>
  <c r="G183" i="41"/>
  <c r="G191" i="41"/>
  <c r="F20" i="41"/>
  <c r="F28" i="41"/>
  <c r="E38" i="41"/>
  <c r="M38" i="41"/>
  <c r="I40" i="41"/>
  <c r="E40" i="41"/>
  <c r="I44" i="41"/>
  <c r="G45" i="41"/>
  <c r="M46" i="41"/>
  <c r="L56" i="41"/>
  <c r="L64" i="41"/>
  <c r="F53" i="41"/>
  <c r="F61" i="41"/>
  <c r="H58" i="41"/>
  <c r="L62" i="41"/>
  <c r="E69" i="41"/>
  <c r="I73" i="41"/>
  <c r="E77" i="41"/>
  <c r="K70" i="41"/>
  <c r="K78" i="41"/>
  <c r="E75" i="41"/>
  <c r="K68" i="41"/>
  <c r="G72" i="41"/>
  <c r="K76" i="41"/>
  <c r="G80" i="41"/>
  <c r="F90" i="41"/>
  <c r="F97" i="41" s="1"/>
  <c r="H87" i="41"/>
  <c r="H167" i="41" s="1"/>
  <c r="L91" i="41"/>
  <c r="H95" i="41"/>
  <c r="H85" i="41"/>
  <c r="D89" i="41"/>
  <c r="H93" i="41"/>
  <c r="E104" i="41"/>
  <c r="I108" i="41"/>
  <c r="E112" i="41"/>
  <c r="K105" i="41"/>
  <c r="E102" i="41"/>
  <c r="E110" i="41"/>
  <c r="L120" i="41"/>
  <c r="F117" i="41"/>
  <c r="H122" i="41"/>
  <c r="L126" i="41"/>
  <c r="J119" i="41"/>
  <c r="J127" i="41"/>
  <c r="O47" i="39"/>
  <c r="O186" i="39"/>
  <c r="D64" i="41"/>
  <c r="H52" i="41"/>
  <c r="E46" i="41"/>
  <c r="D54" i="41"/>
  <c r="K43" i="41"/>
  <c r="J55" i="41"/>
  <c r="F59" i="41"/>
  <c r="G180" i="41"/>
  <c r="J187" i="41"/>
  <c r="L214" i="39"/>
  <c r="I218" i="39"/>
  <c r="F223" i="39"/>
  <c r="O54" i="39"/>
  <c r="I11" i="2"/>
  <c r="O194" i="39"/>
  <c r="G183" i="39"/>
  <c r="O176" i="39"/>
  <c r="O175" i="39"/>
  <c r="J217" i="39"/>
  <c r="H216" i="39"/>
  <c r="O174" i="39"/>
  <c r="O189" i="39"/>
  <c r="G6" i="2"/>
  <c r="G57" i="39"/>
  <c r="O195" i="39"/>
  <c r="C197" i="39"/>
  <c r="O180" i="39"/>
  <c r="O172" i="39"/>
  <c r="M183" i="39"/>
  <c r="D11" i="2"/>
  <c r="O191" i="39"/>
  <c r="K197" i="39"/>
  <c r="G197" i="39"/>
  <c r="K183" i="39"/>
  <c r="F219" i="39"/>
  <c r="L11" i="2"/>
  <c r="L7" i="2"/>
  <c r="O181" i="39"/>
  <c r="F183" i="39"/>
  <c r="M219" i="39"/>
  <c r="H221" i="39"/>
  <c r="D219" i="39"/>
  <c r="D10" i="32" s="1"/>
  <c r="C5" i="32"/>
  <c r="G11" i="2"/>
  <c r="O188" i="39"/>
  <c r="L223" i="39"/>
  <c r="L14" i="32" s="1"/>
  <c r="K220" i="39"/>
  <c r="K11" i="32" s="1"/>
  <c r="K218" i="39"/>
  <c r="K9" i="32" s="1"/>
  <c r="J220" i="39"/>
  <c r="E222" i="39"/>
  <c r="E13" i="32" s="1"/>
  <c r="E218" i="39"/>
  <c r="E9" i="32" s="1"/>
  <c r="D215" i="39"/>
  <c r="D6" i="32" s="1"/>
  <c r="O173" i="39"/>
  <c r="H183" i="39"/>
  <c r="O78" i="30"/>
  <c r="K223" i="39"/>
  <c r="K14" i="32" s="1"/>
  <c r="K216" i="39"/>
  <c r="K7" i="32" s="1"/>
  <c r="I223" i="39"/>
  <c r="I14" i="32" s="1"/>
  <c r="H215" i="39"/>
  <c r="G222" i="39"/>
  <c r="G13" i="32" s="1"/>
  <c r="G218" i="39"/>
  <c r="G9" i="32" s="1"/>
  <c r="G214" i="39"/>
  <c r="G5" i="32" s="1"/>
  <c r="E214" i="39"/>
  <c r="C14" i="32"/>
  <c r="O190" i="39"/>
  <c r="F12" i="2"/>
  <c r="I224" i="39"/>
  <c r="I239" i="39" s="1"/>
  <c r="O187" i="39"/>
  <c r="K219" i="39"/>
  <c r="K10" i="32" s="1"/>
  <c r="J222" i="39"/>
  <c r="J237" i="39" s="1"/>
  <c r="H217" i="39"/>
  <c r="G221" i="39"/>
  <c r="G236" i="39" s="1"/>
  <c r="G217" i="39"/>
  <c r="G232" i="39" s="1"/>
  <c r="C9" i="2"/>
  <c r="J183" i="39"/>
  <c r="O196" i="39"/>
  <c r="O56" i="39"/>
  <c r="C8" i="2"/>
  <c r="L218" i="39"/>
  <c r="K221" i="39"/>
  <c r="K12" i="32" s="1"/>
  <c r="G223" i="39"/>
  <c r="F220" i="39"/>
  <c r="E221" i="39"/>
  <c r="J14" i="2"/>
  <c r="E7" i="2"/>
  <c r="J214" i="39"/>
  <c r="H223" i="39"/>
  <c r="G219" i="39"/>
  <c r="F216" i="39"/>
  <c r="F231" i="39" s="1"/>
  <c r="E220" i="39"/>
  <c r="E217" i="39"/>
  <c r="D223" i="39"/>
  <c r="D221" i="39"/>
  <c r="D236" i="39" s="1"/>
  <c r="C13" i="32"/>
  <c r="J7" i="2"/>
  <c r="E10" i="2"/>
  <c r="C174" i="31"/>
  <c r="C155" i="31"/>
  <c r="C169" i="36"/>
  <c r="C150" i="36"/>
  <c r="C144" i="31"/>
  <c r="C163" i="31"/>
  <c r="C171" i="34"/>
  <c r="C152" i="34"/>
  <c r="C172" i="30"/>
  <c r="C153" i="30"/>
  <c r="C150" i="29"/>
  <c r="C164" i="29"/>
  <c r="C170" i="30"/>
  <c r="C151" i="30"/>
  <c r="C167" i="35"/>
  <c r="C148" i="35"/>
  <c r="H19" i="43"/>
  <c r="L19" i="43"/>
  <c r="D19" i="43"/>
  <c r="C129" i="41"/>
  <c r="C162" i="29"/>
  <c r="C164" i="35"/>
  <c r="C145" i="35"/>
  <c r="AJ197" i="40"/>
  <c r="C166" i="41"/>
  <c r="C49" i="41"/>
  <c r="Y205" i="40"/>
  <c r="I13" i="29"/>
  <c r="J15" i="29"/>
  <c r="Z207" i="40"/>
  <c r="AE49" i="40"/>
  <c r="T215" i="40"/>
  <c r="AE129" i="40"/>
  <c r="BK214" i="40"/>
  <c r="S197" i="40"/>
  <c r="O161" i="40"/>
  <c r="O145" i="40"/>
  <c r="J7" i="29"/>
  <c r="Z199" i="40"/>
  <c r="K9" i="29"/>
  <c r="AA201" i="40"/>
  <c r="D11" i="29"/>
  <c r="T203" i="40"/>
  <c r="C143" i="29"/>
  <c r="C23" i="30"/>
  <c r="C23" i="36"/>
  <c r="C151" i="35"/>
  <c r="AO213" i="40"/>
  <c r="BE201" i="40"/>
  <c r="I9" i="31"/>
  <c r="K13" i="31"/>
  <c r="BG205" i="40"/>
  <c r="C169" i="35"/>
  <c r="C150" i="35"/>
  <c r="C153" i="35"/>
  <c r="M7" i="33"/>
  <c r="C7" i="33"/>
  <c r="I19" i="43"/>
  <c r="M214" i="40"/>
  <c r="O159" i="41"/>
  <c r="C161" i="41"/>
  <c r="O135" i="41"/>
  <c r="C167" i="41"/>
  <c r="C187" i="41"/>
  <c r="BF199" i="40"/>
  <c r="J7" i="31"/>
  <c r="BF177" i="40"/>
  <c r="BK166" i="40"/>
  <c r="BA201" i="40"/>
  <c r="BA177" i="40"/>
  <c r="G13" i="31"/>
  <c r="BC205" i="40"/>
  <c r="BC177" i="40"/>
  <c r="BI209" i="40"/>
  <c r="M17" i="31"/>
  <c r="BK176" i="40"/>
  <c r="C172" i="36"/>
  <c r="C153" i="36"/>
  <c r="C169" i="34"/>
  <c r="C150" i="34"/>
  <c r="F5" i="31"/>
  <c r="BB197" i="40"/>
  <c r="BK164" i="40"/>
  <c r="J205" i="40"/>
  <c r="J198" i="40"/>
  <c r="D204" i="40"/>
  <c r="C14" i="31"/>
  <c r="L9" i="30"/>
  <c r="C148" i="29"/>
  <c r="C166" i="30"/>
  <c r="C147" i="30"/>
  <c r="C174" i="35"/>
  <c r="C155" i="35"/>
  <c r="C173" i="36"/>
  <c r="C154" i="36"/>
  <c r="C10" i="31"/>
  <c r="AY202" i="40"/>
  <c r="H9" i="30"/>
  <c r="AN201" i="40"/>
  <c r="I12" i="33"/>
  <c r="I204" i="40"/>
  <c r="BK161" i="40"/>
  <c r="U205" i="40"/>
  <c r="E13" i="29"/>
  <c r="D9" i="30"/>
  <c r="AJ201" i="40"/>
  <c r="N13" i="30"/>
  <c r="BB199" i="40"/>
  <c r="F7" i="31"/>
  <c r="J73" i="43"/>
  <c r="F214" i="40"/>
  <c r="H6" i="34"/>
  <c r="X198" i="40"/>
  <c r="T199" i="40"/>
  <c r="D7" i="34"/>
  <c r="L7" i="34"/>
  <c r="X200" i="40"/>
  <c r="H8" i="34"/>
  <c r="D9" i="34"/>
  <c r="T201" i="40"/>
  <c r="AB201" i="40"/>
  <c r="L9" i="34"/>
  <c r="H10" i="34"/>
  <c r="X202" i="40"/>
  <c r="D11" i="34"/>
  <c r="L11" i="34"/>
  <c r="X204" i="40"/>
  <c r="H12" i="34"/>
  <c r="H14" i="34"/>
  <c r="X206" i="40"/>
  <c r="T207" i="40"/>
  <c r="D15" i="34"/>
  <c r="L15" i="34"/>
  <c r="X208" i="40"/>
  <c r="H16" i="34"/>
  <c r="D17" i="34"/>
  <c r="T209" i="40"/>
  <c r="AB209" i="40"/>
  <c r="L17" i="34"/>
  <c r="W201" i="40"/>
  <c r="G9" i="29"/>
  <c r="K17" i="29"/>
  <c r="AA215" i="40"/>
  <c r="J13" i="30"/>
  <c r="AP205" i="40"/>
  <c r="L17" i="30"/>
  <c r="L11" i="31"/>
  <c r="BE209" i="40"/>
  <c r="I17" i="31"/>
  <c r="AZ215" i="40"/>
  <c r="F7" i="33"/>
  <c r="D13" i="33"/>
  <c r="L15" i="33"/>
  <c r="L37" i="43"/>
  <c r="BK97" i="40"/>
  <c r="AU81" i="40"/>
  <c r="AU49" i="40"/>
  <c r="L11" i="29"/>
  <c r="AM198" i="40"/>
  <c r="G6" i="35"/>
  <c r="AQ199" i="40"/>
  <c r="K7" i="35"/>
  <c r="AM200" i="40"/>
  <c r="K9" i="35"/>
  <c r="AQ201" i="40"/>
  <c r="AM202" i="40"/>
  <c r="G10" i="35"/>
  <c r="G12" i="35"/>
  <c r="AM204" i="40"/>
  <c r="K13" i="35"/>
  <c r="AQ205" i="40"/>
  <c r="AM206" i="40"/>
  <c r="G14" i="35"/>
  <c r="G16" i="35"/>
  <c r="AM208" i="40"/>
  <c r="K17" i="35"/>
  <c r="AQ209" i="40"/>
  <c r="G6" i="36"/>
  <c r="BC198" i="40"/>
  <c r="BG199" i="40"/>
  <c r="K7" i="36"/>
  <c r="G8" i="36"/>
  <c r="BC200" i="40"/>
  <c r="K9" i="36"/>
  <c r="BG201" i="40"/>
  <c r="BG203" i="40"/>
  <c r="K11" i="36"/>
  <c r="G12" i="36"/>
  <c r="BC204" i="40"/>
  <c r="K13" i="36"/>
  <c r="G14" i="36"/>
  <c r="BC206" i="40"/>
  <c r="K15" i="36"/>
  <c r="BG207" i="40"/>
  <c r="G16" i="36"/>
  <c r="BC208" i="40"/>
  <c r="K17" i="36"/>
  <c r="BG209" i="40"/>
  <c r="F13" i="30"/>
  <c r="AL205" i="40"/>
  <c r="H17" i="30"/>
  <c r="AN209" i="40"/>
  <c r="H11" i="31"/>
  <c r="BD203" i="40"/>
  <c r="F73" i="43"/>
  <c r="BA214" i="40"/>
  <c r="W209" i="40"/>
  <c r="G17" i="29"/>
  <c r="AS203" i="40"/>
  <c r="M11" i="30"/>
  <c r="D17" i="30"/>
  <c r="AJ209" i="40"/>
  <c r="BF207" i="40"/>
  <c r="BA209" i="40"/>
  <c r="H37" i="43"/>
  <c r="L10" i="33"/>
  <c r="BK65" i="40"/>
  <c r="N7" i="29"/>
  <c r="AD199" i="40"/>
  <c r="AC205" i="40"/>
  <c r="M13" i="29"/>
  <c r="AO203" i="40"/>
  <c r="I11" i="30"/>
  <c r="K11" i="33"/>
  <c r="I17" i="33"/>
  <c r="AU97" i="40"/>
  <c r="AU65" i="40"/>
  <c r="H11" i="29"/>
  <c r="X203" i="40"/>
  <c r="N15" i="29"/>
  <c r="AK203" i="40"/>
  <c r="E11" i="30"/>
  <c r="K15" i="30"/>
  <c r="AQ207" i="40"/>
  <c r="BI201" i="40"/>
  <c r="M9" i="31"/>
  <c r="BB207" i="40"/>
  <c r="F15" i="31"/>
  <c r="J161" i="41"/>
  <c r="H172" i="41"/>
  <c r="G164" i="41"/>
  <c r="BJ170" i="40"/>
  <c r="N77" i="41"/>
  <c r="N121" i="41"/>
  <c r="N74" i="41"/>
  <c r="N139" i="41"/>
  <c r="N113" i="39"/>
  <c r="N71" i="39"/>
  <c r="N75" i="41"/>
  <c r="N149" i="41"/>
  <c r="I161" i="41"/>
  <c r="J113" i="41"/>
  <c r="G175" i="41"/>
  <c r="H166" i="41"/>
  <c r="M182" i="41"/>
  <c r="G170" i="41"/>
  <c r="N132" i="41"/>
  <c r="N91" i="41"/>
  <c r="E170" i="41"/>
  <c r="G186" i="41"/>
  <c r="M145" i="41"/>
  <c r="J171" i="41"/>
  <c r="D145" i="41"/>
  <c r="E129" i="41"/>
  <c r="E161" i="41"/>
  <c r="N90" i="41"/>
  <c r="D97" i="41"/>
  <c r="N99" i="39"/>
  <c r="N6" i="41"/>
  <c r="D185" i="41"/>
  <c r="N101" i="41"/>
  <c r="N61" i="41"/>
  <c r="K129" i="41"/>
  <c r="N55" i="41"/>
  <c r="N112" i="41"/>
  <c r="BJ172" i="40"/>
  <c r="N44" i="41"/>
  <c r="N120" i="41"/>
  <c r="N144" i="41"/>
  <c r="BJ174" i="40"/>
  <c r="BJ175" i="40"/>
  <c r="N109" i="41"/>
  <c r="N92" i="41"/>
  <c r="F168" i="41"/>
  <c r="I166" i="41"/>
  <c r="N53" i="41"/>
  <c r="N73" i="41"/>
  <c r="BJ173" i="40"/>
  <c r="N127" i="39"/>
  <c r="M113" i="41"/>
  <c r="N47" i="41"/>
  <c r="I174" i="41"/>
  <c r="N155" i="41"/>
  <c r="L81" i="41"/>
  <c r="N36" i="41"/>
  <c r="N54" i="41"/>
  <c r="N116" i="41"/>
  <c r="N76" i="41"/>
  <c r="N40" i="41"/>
  <c r="H169" i="41"/>
  <c r="N105" i="41"/>
  <c r="N133" i="41"/>
  <c r="G145" i="41"/>
  <c r="N58" i="41"/>
  <c r="G171" i="41"/>
  <c r="G167" i="41"/>
  <c r="D173" i="41"/>
  <c r="K190" i="41"/>
  <c r="K161" i="41"/>
  <c r="N70" i="41"/>
  <c r="M167" i="41"/>
  <c r="N29" i="39"/>
  <c r="L161" i="41"/>
  <c r="F161" i="41"/>
  <c r="N28" i="41"/>
  <c r="G129" i="41"/>
  <c r="BJ168" i="40"/>
  <c r="F81" i="41"/>
  <c r="N80" i="41"/>
  <c r="N141" i="41"/>
  <c r="N108" i="41"/>
  <c r="N46" i="41"/>
  <c r="N154" i="41"/>
  <c r="N64" i="41"/>
  <c r="F167" i="41"/>
  <c r="N15" i="41"/>
  <c r="N24" i="41"/>
  <c r="O193" i="39"/>
  <c r="N197" i="39"/>
  <c r="N127" i="41"/>
  <c r="D62" i="41"/>
  <c r="M40" i="41"/>
  <c r="I36" i="41"/>
  <c r="M15" i="41"/>
  <c r="M9" i="41"/>
  <c r="E7" i="41"/>
  <c r="I5" i="41"/>
  <c r="L31" i="41"/>
  <c r="F30" i="41"/>
  <c r="L23" i="41"/>
  <c r="F22" i="41"/>
  <c r="E48" i="41"/>
  <c r="K41" i="41"/>
  <c r="G37" i="41"/>
  <c r="M48" i="41"/>
  <c r="I42" i="41"/>
  <c r="E15" i="41"/>
  <c r="I13" i="41"/>
  <c r="E9" i="41"/>
  <c r="M7" i="41"/>
  <c r="L54" i="41"/>
  <c r="J32" i="41"/>
  <c r="D31" i="41"/>
  <c r="J24" i="41"/>
  <c r="D23" i="41"/>
  <c r="L183" i="39"/>
  <c r="O179" i="39"/>
  <c r="J223" i="39"/>
  <c r="J238" i="39" s="1"/>
  <c r="I183" i="39"/>
  <c r="H218" i="39"/>
  <c r="H9" i="32" s="1"/>
  <c r="L197" i="39"/>
  <c r="L221" i="39"/>
  <c r="O182" i="39"/>
  <c r="E216" i="39"/>
  <c r="E231" i="39" s="1"/>
  <c r="E183" i="39"/>
  <c r="G216" i="39"/>
  <c r="G7" i="32" s="1"/>
  <c r="J216" i="39"/>
  <c r="J231" i="39" s="1"/>
  <c r="F57" i="39"/>
  <c r="M222" i="39"/>
  <c r="M13" i="32" s="1"/>
  <c r="M214" i="39"/>
  <c r="M229" i="39" s="1"/>
  <c r="I221" i="39"/>
  <c r="I12" i="32" s="1"/>
  <c r="I216" i="39"/>
  <c r="I231" i="39" s="1"/>
  <c r="D216" i="39"/>
  <c r="D231" i="39" s="1"/>
  <c r="O51" i="39"/>
  <c r="M217" i="39"/>
  <c r="L216" i="39"/>
  <c r="L231" i="39" s="1"/>
  <c r="F221" i="39"/>
  <c r="F236" i="39" s="1"/>
  <c r="E219" i="39"/>
  <c r="E234" i="39" s="1"/>
  <c r="M57" i="39"/>
  <c r="M223" i="39"/>
  <c r="M215" i="39"/>
  <c r="K214" i="39"/>
  <c r="K229" i="39" s="1"/>
  <c r="J219" i="39"/>
  <c r="J234" i="39" s="1"/>
  <c r="H214" i="39"/>
  <c r="H229" i="39" s="1"/>
  <c r="N10" i="32"/>
  <c r="I217" i="39"/>
  <c r="I57" i="39"/>
  <c r="N8" i="32"/>
  <c r="M218" i="39"/>
  <c r="K222" i="39"/>
  <c r="K237" i="39" s="1"/>
  <c r="K217" i="39"/>
  <c r="K8" i="32" s="1"/>
  <c r="H222" i="39"/>
  <c r="H237" i="39" s="1"/>
  <c r="G220" i="39"/>
  <c r="G235" i="39" s="1"/>
  <c r="G215" i="39"/>
  <c r="G230" i="39" s="1"/>
  <c r="F217" i="39"/>
  <c r="F232" i="39" s="1"/>
  <c r="E215" i="39"/>
  <c r="E230" i="39" s="1"/>
  <c r="O50" i="39"/>
  <c r="J57" i="39"/>
  <c r="N7" i="32"/>
  <c r="M221" i="39"/>
  <c r="L220" i="39"/>
  <c r="L235" i="39" s="1"/>
  <c r="J215" i="39"/>
  <c r="J230" i="39" s="1"/>
  <c r="I220" i="39"/>
  <c r="I235" i="39" s="1"/>
  <c r="D220" i="39"/>
  <c r="D235" i="39" s="1"/>
  <c r="O52" i="39"/>
  <c r="O49" i="39"/>
  <c r="O53" i="39"/>
  <c r="Q67" i="28" l="1"/>
  <c r="U67" i="28"/>
  <c r="C147" i="36"/>
  <c r="AV67" i="28"/>
  <c r="C164" i="36"/>
  <c r="C143" i="34"/>
  <c r="P67" i="28"/>
  <c r="AA55" i="31"/>
  <c r="AD55" i="31"/>
  <c r="AK67" i="28"/>
  <c r="AH55" i="31"/>
  <c r="C168" i="31"/>
  <c r="AG67" i="28"/>
  <c r="AB67" i="28"/>
  <c r="C162" i="31"/>
  <c r="R67" i="28"/>
  <c r="C147" i="31"/>
  <c r="C153" i="31"/>
  <c r="W67" i="28"/>
  <c r="J43" i="30"/>
  <c r="I55" i="30"/>
  <c r="T55" i="30"/>
  <c r="V42" i="29"/>
  <c r="U55" i="29"/>
  <c r="AM67" i="32"/>
  <c r="AY67" i="2"/>
  <c r="AY67" i="32" s="1"/>
  <c r="AA74" i="32"/>
  <c r="AM74" i="2"/>
  <c r="AS89" i="33"/>
  <c r="AS89" i="36"/>
  <c r="AS89" i="35"/>
  <c r="AS89" i="34"/>
  <c r="AS89" i="31"/>
  <c r="AS89" i="30"/>
  <c r="AS89" i="29"/>
  <c r="AV90" i="33"/>
  <c r="AV90" i="31"/>
  <c r="AV90" i="30"/>
  <c r="AV90" i="29"/>
  <c r="AV90" i="36"/>
  <c r="AV90" i="35"/>
  <c r="AV90" i="34"/>
  <c r="AY90" i="29"/>
  <c r="AY90" i="35"/>
  <c r="AY90" i="34"/>
  <c r="AY90" i="33"/>
  <c r="AY90" i="30"/>
  <c r="AW83" i="35"/>
  <c r="AW83" i="31"/>
  <c r="AW83" i="30"/>
  <c r="AW83" i="29"/>
  <c r="AW83" i="36"/>
  <c r="AW83" i="34"/>
  <c r="AW83" i="33"/>
  <c r="AY72" i="32"/>
  <c r="M51" i="35"/>
  <c r="L55" i="35"/>
  <c r="U41" i="34"/>
  <c r="T55" i="34"/>
  <c r="U42" i="33"/>
  <c r="T55" i="33"/>
  <c r="AM89" i="33"/>
  <c r="AY89" i="10"/>
  <c r="AM89" i="35"/>
  <c r="AM89" i="34"/>
  <c r="AM89" i="30"/>
  <c r="AM89" i="31"/>
  <c r="AM89" i="29"/>
  <c r="AM89" i="36"/>
  <c r="AW66" i="2"/>
  <c r="AK66" i="32"/>
  <c r="AB79" i="33"/>
  <c r="AB79" i="31"/>
  <c r="AE73" i="32"/>
  <c r="AQ73" i="2"/>
  <c r="AP88" i="31"/>
  <c r="AP88" i="36"/>
  <c r="AP88" i="35"/>
  <c r="AP88" i="34"/>
  <c r="AP88" i="33"/>
  <c r="AP88" i="30"/>
  <c r="AP88" i="29"/>
  <c r="AC88" i="33"/>
  <c r="AC88" i="30"/>
  <c r="AC88" i="29"/>
  <c r="AC88" i="31"/>
  <c r="AO88" i="10"/>
  <c r="AC88" i="36"/>
  <c r="AC88" i="35"/>
  <c r="AC88" i="34"/>
  <c r="AR86" i="31"/>
  <c r="AR86" i="36"/>
  <c r="AR86" i="35"/>
  <c r="AR86" i="34"/>
  <c r="AR86" i="33"/>
  <c r="AR86" i="30"/>
  <c r="AR86" i="29"/>
  <c r="AF82" i="33"/>
  <c r="AF82" i="31"/>
  <c r="W35" i="32"/>
  <c r="K41" i="32"/>
  <c r="J46" i="32"/>
  <c r="K42" i="33"/>
  <c r="J55" i="33"/>
  <c r="AQ85" i="31"/>
  <c r="AQ85" i="36"/>
  <c r="AQ85" i="35"/>
  <c r="AQ85" i="33"/>
  <c r="AQ85" i="34"/>
  <c r="AQ85" i="29"/>
  <c r="AQ85" i="30"/>
  <c r="AO75" i="2"/>
  <c r="AC75" i="32"/>
  <c r="AV87" i="33"/>
  <c r="AV87" i="29"/>
  <c r="AV87" i="36"/>
  <c r="AV87" i="35"/>
  <c r="AV87" i="34"/>
  <c r="AV87" i="31"/>
  <c r="AV87" i="30"/>
  <c r="AS88" i="33"/>
  <c r="AS88" i="29"/>
  <c r="AS88" i="36"/>
  <c r="AS88" i="35"/>
  <c r="AS88" i="34"/>
  <c r="AS88" i="31"/>
  <c r="AS88" i="30"/>
  <c r="AA71" i="32"/>
  <c r="AM71" i="2"/>
  <c r="O39" i="32"/>
  <c r="AX85" i="36"/>
  <c r="AX85" i="35"/>
  <c r="AX85" i="34"/>
  <c r="AX85" i="33"/>
  <c r="AX85" i="31"/>
  <c r="AX85" i="29"/>
  <c r="AX85" i="30"/>
  <c r="AX70" i="2"/>
  <c r="AL70" i="32"/>
  <c r="AB88" i="31"/>
  <c r="AB88" i="29"/>
  <c r="AB88" i="30"/>
  <c r="AN88" i="10"/>
  <c r="AB88" i="36"/>
  <c r="AB88" i="35"/>
  <c r="AB88" i="33"/>
  <c r="AB88" i="34"/>
  <c r="AW75" i="2"/>
  <c r="AK75" i="32"/>
  <c r="AM83" i="33"/>
  <c r="AY83" i="10"/>
  <c r="AM83" i="36"/>
  <c r="AM83" i="35"/>
  <c r="AM83" i="34"/>
  <c r="AM83" i="31"/>
  <c r="AM83" i="30"/>
  <c r="AM83" i="29"/>
  <c r="AY81" i="30"/>
  <c r="AY81" i="34"/>
  <c r="AY81" i="33"/>
  <c r="AY81" i="35"/>
  <c r="AY81" i="29"/>
  <c r="AH83" i="36"/>
  <c r="AH83" i="35"/>
  <c r="AH83" i="34"/>
  <c r="AH83" i="33"/>
  <c r="AH83" i="31"/>
  <c r="AH83" i="29"/>
  <c r="AT83" i="10"/>
  <c r="AH83" i="30"/>
  <c r="AT74" i="2"/>
  <c r="AH74" i="32"/>
  <c r="AN90" i="33"/>
  <c r="AN90" i="31"/>
  <c r="AN90" i="30"/>
  <c r="AN90" i="29"/>
  <c r="AN90" i="36"/>
  <c r="AN90" i="35"/>
  <c r="AN90" i="34"/>
  <c r="AE70" i="32"/>
  <c r="AQ70" i="2"/>
  <c r="V49" i="35"/>
  <c r="U55" i="35"/>
  <c r="L56" i="28"/>
  <c r="AX82" i="10"/>
  <c r="AL82" i="33"/>
  <c r="AL82" i="36"/>
  <c r="AL82" i="31"/>
  <c r="AQ68" i="2"/>
  <c r="AE68" i="32"/>
  <c r="AY88" i="29"/>
  <c r="AY88" i="34"/>
  <c r="AY88" i="30"/>
  <c r="AY88" i="35"/>
  <c r="AY88" i="33"/>
  <c r="AP75" i="2"/>
  <c r="AD75" i="32"/>
  <c r="AW80" i="10"/>
  <c r="AK80" i="36"/>
  <c r="AK80" i="35"/>
  <c r="AK80" i="34"/>
  <c r="AK80" i="33"/>
  <c r="AK80" i="31"/>
  <c r="AK80" i="30"/>
  <c r="AK80" i="29"/>
  <c r="AK67" i="32"/>
  <c r="AW67" i="2"/>
  <c r="AW74" i="32"/>
  <c r="AB87" i="29"/>
  <c r="AB87" i="33"/>
  <c r="AB87" i="31"/>
  <c r="AI67" i="28"/>
  <c r="AS83" i="10"/>
  <c r="AG83" i="36"/>
  <c r="AG83" i="35"/>
  <c r="AG83" i="33"/>
  <c r="AG83" i="31"/>
  <c r="AG83" i="34"/>
  <c r="AG83" i="30"/>
  <c r="AG83" i="29"/>
  <c r="AE81" i="34"/>
  <c r="AE81" i="31"/>
  <c r="AE81" i="33"/>
  <c r="AE81" i="30"/>
  <c r="AE81" i="29"/>
  <c r="AQ81" i="10"/>
  <c r="AE81" i="35"/>
  <c r="AE81" i="36"/>
  <c r="AM87" i="33"/>
  <c r="AY87" i="10"/>
  <c r="AM87" i="36"/>
  <c r="AM87" i="35"/>
  <c r="AM87" i="34"/>
  <c r="AM87" i="31"/>
  <c r="AM87" i="30"/>
  <c r="AM87" i="29"/>
  <c r="AX73" i="2"/>
  <c r="AL73" i="32"/>
  <c r="AU74" i="32"/>
  <c r="AI88" i="36"/>
  <c r="AI88" i="35"/>
  <c r="AI88" i="34"/>
  <c r="AI88" i="33"/>
  <c r="AI88" i="31"/>
  <c r="AI88" i="30"/>
  <c r="AU88" i="10"/>
  <c r="AI88" i="29"/>
  <c r="AS86" i="10"/>
  <c r="AG86" i="36"/>
  <c r="AG86" i="35"/>
  <c r="AG86" i="34"/>
  <c r="AG86" i="33"/>
  <c r="AG86" i="31"/>
  <c r="AG86" i="30"/>
  <c r="AG86" i="29"/>
  <c r="AJ67" i="32"/>
  <c r="AV67" i="2"/>
  <c r="AQ82" i="33"/>
  <c r="AQ82" i="29"/>
  <c r="AQ82" i="36"/>
  <c r="AQ82" i="35"/>
  <c r="AQ82" i="34"/>
  <c r="AQ82" i="31"/>
  <c r="AQ82" i="30"/>
  <c r="M45" i="34"/>
  <c r="L55" i="34"/>
  <c r="AK43" i="31"/>
  <c r="AJ55" i="31"/>
  <c r="AO66" i="32"/>
  <c r="AX80" i="33"/>
  <c r="AX80" i="29"/>
  <c r="AX80" i="36"/>
  <c r="AX80" i="35"/>
  <c r="AX80" i="34"/>
  <c r="AX80" i="31"/>
  <c r="AX80" i="30"/>
  <c r="AS84" i="33"/>
  <c r="AS84" i="36"/>
  <c r="AS84" i="34"/>
  <c r="AS84" i="31"/>
  <c r="AS84" i="30"/>
  <c r="AS84" i="29"/>
  <c r="AS84" i="35"/>
  <c r="AS80" i="33"/>
  <c r="AS80" i="31"/>
  <c r="AS80" i="30"/>
  <c r="AS80" i="29"/>
  <c r="AS80" i="36"/>
  <c r="AS80" i="35"/>
  <c r="AS80" i="34"/>
  <c r="AW81" i="33"/>
  <c r="AW81" i="29"/>
  <c r="AW81" i="36"/>
  <c r="AW81" i="35"/>
  <c r="AW81" i="34"/>
  <c r="AW81" i="31"/>
  <c r="AW81" i="30"/>
  <c r="AF78" i="31"/>
  <c r="AF78" i="30"/>
  <c r="AF78" i="29"/>
  <c r="AR78" i="10"/>
  <c r="AF78" i="36"/>
  <c r="AF78" i="35"/>
  <c r="AF78" i="34"/>
  <c r="AF78" i="33"/>
  <c r="AM84" i="34"/>
  <c r="AY84" i="10"/>
  <c r="AM84" i="30"/>
  <c r="AM84" i="35"/>
  <c r="AM84" i="36"/>
  <c r="AM84" i="33"/>
  <c r="AM84" i="31"/>
  <c r="AM84" i="29"/>
  <c r="AK84" i="33"/>
  <c r="AK84" i="31"/>
  <c r="AQ87" i="33"/>
  <c r="AQ87" i="35"/>
  <c r="AQ87" i="30"/>
  <c r="AQ87" i="29"/>
  <c r="AQ87" i="36"/>
  <c r="AQ87" i="34"/>
  <c r="AQ87" i="31"/>
  <c r="U39" i="32"/>
  <c r="T46" i="32"/>
  <c r="C20" i="32"/>
  <c r="C33" i="33"/>
  <c r="C35" i="34"/>
  <c r="C173" i="34" s="1"/>
  <c r="C32" i="35"/>
  <c r="Q97" i="28"/>
  <c r="Q105" i="28" s="1"/>
  <c r="Q115" i="28"/>
  <c r="Q123" i="28" s="1"/>
  <c r="Q131" i="28" s="1"/>
  <c r="W97" i="28"/>
  <c r="W105" i="28" s="1"/>
  <c r="W115" i="28"/>
  <c r="W123" i="28" s="1"/>
  <c r="W131" i="28" s="1"/>
  <c r="AP66" i="32"/>
  <c r="AU87" i="31"/>
  <c r="AU87" i="33"/>
  <c r="AU87" i="34"/>
  <c r="AU87" i="36"/>
  <c r="AU87" i="35"/>
  <c r="AU87" i="30"/>
  <c r="AU87" i="29"/>
  <c r="AN67" i="2"/>
  <c r="AB67" i="32"/>
  <c r="AB84" i="29"/>
  <c r="AN84" i="10"/>
  <c r="AB84" i="36"/>
  <c r="AB84" i="35"/>
  <c r="AB84" i="34"/>
  <c r="AB84" i="30"/>
  <c r="AB84" i="33"/>
  <c r="AB84" i="31"/>
  <c r="AI71" i="32"/>
  <c r="AU71" i="2"/>
  <c r="AR81" i="33"/>
  <c r="AR81" i="29"/>
  <c r="AR81" i="34"/>
  <c r="AR81" i="36"/>
  <c r="AR81" i="35"/>
  <c r="AR81" i="31"/>
  <c r="AR81" i="30"/>
  <c r="AR83" i="29"/>
  <c r="AR83" i="36"/>
  <c r="AR83" i="35"/>
  <c r="AR83" i="34"/>
  <c r="AR83" i="33"/>
  <c r="AR83" i="31"/>
  <c r="AR83" i="30"/>
  <c r="AC81" i="29"/>
  <c r="AO81" i="10"/>
  <c r="AC81" i="35"/>
  <c r="AC81" i="36"/>
  <c r="AC81" i="34"/>
  <c r="AC81" i="30"/>
  <c r="AC81" i="31"/>
  <c r="AC81" i="33"/>
  <c r="AS85" i="33"/>
  <c r="AS85" i="29"/>
  <c r="AS85" i="34"/>
  <c r="AS85" i="36"/>
  <c r="AS85" i="35"/>
  <c r="AS85" i="31"/>
  <c r="AS85" i="30"/>
  <c r="AX72" i="32"/>
  <c r="AW89" i="33"/>
  <c r="AW89" i="29"/>
  <c r="AW89" i="34"/>
  <c r="AW89" i="36"/>
  <c r="AW89" i="35"/>
  <c r="AW89" i="31"/>
  <c r="AW89" i="30"/>
  <c r="L44" i="30"/>
  <c r="T97" i="28"/>
  <c r="T105" i="28" s="1"/>
  <c r="T115" i="28"/>
  <c r="T123" i="28" s="1"/>
  <c r="T131" i="28" s="1"/>
  <c r="C29" i="32"/>
  <c r="C28" i="34"/>
  <c r="F97" i="28"/>
  <c r="F105" i="28" s="1"/>
  <c r="F115" i="28"/>
  <c r="F123" i="28" s="1"/>
  <c r="F131" i="28" s="1"/>
  <c r="AA97" i="28"/>
  <c r="AA105" i="28" s="1"/>
  <c r="AA115" i="28"/>
  <c r="AA123" i="28" s="1"/>
  <c r="AA131" i="28" s="1"/>
  <c r="P97" i="28"/>
  <c r="P105" i="28" s="1"/>
  <c r="P115" i="28"/>
  <c r="P123" i="28" s="1"/>
  <c r="P131" i="28" s="1"/>
  <c r="AQ97" i="28"/>
  <c r="AQ105" i="28" s="1"/>
  <c r="AQ115" i="28"/>
  <c r="AQ123" i="28" s="1"/>
  <c r="AQ131" i="28" s="1"/>
  <c r="AD97" i="28"/>
  <c r="AD105" i="28" s="1"/>
  <c r="AD115" i="28"/>
  <c r="AD123" i="28" s="1"/>
  <c r="AD131" i="28" s="1"/>
  <c r="Y97" i="28"/>
  <c r="Y105" i="28" s="1"/>
  <c r="Y115" i="28"/>
  <c r="Y123" i="28" s="1"/>
  <c r="Y131" i="28" s="1"/>
  <c r="AL75" i="32"/>
  <c r="AX75" i="2"/>
  <c r="AT82" i="33"/>
  <c r="AT82" i="30"/>
  <c r="AT82" i="35"/>
  <c r="AT82" i="36"/>
  <c r="AT82" i="34"/>
  <c r="AT82" i="31"/>
  <c r="AT82" i="29"/>
  <c r="AU79" i="33"/>
  <c r="AU79" i="31"/>
  <c r="AU79" i="29"/>
  <c r="AU79" i="36"/>
  <c r="AU79" i="35"/>
  <c r="AU79" i="34"/>
  <c r="AU79" i="30"/>
  <c r="AS67" i="2"/>
  <c r="AG67" i="32"/>
  <c r="AO79" i="33"/>
  <c r="AO79" i="29"/>
  <c r="AO79" i="34"/>
  <c r="AO79" i="36"/>
  <c r="AO79" i="35"/>
  <c r="AO79" i="31"/>
  <c r="AO79" i="30"/>
  <c r="AP72" i="2"/>
  <c r="AD72" i="32"/>
  <c r="AM75" i="32"/>
  <c r="AY75" i="2"/>
  <c r="AM69" i="2"/>
  <c r="AA69" i="32"/>
  <c r="AR87" i="29"/>
  <c r="AR87" i="36"/>
  <c r="AR87" i="35"/>
  <c r="AR87" i="34"/>
  <c r="AR87" i="33"/>
  <c r="AR87" i="31"/>
  <c r="AR87" i="30"/>
  <c r="AV73" i="2"/>
  <c r="AJ73" i="32"/>
  <c r="AO86" i="33"/>
  <c r="AO86" i="29"/>
  <c r="AO86" i="34"/>
  <c r="AO86" i="36"/>
  <c r="AO86" i="35"/>
  <c r="AO86" i="31"/>
  <c r="AO86" i="30"/>
  <c r="AW68" i="32"/>
  <c r="AV89" i="33"/>
  <c r="AV89" i="30"/>
  <c r="AV89" i="31"/>
  <c r="AV89" i="29"/>
  <c r="AV89" i="36"/>
  <c r="AV89" i="35"/>
  <c r="AV89" i="34"/>
  <c r="X41" i="30"/>
  <c r="W55" i="30"/>
  <c r="C33" i="29"/>
  <c r="C32" i="34"/>
  <c r="D97" i="28"/>
  <c r="D105" i="28" s="1"/>
  <c r="D115" i="28"/>
  <c r="D123" i="28" s="1"/>
  <c r="D131" i="28" s="1"/>
  <c r="AK97" i="28"/>
  <c r="AK105" i="28" s="1"/>
  <c r="AK115" i="28"/>
  <c r="AK123" i="28" s="1"/>
  <c r="AK131" i="28" s="1"/>
  <c r="AJ97" i="28"/>
  <c r="AJ105" i="28" s="1"/>
  <c r="AJ115" i="28"/>
  <c r="AJ123" i="28" s="1"/>
  <c r="AJ131" i="28" s="1"/>
  <c r="AI97" i="28"/>
  <c r="AI105" i="28" s="1"/>
  <c r="AI115" i="28"/>
  <c r="AI123" i="28" s="1"/>
  <c r="AI131" i="28" s="1"/>
  <c r="AS82" i="31"/>
  <c r="AS82" i="29"/>
  <c r="AS82" i="35"/>
  <c r="AS82" i="33"/>
  <c r="AS82" i="36"/>
  <c r="AS82" i="34"/>
  <c r="AS82" i="30"/>
  <c r="AH78" i="29"/>
  <c r="AT78" i="10"/>
  <c r="AH78" i="36"/>
  <c r="AH78" i="35"/>
  <c r="AH78" i="34"/>
  <c r="AH78" i="30"/>
  <c r="AH78" i="33"/>
  <c r="AH78" i="31"/>
  <c r="AB70" i="32"/>
  <c r="AN70" i="2"/>
  <c r="AI83" i="30"/>
  <c r="AU83" i="10"/>
  <c r="AI83" i="36"/>
  <c r="AI83" i="35"/>
  <c r="AI83" i="34"/>
  <c r="AI83" i="29"/>
  <c r="AI83" i="33"/>
  <c r="AI83" i="31"/>
  <c r="AR75" i="2"/>
  <c r="AF75" i="32"/>
  <c r="AL90" i="29"/>
  <c r="AX90" i="10"/>
  <c r="AL90" i="36"/>
  <c r="AL90" i="35"/>
  <c r="AL90" i="34"/>
  <c r="AL90" i="30"/>
  <c r="AL90" i="33"/>
  <c r="AL90" i="31"/>
  <c r="AG78" i="29"/>
  <c r="AS78" i="10"/>
  <c r="AG78" i="36"/>
  <c r="AG78" i="35"/>
  <c r="AG78" i="34"/>
  <c r="AG78" i="30"/>
  <c r="AG78" i="33"/>
  <c r="AG78" i="31"/>
  <c r="AJ66" i="32"/>
  <c r="AV66" i="2"/>
  <c r="AD80" i="30"/>
  <c r="AP80" i="10"/>
  <c r="AD80" i="36"/>
  <c r="AD80" i="34"/>
  <c r="AD80" i="35"/>
  <c r="AD80" i="29"/>
  <c r="AD80" i="33"/>
  <c r="AD80" i="31"/>
  <c r="AS68" i="2"/>
  <c r="AG68" i="32"/>
  <c r="AR79" i="31"/>
  <c r="AR79" i="33"/>
  <c r="AR79" i="35"/>
  <c r="AR79" i="36"/>
  <c r="AR79" i="34"/>
  <c r="AR79" i="30"/>
  <c r="AR79" i="29"/>
  <c r="AJ82" i="29"/>
  <c r="AV82" i="10"/>
  <c r="AJ82" i="36"/>
  <c r="AJ82" i="35"/>
  <c r="AJ82" i="34"/>
  <c r="AJ82" i="30"/>
  <c r="AJ82" i="33"/>
  <c r="AJ82" i="31"/>
  <c r="AC80" i="29"/>
  <c r="AO80" i="10"/>
  <c r="AC80" i="35"/>
  <c r="AC80" i="36"/>
  <c r="AC80" i="34"/>
  <c r="AC80" i="30"/>
  <c r="AC80" i="33"/>
  <c r="AC80" i="31"/>
  <c r="AR82" i="33"/>
  <c r="AR82" i="29"/>
  <c r="AR82" i="36"/>
  <c r="AR82" i="35"/>
  <c r="AR82" i="34"/>
  <c r="AR82" i="31"/>
  <c r="AR82" i="30"/>
  <c r="AL88" i="30"/>
  <c r="AX88" i="10"/>
  <c r="AL88" i="36"/>
  <c r="AL88" i="35"/>
  <c r="AL88" i="34"/>
  <c r="AL88" i="29"/>
  <c r="AL88" i="33"/>
  <c r="AL88" i="31"/>
  <c r="AN66" i="32"/>
  <c r="AY73" i="32"/>
  <c r="X41" i="29"/>
  <c r="C35" i="30"/>
  <c r="C174" i="30" s="1"/>
  <c r="AP97" i="28"/>
  <c r="AP105" i="28" s="1"/>
  <c r="AP115" i="28"/>
  <c r="AP123" i="28" s="1"/>
  <c r="AP131" i="28" s="1"/>
  <c r="G97" i="28"/>
  <c r="G105" i="28" s="1"/>
  <c r="G115" i="28"/>
  <c r="G123" i="28" s="1"/>
  <c r="G131" i="28" s="1"/>
  <c r="AG97" i="28"/>
  <c r="AG105" i="28" s="1"/>
  <c r="AG115" i="28"/>
  <c r="AG123" i="28" s="1"/>
  <c r="AG131" i="28" s="1"/>
  <c r="N97" i="28"/>
  <c r="N105" i="28" s="1"/>
  <c r="N115" i="28"/>
  <c r="N123" i="28" s="1"/>
  <c r="N131" i="28" s="1"/>
  <c r="AC97" i="28"/>
  <c r="AC105" i="28" s="1"/>
  <c r="AC115" i="28"/>
  <c r="AC123" i="28" s="1"/>
  <c r="AC131" i="28" s="1"/>
  <c r="AF97" i="28"/>
  <c r="AF105" i="28" s="1"/>
  <c r="AF115" i="28"/>
  <c r="AF123" i="28" s="1"/>
  <c r="AF131" i="28" s="1"/>
  <c r="AT97" i="28"/>
  <c r="AT105" i="28" s="1"/>
  <c r="AT115" i="28"/>
  <c r="AT123" i="28" s="1"/>
  <c r="AT131" i="28" s="1"/>
  <c r="AF89" i="29"/>
  <c r="AR89" i="10"/>
  <c r="AF89" i="36"/>
  <c r="AF89" i="35"/>
  <c r="AF89" i="34"/>
  <c r="AF89" i="30"/>
  <c r="AF89" i="31"/>
  <c r="AF89" i="33"/>
  <c r="AE89" i="29"/>
  <c r="AQ89" i="10"/>
  <c r="AE89" i="36"/>
  <c r="AE89" i="35"/>
  <c r="AE89" i="34"/>
  <c r="AE89" i="30"/>
  <c r="AE89" i="33"/>
  <c r="AE89" i="31"/>
  <c r="AR85" i="33"/>
  <c r="AR85" i="29"/>
  <c r="AR85" i="35"/>
  <c r="AR85" i="34"/>
  <c r="AR85" i="36"/>
  <c r="AR85" i="31"/>
  <c r="AR85" i="30"/>
  <c r="AX81" i="33"/>
  <c r="AX81" i="30"/>
  <c r="AX81" i="34"/>
  <c r="AX81" i="36"/>
  <c r="AX81" i="35"/>
  <c r="AX81" i="31"/>
  <c r="AX81" i="29"/>
  <c r="AM82" i="33"/>
  <c r="AM82" i="29"/>
  <c r="AY82" i="10"/>
  <c r="AM82" i="34"/>
  <c r="AM82" i="35"/>
  <c r="AM82" i="36"/>
  <c r="AM82" i="31"/>
  <c r="AM82" i="30"/>
  <c r="AJ84" i="29"/>
  <c r="AV84" i="10"/>
  <c r="AJ84" i="36"/>
  <c r="AJ84" i="35"/>
  <c r="AJ84" i="34"/>
  <c r="AJ84" i="30"/>
  <c r="AJ84" i="31"/>
  <c r="AJ84" i="33"/>
  <c r="AR66" i="32"/>
  <c r="AN85" i="33"/>
  <c r="AN85" i="29"/>
  <c r="AN85" i="34"/>
  <c r="AN85" i="36"/>
  <c r="AN85" i="35"/>
  <c r="AN85" i="31"/>
  <c r="AN85" i="30"/>
  <c r="AU89" i="33"/>
  <c r="AU89" i="29"/>
  <c r="AU89" i="35"/>
  <c r="AU89" i="34"/>
  <c r="AU89" i="31"/>
  <c r="AU89" i="36"/>
  <c r="AU89" i="30"/>
  <c r="AB69" i="32"/>
  <c r="AN69" i="2"/>
  <c r="AP73" i="2"/>
  <c r="AD73" i="32"/>
  <c r="AM86" i="33"/>
  <c r="AM86" i="31"/>
  <c r="AM86" i="29"/>
  <c r="AY86" i="10"/>
  <c r="AM86" i="36"/>
  <c r="AM86" i="35"/>
  <c r="AM86" i="34"/>
  <c r="AM86" i="30"/>
  <c r="C28" i="32"/>
  <c r="C24" i="2"/>
  <c r="C54" i="2"/>
  <c r="H52" i="28"/>
  <c r="AW97" i="28"/>
  <c r="AW105" i="28" s="1"/>
  <c r="AW115" i="28"/>
  <c r="AW123" i="28" s="1"/>
  <c r="AW131" i="28" s="1"/>
  <c r="S97" i="28"/>
  <c r="S105" i="28" s="1"/>
  <c r="S115" i="28"/>
  <c r="S123" i="28" s="1"/>
  <c r="S131" i="28" s="1"/>
  <c r="AC87" i="29"/>
  <c r="AO87" i="10"/>
  <c r="AC87" i="36"/>
  <c r="AC87" i="35"/>
  <c r="AC87" i="34"/>
  <c r="AC87" i="30"/>
  <c r="AC87" i="33"/>
  <c r="AC87" i="31"/>
  <c r="AB83" i="29"/>
  <c r="AN83" i="10"/>
  <c r="AB83" i="36"/>
  <c r="AB83" i="35"/>
  <c r="AB83" i="34"/>
  <c r="AB83" i="30"/>
  <c r="AB83" i="31"/>
  <c r="AB83" i="33"/>
  <c r="AW79" i="33"/>
  <c r="AW79" i="30"/>
  <c r="AW79" i="34"/>
  <c r="AW79" i="36"/>
  <c r="AW79" i="35"/>
  <c r="AW79" i="31"/>
  <c r="AW79" i="29"/>
  <c r="AU67" i="32"/>
  <c r="AO71" i="2"/>
  <c r="AC71" i="32"/>
  <c r="AQ75" i="32"/>
  <c r="AX89" i="33"/>
  <c r="AX89" i="29"/>
  <c r="AX89" i="34"/>
  <c r="AX89" i="36"/>
  <c r="AX89" i="35"/>
  <c r="AX89" i="31"/>
  <c r="AX89" i="30"/>
  <c r="AW73" i="2"/>
  <c r="AK73" i="32"/>
  <c r="AO89" i="33"/>
  <c r="AO89" i="31"/>
  <c r="AO89" i="29"/>
  <c r="AO89" i="36"/>
  <c r="AO89" i="35"/>
  <c r="AO89" i="34"/>
  <c r="AO89" i="30"/>
  <c r="P42" i="30"/>
  <c r="L97" i="28"/>
  <c r="L105" i="28" s="1"/>
  <c r="L115" i="28"/>
  <c r="L123" i="28" s="1"/>
  <c r="L131" i="28" s="1"/>
  <c r="C31" i="29"/>
  <c r="C170" i="29" s="1"/>
  <c r="C25" i="31"/>
  <c r="C34" i="31"/>
  <c r="C29" i="29"/>
  <c r="C168" i="29" s="1"/>
  <c r="C24" i="29"/>
  <c r="R97" i="28"/>
  <c r="R105" i="28" s="1"/>
  <c r="R115" i="28"/>
  <c r="R123" i="28" s="1"/>
  <c r="R131" i="28" s="1"/>
  <c r="M97" i="28"/>
  <c r="M105" i="28" s="1"/>
  <c r="M115" i="28"/>
  <c r="M123" i="28" s="1"/>
  <c r="M131" i="28" s="1"/>
  <c r="E97" i="28"/>
  <c r="E105" i="28" s="1"/>
  <c r="E115" i="28"/>
  <c r="E123" i="28" s="1"/>
  <c r="E131" i="28" s="1"/>
  <c r="AL97" i="28"/>
  <c r="AL105" i="28" s="1"/>
  <c r="AL115" i="28"/>
  <c r="AL123" i="28" s="1"/>
  <c r="AL131" i="28" s="1"/>
  <c r="C97" i="28"/>
  <c r="C105" i="28" s="1"/>
  <c r="C115" i="28"/>
  <c r="C123" i="28" s="1"/>
  <c r="C131" i="28" s="1"/>
  <c r="AQ74" i="2"/>
  <c r="AE74" i="32"/>
  <c r="AW84" i="33"/>
  <c r="AW84" i="31"/>
  <c r="AW84" i="29"/>
  <c r="AW84" i="36"/>
  <c r="AW84" i="35"/>
  <c r="AW84" i="34"/>
  <c r="AW84" i="30"/>
  <c r="AH87" i="30"/>
  <c r="AT87" i="10"/>
  <c r="AH87" i="36"/>
  <c r="AH87" i="35"/>
  <c r="AH87" i="34"/>
  <c r="AH87" i="29"/>
  <c r="AH87" i="33"/>
  <c r="AH87" i="31"/>
  <c r="AT80" i="33"/>
  <c r="AT80" i="30"/>
  <c r="AT80" i="34"/>
  <c r="AT80" i="36"/>
  <c r="AT80" i="35"/>
  <c r="AT80" i="31"/>
  <c r="AT80" i="29"/>
  <c r="AT86" i="33"/>
  <c r="AT86" i="30"/>
  <c r="AT86" i="34"/>
  <c r="AT86" i="36"/>
  <c r="AT86" i="35"/>
  <c r="AT86" i="31"/>
  <c r="AT86" i="29"/>
  <c r="AV71" i="2"/>
  <c r="AJ71" i="32"/>
  <c r="AJ80" i="30"/>
  <c r="AV80" i="10"/>
  <c r="AJ80" i="36"/>
  <c r="AJ80" i="35"/>
  <c r="AJ80" i="34"/>
  <c r="AJ80" i="29"/>
  <c r="AJ80" i="33"/>
  <c r="AJ80" i="31"/>
  <c r="AU66" i="32"/>
  <c r="AJ85" i="29"/>
  <c r="AV85" i="10"/>
  <c r="AJ85" i="36"/>
  <c r="AJ85" i="35"/>
  <c r="AJ85" i="34"/>
  <c r="AJ85" i="30"/>
  <c r="AJ85" i="33"/>
  <c r="AJ85" i="31"/>
  <c r="AV81" i="33"/>
  <c r="AV81" i="29"/>
  <c r="AV81" i="34"/>
  <c r="AV81" i="36"/>
  <c r="AV81" i="35"/>
  <c r="AV81" i="31"/>
  <c r="AV81" i="30"/>
  <c r="AF88" i="35"/>
  <c r="AF88" i="33"/>
  <c r="AF88" i="29"/>
  <c r="AF88" i="31"/>
  <c r="AF88" i="30"/>
  <c r="AF88" i="34"/>
  <c r="AR88" i="10"/>
  <c r="AF88" i="36"/>
  <c r="AN87" i="29"/>
  <c r="AN87" i="36"/>
  <c r="AN87" i="35"/>
  <c r="AN87" i="34"/>
  <c r="AN87" i="30"/>
  <c r="AN87" i="33"/>
  <c r="AN87" i="31"/>
  <c r="AD82" i="30"/>
  <c r="AP82" i="10"/>
  <c r="AD82" i="36"/>
  <c r="AD82" i="35"/>
  <c r="AD82" i="34"/>
  <c r="AD82" i="29"/>
  <c r="AD82" i="33"/>
  <c r="AD82" i="31"/>
  <c r="AF68" i="32"/>
  <c r="AR68" i="2"/>
  <c r="AC85" i="29"/>
  <c r="AO85" i="10"/>
  <c r="AC85" i="36"/>
  <c r="AC85" i="35"/>
  <c r="AC85" i="34"/>
  <c r="AC85" i="30"/>
  <c r="AC85" i="33"/>
  <c r="AC85" i="31"/>
  <c r="AP89" i="33"/>
  <c r="AP89" i="29"/>
  <c r="AP89" i="34"/>
  <c r="AP89" i="36"/>
  <c r="AP89" i="35"/>
  <c r="AP89" i="31"/>
  <c r="AP89" i="30"/>
  <c r="AK88" i="30"/>
  <c r="AW88" i="10"/>
  <c r="AK88" i="36"/>
  <c r="AK88" i="35"/>
  <c r="AK88" i="34"/>
  <c r="AK88" i="29"/>
  <c r="AK88" i="33"/>
  <c r="AK88" i="31"/>
  <c r="AI82" i="29"/>
  <c r="AU82" i="10"/>
  <c r="AI82" i="36"/>
  <c r="AI82" i="35"/>
  <c r="AI82" i="34"/>
  <c r="AI82" i="30"/>
  <c r="AI82" i="31"/>
  <c r="AI82" i="33"/>
  <c r="AJ70" i="32"/>
  <c r="AV70" i="2"/>
  <c r="C32" i="31"/>
  <c r="C25" i="33"/>
  <c r="C23" i="2"/>
  <c r="C53" i="2"/>
  <c r="C32" i="10"/>
  <c r="O97" i="28"/>
  <c r="O105" i="28" s="1"/>
  <c r="O115" i="28"/>
  <c r="O123" i="28" s="1"/>
  <c r="O131" i="28" s="1"/>
  <c r="I97" i="28"/>
  <c r="I105" i="28" s="1"/>
  <c r="I115" i="28"/>
  <c r="I123" i="28" s="1"/>
  <c r="I131" i="28" s="1"/>
  <c r="AE97" i="28"/>
  <c r="AE105" i="28" s="1"/>
  <c r="AE115" i="28"/>
  <c r="AE123" i="28" s="1"/>
  <c r="AE131" i="28" s="1"/>
  <c r="X97" i="28"/>
  <c r="X105" i="28" s="1"/>
  <c r="X115" i="28"/>
  <c r="X123" i="28" s="1"/>
  <c r="X131" i="28" s="1"/>
  <c r="AV83" i="34"/>
  <c r="AV83" i="33"/>
  <c r="AV83" i="31"/>
  <c r="AV83" i="30"/>
  <c r="AV83" i="29"/>
  <c r="AV83" i="35"/>
  <c r="AV83" i="36"/>
  <c r="AN79" i="33"/>
  <c r="AN79" i="31"/>
  <c r="AN79" i="29"/>
  <c r="AN79" i="36"/>
  <c r="AN79" i="35"/>
  <c r="AN79" i="34"/>
  <c r="AN79" i="30"/>
  <c r="AE90" i="30"/>
  <c r="AQ90" i="10"/>
  <c r="AE90" i="35"/>
  <c r="AE90" i="36"/>
  <c r="AE90" i="34"/>
  <c r="AE90" i="29"/>
  <c r="AE90" i="31"/>
  <c r="AE90" i="33"/>
  <c r="AC67" i="32"/>
  <c r="AO67" i="2"/>
  <c r="AT67" i="2"/>
  <c r="AH67" i="32"/>
  <c r="AG87" i="29"/>
  <c r="AS87" i="10"/>
  <c r="AG87" i="36"/>
  <c r="AG87" i="34"/>
  <c r="AG87" i="35"/>
  <c r="AG87" i="30"/>
  <c r="AG87" i="31"/>
  <c r="AG87" i="33"/>
  <c r="AA79" i="30"/>
  <c r="AM79" i="10"/>
  <c r="AA79" i="36"/>
  <c r="AA79" i="35"/>
  <c r="AA79" i="34"/>
  <c r="AA79" i="29"/>
  <c r="AA79" i="33"/>
  <c r="AA79" i="31"/>
  <c r="AQ84" i="33"/>
  <c r="AQ84" i="29"/>
  <c r="AQ84" i="34"/>
  <c r="AQ84" i="36"/>
  <c r="AQ84" i="35"/>
  <c r="AQ84" i="31"/>
  <c r="AQ84" i="30"/>
  <c r="AL87" i="29"/>
  <c r="AX87" i="10"/>
  <c r="AL87" i="36"/>
  <c r="AL87" i="35"/>
  <c r="AL87" i="34"/>
  <c r="AL87" i="30"/>
  <c r="AL87" i="31"/>
  <c r="AL87" i="33"/>
  <c r="AO70" i="2"/>
  <c r="AC70" i="32"/>
  <c r="AT88" i="33"/>
  <c r="AT88" i="29"/>
  <c r="AT88" i="34"/>
  <c r="AT88" i="36"/>
  <c r="AT88" i="35"/>
  <c r="AT88" i="31"/>
  <c r="AT88" i="30"/>
  <c r="AI85" i="30"/>
  <c r="AU85" i="10"/>
  <c r="AI85" i="36"/>
  <c r="AI85" i="35"/>
  <c r="AI85" i="34"/>
  <c r="AI85" i="33"/>
  <c r="AI85" i="31"/>
  <c r="AI85" i="29"/>
  <c r="AN86" i="29"/>
  <c r="AN86" i="36"/>
  <c r="AN86" i="35"/>
  <c r="AN86" i="33"/>
  <c r="AN86" i="34"/>
  <c r="AN86" i="31"/>
  <c r="AN86" i="30"/>
  <c r="C30" i="10"/>
  <c r="C35" i="10"/>
  <c r="C34" i="10"/>
  <c r="C26" i="31"/>
  <c r="C146" i="31" s="1"/>
  <c r="AO97" i="28"/>
  <c r="AO105" i="28" s="1"/>
  <c r="AO115" i="28"/>
  <c r="AO123" i="28" s="1"/>
  <c r="AO131" i="28" s="1"/>
  <c r="AX97" i="28"/>
  <c r="AX105" i="28" s="1"/>
  <c r="AX115" i="28"/>
  <c r="AX123" i="28" s="1"/>
  <c r="AX131" i="28" s="1"/>
  <c r="AY97" i="28"/>
  <c r="AY105" i="28" s="1"/>
  <c r="AY115" i="28"/>
  <c r="AY123" i="28" s="1"/>
  <c r="AY131" i="28" s="1"/>
  <c r="AV97" i="28"/>
  <c r="AV105" i="28" s="1"/>
  <c r="AV115" i="28"/>
  <c r="AV123" i="28" s="1"/>
  <c r="AV131" i="28" s="1"/>
  <c r="Z97" i="28"/>
  <c r="Z105" i="28" s="1"/>
  <c r="Z115" i="28"/>
  <c r="Z123" i="28" s="1"/>
  <c r="Z131" i="28" s="1"/>
  <c r="H97" i="28"/>
  <c r="H105" i="28" s="1"/>
  <c r="H115" i="28"/>
  <c r="H123" i="28" s="1"/>
  <c r="H131" i="28" s="1"/>
  <c r="AS97" i="28"/>
  <c r="AS105" i="28" s="1"/>
  <c r="AS115" i="28"/>
  <c r="AS123" i="28" s="1"/>
  <c r="AS131" i="28" s="1"/>
  <c r="U97" i="28"/>
  <c r="U105" i="28" s="1"/>
  <c r="U115" i="28"/>
  <c r="U123" i="28" s="1"/>
  <c r="U131" i="28" s="1"/>
  <c r="AN97" i="28"/>
  <c r="AN105" i="28" s="1"/>
  <c r="AN115" i="28"/>
  <c r="AN123" i="28" s="1"/>
  <c r="AN131" i="28" s="1"/>
  <c r="K97" i="28"/>
  <c r="K105" i="28" s="1"/>
  <c r="K115" i="28"/>
  <c r="K123" i="28" s="1"/>
  <c r="K131" i="28" s="1"/>
  <c r="AI86" i="29"/>
  <c r="AU86" i="10"/>
  <c r="AI86" i="36"/>
  <c r="AI86" i="35"/>
  <c r="AI86" i="34"/>
  <c r="AI86" i="30"/>
  <c r="AI86" i="33"/>
  <c r="AI86" i="31"/>
  <c r="AU70" i="2"/>
  <c r="AI70" i="32"/>
  <c r="AC84" i="29"/>
  <c r="AO84" i="10"/>
  <c r="AC84" i="36"/>
  <c r="AC84" i="35"/>
  <c r="AC84" i="34"/>
  <c r="AC84" i="30"/>
  <c r="AC84" i="31"/>
  <c r="AC84" i="33"/>
  <c r="AX79" i="33"/>
  <c r="AX79" i="30"/>
  <c r="AX79" i="34"/>
  <c r="AX79" i="36"/>
  <c r="AX79" i="35"/>
  <c r="AX79" i="31"/>
  <c r="AX79" i="29"/>
  <c r="AP83" i="33"/>
  <c r="AP83" i="29"/>
  <c r="AP83" i="34"/>
  <c r="AP83" i="36"/>
  <c r="AP83" i="35"/>
  <c r="AP83" i="31"/>
  <c r="AP83" i="30"/>
  <c r="AX84" i="33"/>
  <c r="AX84" i="29"/>
  <c r="AX84" i="34"/>
  <c r="AX84" i="36"/>
  <c r="AX84" i="35"/>
  <c r="AX84" i="31"/>
  <c r="AX84" i="30"/>
  <c r="AM68" i="2"/>
  <c r="AA68" i="32"/>
  <c r="AD81" i="29"/>
  <c r="AP81" i="10"/>
  <c r="AD81" i="36"/>
  <c r="AD81" i="35"/>
  <c r="AD81" i="34"/>
  <c r="AD81" i="30"/>
  <c r="AD81" i="31"/>
  <c r="AD81" i="33"/>
  <c r="AW72" i="2"/>
  <c r="AK72" i="32"/>
  <c r="AI80" i="29"/>
  <c r="AU80" i="10"/>
  <c r="AI80" i="36"/>
  <c r="AI80" i="35"/>
  <c r="AI80" i="34"/>
  <c r="AI80" i="30"/>
  <c r="AI80" i="33"/>
  <c r="AI80" i="31"/>
  <c r="AV72" i="2"/>
  <c r="AJ72" i="32"/>
  <c r="AX66" i="32"/>
  <c r="AI69" i="32"/>
  <c r="AU69" i="2"/>
  <c r="AQ79" i="33"/>
  <c r="AQ79" i="31"/>
  <c r="AQ79" i="30"/>
  <c r="AQ79" i="36"/>
  <c r="AQ79" i="35"/>
  <c r="AQ79" i="34"/>
  <c r="AQ79" i="29"/>
  <c r="AC83" i="29"/>
  <c r="AO83" i="10"/>
  <c r="AC83" i="36"/>
  <c r="AC83" i="35"/>
  <c r="AC83" i="34"/>
  <c r="AC83" i="30"/>
  <c r="AC83" i="31"/>
  <c r="AC83" i="33"/>
  <c r="AT66" i="32"/>
  <c r="AN68" i="32"/>
  <c r="AD67" i="28"/>
  <c r="C52" i="28"/>
  <c r="AR67" i="28"/>
  <c r="AA67" i="28"/>
  <c r="Z67" i="28"/>
  <c r="AP67" i="28"/>
  <c r="N52" i="28"/>
  <c r="N44" i="28"/>
  <c r="G56" i="28"/>
  <c r="AX67" i="28"/>
  <c r="D54" i="28"/>
  <c r="D53" i="28"/>
  <c r="BU56" i="28"/>
  <c r="N54" i="28"/>
  <c r="N56" i="28" s="1"/>
  <c r="I200" i="41"/>
  <c r="C147" i="34"/>
  <c r="N19" i="30"/>
  <c r="N73" i="28" s="1"/>
  <c r="C154" i="34"/>
  <c r="C151" i="29"/>
  <c r="M172" i="41"/>
  <c r="BK215" i="40"/>
  <c r="K167" i="41"/>
  <c r="AE174" i="40"/>
  <c r="M199" i="41"/>
  <c r="F184" i="41"/>
  <c r="J165" i="41"/>
  <c r="AU174" i="40"/>
  <c r="AQ203" i="40"/>
  <c r="C210" i="41"/>
  <c r="F210" i="41"/>
  <c r="E173" i="41"/>
  <c r="E207" i="41" s="1"/>
  <c r="C181" i="41"/>
  <c r="C199" i="41" s="1"/>
  <c r="H189" i="41"/>
  <c r="J19" i="31"/>
  <c r="J74" i="28" s="1"/>
  <c r="I19" i="31"/>
  <c r="I74" i="28" s="1"/>
  <c r="V207" i="40"/>
  <c r="F201" i="41"/>
  <c r="F182" i="41"/>
  <c r="H201" i="41"/>
  <c r="C205" i="41"/>
  <c r="K172" i="41"/>
  <c r="AA78" i="33"/>
  <c r="AA78" i="34"/>
  <c r="AA78" i="29"/>
  <c r="AA78" i="30"/>
  <c r="AA78" i="35"/>
  <c r="AA78" i="36"/>
  <c r="AM78" i="10"/>
  <c r="AM78" i="31" s="1"/>
  <c r="M204" i="41"/>
  <c r="K11" i="35"/>
  <c r="AP213" i="40"/>
  <c r="F180" i="41"/>
  <c r="I176" i="41"/>
  <c r="P74" i="43"/>
  <c r="F209" i="41"/>
  <c r="F17" i="41"/>
  <c r="M19" i="31"/>
  <c r="M74" i="28" s="1"/>
  <c r="C155" i="30"/>
  <c r="K183" i="41"/>
  <c r="K201" i="41" s="1"/>
  <c r="M207" i="41"/>
  <c r="E19" i="31"/>
  <c r="E74" i="28" s="1"/>
  <c r="H203" i="41"/>
  <c r="I113" i="41"/>
  <c r="C149" i="29"/>
  <c r="C163" i="29"/>
  <c r="S193" i="40"/>
  <c r="C153" i="29"/>
  <c r="G206" i="41"/>
  <c r="O110" i="41"/>
  <c r="E168" i="41"/>
  <c r="E202" i="41" s="1"/>
  <c r="E169" i="41"/>
  <c r="C189" i="41"/>
  <c r="C207" i="41" s="1"/>
  <c r="M180" i="41"/>
  <c r="M217" i="41"/>
  <c r="O99" i="39"/>
  <c r="O71" i="39"/>
  <c r="P38" i="43"/>
  <c r="O59" i="41"/>
  <c r="H175" i="41"/>
  <c r="H209" i="41" s="1"/>
  <c r="E171" i="41"/>
  <c r="F173" i="41"/>
  <c r="F207" i="41" s="1"/>
  <c r="L217" i="41"/>
  <c r="D172" i="41"/>
  <c r="J170" i="41"/>
  <c r="L186" i="41"/>
  <c r="L204" i="41" s="1"/>
  <c r="D183" i="41"/>
  <c r="C191" i="41"/>
  <c r="C183" i="41"/>
  <c r="C201" i="41" s="1"/>
  <c r="C188" i="41"/>
  <c r="C217" i="41"/>
  <c r="K113" i="41"/>
  <c r="L171" i="41"/>
  <c r="L205" i="41" s="1"/>
  <c r="O78" i="41"/>
  <c r="F165" i="41"/>
  <c r="G217" i="41"/>
  <c r="F169" i="41"/>
  <c r="H176" i="41"/>
  <c r="L164" i="41"/>
  <c r="L169" i="41"/>
  <c r="L203" i="41" s="1"/>
  <c r="J184" i="41"/>
  <c r="G190" i="41"/>
  <c r="F185" i="41"/>
  <c r="K185" i="41"/>
  <c r="I183" i="41"/>
  <c r="I201" i="41" s="1"/>
  <c r="O68" i="41"/>
  <c r="F217" i="41"/>
  <c r="O127" i="39"/>
  <c r="AE214" i="40"/>
  <c r="K218" i="41"/>
  <c r="O87" i="41"/>
  <c r="K166" i="41"/>
  <c r="K200" i="41" s="1"/>
  <c r="L176" i="41"/>
  <c r="L210" i="41" s="1"/>
  <c r="K170" i="41"/>
  <c r="M164" i="41"/>
  <c r="E180" i="41"/>
  <c r="F190" i="41"/>
  <c r="G187" i="41"/>
  <c r="G205" i="41" s="1"/>
  <c r="M190" i="41"/>
  <c r="C185" i="41"/>
  <c r="C203" i="41" s="1"/>
  <c r="C170" i="34"/>
  <c r="H171" i="41"/>
  <c r="H205" i="41" s="1"/>
  <c r="D188" i="41"/>
  <c r="O113" i="39"/>
  <c r="AJ213" i="40"/>
  <c r="D166" i="41"/>
  <c r="L190" i="41"/>
  <c r="F170" i="41"/>
  <c r="F204" i="41" s="1"/>
  <c r="L168" i="41"/>
  <c r="F172" i="41"/>
  <c r="H217" i="41"/>
  <c r="G174" i="41"/>
  <c r="E172" i="41"/>
  <c r="K175" i="41"/>
  <c r="I173" i="41"/>
  <c r="M169" i="41"/>
  <c r="H168" i="41"/>
  <c r="J175" i="41"/>
  <c r="F188" i="41"/>
  <c r="I192" i="41"/>
  <c r="I210" i="41" s="1"/>
  <c r="J189" i="41"/>
  <c r="K186" i="41"/>
  <c r="I184" i="41"/>
  <c r="G182" i="41"/>
  <c r="E190" i="41"/>
  <c r="E187" i="41"/>
  <c r="J180" i="41"/>
  <c r="J198" i="41" s="1"/>
  <c r="D191" i="41"/>
  <c r="J217" i="41"/>
  <c r="O122" i="41"/>
  <c r="O104" i="41"/>
  <c r="I81" i="41"/>
  <c r="F164" i="41"/>
  <c r="O85" i="39"/>
  <c r="I218" i="41"/>
  <c r="G166" i="41"/>
  <c r="H190" i="41"/>
  <c r="H208" i="41" s="1"/>
  <c r="D186" i="41"/>
  <c r="D204" i="41" s="1"/>
  <c r="M188" i="41"/>
  <c r="C186" i="41"/>
  <c r="C204" i="41" s="1"/>
  <c r="H192" i="41"/>
  <c r="J186" i="41"/>
  <c r="L182" i="41"/>
  <c r="J192" i="41"/>
  <c r="K188" i="41"/>
  <c r="M176" i="41"/>
  <c r="M210" i="41" s="1"/>
  <c r="O29" i="39"/>
  <c r="J65" i="41"/>
  <c r="H164" i="41"/>
  <c r="H198" i="41" s="1"/>
  <c r="F181" i="41"/>
  <c r="O93" i="41"/>
  <c r="G173" i="41"/>
  <c r="G207" i="41" s="1"/>
  <c r="L172" i="41"/>
  <c r="L191" i="41"/>
  <c r="E188" i="41"/>
  <c r="L183" i="41"/>
  <c r="J181" i="41"/>
  <c r="L188" i="41"/>
  <c r="G192" i="41"/>
  <c r="D217" i="41"/>
  <c r="G185" i="41"/>
  <c r="G203" i="41" s="1"/>
  <c r="E218" i="41"/>
  <c r="T205" i="40"/>
  <c r="O89" i="41"/>
  <c r="O72" i="41"/>
  <c r="L174" i="41"/>
  <c r="I172" i="41"/>
  <c r="I206" i="41" s="1"/>
  <c r="O138" i="41"/>
  <c r="J173" i="41"/>
  <c r="C175" i="41"/>
  <c r="D164" i="41"/>
  <c r="C172" i="41"/>
  <c r="K189" i="41"/>
  <c r="K207" i="41" s="1"/>
  <c r="K191" i="41"/>
  <c r="D182" i="41"/>
  <c r="AB205" i="40"/>
  <c r="L207" i="41"/>
  <c r="N56" i="43"/>
  <c r="BA213" i="40"/>
  <c r="BC213" i="40"/>
  <c r="Y213" i="40"/>
  <c r="L13" i="34"/>
  <c r="AE166" i="40"/>
  <c r="Y177" i="40"/>
  <c r="I213" i="40"/>
  <c r="BH213" i="40"/>
  <c r="BD213" i="40"/>
  <c r="V177" i="40"/>
  <c r="G213" i="40"/>
  <c r="BB213" i="40"/>
  <c r="H129" i="41"/>
  <c r="V199" i="40"/>
  <c r="L19" i="31"/>
  <c r="L74" i="28" s="1"/>
  <c r="V213" i="40"/>
  <c r="G218" i="41"/>
  <c r="AS213" i="40"/>
  <c r="AC213" i="40"/>
  <c r="C213" i="40"/>
  <c r="AZ213" i="40"/>
  <c r="BI213" i="40"/>
  <c r="J206" i="41"/>
  <c r="L97" i="41"/>
  <c r="F129" i="41"/>
  <c r="K210" i="41"/>
  <c r="G19" i="31"/>
  <c r="G74" i="28" s="1"/>
  <c r="O117" i="41"/>
  <c r="K19" i="31"/>
  <c r="K74" i="28" s="1"/>
  <c r="BK197" i="40"/>
  <c r="C171" i="35"/>
  <c r="AU215" i="40"/>
  <c r="L199" i="41"/>
  <c r="D205" i="41"/>
  <c r="E174" i="41"/>
  <c r="AA177" i="40"/>
  <c r="G81" i="41"/>
  <c r="D199" i="41"/>
  <c r="J208" i="41"/>
  <c r="O40" i="41"/>
  <c r="G33" i="41"/>
  <c r="L202" i="40"/>
  <c r="L177" i="40"/>
  <c r="G176" i="41"/>
  <c r="K231" i="39"/>
  <c r="M237" i="39"/>
  <c r="E8" i="32"/>
  <c r="E232" i="39"/>
  <c r="H8" i="32"/>
  <c r="H232" i="39"/>
  <c r="M10" i="32"/>
  <c r="M234" i="39"/>
  <c r="K233" i="39"/>
  <c r="K234" i="39"/>
  <c r="M12" i="32"/>
  <c r="M236" i="39"/>
  <c r="E11" i="32"/>
  <c r="E235" i="39"/>
  <c r="H6" i="32"/>
  <c r="H230" i="39"/>
  <c r="E237" i="39"/>
  <c r="I236" i="39"/>
  <c r="G10" i="32"/>
  <c r="G234" i="39"/>
  <c r="F11" i="32"/>
  <c r="F235" i="39"/>
  <c r="F10" i="32"/>
  <c r="F234" i="39"/>
  <c r="D234" i="39"/>
  <c r="I238" i="39"/>
  <c r="E12" i="32"/>
  <c r="E236" i="39"/>
  <c r="M9" i="32"/>
  <c r="M233" i="39"/>
  <c r="M6" i="32"/>
  <c r="M230" i="39"/>
  <c r="H14" i="32"/>
  <c r="H238" i="39"/>
  <c r="G14" i="32"/>
  <c r="G238" i="39"/>
  <c r="H7" i="32"/>
  <c r="H231" i="39"/>
  <c r="F14" i="32"/>
  <c r="F238" i="39"/>
  <c r="E233" i="39"/>
  <c r="K235" i="39"/>
  <c r="M8" i="32"/>
  <c r="M232" i="39"/>
  <c r="M14" i="32"/>
  <c r="M238" i="39"/>
  <c r="J5" i="32"/>
  <c r="J229" i="39"/>
  <c r="E5" i="32"/>
  <c r="E229" i="39"/>
  <c r="J11" i="32"/>
  <c r="J235" i="39"/>
  <c r="J8" i="32"/>
  <c r="J232" i="39"/>
  <c r="I9" i="32"/>
  <c r="I233" i="39"/>
  <c r="H233" i="39"/>
  <c r="G233" i="39"/>
  <c r="G229" i="39"/>
  <c r="L12" i="32"/>
  <c r="L236" i="39"/>
  <c r="L9" i="32"/>
  <c r="L233" i="39"/>
  <c r="L5" i="32"/>
  <c r="L229" i="39"/>
  <c r="K232" i="39"/>
  <c r="D230" i="39"/>
  <c r="I8" i="32"/>
  <c r="I232" i="39"/>
  <c r="D14" i="32"/>
  <c r="D238" i="39"/>
  <c r="H12" i="32"/>
  <c r="H236" i="39"/>
  <c r="G231" i="39"/>
  <c r="G237" i="39"/>
  <c r="K236" i="39"/>
  <c r="L238" i="39"/>
  <c r="K238" i="39"/>
  <c r="I208" i="41"/>
  <c r="M218" i="41"/>
  <c r="BK169" i="40"/>
  <c r="K202" i="41"/>
  <c r="AJ177" i="40"/>
  <c r="C164" i="31"/>
  <c r="C145" i="31"/>
  <c r="C173" i="31"/>
  <c r="C154" i="31"/>
  <c r="I41" i="31"/>
  <c r="H55" i="31"/>
  <c r="BC202" i="40"/>
  <c r="J203" i="41"/>
  <c r="H33" i="41"/>
  <c r="E166" i="41"/>
  <c r="E200" i="41" s="1"/>
  <c r="I209" i="41"/>
  <c r="J205" i="41"/>
  <c r="C208" i="41"/>
  <c r="J200" i="41"/>
  <c r="J193" i="40"/>
  <c r="J210" i="40" s="1"/>
  <c r="G201" i="41"/>
  <c r="O172" i="40"/>
  <c r="J17" i="41"/>
  <c r="O24" i="41"/>
  <c r="L19" i="10"/>
  <c r="L71" i="28" s="1"/>
  <c r="E213" i="40"/>
  <c r="O28" i="41"/>
  <c r="O38" i="41"/>
  <c r="F65" i="41"/>
  <c r="K164" i="41"/>
  <c r="K198" i="41" s="1"/>
  <c r="M205" i="41"/>
  <c r="F171" i="41"/>
  <c r="F205" i="41" s="1"/>
  <c r="K81" i="41"/>
  <c r="AE172" i="40"/>
  <c r="J167" i="41"/>
  <c r="O37" i="41"/>
  <c r="J19" i="34"/>
  <c r="J80" i="28" s="1"/>
  <c r="C17" i="41"/>
  <c r="K174" i="41"/>
  <c r="K208" i="41" s="1"/>
  <c r="BK171" i="40"/>
  <c r="N12" i="31"/>
  <c r="L33" i="41"/>
  <c r="O151" i="41"/>
  <c r="J129" i="41"/>
  <c r="O45" i="41"/>
  <c r="W213" i="40"/>
  <c r="L213" i="40"/>
  <c r="O148" i="41"/>
  <c r="L129" i="41"/>
  <c r="O21" i="41"/>
  <c r="T213" i="40"/>
  <c r="N5" i="31"/>
  <c r="BJ197" i="40"/>
  <c r="BK165" i="40"/>
  <c r="N6" i="31"/>
  <c r="AU33" i="40"/>
  <c r="O197" i="39"/>
  <c r="O224" i="39"/>
  <c r="D176" i="41"/>
  <c r="D210" i="41" s="1"/>
  <c r="J9" i="36"/>
  <c r="BF201" i="40"/>
  <c r="BK184" i="40"/>
  <c r="BF193" i="40"/>
  <c r="BF210" i="40" s="1"/>
  <c r="I6" i="34"/>
  <c r="Y193" i="40"/>
  <c r="Y210" i="40" s="1"/>
  <c r="K10" i="33"/>
  <c r="K202" i="40"/>
  <c r="K193" i="40"/>
  <c r="N32" i="41"/>
  <c r="N176" i="40"/>
  <c r="O176" i="40" s="1"/>
  <c r="O32" i="40"/>
  <c r="P193" i="40"/>
  <c r="I187" i="41"/>
  <c r="I205" i="41" s="1"/>
  <c r="D11" i="36"/>
  <c r="AZ193" i="40"/>
  <c r="AZ210" i="40" s="1"/>
  <c r="BK186" i="40"/>
  <c r="AZ203" i="40"/>
  <c r="S213" i="40"/>
  <c r="N13" i="32"/>
  <c r="G15" i="35"/>
  <c r="H184" i="41"/>
  <c r="H170" i="41"/>
  <c r="H65" i="41"/>
  <c r="P177" i="40"/>
  <c r="AT190" i="40"/>
  <c r="AU14" i="40"/>
  <c r="N14" i="41"/>
  <c r="N190" i="41" s="1"/>
  <c r="AD188" i="40"/>
  <c r="AE188" i="40" s="1"/>
  <c r="N12" i="41"/>
  <c r="AE12" i="40"/>
  <c r="N186" i="40"/>
  <c r="O186" i="40" s="1"/>
  <c r="O10" i="40"/>
  <c r="N10" i="41"/>
  <c r="BJ183" i="40"/>
  <c r="BK183" i="40" s="1"/>
  <c r="BK7" i="40"/>
  <c r="J17" i="36"/>
  <c r="BF209" i="40"/>
  <c r="BK192" i="40"/>
  <c r="AV193" i="40"/>
  <c r="AV194" i="40" s="1"/>
  <c r="N12" i="32"/>
  <c r="N9" i="32"/>
  <c r="H206" i="40"/>
  <c r="H14" i="10"/>
  <c r="O173" i="40"/>
  <c r="D10" i="10"/>
  <c r="D202" i="40"/>
  <c r="D177" i="40"/>
  <c r="D8" i="35"/>
  <c r="AJ193" i="40"/>
  <c r="E81" i="41"/>
  <c r="E165" i="41"/>
  <c r="E199" i="41" s="1"/>
  <c r="O69" i="41"/>
  <c r="AP206" i="40"/>
  <c r="J14" i="30"/>
  <c r="AU173" i="40"/>
  <c r="E13" i="30"/>
  <c r="AK205" i="40"/>
  <c r="AK177" i="40"/>
  <c r="AU172" i="40"/>
  <c r="AR200" i="40"/>
  <c r="L8" i="30"/>
  <c r="AR177" i="40"/>
  <c r="G7" i="30"/>
  <c r="AU166" i="40"/>
  <c r="AM199" i="40"/>
  <c r="AM177" i="40"/>
  <c r="AE175" i="40"/>
  <c r="C16" i="29"/>
  <c r="S208" i="40"/>
  <c r="J11" i="29"/>
  <c r="Z203" i="40"/>
  <c r="Z177" i="40"/>
  <c r="Z210" i="40" s="1"/>
  <c r="AE170" i="40"/>
  <c r="F10" i="2"/>
  <c r="C10" i="2"/>
  <c r="AI213" i="40"/>
  <c r="F193" i="40"/>
  <c r="F9" i="33"/>
  <c r="F201" i="40"/>
  <c r="E8" i="36"/>
  <c r="BA200" i="40"/>
  <c r="BA193" i="40"/>
  <c r="BA210" i="40" s="1"/>
  <c r="K181" i="41"/>
  <c r="K199" i="41" s="1"/>
  <c r="K17" i="41"/>
  <c r="G15" i="2"/>
  <c r="D5" i="2"/>
  <c r="J13" i="32"/>
  <c r="J5" i="2"/>
  <c r="F9" i="2"/>
  <c r="E113" i="41"/>
  <c r="H97" i="41"/>
  <c r="O85" i="41"/>
  <c r="N166" i="40"/>
  <c r="O166" i="40" s="1"/>
  <c r="O65" i="40"/>
  <c r="O54" i="40"/>
  <c r="N20" i="41"/>
  <c r="N33" i="40"/>
  <c r="N164" i="40"/>
  <c r="O164" i="40" s="1"/>
  <c r="O95" i="41"/>
  <c r="D16" i="30"/>
  <c r="AU175" i="40"/>
  <c r="AJ208" i="40"/>
  <c r="K11" i="30"/>
  <c r="AQ177" i="40"/>
  <c r="AQ210" i="40" s="1"/>
  <c r="AL202" i="40"/>
  <c r="AL177" i="40"/>
  <c r="F10" i="30"/>
  <c r="AU169" i="40"/>
  <c r="M33" i="41"/>
  <c r="H17" i="29"/>
  <c r="X209" i="40"/>
  <c r="AE176" i="40"/>
  <c r="U202" i="40"/>
  <c r="E10" i="29"/>
  <c r="AE169" i="40"/>
  <c r="U177" i="40"/>
  <c r="AB197" i="40"/>
  <c r="L5" i="29"/>
  <c r="AB177" i="40"/>
  <c r="F12" i="10"/>
  <c r="F204" i="40"/>
  <c r="O26" i="41"/>
  <c r="D169" i="41"/>
  <c r="D203" i="41" s="1"/>
  <c r="O25" i="41"/>
  <c r="K177" i="40"/>
  <c r="K5" i="10"/>
  <c r="K197" i="40"/>
  <c r="N192" i="40"/>
  <c r="N17" i="33" s="1"/>
  <c r="BJ189" i="40"/>
  <c r="N14" i="36" s="1"/>
  <c r="AT187" i="40"/>
  <c r="AU187" i="40" s="1"/>
  <c r="AD185" i="40"/>
  <c r="AE185" i="40" s="1"/>
  <c r="BD207" i="40"/>
  <c r="H15" i="36"/>
  <c r="BK190" i="40"/>
  <c r="C14" i="36"/>
  <c r="BL193" i="40"/>
  <c r="BL194" i="40" s="1"/>
  <c r="AQ213" i="40"/>
  <c r="J6" i="35"/>
  <c r="AP193" i="40"/>
  <c r="AK197" i="40"/>
  <c r="E5" i="35"/>
  <c r="AK193" i="40"/>
  <c r="F15" i="34"/>
  <c r="U213" i="40"/>
  <c r="T193" i="40"/>
  <c r="D5" i="34"/>
  <c r="O15" i="40"/>
  <c r="F213" i="40"/>
  <c r="L7" i="33"/>
  <c r="L199" i="40"/>
  <c r="L193" i="40"/>
  <c r="G6" i="33"/>
  <c r="G198" i="40"/>
  <c r="G193" i="40"/>
  <c r="AO193" i="40"/>
  <c r="D12" i="32"/>
  <c r="E15" i="2"/>
  <c r="F5" i="2"/>
  <c r="G10" i="2"/>
  <c r="L184" i="41"/>
  <c r="J183" i="41"/>
  <c r="O118" i="41"/>
  <c r="O56" i="41"/>
  <c r="AJ200" i="40"/>
  <c r="D8" i="30"/>
  <c r="AU167" i="40"/>
  <c r="K8" i="29"/>
  <c r="AA200" i="40"/>
  <c r="G17" i="10"/>
  <c r="G209" i="40"/>
  <c r="M207" i="40"/>
  <c r="M15" i="10"/>
  <c r="H173" i="41"/>
  <c r="H207" i="41" s="1"/>
  <c r="O29" i="41"/>
  <c r="K33" i="41"/>
  <c r="AD191" i="40"/>
  <c r="AE191" i="40" s="1"/>
  <c r="N13" i="41"/>
  <c r="N189" i="40"/>
  <c r="O189" i="40" s="1"/>
  <c r="AT186" i="40"/>
  <c r="AU186" i="40" s="1"/>
  <c r="AD184" i="40"/>
  <c r="AE184" i="40" s="1"/>
  <c r="AE201" i="40" s="1"/>
  <c r="AT183" i="40"/>
  <c r="N7" i="41"/>
  <c r="N183" i="40"/>
  <c r="N8" i="33" s="1"/>
  <c r="O7" i="40"/>
  <c r="N182" i="40"/>
  <c r="AT181" i="40"/>
  <c r="N5" i="41"/>
  <c r="N181" i="40"/>
  <c r="AD17" i="40"/>
  <c r="AF193" i="40"/>
  <c r="AF194" i="40" s="1"/>
  <c r="AD180" i="40"/>
  <c r="AY213" i="40"/>
  <c r="AL213" i="40"/>
  <c r="AE9" i="40"/>
  <c r="K8" i="34"/>
  <c r="AA193" i="40"/>
  <c r="AE4" i="40"/>
  <c r="O191" i="40"/>
  <c r="J16" i="33"/>
  <c r="O12" i="40"/>
  <c r="H11" i="33"/>
  <c r="H203" i="40"/>
  <c r="H193" i="40"/>
  <c r="G181" i="41"/>
  <c r="G17" i="41"/>
  <c r="O52" i="41"/>
  <c r="G209" i="41"/>
  <c r="K7" i="2"/>
  <c r="F11" i="2"/>
  <c r="G13" i="2"/>
  <c r="K15" i="2"/>
  <c r="E8" i="2"/>
  <c r="N107" i="41"/>
  <c r="N12" i="43"/>
  <c r="O107" i="40"/>
  <c r="N84" i="41"/>
  <c r="O84" i="40"/>
  <c r="N97" i="40"/>
  <c r="O47" i="40"/>
  <c r="N175" i="40"/>
  <c r="O175" i="40" s="1"/>
  <c r="O126" i="41"/>
  <c r="G12" i="29"/>
  <c r="W204" i="40"/>
  <c r="AE171" i="40"/>
  <c r="W177" i="40"/>
  <c r="M174" i="41"/>
  <c r="K205" i="40"/>
  <c r="K13" i="10"/>
  <c r="G177" i="40"/>
  <c r="G201" i="40"/>
  <c r="G9" i="10"/>
  <c r="AT192" i="40"/>
  <c r="AU192" i="40" s="1"/>
  <c r="AD190" i="40"/>
  <c r="N13" i="33"/>
  <c r="N205" i="40"/>
  <c r="BJ185" i="40"/>
  <c r="BK185" i="40" s="1"/>
  <c r="BK202" i="40" s="1"/>
  <c r="M16" i="36"/>
  <c r="BI208" i="40"/>
  <c r="BB205" i="40"/>
  <c r="F13" i="36"/>
  <c r="BB193" i="40"/>
  <c r="BB210" i="40" s="1"/>
  <c r="BK188" i="40"/>
  <c r="L11" i="36"/>
  <c r="BH193" i="40"/>
  <c r="BH210" i="40" s="1"/>
  <c r="L8" i="35"/>
  <c r="AR193" i="40"/>
  <c r="AM213" i="40"/>
  <c r="Z213" i="40"/>
  <c r="E10" i="34"/>
  <c r="U193" i="40"/>
  <c r="AA213" i="40"/>
  <c r="AE6" i="40"/>
  <c r="D180" i="41"/>
  <c r="D17" i="41"/>
  <c r="J191" i="41"/>
  <c r="O13" i="40"/>
  <c r="N155" i="39"/>
  <c r="O155" i="39" s="1"/>
  <c r="O154" i="39"/>
  <c r="F177" i="40"/>
  <c r="BK209" i="40"/>
  <c r="K11" i="2"/>
  <c r="J8" i="2"/>
  <c r="H8" i="2"/>
  <c r="G14" i="2"/>
  <c r="N41" i="41"/>
  <c r="O41" i="40"/>
  <c r="N169" i="40"/>
  <c r="N79" i="41"/>
  <c r="O79" i="40"/>
  <c r="K171" i="41"/>
  <c r="K205" i="41" s="1"/>
  <c r="I169" i="41"/>
  <c r="I203" i="41" s="1"/>
  <c r="I17" i="30"/>
  <c r="AO209" i="40"/>
  <c r="AU176" i="40"/>
  <c r="AS205" i="40"/>
  <c r="M13" i="30"/>
  <c r="AS177" i="40"/>
  <c r="K16" i="29"/>
  <c r="AA208" i="40"/>
  <c r="M10" i="29"/>
  <c r="AC202" i="40"/>
  <c r="AC177" i="40"/>
  <c r="O27" i="41"/>
  <c r="M7" i="10"/>
  <c r="M177" i="40"/>
  <c r="M210" i="40" s="1"/>
  <c r="H198" i="40"/>
  <c r="H6" i="10"/>
  <c r="H177" i="40"/>
  <c r="O20" i="40"/>
  <c r="BJ191" i="40"/>
  <c r="N16" i="36" s="1"/>
  <c r="AT189" i="40"/>
  <c r="AD187" i="40"/>
  <c r="AE187" i="40" s="1"/>
  <c r="N9" i="41"/>
  <c r="N185" i="40"/>
  <c r="N10" i="33" s="1"/>
  <c r="AT182" i="40"/>
  <c r="AU182" i="40" s="1"/>
  <c r="BG206" i="40"/>
  <c r="K14" i="36"/>
  <c r="BK9" i="40"/>
  <c r="M8" i="36"/>
  <c r="BI200" i="40"/>
  <c r="BI193" i="40"/>
  <c r="H7" i="36"/>
  <c r="BD199" i="40"/>
  <c r="BD193" i="40"/>
  <c r="BD210" i="40" s="1"/>
  <c r="BK182" i="40"/>
  <c r="BK199" i="40" s="1"/>
  <c r="I17" i="35"/>
  <c r="D16" i="35"/>
  <c r="J14" i="35"/>
  <c r="AU11" i="40"/>
  <c r="F10" i="35"/>
  <c r="AL193" i="40"/>
  <c r="AU6" i="40"/>
  <c r="AS193" i="40"/>
  <c r="AS197" i="40"/>
  <c r="M5" i="35"/>
  <c r="AE15" i="40"/>
  <c r="AE10" i="40"/>
  <c r="AB213" i="40"/>
  <c r="H14" i="33"/>
  <c r="H213" i="40"/>
  <c r="I8" i="33"/>
  <c r="I193" i="40"/>
  <c r="O6" i="40"/>
  <c r="O213" i="41"/>
  <c r="K6" i="2"/>
  <c r="H12" i="2"/>
  <c r="C12" i="32"/>
  <c r="O46" i="39"/>
  <c r="O119" i="41"/>
  <c r="AM207" i="40"/>
  <c r="AN204" i="40"/>
  <c r="H12" i="30"/>
  <c r="AU171" i="40"/>
  <c r="AN177" i="40"/>
  <c r="I9" i="30"/>
  <c r="AO201" i="40"/>
  <c r="AO177" i="40"/>
  <c r="AP198" i="40"/>
  <c r="J6" i="30"/>
  <c r="AP177" i="40"/>
  <c r="AU165" i="40"/>
  <c r="I6" i="29"/>
  <c r="Y198" i="40"/>
  <c r="AE165" i="40"/>
  <c r="E15" i="10"/>
  <c r="E207" i="40"/>
  <c r="O174" i="40"/>
  <c r="G168" i="41"/>
  <c r="G202" i="41" s="1"/>
  <c r="M166" i="41"/>
  <c r="M200" i="41" s="1"/>
  <c r="O33" i="40"/>
  <c r="AT188" i="40"/>
  <c r="N11" i="34"/>
  <c r="AD203" i="40"/>
  <c r="AE186" i="40"/>
  <c r="N8" i="41"/>
  <c r="N184" i="40"/>
  <c r="O184" i="40" s="1"/>
  <c r="O201" i="40" s="1"/>
  <c r="BK15" i="40"/>
  <c r="BC193" i="40"/>
  <c r="BC210" i="40" s="1"/>
  <c r="H182" i="41"/>
  <c r="H200" i="41" s="1"/>
  <c r="H17" i="41"/>
  <c r="AY193" i="40"/>
  <c r="C6" i="36"/>
  <c r="AY198" i="40"/>
  <c r="AU16" i="40"/>
  <c r="AN213" i="40"/>
  <c r="G7" i="35"/>
  <c r="AM193" i="40"/>
  <c r="C16" i="34"/>
  <c r="I14" i="34"/>
  <c r="X213" i="40"/>
  <c r="F7" i="34"/>
  <c r="AE182" i="40"/>
  <c r="V193" i="40"/>
  <c r="L5" i="34"/>
  <c r="AB193" i="40"/>
  <c r="O16" i="40"/>
  <c r="M15" i="33"/>
  <c r="H186" i="41"/>
  <c r="O9" i="40"/>
  <c r="D7" i="33"/>
  <c r="D193" i="40"/>
  <c r="D199" i="40"/>
  <c r="O141" i="39"/>
  <c r="F7" i="32"/>
  <c r="K14" i="2"/>
  <c r="I5" i="2"/>
  <c r="G8" i="32"/>
  <c r="D14" i="2"/>
  <c r="C15" i="2"/>
  <c r="C30" i="2" s="1"/>
  <c r="L15" i="2"/>
  <c r="N39" i="41"/>
  <c r="O39" i="40"/>
  <c r="N167" i="40"/>
  <c r="N49" i="40"/>
  <c r="O105" i="40"/>
  <c r="N10" i="43"/>
  <c r="P113" i="40"/>
  <c r="N113" i="40"/>
  <c r="O102" i="41"/>
  <c r="AI177" i="40"/>
  <c r="AU170" i="40"/>
  <c r="AI203" i="40"/>
  <c r="C11" i="30"/>
  <c r="I168" i="41"/>
  <c r="E164" i="41"/>
  <c r="E33" i="41"/>
  <c r="X201" i="40"/>
  <c r="H9" i="29"/>
  <c r="X177" i="40"/>
  <c r="AE167" i="40"/>
  <c r="C8" i="29"/>
  <c r="S200" i="40"/>
  <c r="S177" i="40"/>
  <c r="I33" i="41"/>
  <c r="I165" i="41"/>
  <c r="T177" i="40"/>
  <c r="AE164" i="40"/>
  <c r="T197" i="40"/>
  <c r="D5" i="29"/>
  <c r="J16" i="10"/>
  <c r="J208" i="40"/>
  <c r="C205" i="40"/>
  <c r="C13" i="10"/>
  <c r="I177" i="40"/>
  <c r="O170" i="40"/>
  <c r="I11" i="10"/>
  <c r="I203" i="40"/>
  <c r="C177" i="40"/>
  <c r="C210" i="40" s="1"/>
  <c r="C5" i="10"/>
  <c r="N16" i="41"/>
  <c r="AD192" i="40"/>
  <c r="N190" i="40"/>
  <c r="O190" i="40" s="1"/>
  <c r="O14" i="40"/>
  <c r="BJ187" i="40"/>
  <c r="BK187" i="40" s="1"/>
  <c r="AT185" i="40"/>
  <c r="AD183" i="40"/>
  <c r="AE183" i="40" s="1"/>
  <c r="BJ181" i="40"/>
  <c r="BK181" i="40" s="1"/>
  <c r="BJ17" i="40"/>
  <c r="AD181" i="40"/>
  <c r="AT180" i="40"/>
  <c r="AU180" i="40" s="1"/>
  <c r="AU197" i="40" s="1"/>
  <c r="AT17" i="40"/>
  <c r="N4" i="41"/>
  <c r="N180" i="40"/>
  <c r="O180" i="40" s="1"/>
  <c r="N17" i="40"/>
  <c r="O4" i="40"/>
  <c r="E16" i="36"/>
  <c r="BA208" i="40"/>
  <c r="BK11" i="40"/>
  <c r="H12" i="35"/>
  <c r="AN193" i="40"/>
  <c r="AU10" i="40"/>
  <c r="AU7" i="40"/>
  <c r="H17" i="34"/>
  <c r="AE11" i="40"/>
  <c r="H9" i="34"/>
  <c r="X193" i="40"/>
  <c r="AE7" i="40"/>
  <c r="L180" i="41"/>
  <c r="L17" i="41"/>
  <c r="G17" i="33"/>
  <c r="M213" i="40"/>
  <c r="C202" i="40"/>
  <c r="C10" i="33"/>
  <c r="J213" i="40"/>
  <c r="H19" i="31"/>
  <c r="H74" i="28" s="1"/>
  <c r="E14" i="2"/>
  <c r="J15" i="2"/>
  <c r="G12" i="32"/>
  <c r="E12" i="2"/>
  <c r="F15" i="2"/>
  <c r="N171" i="40"/>
  <c r="O171" i="40" s="1"/>
  <c r="N81" i="40"/>
  <c r="O75" i="40"/>
  <c r="O43" i="41"/>
  <c r="AR208" i="40"/>
  <c r="L16" i="30"/>
  <c r="I14" i="29"/>
  <c r="AE173" i="40"/>
  <c r="Y206" i="40"/>
  <c r="AE33" i="40"/>
  <c r="E7" i="10"/>
  <c r="E199" i="40"/>
  <c r="H165" i="41"/>
  <c r="H199" i="41" s="1"/>
  <c r="C33" i="41"/>
  <c r="C164" i="41"/>
  <c r="C198" i="41" s="1"/>
  <c r="AT191" i="40"/>
  <c r="AD189" i="40"/>
  <c r="AE189" i="40" s="1"/>
  <c r="N11" i="41"/>
  <c r="N187" i="40"/>
  <c r="N12" i="33" s="1"/>
  <c r="AT184" i="40"/>
  <c r="BE204" i="40"/>
  <c r="I12" i="36"/>
  <c r="BE193" i="40"/>
  <c r="BE210" i="40" s="1"/>
  <c r="BG198" i="40"/>
  <c r="K6" i="36"/>
  <c r="BG193" i="40"/>
  <c r="BG210" i="40" s="1"/>
  <c r="AI193" i="40"/>
  <c r="C11" i="35"/>
  <c r="AK213" i="40"/>
  <c r="G12" i="34"/>
  <c r="W193" i="40"/>
  <c r="M10" i="34"/>
  <c r="AC193" i="40"/>
  <c r="AE8" i="40"/>
  <c r="C8" i="34"/>
  <c r="K13" i="33"/>
  <c r="O188" i="40"/>
  <c r="E193" i="40"/>
  <c r="E210" i="40" s="1"/>
  <c r="E204" i="40"/>
  <c r="E12" i="33"/>
  <c r="K213" i="40"/>
  <c r="O8" i="40"/>
  <c r="J197" i="40"/>
  <c r="J5" i="33"/>
  <c r="N14" i="2"/>
  <c r="N12" i="2"/>
  <c r="N8" i="2"/>
  <c r="N5" i="32"/>
  <c r="I15" i="2"/>
  <c r="F14" i="2"/>
  <c r="M13" i="2"/>
  <c r="K5" i="32"/>
  <c r="K225" i="39"/>
  <c r="I10" i="2"/>
  <c r="N13" i="2"/>
  <c r="C11" i="2"/>
  <c r="O206" i="39"/>
  <c r="I7" i="32"/>
  <c r="I225" i="39"/>
  <c r="L8" i="2"/>
  <c r="D167" i="41"/>
  <c r="O23" i="41"/>
  <c r="E176" i="41"/>
  <c r="E17" i="41"/>
  <c r="E183" i="41"/>
  <c r="O127" i="41"/>
  <c r="N9" i="31"/>
  <c r="BJ201" i="40"/>
  <c r="BJ177" i="40"/>
  <c r="BK177" i="40" s="1"/>
  <c r="N13" i="31"/>
  <c r="BJ205" i="40"/>
  <c r="BJ203" i="40"/>
  <c r="N11" i="31"/>
  <c r="BK170" i="40"/>
  <c r="H206" i="41"/>
  <c r="O112" i="41"/>
  <c r="O105" i="41"/>
  <c r="F19" i="31"/>
  <c r="F74" i="28" s="1"/>
  <c r="F19" i="29"/>
  <c r="F72" i="28" s="1"/>
  <c r="J6" i="2"/>
  <c r="J211" i="39"/>
  <c r="J6" i="32"/>
  <c r="J225" i="39"/>
  <c r="C7" i="2"/>
  <c r="I6" i="2"/>
  <c r="I211" i="39"/>
  <c r="G5" i="2"/>
  <c r="G211" i="39"/>
  <c r="M6" i="2"/>
  <c r="L7" i="32"/>
  <c r="L225" i="39"/>
  <c r="D10" i="2"/>
  <c r="O205" i="39"/>
  <c r="L12" i="2"/>
  <c r="J7" i="32"/>
  <c r="O178" i="39"/>
  <c r="N183" i="39"/>
  <c r="P225" i="39"/>
  <c r="P226" i="39" s="1"/>
  <c r="N11" i="32"/>
  <c r="J33" i="41"/>
  <c r="J168" i="41"/>
  <c r="M183" i="41"/>
  <c r="M201" i="41" s="1"/>
  <c r="M17" i="41"/>
  <c r="M185" i="41"/>
  <c r="D174" i="41"/>
  <c r="O139" i="41"/>
  <c r="O121" i="41"/>
  <c r="O61" i="41"/>
  <c r="O154" i="41"/>
  <c r="O76" i="41"/>
  <c r="N74" i="43"/>
  <c r="AE215" i="40"/>
  <c r="I11" i="32"/>
  <c r="J11" i="2"/>
  <c r="K8" i="2"/>
  <c r="K211" i="39"/>
  <c r="L11" i="32"/>
  <c r="F8" i="2"/>
  <c r="M8" i="2"/>
  <c r="K13" i="32"/>
  <c r="K12" i="2"/>
  <c r="H6" i="2"/>
  <c r="G9" i="2"/>
  <c r="M5" i="32"/>
  <c r="M225" i="39"/>
  <c r="M10" i="2"/>
  <c r="D175" i="41"/>
  <c r="O31" i="41"/>
  <c r="E185" i="41"/>
  <c r="M191" i="41"/>
  <c r="M209" i="41" s="1"/>
  <c r="N81" i="41"/>
  <c r="O70" i="41"/>
  <c r="O155" i="41"/>
  <c r="E49" i="41"/>
  <c r="G165" i="41"/>
  <c r="BK175" i="40"/>
  <c r="N16" i="31"/>
  <c r="BJ207" i="40"/>
  <c r="N15" i="31"/>
  <c r="BK174" i="40"/>
  <c r="BK207" i="40" s="1"/>
  <c r="O101" i="41"/>
  <c r="N161" i="41"/>
  <c r="O149" i="41"/>
  <c r="G49" i="41"/>
  <c r="N173" i="41"/>
  <c r="O109" i="41"/>
  <c r="C28" i="31"/>
  <c r="C218" i="41"/>
  <c r="N10" i="2"/>
  <c r="H10" i="2"/>
  <c r="M7" i="2"/>
  <c r="H7" i="2"/>
  <c r="M11" i="2"/>
  <c r="C8" i="32"/>
  <c r="O217" i="39"/>
  <c r="J14" i="32"/>
  <c r="J176" i="41"/>
  <c r="I189" i="41"/>
  <c r="F166" i="41"/>
  <c r="F33" i="41"/>
  <c r="O22" i="41"/>
  <c r="I49" i="41"/>
  <c r="I164" i="41"/>
  <c r="O36" i="41"/>
  <c r="N166" i="41"/>
  <c r="N14" i="31"/>
  <c r="BK173" i="40"/>
  <c r="O120" i="41"/>
  <c r="E204" i="41"/>
  <c r="N145" i="41"/>
  <c r="O132" i="41"/>
  <c r="N171" i="41"/>
  <c r="O75" i="41"/>
  <c r="G198" i="41"/>
  <c r="O90" i="41"/>
  <c r="G19" i="36"/>
  <c r="G82" i="28" s="1"/>
  <c r="C171" i="31"/>
  <c r="C152" i="31"/>
  <c r="O215" i="40"/>
  <c r="H5" i="2"/>
  <c r="H211" i="39"/>
  <c r="D8" i="2"/>
  <c r="O203" i="39"/>
  <c r="L9" i="2"/>
  <c r="N6" i="32"/>
  <c r="H9" i="2"/>
  <c r="E6" i="32"/>
  <c r="E225" i="39"/>
  <c r="L10" i="2"/>
  <c r="C6" i="2"/>
  <c r="O201" i="39"/>
  <c r="H14" i="2"/>
  <c r="N57" i="39"/>
  <c r="O57" i="39" s="1"/>
  <c r="H11" i="2"/>
  <c r="L166" i="41"/>
  <c r="O54" i="41"/>
  <c r="E191" i="41"/>
  <c r="O15" i="41"/>
  <c r="K9" i="2"/>
  <c r="L167" i="41"/>
  <c r="M168" i="41"/>
  <c r="M202" i="41" s="1"/>
  <c r="M49" i="41"/>
  <c r="N168" i="41"/>
  <c r="N174" i="41"/>
  <c r="O46" i="41"/>
  <c r="N129" i="41"/>
  <c r="O116" i="41"/>
  <c r="N165" i="41"/>
  <c r="N65" i="41"/>
  <c r="O53" i="41"/>
  <c r="F202" i="41"/>
  <c r="N170" i="41"/>
  <c r="BK168" i="40"/>
  <c r="C162" i="36"/>
  <c r="C143" i="36"/>
  <c r="C200" i="41"/>
  <c r="O144" i="41"/>
  <c r="C7" i="32"/>
  <c r="O216" i="39"/>
  <c r="E5" i="2"/>
  <c r="E211" i="39"/>
  <c r="L13" i="2"/>
  <c r="H13" i="2"/>
  <c r="F8" i="32"/>
  <c r="F225" i="39"/>
  <c r="L14" i="2"/>
  <c r="C14" i="2"/>
  <c r="O209" i="39"/>
  <c r="I13" i="2"/>
  <c r="C9" i="32"/>
  <c r="O218" i="39"/>
  <c r="H15" i="2"/>
  <c r="O48" i="39"/>
  <c r="O242" i="39"/>
  <c r="E7" i="32"/>
  <c r="I8" i="2"/>
  <c r="F174" i="41"/>
  <c r="O30" i="41"/>
  <c r="L65" i="41"/>
  <c r="O141" i="41"/>
  <c r="D33" i="41"/>
  <c r="D218" i="41"/>
  <c r="C19" i="31"/>
  <c r="N11" i="2"/>
  <c r="M9" i="2"/>
  <c r="E13" i="2"/>
  <c r="M14" i="2"/>
  <c r="I9" i="2"/>
  <c r="G6" i="32"/>
  <c r="G225" i="39"/>
  <c r="C13" i="2"/>
  <c r="O208" i="39"/>
  <c r="D6" i="2"/>
  <c r="D211" i="39"/>
  <c r="J9" i="2"/>
  <c r="H5" i="32"/>
  <c r="H225" i="39"/>
  <c r="O214" i="39"/>
  <c r="E9" i="2"/>
  <c r="O204" i="39"/>
  <c r="E10" i="32"/>
  <c r="O219" i="39"/>
  <c r="N14" i="32"/>
  <c r="K10" i="2"/>
  <c r="C11" i="32"/>
  <c r="O220" i="39"/>
  <c r="I14" i="2"/>
  <c r="M5" i="2"/>
  <c r="M211" i="39"/>
  <c r="L175" i="41"/>
  <c r="D65" i="41"/>
  <c r="O62" i="41"/>
  <c r="N191" i="41"/>
  <c r="O108" i="41"/>
  <c r="O92" i="41"/>
  <c r="O91" i="41"/>
  <c r="G204" i="41"/>
  <c r="O55" i="41"/>
  <c r="O77" i="41"/>
  <c r="N38" i="43"/>
  <c r="BK172" i="40"/>
  <c r="C143" i="30"/>
  <c r="C162" i="30"/>
  <c r="H13" i="32"/>
  <c r="O222" i="39"/>
  <c r="L5" i="2"/>
  <c r="L211" i="39"/>
  <c r="L6" i="2"/>
  <c r="G7" i="2"/>
  <c r="M15" i="2"/>
  <c r="D11" i="32"/>
  <c r="I12" i="2"/>
  <c r="O207" i="39"/>
  <c r="G11" i="32"/>
  <c r="E11" i="2"/>
  <c r="F6" i="2"/>
  <c r="F211" i="39"/>
  <c r="M12" i="2"/>
  <c r="J10" i="32"/>
  <c r="I7" i="2"/>
  <c r="F12" i="32"/>
  <c r="O221" i="39"/>
  <c r="C5" i="2"/>
  <c r="C50" i="2" s="1"/>
  <c r="C211" i="39"/>
  <c r="C240" i="39" s="1"/>
  <c r="O200" i="39"/>
  <c r="D7" i="32"/>
  <c r="D225" i="39"/>
  <c r="F13" i="2"/>
  <c r="I170" i="41"/>
  <c r="I204" i="41" s="1"/>
  <c r="O42" i="41"/>
  <c r="K49" i="41"/>
  <c r="K169" i="41"/>
  <c r="I181" i="41"/>
  <c r="I17" i="41"/>
  <c r="O64" i="41"/>
  <c r="O80" i="41"/>
  <c r="N172" i="41"/>
  <c r="D207" i="41"/>
  <c r="O73" i="41"/>
  <c r="O44" i="41"/>
  <c r="N182" i="41"/>
  <c r="O6" i="41"/>
  <c r="N19" i="29"/>
  <c r="N72" i="28" s="1"/>
  <c r="O47" i="41"/>
  <c r="O48" i="41"/>
  <c r="O58" i="41"/>
  <c r="O74" i="41"/>
  <c r="O133" i="41"/>
  <c r="C165" i="31" l="1"/>
  <c r="K43" i="30"/>
  <c r="J55" i="30"/>
  <c r="W42" i="29"/>
  <c r="V55" i="29"/>
  <c r="AS86" i="33"/>
  <c r="AS86" i="36"/>
  <c r="AS86" i="35"/>
  <c r="AS86" i="34"/>
  <c r="AS86" i="30"/>
  <c r="AS86" i="29"/>
  <c r="AS86" i="31"/>
  <c r="AP75" i="32"/>
  <c r="AY83" i="30"/>
  <c r="AY83" i="35"/>
  <c r="AY83" i="33"/>
  <c r="AY83" i="34"/>
  <c r="AY83" i="29"/>
  <c r="AN88" i="33"/>
  <c r="AN88" i="36"/>
  <c r="AN88" i="29"/>
  <c r="AN88" i="34"/>
  <c r="AN88" i="35"/>
  <c r="AN88" i="31"/>
  <c r="AN88" i="30"/>
  <c r="AQ73" i="32"/>
  <c r="W49" i="35"/>
  <c r="V55" i="35"/>
  <c r="L41" i="32"/>
  <c r="K46" i="32"/>
  <c r="V41" i="34"/>
  <c r="U55" i="34"/>
  <c r="V39" i="32"/>
  <c r="U46" i="32"/>
  <c r="AU88" i="33"/>
  <c r="AU88" i="36"/>
  <c r="AU88" i="31"/>
  <c r="AU88" i="29"/>
  <c r="AU88" i="30"/>
  <c r="AU88" i="35"/>
  <c r="AU88" i="34"/>
  <c r="AQ68" i="32"/>
  <c r="AQ70" i="32"/>
  <c r="AM71" i="32"/>
  <c r="AY71" i="2"/>
  <c r="AY87" i="30"/>
  <c r="AY87" i="35"/>
  <c r="AY87" i="34"/>
  <c r="AY87" i="33"/>
  <c r="AY87" i="29"/>
  <c r="AW67" i="32"/>
  <c r="AT83" i="33"/>
  <c r="AT83" i="36"/>
  <c r="AT83" i="34"/>
  <c r="AT83" i="31"/>
  <c r="AT83" i="30"/>
  <c r="AT83" i="29"/>
  <c r="AT83" i="35"/>
  <c r="AW75" i="32"/>
  <c r="X35" i="32"/>
  <c r="AO88" i="33"/>
  <c r="AO88" i="35"/>
  <c r="AO88" i="34"/>
  <c r="AO88" i="31"/>
  <c r="AO88" i="30"/>
  <c r="AO88" i="29"/>
  <c r="AO88" i="36"/>
  <c r="N51" i="35"/>
  <c r="M55" i="35"/>
  <c r="AL43" i="31"/>
  <c r="AK55" i="31"/>
  <c r="AX73" i="32"/>
  <c r="AS83" i="33"/>
  <c r="AS83" i="31"/>
  <c r="AS83" i="30"/>
  <c r="AS83" i="29"/>
  <c r="AS83" i="36"/>
  <c r="AS83" i="35"/>
  <c r="AS83" i="34"/>
  <c r="AY89" i="29"/>
  <c r="AY89" i="35"/>
  <c r="AY89" i="34"/>
  <c r="AY89" i="33"/>
  <c r="AY89" i="30"/>
  <c r="AR78" i="33"/>
  <c r="AR78" i="36"/>
  <c r="AR78" i="35"/>
  <c r="AR78" i="34"/>
  <c r="AR78" i="31"/>
  <c r="AR78" i="29"/>
  <c r="AR78" i="30"/>
  <c r="AX70" i="32"/>
  <c r="AO75" i="32"/>
  <c r="AW66" i="32"/>
  <c r="N45" i="34"/>
  <c r="M55" i="34"/>
  <c r="AW80" i="33"/>
  <c r="AW80" i="35"/>
  <c r="AW80" i="34"/>
  <c r="AW80" i="31"/>
  <c r="AW80" i="30"/>
  <c r="AW80" i="29"/>
  <c r="AW80" i="36"/>
  <c r="AX82" i="33"/>
  <c r="AX82" i="36"/>
  <c r="AX82" i="35"/>
  <c r="AX82" i="30"/>
  <c r="AX82" i="31"/>
  <c r="AX82" i="34"/>
  <c r="AX82" i="29"/>
  <c r="AM74" i="32"/>
  <c r="AY74" i="2"/>
  <c r="AY84" i="29"/>
  <c r="AY84" i="35"/>
  <c r="AY84" i="34"/>
  <c r="AY84" i="30"/>
  <c r="AY84" i="33"/>
  <c r="AV67" i="32"/>
  <c r="AQ81" i="33"/>
  <c r="AQ81" i="36"/>
  <c r="AQ81" i="35"/>
  <c r="AQ81" i="34"/>
  <c r="AQ81" i="31"/>
  <c r="AQ81" i="29"/>
  <c r="AQ81" i="30"/>
  <c r="AT74" i="32"/>
  <c r="P39" i="32"/>
  <c r="L42" i="33"/>
  <c r="K55" i="33"/>
  <c r="V42" i="33"/>
  <c r="U55" i="33"/>
  <c r="C26" i="2"/>
  <c r="C56" i="2"/>
  <c r="E19" i="33"/>
  <c r="E79" i="28" s="1"/>
  <c r="M19" i="34"/>
  <c r="M80" i="28" s="1"/>
  <c r="F19" i="35"/>
  <c r="F81" i="28" s="1"/>
  <c r="G19" i="29"/>
  <c r="G72" i="28" s="1"/>
  <c r="L19" i="29"/>
  <c r="L72" i="28" s="1"/>
  <c r="F19" i="33"/>
  <c r="F79" i="28" s="1"/>
  <c r="J19" i="29"/>
  <c r="J72" i="28" s="1"/>
  <c r="D19" i="36"/>
  <c r="D82" i="28" s="1"/>
  <c r="D66" i="28" s="1"/>
  <c r="AU69" i="32"/>
  <c r="AV70" i="32"/>
  <c r="AU82" i="33"/>
  <c r="AU82" i="30"/>
  <c r="AU82" i="34"/>
  <c r="AU82" i="36"/>
  <c r="AU82" i="35"/>
  <c r="AU82" i="31"/>
  <c r="AU82" i="29"/>
  <c r="AW88" i="33"/>
  <c r="AW88" i="29"/>
  <c r="AW88" i="34"/>
  <c r="AW88" i="36"/>
  <c r="AW88" i="35"/>
  <c r="AW88" i="31"/>
  <c r="AW88" i="30"/>
  <c r="AO85" i="33"/>
  <c r="AO85" i="31"/>
  <c r="AO85" i="29"/>
  <c r="AO85" i="36"/>
  <c r="AO85" i="35"/>
  <c r="AO85" i="34"/>
  <c r="AO85" i="30"/>
  <c r="AT87" i="31"/>
  <c r="AT87" i="30"/>
  <c r="AT87" i="33"/>
  <c r="AT87" i="36"/>
  <c r="AT87" i="35"/>
  <c r="AT87" i="34"/>
  <c r="AT87" i="29"/>
  <c r="AO71" i="32"/>
  <c r="AY82" i="30"/>
  <c r="AY82" i="35"/>
  <c r="AY82" i="34"/>
  <c r="AY82" i="33"/>
  <c r="AY82" i="29"/>
  <c r="AP80" i="33"/>
  <c r="AP80" i="30"/>
  <c r="AP80" i="31"/>
  <c r="AP80" i="29"/>
  <c r="AP80" i="36"/>
  <c r="AP80" i="35"/>
  <c r="AP80" i="34"/>
  <c r="AN70" i="32"/>
  <c r="AT78" i="33"/>
  <c r="AT78" i="29"/>
  <c r="AT78" i="34"/>
  <c r="AT78" i="36"/>
  <c r="AT78" i="35"/>
  <c r="AT78" i="30"/>
  <c r="AT78" i="31"/>
  <c r="AO81" i="33"/>
  <c r="AO81" i="29"/>
  <c r="AO81" i="34"/>
  <c r="AO81" i="36"/>
  <c r="AO81" i="35"/>
  <c r="AO81" i="31"/>
  <c r="AO81" i="30"/>
  <c r="C24" i="32"/>
  <c r="C21" i="2"/>
  <c r="C51" i="2"/>
  <c r="L19" i="35"/>
  <c r="L81" i="28" s="1"/>
  <c r="L19" i="33"/>
  <c r="L79" i="28" s="1"/>
  <c r="E19" i="35"/>
  <c r="E81" i="28" s="1"/>
  <c r="D19" i="10"/>
  <c r="D71" i="28" s="1"/>
  <c r="D63" i="28" s="1"/>
  <c r="AM68" i="32"/>
  <c r="AY68" i="2"/>
  <c r="AT67" i="32"/>
  <c r="AV71" i="32"/>
  <c r="AN83" i="33"/>
  <c r="AN83" i="31"/>
  <c r="AN83" i="29"/>
  <c r="AN83" i="36"/>
  <c r="AN83" i="35"/>
  <c r="AN83" i="34"/>
  <c r="AN83" i="30"/>
  <c r="AO87" i="33"/>
  <c r="AO87" i="31"/>
  <c r="AO87" i="34"/>
  <c r="AO87" i="36"/>
  <c r="AO87" i="35"/>
  <c r="AO87" i="30"/>
  <c r="AO87" i="29"/>
  <c r="AY86" i="30"/>
  <c r="AY86" i="35"/>
  <c r="AY86" i="34"/>
  <c r="AY86" i="33"/>
  <c r="AY86" i="29"/>
  <c r="AV84" i="33"/>
  <c r="AV84" i="29"/>
  <c r="AV84" i="34"/>
  <c r="AV84" i="36"/>
  <c r="AV84" i="35"/>
  <c r="AV84" i="31"/>
  <c r="AV84" i="30"/>
  <c r="AQ89" i="33"/>
  <c r="AQ89" i="29"/>
  <c r="AQ89" i="34"/>
  <c r="AQ89" i="36"/>
  <c r="AQ89" i="35"/>
  <c r="AQ89" i="31"/>
  <c r="AQ89" i="30"/>
  <c r="AR89" i="33"/>
  <c r="AR89" i="30"/>
  <c r="AR89" i="35"/>
  <c r="AR89" i="36"/>
  <c r="AR89" i="34"/>
  <c r="AR89" i="31"/>
  <c r="AR89" i="29"/>
  <c r="AS68" i="32"/>
  <c r="C151" i="34"/>
  <c r="AP72" i="32"/>
  <c r="C166" i="34"/>
  <c r="M19" i="30"/>
  <c r="M73" i="28" s="1"/>
  <c r="C34" i="29"/>
  <c r="K19" i="35"/>
  <c r="K81" i="28" s="1"/>
  <c r="AO84" i="33"/>
  <c r="AO84" i="30"/>
  <c r="AO84" i="29"/>
  <c r="AO84" i="36"/>
  <c r="AO84" i="35"/>
  <c r="AO84" i="34"/>
  <c r="AO84" i="31"/>
  <c r="AO67" i="32"/>
  <c r="AQ90" i="33"/>
  <c r="AQ90" i="30"/>
  <c r="AQ90" i="29"/>
  <c r="AQ90" i="36"/>
  <c r="AQ90" i="35"/>
  <c r="AQ90" i="34"/>
  <c r="AQ90" i="31"/>
  <c r="AR68" i="32"/>
  <c r="AP82" i="33"/>
  <c r="AP82" i="31"/>
  <c r="AP82" i="29"/>
  <c r="AP82" i="36"/>
  <c r="AP82" i="35"/>
  <c r="AP82" i="34"/>
  <c r="AP82" i="30"/>
  <c r="AV85" i="31"/>
  <c r="AV85" i="36"/>
  <c r="AV85" i="33"/>
  <c r="AV85" i="35"/>
  <c r="AV85" i="34"/>
  <c r="AV85" i="30"/>
  <c r="AV85" i="29"/>
  <c r="C144" i="29"/>
  <c r="AV66" i="32"/>
  <c r="AS78" i="33"/>
  <c r="AS78" i="30"/>
  <c r="AS78" i="34"/>
  <c r="AS78" i="36"/>
  <c r="AS78" i="35"/>
  <c r="AS78" i="29"/>
  <c r="AS78" i="31"/>
  <c r="AU71" i="32"/>
  <c r="AN84" i="33"/>
  <c r="AN84" i="31"/>
  <c r="AN84" i="29"/>
  <c r="AN84" i="36"/>
  <c r="AN84" i="35"/>
  <c r="AN84" i="34"/>
  <c r="AN84" i="30"/>
  <c r="G19" i="34"/>
  <c r="G80" i="28" s="1"/>
  <c r="J19" i="10"/>
  <c r="J71" i="28" s="1"/>
  <c r="H19" i="30"/>
  <c r="H73" i="28" s="1"/>
  <c r="D19" i="29"/>
  <c r="D72" i="28" s="1"/>
  <c r="M19" i="35"/>
  <c r="M81" i="28" s="1"/>
  <c r="L19" i="36"/>
  <c r="L82" i="28" s="1"/>
  <c r="L66" i="28" s="1"/>
  <c r="K19" i="34"/>
  <c r="K80" i="28" s="1"/>
  <c r="F19" i="30"/>
  <c r="F73" i="28" s="1"/>
  <c r="F65" i="28" s="1"/>
  <c r="C25" i="2"/>
  <c r="C55" i="2"/>
  <c r="AQ74" i="32"/>
  <c r="Y41" i="30"/>
  <c r="X55" i="30"/>
  <c r="AV73" i="32"/>
  <c r="AS67" i="32"/>
  <c r="M44" i="30"/>
  <c r="C152" i="35"/>
  <c r="I19" i="36"/>
  <c r="I82" i="28" s="1"/>
  <c r="I66" i="28" s="1"/>
  <c r="D19" i="33"/>
  <c r="D79" i="28" s="1"/>
  <c r="C28" i="2"/>
  <c r="C58" i="2"/>
  <c r="C29" i="2"/>
  <c r="C59" i="2"/>
  <c r="C22" i="2"/>
  <c r="C52" i="2"/>
  <c r="I19" i="10"/>
  <c r="I71" i="28" s="1"/>
  <c r="I19" i="35"/>
  <c r="I81" i="28" s="1"/>
  <c r="D19" i="34"/>
  <c r="D80" i="28" s="1"/>
  <c r="E19" i="29"/>
  <c r="E72" i="28" s="1"/>
  <c r="AU80" i="33"/>
  <c r="AU80" i="31"/>
  <c r="AU80" i="30"/>
  <c r="AU80" i="36"/>
  <c r="AU80" i="35"/>
  <c r="AU80" i="34"/>
  <c r="AU80" i="29"/>
  <c r="AU86" i="34"/>
  <c r="AU86" i="30"/>
  <c r="AU86" i="33"/>
  <c r="AU86" i="36"/>
  <c r="AU86" i="35"/>
  <c r="AU86" i="31"/>
  <c r="AU86" i="29"/>
  <c r="AU85" i="33"/>
  <c r="AU85" i="31"/>
  <c r="AU85" i="30"/>
  <c r="AU85" i="29"/>
  <c r="AU85" i="36"/>
  <c r="AU85" i="35"/>
  <c r="AU85" i="34"/>
  <c r="AV80" i="31"/>
  <c r="AV80" i="29"/>
  <c r="AV80" i="34"/>
  <c r="AV80" i="36"/>
  <c r="AV80" i="35"/>
  <c r="AV80" i="33"/>
  <c r="AV80" i="30"/>
  <c r="AW73" i="32"/>
  <c r="AX90" i="31"/>
  <c r="AX90" i="29"/>
  <c r="AX90" i="34"/>
  <c r="AX90" i="36"/>
  <c r="AX90" i="35"/>
  <c r="AX90" i="33"/>
  <c r="AX90" i="30"/>
  <c r="AX75" i="32"/>
  <c r="C23" i="32"/>
  <c r="H19" i="35"/>
  <c r="H81" i="28" s="1"/>
  <c r="M19" i="33"/>
  <c r="M79" i="28" s="1"/>
  <c r="I19" i="33"/>
  <c r="I79" i="28" s="1"/>
  <c r="I63" i="28" s="1"/>
  <c r="E19" i="34"/>
  <c r="E80" i="28" s="1"/>
  <c r="AV72" i="32"/>
  <c r="AU70" i="32"/>
  <c r="AR88" i="31"/>
  <c r="AR88" i="30"/>
  <c r="AR88" i="29"/>
  <c r="AR88" i="36"/>
  <c r="AR88" i="33"/>
  <c r="AR88" i="35"/>
  <c r="AR88" i="34"/>
  <c r="AY69" i="2"/>
  <c r="AM69" i="32"/>
  <c r="AN67" i="32"/>
  <c r="C34" i="34"/>
  <c r="M19" i="29"/>
  <c r="M72" i="28" s="1"/>
  <c r="F19" i="36"/>
  <c r="F82" i="28" s="1"/>
  <c r="F66" i="28" s="1"/>
  <c r="F19" i="10"/>
  <c r="F71" i="28" s="1"/>
  <c r="E19" i="30"/>
  <c r="E73" i="28" s="1"/>
  <c r="E65" i="28" s="1"/>
  <c r="AO83" i="34"/>
  <c r="AO83" i="29"/>
  <c r="AO83" i="33"/>
  <c r="AO83" i="36"/>
  <c r="AO83" i="35"/>
  <c r="AO83" i="31"/>
  <c r="AO83" i="30"/>
  <c r="AP81" i="33"/>
  <c r="AP81" i="31"/>
  <c r="AP81" i="30"/>
  <c r="AP81" i="36"/>
  <c r="AP81" i="34"/>
  <c r="AP81" i="35"/>
  <c r="AP81" i="29"/>
  <c r="AX87" i="33"/>
  <c r="AX87" i="29"/>
  <c r="AX87" i="34"/>
  <c r="AX87" i="36"/>
  <c r="AX87" i="35"/>
  <c r="AX87" i="31"/>
  <c r="AX87" i="30"/>
  <c r="AM79" i="33"/>
  <c r="AM79" i="31"/>
  <c r="AM79" i="29"/>
  <c r="AY79" i="10"/>
  <c r="AM79" i="36"/>
  <c r="AM79" i="35"/>
  <c r="AM79" i="34"/>
  <c r="AM79" i="30"/>
  <c r="AS87" i="33"/>
  <c r="AS87" i="31"/>
  <c r="AS87" i="29"/>
  <c r="AS87" i="36"/>
  <c r="AS87" i="35"/>
  <c r="AS87" i="34"/>
  <c r="AS87" i="30"/>
  <c r="AP73" i="32"/>
  <c r="Y41" i="29"/>
  <c r="AX88" i="31"/>
  <c r="AX88" i="33"/>
  <c r="AX88" i="29"/>
  <c r="AX88" i="36"/>
  <c r="AX88" i="35"/>
  <c r="AX88" i="34"/>
  <c r="AX88" i="30"/>
  <c r="AO80" i="33"/>
  <c r="AO80" i="29"/>
  <c r="AO80" i="34"/>
  <c r="AO80" i="36"/>
  <c r="AO80" i="35"/>
  <c r="AO80" i="30"/>
  <c r="AO80" i="31"/>
  <c r="AV82" i="33"/>
  <c r="AV82" i="29"/>
  <c r="AV82" i="34"/>
  <c r="AV82" i="36"/>
  <c r="AV82" i="35"/>
  <c r="AV82" i="31"/>
  <c r="AV82" i="30"/>
  <c r="AU83" i="31"/>
  <c r="AU83" i="29"/>
  <c r="AU83" i="34"/>
  <c r="AU83" i="36"/>
  <c r="AU83" i="35"/>
  <c r="AU83" i="33"/>
  <c r="AU83" i="30"/>
  <c r="C172" i="29"/>
  <c r="AY75" i="32"/>
  <c r="C26" i="32"/>
  <c r="C28" i="33"/>
  <c r="C31" i="10"/>
  <c r="C27" i="32"/>
  <c r="C32" i="36"/>
  <c r="K19" i="30"/>
  <c r="K73" i="28" s="1"/>
  <c r="G19" i="30"/>
  <c r="G73" i="28" s="1"/>
  <c r="AW72" i="32"/>
  <c r="AO70" i="32"/>
  <c r="AN69" i="32"/>
  <c r="AR75" i="32"/>
  <c r="D56" i="28"/>
  <c r="J19" i="30"/>
  <c r="J73" i="28" s="1"/>
  <c r="M198" i="41"/>
  <c r="M206" i="41"/>
  <c r="J199" i="41"/>
  <c r="N175" i="41"/>
  <c r="O183" i="40"/>
  <c r="AM78" i="29"/>
  <c r="AM78" i="35"/>
  <c r="H19" i="34"/>
  <c r="H80" i="28" s="1"/>
  <c r="J19" i="33"/>
  <c r="J79" i="28" s="1"/>
  <c r="AM78" i="33"/>
  <c r="AM78" i="36"/>
  <c r="BJ208" i="40"/>
  <c r="E198" i="41"/>
  <c r="C209" i="41"/>
  <c r="BK203" i="40"/>
  <c r="BJ206" i="40"/>
  <c r="G66" i="28"/>
  <c r="H19" i="36"/>
  <c r="H82" i="28" s="1"/>
  <c r="H66" i="28" s="1"/>
  <c r="G208" i="41"/>
  <c r="AJ210" i="40"/>
  <c r="AL210" i="40"/>
  <c r="O7" i="41"/>
  <c r="N184" i="41"/>
  <c r="N202" i="41" s="1"/>
  <c r="C206" i="41"/>
  <c r="E203" i="41"/>
  <c r="L19" i="34"/>
  <c r="L80" i="28" s="1"/>
  <c r="M203" i="41"/>
  <c r="K19" i="29"/>
  <c r="K72" i="28" s="1"/>
  <c r="K64" i="28" s="1"/>
  <c r="AE205" i="40"/>
  <c r="J204" i="41"/>
  <c r="L208" i="41"/>
  <c r="I202" i="41"/>
  <c r="J202" i="41"/>
  <c r="F208" i="41"/>
  <c r="J64" i="28"/>
  <c r="S210" i="40"/>
  <c r="J209" i="41"/>
  <c r="G200" i="41"/>
  <c r="K204" i="41"/>
  <c r="M208" i="41"/>
  <c r="E205" i="41"/>
  <c r="F206" i="41"/>
  <c r="J210" i="41"/>
  <c r="K19" i="33"/>
  <c r="K79" i="28" s="1"/>
  <c r="F198" i="41"/>
  <c r="H202" i="41"/>
  <c r="E206" i="41"/>
  <c r="G210" i="41"/>
  <c r="D210" i="40"/>
  <c r="K206" i="41"/>
  <c r="K209" i="41"/>
  <c r="H210" i="41"/>
  <c r="AM78" i="34"/>
  <c r="AM78" i="30"/>
  <c r="AY78" i="10"/>
  <c r="AY78" i="35" s="1"/>
  <c r="F203" i="41"/>
  <c r="J207" i="41"/>
  <c r="L206" i="41"/>
  <c r="E208" i="41"/>
  <c r="G193" i="41"/>
  <c r="O192" i="40"/>
  <c r="O209" i="40" s="1"/>
  <c r="O190" i="41"/>
  <c r="F193" i="41"/>
  <c r="M240" i="39"/>
  <c r="C211" i="41"/>
  <c r="AO210" i="40"/>
  <c r="L202" i="41"/>
  <c r="L209" i="41"/>
  <c r="G19" i="35"/>
  <c r="G81" i="28" s="1"/>
  <c r="G65" i="28" s="1"/>
  <c r="F199" i="41"/>
  <c r="L210" i="40"/>
  <c r="D206" i="41"/>
  <c r="O41" i="41"/>
  <c r="V210" i="40"/>
  <c r="G210" i="40"/>
  <c r="C193" i="41"/>
  <c r="K203" i="41"/>
  <c r="BK205" i="40"/>
  <c r="BK204" i="40"/>
  <c r="AE199" i="40"/>
  <c r="I217" i="41"/>
  <c r="D240" i="39"/>
  <c r="O183" i="39"/>
  <c r="J218" i="41"/>
  <c r="D193" i="41"/>
  <c r="O32" i="41"/>
  <c r="L201" i="41"/>
  <c r="N113" i="41"/>
  <c r="D200" i="41"/>
  <c r="O172" i="41"/>
  <c r="AA210" i="40"/>
  <c r="L218" i="41"/>
  <c r="O10" i="41"/>
  <c r="O5" i="41"/>
  <c r="K217" i="41"/>
  <c r="N186" i="41"/>
  <c r="N204" i="41" s="1"/>
  <c r="N167" i="41"/>
  <c r="O167" i="41" s="1"/>
  <c r="H211" i="41"/>
  <c r="O14" i="41"/>
  <c r="H218" i="41"/>
  <c r="N176" i="41"/>
  <c r="O176" i="41" s="1"/>
  <c r="N97" i="41"/>
  <c r="F216" i="41"/>
  <c r="N185" i="41"/>
  <c r="O185" i="41" s="1"/>
  <c r="E217" i="41"/>
  <c r="F218" i="41"/>
  <c r="BK191" i="40"/>
  <c r="BK208" i="40" s="1"/>
  <c r="I210" i="40"/>
  <c r="F210" i="40"/>
  <c r="AE177" i="40"/>
  <c r="G216" i="41"/>
  <c r="G219" i="41" s="1"/>
  <c r="O208" i="40"/>
  <c r="P113" i="41"/>
  <c r="F19" i="34"/>
  <c r="F80" i="28" s="1"/>
  <c r="F64" i="28" s="1"/>
  <c r="O129" i="41"/>
  <c r="J211" i="41"/>
  <c r="BJ213" i="40"/>
  <c r="O81" i="40"/>
  <c r="AD213" i="40"/>
  <c r="O97" i="40"/>
  <c r="AT213" i="40"/>
  <c r="O49" i="40"/>
  <c r="H65" i="28"/>
  <c r="K19" i="36"/>
  <c r="K82" i="28" s="1"/>
  <c r="K66" i="28" s="1"/>
  <c r="O12" i="41"/>
  <c r="N188" i="41"/>
  <c r="O188" i="41" s="1"/>
  <c r="BK201" i="40"/>
  <c r="H216" i="41"/>
  <c r="O38" i="30"/>
  <c r="N49" i="41"/>
  <c r="N164" i="41"/>
  <c r="O164" i="41" s="1"/>
  <c r="O20" i="41"/>
  <c r="N33" i="41"/>
  <c r="L19" i="30"/>
  <c r="L73" i="28" s="1"/>
  <c r="L65" i="28" s="1"/>
  <c r="O173" i="41"/>
  <c r="O81" i="41"/>
  <c r="J201" i="41"/>
  <c r="P193" i="41"/>
  <c r="L211" i="41"/>
  <c r="O205" i="40"/>
  <c r="H19" i="10"/>
  <c r="H71" i="28" s="1"/>
  <c r="N19" i="43"/>
  <c r="C177" i="41"/>
  <c r="D64" i="28"/>
  <c r="AE202" i="40"/>
  <c r="O38" i="29"/>
  <c r="H19" i="29"/>
  <c r="H72" i="28" s="1"/>
  <c r="T210" i="40"/>
  <c r="E19" i="10"/>
  <c r="E71" i="28" s="1"/>
  <c r="E63" i="28" s="1"/>
  <c r="C216" i="41"/>
  <c r="C219" i="41" s="1"/>
  <c r="M16" i="32"/>
  <c r="M78" i="28" s="1"/>
  <c r="E240" i="39"/>
  <c r="O232" i="39"/>
  <c r="J240" i="39"/>
  <c r="O236" i="39"/>
  <c r="K240" i="39"/>
  <c r="G240" i="39"/>
  <c r="H240" i="39"/>
  <c r="O229" i="39"/>
  <c r="O234" i="39"/>
  <c r="O233" i="39"/>
  <c r="O237" i="39"/>
  <c r="O235" i="39"/>
  <c r="I240" i="39"/>
  <c r="L240" i="39"/>
  <c r="F240" i="39"/>
  <c r="M65" i="28"/>
  <c r="K65" i="28"/>
  <c r="J41" i="31"/>
  <c r="I55" i="31"/>
  <c r="D19" i="30"/>
  <c r="D73" i="28" s="1"/>
  <c r="AU177" i="40"/>
  <c r="M193" i="41"/>
  <c r="O200" i="41"/>
  <c r="I19" i="30"/>
  <c r="I73" i="28" s="1"/>
  <c r="I65" i="28" s="1"/>
  <c r="AU209" i="40"/>
  <c r="U210" i="40"/>
  <c r="O187" i="40"/>
  <c r="O204" i="40" s="1"/>
  <c r="O182" i="41"/>
  <c r="I19" i="29"/>
  <c r="I72" i="28" s="1"/>
  <c r="H177" i="41"/>
  <c r="E177" i="41"/>
  <c r="J193" i="41"/>
  <c r="L63" i="28"/>
  <c r="K210" i="40"/>
  <c r="L193" i="41"/>
  <c r="C19" i="33"/>
  <c r="C79" i="28" s="1"/>
  <c r="H210" i="40"/>
  <c r="G177" i="41"/>
  <c r="M19" i="10"/>
  <c r="M71" i="28" s="1"/>
  <c r="M63" i="28" s="1"/>
  <c r="O65" i="41"/>
  <c r="O207" i="40"/>
  <c r="O166" i="41"/>
  <c r="O168" i="41"/>
  <c r="F63" i="28"/>
  <c r="O185" i="40"/>
  <c r="O203" i="40"/>
  <c r="M19" i="36"/>
  <c r="M82" i="28" s="1"/>
  <c r="M66" i="28" s="1"/>
  <c r="M64" i="28"/>
  <c r="G19" i="10"/>
  <c r="G71" i="28" s="1"/>
  <c r="BK189" i="40"/>
  <c r="BK206" i="40" s="1"/>
  <c r="AN210" i="40"/>
  <c r="AS210" i="40"/>
  <c r="E64" i="28"/>
  <c r="AE200" i="40"/>
  <c r="G64" i="28"/>
  <c r="D16" i="2"/>
  <c r="D70" i="28" s="1"/>
  <c r="BK198" i="40"/>
  <c r="O38" i="31"/>
  <c r="AT201" i="40"/>
  <c r="N9" i="35"/>
  <c r="AT202" i="40"/>
  <c r="N10" i="35"/>
  <c r="C19" i="10"/>
  <c r="C23" i="10"/>
  <c r="N8" i="10"/>
  <c r="N200" i="40"/>
  <c r="O167" i="40"/>
  <c r="O200" i="40" s="1"/>
  <c r="N202" i="40"/>
  <c r="N10" i="10"/>
  <c r="O4" i="41"/>
  <c r="AE204" i="40"/>
  <c r="N11" i="35"/>
  <c r="AT203" i="40"/>
  <c r="G19" i="33"/>
  <c r="G79" i="28" s="1"/>
  <c r="AM210" i="40"/>
  <c r="AK210" i="40"/>
  <c r="H204" i="41"/>
  <c r="J19" i="36"/>
  <c r="J82" i="28" s="1"/>
  <c r="J66" i="28" s="1"/>
  <c r="D16" i="32"/>
  <c r="D78" i="28" s="1"/>
  <c r="L216" i="41"/>
  <c r="C19" i="34"/>
  <c r="C26" i="34"/>
  <c r="AD198" i="40"/>
  <c r="N6" i="34"/>
  <c r="N14" i="35"/>
  <c r="AT206" i="40"/>
  <c r="N198" i="40"/>
  <c r="N6" i="33"/>
  <c r="N12" i="35"/>
  <c r="AT204" i="40"/>
  <c r="N7" i="10"/>
  <c r="N199" i="40"/>
  <c r="BK200" i="40"/>
  <c r="D198" i="41"/>
  <c r="O169" i="40"/>
  <c r="K193" i="41"/>
  <c r="O9" i="41"/>
  <c r="Q193" i="41"/>
  <c r="P177" i="41"/>
  <c r="N213" i="40"/>
  <c r="BJ204" i="40"/>
  <c r="N12" i="36"/>
  <c r="O197" i="40"/>
  <c r="J63" i="28"/>
  <c r="N214" i="40"/>
  <c r="O113" i="40"/>
  <c r="O39" i="41"/>
  <c r="C24" i="36"/>
  <c r="C19" i="36"/>
  <c r="N7" i="35"/>
  <c r="AT199" i="40"/>
  <c r="N16" i="10"/>
  <c r="N208" i="40"/>
  <c r="N181" i="41"/>
  <c r="N199" i="41" s="1"/>
  <c r="N183" i="41"/>
  <c r="N14" i="33"/>
  <c r="N206" i="40"/>
  <c r="L198" i="41"/>
  <c r="E19" i="36"/>
  <c r="AU199" i="40"/>
  <c r="N11" i="33"/>
  <c r="N203" i="40"/>
  <c r="N15" i="35"/>
  <c r="AT207" i="40"/>
  <c r="N17" i="10"/>
  <c r="N209" i="40"/>
  <c r="AE181" i="40"/>
  <c r="AE198" i="40" s="1"/>
  <c r="K177" i="41"/>
  <c r="N187" i="41"/>
  <c r="O187" i="41" s="1"/>
  <c r="N5" i="33"/>
  <c r="N193" i="40"/>
  <c r="C29" i="30"/>
  <c r="C19" i="30"/>
  <c r="N15" i="34"/>
  <c r="AD207" i="40"/>
  <c r="O84" i="41"/>
  <c r="N189" i="41"/>
  <c r="O189" i="41" s="1"/>
  <c r="AP210" i="40"/>
  <c r="C171" i="36"/>
  <c r="C152" i="36"/>
  <c r="K19" i="10"/>
  <c r="K71" i="28" s="1"/>
  <c r="AB210" i="40"/>
  <c r="O8" i="41"/>
  <c r="AE17" i="40"/>
  <c r="C29" i="35"/>
  <c r="C19" i="35"/>
  <c r="C81" i="28" s="1"/>
  <c r="BJ198" i="40"/>
  <c r="N6" i="36"/>
  <c r="BJ193" i="40"/>
  <c r="BJ210" i="40" s="1"/>
  <c r="C26" i="29"/>
  <c r="C19" i="29"/>
  <c r="AY210" i="40"/>
  <c r="AC210" i="40"/>
  <c r="N6" i="35"/>
  <c r="AT198" i="40"/>
  <c r="N8" i="35"/>
  <c r="AT200" i="40"/>
  <c r="AU181" i="40"/>
  <c r="AU198" i="40" s="1"/>
  <c r="AE203" i="40"/>
  <c r="AR210" i="40"/>
  <c r="P194" i="40"/>
  <c r="Q194" i="41" s="1"/>
  <c r="Q177" i="41"/>
  <c r="I19" i="34"/>
  <c r="I80" i="28" s="1"/>
  <c r="AD206" i="40"/>
  <c r="N14" i="34"/>
  <c r="N15" i="33"/>
  <c r="N207" i="40"/>
  <c r="AU203" i="40"/>
  <c r="N13" i="35"/>
  <c r="AU188" i="40"/>
  <c r="AU205" i="40" s="1"/>
  <c r="AT205" i="40"/>
  <c r="AU185" i="40"/>
  <c r="AU202" i="40" s="1"/>
  <c r="AU189" i="40"/>
  <c r="AU206" i="40" s="1"/>
  <c r="N17" i="35"/>
  <c r="AT209" i="40"/>
  <c r="AD193" i="40"/>
  <c r="AD197" i="40"/>
  <c r="N5" i="34"/>
  <c r="AE180" i="40"/>
  <c r="AE197" i="40" s="1"/>
  <c r="N16" i="34"/>
  <c r="AD208" i="40"/>
  <c r="AE190" i="40"/>
  <c r="AE207" i="40" s="1"/>
  <c r="J19" i="35"/>
  <c r="J81" i="28" s="1"/>
  <c r="J65" i="28" s="1"/>
  <c r="N169" i="41"/>
  <c r="AU183" i="40"/>
  <c r="AU200" i="40" s="1"/>
  <c r="O206" i="40"/>
  <c r="AU190" i="40"/>
  <c r="AU207" i="40" s="1"/>
  <c r="K216" i="41"/>
  <c r="K219" i="41" s="1"/>
  <c r="G211" i="41"/>
  <c r="AE206" i="40"/>
  <c r="AD200" i="40"/>
  <c r="N8" i="34"/>
  <c r="AD209" i="40"/>
  <c r="N17" i="34"/>
  <c r="X210" i="40"/>
  <c r="AI210" i="40"/>
  <c r="C172" i="34"/>
  <c r="C153" i="34"/>
  <c r="H193" i="41"/>
  <c r="N9" i="33"/>
  <c r="N201" i="40"/>
  <c r="AU204" i="40"/>
  <c r="O79" i="41"/>
  <c r="BK17" i="40"/>
  <c r="N7" i="33"/>
  <c r="O182" i="40"/>
  <c r="O199" i="40" s="1"/>
  <c r="N9" i="34"/>
  <c r="AD201" i="40"/>
  <c r="AU184" i="40"/>
  <c r="AU201" i="40" s="1"/>
  <c r="N17" i="41"/>
  <c r="C173" i="29"/>
  <c r="C154" i="29"/>
  <c r="N180" i="41"/>
  <c r="O180" i="41" s="1"/>
  <c r="N8" i="36"/>
  <c r="BJ200" i="40"/>
  <c r="N13" i="34"/>
  <c r="AD205" i="40"/>
  <c r="O215" i="39"/>
  <c r="O230" i="39" s="1"/>
  <c r="J216" i="41"/>
  <c r="N16" i="35"/>
  <c r="AT208" i="40"/>
  <c r="N204" i="40"/>
  <c r="N12" i="10"/>
  <c r="AE192" i="40"/>
  <c r="AE209" i="40" s="1"/>
  <c r="AT197" i="40"/>
  <c r="N5" i="35"/>
  <c r="AT193" i="40"/>
  <c r="AT210" i="40" s="1"/>
  <c r="N192" i="41"/>
  <c r="O192" i="41" s="1"/>
  <c r="O16" i="41"/>
  <c r="AU191" i="40"/>
  <c r="AU208" i="40" s="1"/>
  <c r="BI210" i="40"/>
  <c r="N12" i="34"/>
  <c r="AD204" i="40"/>
  <c r="N10" i="36"/>
  <c r="BJ202" i="40"/>
  <c r="W210" i="40"/>
  <c r="O107" i="41"/>
  <c r="H19" i="33"/>
  <c r="H79" i="28" s="1"/>
  <c r="O181" i="40"/>
  <c r="O198" i="40" s="1"/>
  <c r="AD202" i="40"/>
  <c r="N10" i="34"/>
  <c r="N197" i="40"/>
  <c r="N177" i="40"/>
  <c r="O177" i="40" s="1"/>
  <c r="N5" i="10"/>
  <c r="O17" i="40"/>
  <c r="AU17" i="40"/>
  <c r="AE208" i="40"/>
  <c r="D19" i="35"/>
  <c r="D81" i="28" s="1"/>
  <c r="O13" i="41"/>
  <c r="O11" i="41"/>
  <c r="H35" i="2"/>
  <c r="G46" i="2"/>
  <c r="N15" i="2"/>
  <c r="F16" i="2"/>
  <c r="F70" i="28" s="1"/>
  <c r="G16" i="32"/>
  <c r="G78" i="28" s="1"/>
  <c r="F211" i="41"/>
  <c r="E16" i="2"/>
  <c r="E70" i="28" s="1"/>
  <c r="N5" i="2"/>
  <c r="N211" i="39"/>
  <c r="H16" i="2"/>
  <c r="H70" i="28" s="1"/>
  <c r="N200" i="41"/>
  <c r="F200" i="41"/>
  <c r="F177" i="41"/>
  <c r="C167" i="31"/>
  <c r="C176" i="31" s="1"/>
  <c r="C148" i="31"/>
  <c r="C157" i="31" s="1"/>
  <c r="C37" i="31"/>
  <c r="O161" i="41"/>
  <c r="G16" i="2"/>
  <c r="G70" i="28" s="1"/>
  <c r="O204" i="41"/>
  <c r="E201" i="41"/>
  <c r="E193" i="41"/>
  <c r="N6" i="2"/>
  <c r="N7" i="2"/>
  <c r="F16" i="32"/>
  <c r="F78" i="28" s="1"/>
  <c r="N209" i="41"/>
  <c r="J16" i="32"/>
  <c r="J78" i="28" s="1"/>
  <c r="E216" i="41"/>
  <c r="E211" i="41"/>
  <c r="E210" i="41"/>
  <c r="D201" i="41"/>
  <c r="D177" i="41"/>
  <c r="E209" i="41"/>
  <c r="O191" i="41"/>
  <c r="I216" i="41"/>
  <c r="I219" i="41" s="1"/>
  <c r="I211" i="41"/>
  <c r="I193" i="41"/>
  <c r="I199" i="41"/>
  <c r="L64" i="28"/>
  <c r="L200" i="41"/>
  <c r="L177" i="41"/>
  <c r="O171" i="41"/>
  <c r="J177" i="41"/>
  <c r="K16" i="32"/>
  <c r="K78" i="28" s="1"/>
  <c r="N225" i="39"/>
  <c r="O225" i="39" s="1"/>
  <c r="L16" i="2"/>
  <c r="L70" i="28" s="1"/>
  <c r="C74" i="28"/>
  <c r="O210" i="39"/>
  <c r="O239" i="39" s="1"/>
  <c r="C22" i="32"/>
  <c r="C16" i="32"/>
  <c r="N218" i="41"/>
  <c r="D208" i="41"/>
  <c r="O174" i="41"/>
  <c r="L16" i="32"/>
  <c r="L78" i="28" s="1"/>
  <c r="N16" i="32"/>
  <c r="N78" i="28" s="1"/>
  <c r="M16" i="2"/>
  <c r="M70" i="28" s="1"/>
  <c r="N9" i="2"/>
  <c r="C16" i="2"/>
  <c r="C70" i="28" s="1"/>
  <c r="C20" i="2"/>
  <c r="H16" i="32"/>
  <c r="H78" i="28" s="1"/>
  <c r="O32" i="32"/>
  <c r="E16" i="32"/>
  <c r="E78" i="28" s="1"/>
  <c r="G199" i="41"/>
  <c r="O165" i="41"/>
  <c r="D209" i="41"/>
  <c r="O175" i="41"/>
  <c r="I16" i="2"/>
  <c r="I70" i="28" s="1"/>
  <c r="J16" i="2"/>
  <c r="J70" i="28" s="1"/>
  <c r="N19" i="31"/>
  <c r="O145" i="41"/>
  <c r="N208" i="41"/>
  <c r="I198" i="41"/>
  <c r="I177" i="41"/>
  <c r="O223" i="39"/>
  <c r="O238" i="39" s="1"/>
  <c r="M216" i="41"/>
  <c r="M219" i="41" s="1"/>
  <c r="M211" i="41"/>
  <c r="I207" i="41"/>
  <c r="D211" i="41"/>
  <c r="D216" i="41"/>
  <c r="D219" i="41" s="1"/>
  <c r="O170" i="41"/>
  <c r="K211" i="41"/>
  <c r="K16" i="2"/>
  <c r="K70" i="28" s="1"/>
  <c r="M177" i="41"/>
  <c r="O202" i="39"/>
  <c r="O231" i="39" s="1"/>
  <c r="I16" i="32"/>
  <c r="I78" i="28" s="1"/>
  <c r="L83" i="28" l="1"/>
  <c r="L43" i="30"/>
  <c r="K55" i="30"/>
  <c r="X42" i="29"/>
  <c r="W55" i="29"/>
  <c r="AY74" i="32"/>
  <c r="M42" i="33"/>
  <c r="L55" i="33"/>
  <c r="Y35" i="32"/>
  <c r="W41" i="34"/>
  <c r="V55" i="34"/>
  <c r="AM43" i="31"/>
  <c r="AL55" i="31"/>
  <c r="M41" i="32"/>
  <c r="L46" i="32"/>
  <c r="W42" i="33"/>
  <c r="V55" i="33"/>
  <c r="O45" i="34"/>
  <c r="N55" i="34"/>
  <c r="X49" i="35"/>
  <c r="W55" i="35"/>
  <c r="AY71" i="32"/>
  <c r="O51" i="35"/>
  <c r="N55" i="35"/>
  <c r="W39" i="32"/>
  <c r="V46" i="32"/>
  <c r="N44" i="30"/>
  <c r="C37" i="33"/>
  <c r="AY69" i="32"/>
  <c r="Z41" i="29"/>
  <c r="AY68" i="32"/>
  <c r="Z41" i="30"/>
  <c r="Y55" i="30"/>
  <c r="AY79" i="35"/>
  <c r="AY79" i="29"/>
  <c r="AY79" i="34"/>
  <c r="AY79" i="33"/>
  <c r="AY79" i="30"/>
  <c r="O184" i="41"/>
  <c r="AY78" i="30"/>
  <c r="F83" i="28"/>
  <c r="AY78" i="33"/>
  <c r="H64" i="28"/>
  <c r="E219" i="41"/>
  <c r="AY78" i="29"/>
  <c r="O186" i="41"/>
  <c r="K83" i="28"/>
  <c r="K63" i="28"/>
  <c r="J219" i="41"/>
  <c r="O49" i="41"/>
  <c r="O206" i="41"/>
  <c r="D23" i="30"/>
  <c r="O97" i="41"/>
  <c r="O209" i="41"/>
  <c r="D31" i="30"/>
  <c r="D28" i="30"/>
  <c r="D25" i="30"/>
  <c r="D35" i="30"/>
  <c r="L219" i="41"/>
  <c r="F219" i="41"/>
  <c r="N203" i="41"/>
  <c r="AY78" i="34"/>
  <c r="H63" i="28"/>
  <c r="N201" i="41"/>
  <c r="O199" i="41"/>
  <c r="N206" i="41"/>
  <c r="O208" i="41"/>
  <c r="H219" i="41"/>
  <c r="D32" i="30"/>
  <c r="O113" i="41"/>
  <c r="O207" i="41"/>
  <c r="O218" i="41"/>
  <c r="N217" i="41"/>
  <c r="O201" i="41"/>
  <c r="O210" i="41"/>
  <c r="O203" i="41"/>
  <c r="O202" i="41"/>
  <c r="I64" i="28"/>
  <c r="H83" i="28"/>
  <c r="D27" i="30"/>
  <c r="D30" i="30"/>
  <c r="I83" i="28"/>
  <c r="D26" i="30"/>
  <c r="D33" i="30"/>
  <c r="D34" i="30"/>
  <c r="J83" i="28"/>
  <c r="D65" i="28"/>
  <c r="O33" i="41"/>
  <c r="O38" i="35"/>
  <c r="P194" i="41"/>
  <c r="O198" i="41"/>
  <c r="O205" i="41"/>
  <c r="N211" i="41"/>
  <c r="N216" i="41"/>
  <c r="N20" i="43"/>
  <c r="O38" i="10"/>
  <c r="N177" i="41"/>
  <c r="O177" i="41" s="1"/>
  <c r="D62" i="28"/>
  <c r="O211" i="39"/>
  <c r="N240" i="39"/>
  <c r="D75" i="28"/>
  <c r="M83" i="28"/>
  <c r="K41" i="31"/>
  <c r="J55" i="31"/>
  <c r="G63" i="28"/>
  <c r="O183" i="41"/>
  <c r="O181" i="41"/>
  <c r="O202" i="40"/>
  <c r="O17" i="41"/>
  <c r="N198" i="41"/>
  <c r="N193" i="41"/>
  <c r="O193" i="41" s="1"/>
  <c r="O169" i="41"/>
  <c r="N207" i="41"/>
  <c r="N205" i="41"/>
  <c r="BK193" i="40"/>
  <c r="N74" i="28"/>
  <c r="D28" i="31"/>
  <c r="D35" i="31"/>
  <c r="E82" i="28"/>
  <c r="E66" i="28" s="1"/>
  <c r="C165" i="29"/>
  <c r="C176" i="29" s="1"/>
  <c r="C146" i="29"/>
  <c r="C157" i="29" s="1"/>
  <c r="C37" i="29"/>
  <c r="N19" i="33"/>
  <c r="O38" i="33"/>
  <c r="BK213" i="40"/>
  <c r="AD210" i="40"/>
  <c r="AE193" i="40"/>
  <c r="C73" i="28"/>
  <c r="C65" i="28" s="1"/>
  <c r="D29" i="30"/>
  <c r="D24" i="30"/>
  <c r="N210" i="41"/>
  <c r="C82" i="28"/>
  <c r="C66" i="28" s="1"/>
  <c r="C168" i="35"/>
  <c r="C176" i="35" s="1"/>
  <c r="C149" i="35"/>
  <c r="C157" i="35" s="1"/>
  <c r="C37" i="35"/>
  <c r="C168" i="30"/>
  <c r="C176" i="30" s="1"/>
  <c r="C149" i="30"/>
  <c r="C157" i="30" s="1"/>
  <c r="C37" i="30"/>
  <c r="C144" i="36"/>
  <c r="C157" i="36" s="1"/>
  <c r="C163" i="36"/>
  <c r="C176" i="36" s="1"/>
  <c r="C37" i="36"/>
  <c r="N19" i="10"/>
  <c r="D27" i="10" s="1"/>
  <c r="C37" i="34"/>
  <c r="C164" i="34"/>
  <c r="C145" i="34"/>
  <c r="D83" i="28"/>
  <c r="C37" i="10"/>
  <c r="AU213" i="40"/>
  <c r="AU193" i="40"/>
  <c r="N19" i="36"/>
  <c r="AY26" i="36" s="1"/>
  <c r="O38" i="36"/>
  <c r="C80" i="28"/>
  <c r="C71" i="28"/>
  <c r="C63" i="28" s="1"/>
  <c r="O214" i="40"/>
  <c r="P20" i="43"/>
  <c r="N19" i="35"/>
  <c r="O213" i="40"/>
  <c r="N19" i="34"/>
  <c r="O38" i="34"/>
  <c r="C72" i="28"/>
  <c r="D27" i="29"/>
  <c r="D34" i="29"/>
  <c r="D32" i="29"/>
  <c r="D31" i="29"/>
  <c r="D29" i="29"/>
  <c r="D30" i="29"/>
  <c r="D23" i="29"/>
  <c r="D28" i="29"/>
  <c r="D33" i="29"/>
  <c r="D25" i="29"/>
  <c r="D24" i="29"/>
  <c r="D26" i="29"/>
  <c r="D35" i="29"/>
  <c r="AE213" i="40"/>
  <c r="N210" i="40"/>
  <c r="O193" i="40"/>
  <c r="N16" i="2"/>
  <c r="N70" i="28" s="1"/>
  <c r="K62" i="28"/>
  <c r="K75" i="28"/>
  <c r="D174" i="30"/>
  <c r="D155" i="30"/>
  <c r="D148" i="30"/>
  <c r="D26" i="31"/>
  <c r="D23" i="31"/>
  <c r="D164" i="30"/>
  <c r="C190" i="31"/>
  <c r="C177" i="31"/>
  <c r="C183" i="31"/>
  <c r="I35" i="2"/>
  <c r="H46" i="2"/>
  <c r="D23" i="32"/>
  <c r="D27" i="32"/>
  <c r="D26" i="32"/>
  <c r="D21" i="32"/>
  <c r="D22" i="32"/>
  <c r="D28" i="32"/>
  <c r="D24" i="32"/>
  <c r="D29" i="32"/>
  <c r="D20" i="32"/>
  <c r="D25" i="32"/>
  <c r="C78" i="28"/>
  <c r="D33" i="31"/>
  <c r="D34" i="31"/>
  <c r="E62" i="28"/>
  <c r="E75" i="28"/>
  <c r="C31" i="32"/>
  <c r="D32" i="31"/>
  <c r="F75" i="28"/>
  <c r="F62" i="28"/>
  <c r="F67" i="28" s="1"/>
  <c r="D24" i="31"/>
  <c r="G62" i="28"/>
  <c r="G75" i="28"/>
  <c r="O32" i="2"/>
  <c r="D29" i="31"/>
  <c r="L75" i="28"/>
  <c r="L62" i="28"/>
  <c r="L67" i="28" s="1"/>
  <c r="H62" i="28"/>
  <c r="H75" i="28"/>
  <c r="J62" i="28"/>
  <c r="J67" i="28" s="1"/>
  <c r="J75" i="28"/>
  <c r="C31" i="2"/>
  <c r="D166" i="30"/>
  <c r="D25" i="31"/>
  <c r="D31" i="31"/>
  <c r="I62" i="28"/>
  <c r="I75" i="28"/>
  <c r="M75" i="28"/>
  <c r="M62" i="28"/>
  <c r="M67" i="28" s="1"/>
  <c r="D27" i="31"/>
  <c r="D30" i="31"/>
  <c r="C189" i="31"/>
  <c r="C158" i="31"/>
  <c r="C182" i="31"/>
  <c r="C178" i="31"/>
  <c r="G83" i="28"/>
  <c r="K67" i="28" l="1"/>
  <c r="AY33" i="36"/>
  <c r="AY31" i="36"/>
  <c r="AY30" i="36"/>
  <c r="AY35" i="36"/>
  <c r="AY28" i="36"/>
  <c r="AY24" i="36"/>
  <c r="AY151" i="36"/>
  <c r="AY170" i="36"/>
  <c r="AY29" i="36"/>
  <c r="AY27" i="36"/>
  <c r="AY153" i="36"/>
  <c r="AY172" i="36"/>
  <c r="AY25" i="36"/>
  <c r="AY34" i="36"/>
  <c r="AY146" i="36"/>
  <c r="AY165" i="36"/>
  <c r="AY23" i="36"/>
  <c r="AY32" i="36"/>
  <c r="M43" i="30"/>
  <c r="L55" i="30"/>
  <c r="Y42" i="29"/>
  <c r="X55" i="29"/>
  <c r="X39" i="32"/>
  <c r="W46" i="32"/>
  <c r="Z35" i="32"/>
  <c r="P51" i="35"/>
  <c r="P55" i="35" s="1"/>
  <c r="O55" i="35"/>
  <c r="Y49" i="35"/>
  <c r="X55" i="35"/>
  <c r="N42" i="33"/>
  <c r="M55" i="33"/>
  <c r="P45" i="34"/>
  <c r="P55" i="34" s="1"/>
  <c r="O55" i="34"/>
  <c r="N41" i="32"/>
  <c r="M46" i="32"/>
  <c r="X41" i="34"/>
  <c r="W55" i="34"/>
  <c r="X42" i="33"/>
  <c r="W55" i="33"/>
  <c r="AN43" i="31"/>
  <c r="AM55" i="31"/>
  <c r="E31" i="31"/>
  <c r="E23" i="31"/>
  <c r="E33" i="29"/>
  <c r="E172" i="29" s="1"/>
  <c r="E27" i="29"/>
  <c r="AA41" i="29"/>
  <c r="E33" i="31"/>
  <c r="E32" i="31"/>
  <c r="E25" i="31"/>
  <c r="E26" i="31"/>
  <c r="E30" i="30"/>
  <c r="E23" i="29"/>
  <c r="D147" i="30"/>
  <c r="E25" i="30"/>
  <c r="E28" i="30"/>
  <c r="O44" i="30"/>
  <c r="E24" i="31"/>
  <c r="E144" i="31" s="1"/>
  <c r="D155" i="31"/>
  <c r="E31" i="30"/>
  <c r="E151" i="30" s="1"/>
  <c r="E26" i="29"/>
  <c r="F26" i="29" s="1"/>
  <c r="E31" i="29"/>
  <c r="D148" i="31"/>
  <c r="E34" i="30"/>
  <c r="D152" i="30"/>
  <c r="E27" i="31"/>
  <c r="E166" i="31" s="1"/>
  <c r="E24" i="29"/>
  <c r="E33" i="30"/>
  <c r="E172" i="30" s="1"/>
  <c r="AA41" i="30"/>
  <c r="Z55" i="30"/>
  <c r="E25" i="29"/>
  <c r="E26" i="30"/>
  <c r="D143" i="30"/>
  <c r="D167" i="30"/>
  <c r="D170" i="30"/>
  <c r="O226" i="39"/>
  <c r="O243" i="39" s="1"/>
  <c r="E23" i="30"/>
  <c r="E27" i="30"/>
  <c r="D162" i="30"/>
  <c r="I67" i="28"/>
  <c r="D174" i="31"/>
  <c r="E28" i="31"/>
  <c r="E167" i="31" s="1"/>
  <c r="E35" i="30"/>
  <c r="E155" i="30" s="1"/>
  <c r="D151" i="30"/>
  <c r="D171" i="30"/>
  <c r="E32" i="30"/>
  <c r="F25" i="30"/>
  <c r="G25" i="30" s="1"/>
  <c r="E164" i="30"/>
  <c r="E145" i="30"/>
  <c r="D154" i="30"/>
  <c r="D145" i="30"/>
  <c r="H67" i="28"/>
  <c r="D153" i="30"/>
  <c r="G67" i="28"/>
  <c r="N219" i="41"/>
  <c r="D172" i="30"/>
  <c r="O217" i="41"/>
  <c r="E35" i="31"/>
  <c r="E174" i="31" s="1"/>
  <c r="D67" i="28"/>
  <c r="D173" i="30"/>
  <c r="D167" i="31"/>
  <c r="O211" i="41"/>
  <c r="E67" i="28"/>
  <c r="D37" i="30"/>
  <c r="O216" i="41"/>
  <c r="O240" i="39"/>
  <c r="D26" i="2"/>
  <c r="D27" i="2"/>
  <c r="D23" i="2"/>
  <c r="L41" i="31"/>
  <c r="K55" i="31"/>
  <c r="D26" i="10"/>
  <c r="D24" i="10"/>
  <c r="D33" i="10"/>
  <c r="D30" i="10"/>
  <c r="D25" i="10"/>
  <c r="O194" i="41"/>
  <c r="D34" i="10"/>
  <c r="D32" i="10"/>
  <c r="D31" i="10"/>
  <c r="C83" i="28"/>
  <c r="D28" i="10"/>
  <c r="D29" i="10"/>
  <c r="D23" i="10"/>
  <c r="D35" i="10"/>
  <c r="E35" i="10" s="1"/>
  <c r="C64" i="28"/>
  <c r="BK194" i="40"/>
  <c r="BK210" i="40"/>
  <c r="D29" i="2"/>
  <c r="D25" i="2"/>
  <c r="D28" i="2"/>
  <c r="D22" i="2"/>
  <c r="D24" i="2"/>
  <c r="D21" i="2"/>
  <c r="D30" i="2"/>
  <c r="E30" i="2" s="1"/>
  <c r="F30" i="2" s="1"/>
  <c r="G30" i="2" s="1"/>
  <c r="H30" i="2" s="1"/>
  <c r="I30" i="2" s="1"/>
  <c r="J30" i="2" s="1"/>
  <c r="K30" i="2" s="1"/>
  <c r="L30" i="2" s="1"/>
  <c r="M30" i="2" s="1"/>
  <c r="N30" i="2" s="1"/>
  <c r="O30" i="2" s="1"/>
  <c r="P30" i="2" s="1"/>
  <c r="Q30" i="2" s="1"/>
  <c r="R30" i="2" s="1"/>
  <c r="S30" i="2" s="1"/>
  <c r="T30" i="2" s="1"/>
  <c r="U30" i="2" s="1"/>
  <c r="V30" i="2" s="1"/>
  <c r="W30" i="2" s="1"/>
  <c r="X30" i="2" s="1"/>
  <c r="Y30" i="2" s="1"/>
  <c r="Z30" i="2" s="1"/>
  <c r="AA30" i="2" s="1"/>
  <c r="AB30" i="2" s="1"/>
  <c r="AC30" i="2" s="1"/>
  <c r="AD30" i="2" s="1"/>
  <c r="AE30" i="2" s="1"/>
  <c r="AF30" i="2" s="1"/>
  <c r="AG30" i="2" s="1"/>
  <c r="AH30" i="2" s="1"/>
  <c r="AI30" i="2" s="1"/>
  <c r="AJ30" i="2" s="1"/>
  <c r="AK30" i="2" s="1"/>
  <c r="AL30" i="2" s="1"/>
  <c r="AM30" i="2" s="1"/>
  <c r="AN30" i="2" s="1"/>
  <c r="AO30" i="2" s="1"/>
  <c r="AP30" i="2" s="1"/>
  <c r="AQ30" i="2" s="1"/>
  <c r="AR30" i="2" s="1"/>
  <c r="AS30" i="2" s="1"/>
  <c r="AT30" i="2" s="1"/>
  <c r="AU30" i="2" s="1"/>
  <c r="AV30" i="2" s="1"/>
  <c r="AW30" i="2" s="1"/>
  <c r="AX30" i="2" s="1"/>
  <c r="AY30" i="2" s="1"/>
  <c r="D20" i="2"/>
  <c r="E22" i="32"/>
  <c r="E23" i="32"/>
  <c r="E26" i="32"/>
  <c r="E28" i="32"/>
  <c r="E24" i="32"/>
  <c r="F24" i="32" s="1"/>
  <c r="E21" i="32"/>
  <c r="F23" i="29"/>
  <c r="F31" i="29"/>
  <c r="E170" i="29"/>
  <c r="E151" i="29"/>
  <c r="D164" i="29"/>
  <c r="D145" i="29"/>
  <c r="N81" i="28"/>
  <c r="N65" i="28" s="1"/>
  <c r="O33" i="35"/>
  <c r="AO25" i="35"/>
  <c r="V34" i="35"/>
  <c r="AV26" i="35"/>
  <c r="AC35" i="35"/>
  <c r="J31" i="35"/>
  <c r="AG32" i="35"/>
  <c r="N28" i="35"/>
  <c r="AQ24" i="35"/>
  <c r="X33" i="35"/>
  <c r="E29" i="35"/>
  <c r="AX25" i="35"/>
  <c r="AE34" i="35"/>
  <c r="L30" i="35"/>
  <c r="AL35" i="35"/>
  <c r="S31" i="35"/>
  <c r="AP32" i="35"/>
  <c r="W28" i="35"/>
  <c r="G27" i="35"/>
  <c r="AG33" i="35"/>
  <c r="N29" i="35"/>
  <c r="AN34" i="35"/>
  <c r="U30" i="35"/>
  <c r="AU35" i="35"/>
  <c r="AB31" i="35"/>
  <c r="F23" i="35"/>
  <c r="AY32" i="35"/>
  <c r="AF28" i="35"/>
  <c r="P27" i="35"/>
  <c r="AP33" i="35"/>
  <c r="W29" i="35"/>
  <c r="D25" i="35"/>
  <c r="AW34" i="35"/>
  <c r="AD30" i="35"/>
  <c r="K26" i="35"/>
  <c r="AK31" i="35"/>
  <c r="O23" i="35"/>
  <c r="AO28" i="35"/>
  <c r="Y27" i="35"/>
  <c r="F24" i="35"/>
  <c r="AY33" i="35"/>
  <c r="AF29" i="35"/>
  <c r="M25" i="35"/>
  <c r="AM30" i="35"/>
  <c r="T26" i="35"/>
  <c r="AE33" i="35"/>
  <c r="L29" i="35"/>
  <c r="AL34" i="35"/>
  <c r="S30" i="35"/>
  <c r="AS35" i="35"/>
  <c r="Z31" i="35"/>
  <c r="D23" i="35"/>
  <c r="AW32" i="35"/>
  <c r="AD28" i="35"/>
  <c r="N27" i="35"/>
  <c r="AN33" i="35"/>
  <c r="U29" i="35"/>
  <c r="AU34" i="35"/>
  <c r="AB30" i="35"/>
  <c r="I26" i="35"/>
  <c r="AI31" i="35"/>
  <c r="M23" i="35"/>
  <c r="AM28" i="35"/>
  <c r="W27" i="35"/>
  <c r="D24" i="35"/>
  <c r="AW33" i="35"/>
  <c r="AD29" i="35"/>
  <c r="K25" i="35"/>
  <c r="AK30" i="35"/>
  <c r="R26" i="35"/>
  <c r="AR31" i="35"/>
  <c r="V23" i="35"/>
  <c r="AV28" i="35"/>
  <c r="AF27" i="35"/>
  <c r="M24" i="35"/>
  <c r="AM29" i="35"/>
  <c r="T25" i="35"/>
  <c r="AT30" i="35"/>
  <c r="AA26" i="35"/>
  <c r="H35" i="35"/>
  <c r="AE23" i="35"/>
  <c r="L32" i="35"/>
  <c r="AO27" i="35"/>
  <c r="V24" i="35"/>
  <c r="AV29" i="35"/>
  <c r="AC25" i="35"/>
  <c r="J34" i="35"/>
  <c r="AJ26" i="35"/>
  <c r="Q35" i="35"/>
  <c r="AN23" i="35"/>
  <c r="U32" i="35"/>
  <c r="AX27" i="35"/>
  <c r="AE24" i="35"/>
  <c r="L33" i="35"/>
  <c r="AM33" i="35"/>
  <c r="T29" i="35"/>
  <c r="AT34" i="35"/>
  <c r="AA30" i="35"/>
  <c r="H26" i="35"/>
  <c r="AH31" i="35"/>
  <c r="L23" i="35"/>
  <c r="AL28" i="35"/>
  <c r="V27" i="35"/>
  <c r="AV33" i="35"/>
  <c r="AC29" i="35"/>
  <c r="J25" i="35"/>
  <c r="AJ30" i="35"/>
  <c r="Q26" i="35"/>
  <c r="AQ31" i="35"/>
  <c r="U23" i="35"/>
  <c r="AU28" i="35"/>
  <c r="AE27" i="35"/>
  <c r="L24" i="35"/>
  <c r="AL29" i="35"/>
  <c r="S25" i="35"/>
  <c r="AS30" i="35"/>
  <c r="Z26" i="35"/>
  <c r="G35" i="35"/>
  <c r="AD23" i="35"/>
  <c r="K32" i="35"/>
  <c r="AN27" i="35"/>
  <c r="U24" i="35"/>
  <c r="AU29" i="35"/>
  <c r="AB25" i="35"/>
  <c r="I34" i="35"/>
  <c r="AI26" i="35"/>
  <c r="P35" i="35"/>
  <c r="AM23" i="35"/>
  <c r="T32" i="35"/>
  <c r="AW27" i="35"/>
  <c r="AD24" i="35"/>
  <c r="K33" i="35"/>
  <c r="AK25" i="35"/>
  <c r="R34" i="35"/>
  <c r="AR26" i="35"/>
  <c r="Y35" i="35"/>
  <c r="AU33" i="35"/>
  <c r="AB29" i="35"/>
  <c r="I25" i="35"/>
  <c r="AI30" i="35"/>
  <c r="P26" i="35"/>
  <c r="AP31" i="35"/>
  <c r="T23" i="35"/>
  <c r="AT28" i="35"/>
  <c r="AD27" i="35"/>
  <c r="K24" i="35"/>
  <c r="AK29" i="35"/>
  <c r="R25" i="35"/>
  <c r="AR30" i="35"/>
  <c r="Y26" i="35"/>
  <c r="F35" i="35"/>
  <c r="AY31" i="35"/>
  <c r="AC23" i="35"/>
  <c r="J32" i="35"/>
  <c r="AM27" i="35"/>
  <c r="T24" i="35"/>
  <c r="AJ29" i="35"/>
  <c r="Q25" i="35"/>
  <c r="AQ30" i="35"/>
  <c r="X26" i="35"/>
  <c r="E35" i="35"/>
  <c r="AX31" i="35"/>
  <c r="AB23" i="35"/>
  <c r="I32" i="35"/>
  <c r="AL27" i="35"/>
  <c r="S24" i="35"/>
  <c r="AS29" i="35"/>
  <c r="Z25" i="35"/>
  <c r="G34" i="35"/>
  <c r="AG26" i="35"/>
  <c r="N35" i="35"/>
  <c r="AK23" i="35"/>
  <c r="R32" i="35"/>
  <c r="AU27" i="35"/>
  <c r="AB24" i="35"/>
  <c r="I33" i="35"/>
  <c r="AR29" i="35"/>
  <c r="Y25" i="35"/>
  <c r="F34" i="35"/>
  <c r="AY30" i="35"/>
  <c r="AF26" i="35"/>
  <c r="M35" i="35"/>
  <c r="AJ23" i="35"/>
  <c r="Q32" i="35"/>
  <c r="AT27" i="35"/>
  <c r="AA24" i="35"/>
  <c r="H33" i="35"/>
  <c r="AH25" i="35"/>
  <c r="O34" i="35"/>
  <c r="AO26" i="35"/>
  <c r="V35" i="35"/>
  <c r="AS23" i="35"/>
  <c r="Z32" i="35"/>
  <c r="G28" i="35"/>
  <c r="AJ24" i="35"/>
  <c r="Q33" i="35"/>
  <c r="AQ25" i="35"/>
  <c r="X34" i="35"/>
  <c r="E30" i="35"/>
  <c r="AX26" i="35"/>
  <c r="AE35" i="35"/>
  <c r="L31" i="35"/>
  <c r="AI32" i="35"/>
  <c r="P28" i="35"/>
  <c r="AS24" i="35"/>
  <c r="Z33" i="35"/>
  <c r="G29" i="35"/>
  <c r="AG34" i="35"/>
  <c r="N30" i="35"/>
  <c r="AN35" i="35"/>
  <c r="U31" i="35"/>
  <c r="AR32" i="35"/>
  <c r="Y28" i="35"/>
  <c r="I27" i="35"/>
  <c r="AI33" i="35"/>
  <c r="P29" i="35"/>
  <c r="AP34" i="35"/>
  <c r="W30" i="35"/>
  <c r="D26" i="35"/>
  <c r="AW35" i="35"/>
  <c r="AD31" i="35"/>
  <c r="H23" i="35"/>
  <c r="AH28" i="35"/>
  <c r="R27" i="35"/>
  <c r="AR33" i="35"/>
  <c r="Y29" i="35"/>
  <c r="F25" i="35"/>
  <c r="D29" i="35"/>
  <c r="K30" i="35"/>
  <c r="R31" i="35"/>
  <c r="V28" i="35"/>
  <c r="AF33" i="35"/>
  <c r="AM34" i="35"/>
  <c r="AT35" i="35"/>
  <c r="AX32" i="35"/>
  <c r="AV34" i="35"/>
  <c r="J26" i="35"/>
  <c r="N23" i="35"/>
  <c r="X27" i="35"/>
  <c r="AE29" i="35"/>
  <c r="AL30" i="35"/>
  <c r="AS31" i="35"/>
  <c r="D32" i="35"/>
  <c r="AW28" i="35"/>
  <c r="N24" i="35"/>
  <c r="U25" i="35"/>
  <c r="AB26" i="35"/>
  <c r="G24" i="35"/>
  <c r="D33" i="35"/>
  <c r="I29" i="35"/>
  <c r="N25" i="35"/>
  <c r="AN30" i="35"/>
  <c r="U26" i="35"/>
  <c r="AU31" i="35"/>
  <c r="Y23" i="35"/>
  <c r="F32" i="35"/>
  <c r="AC33" i="35"/>
  <c r="J29" i="35"/>
  <c r="AJ34" i="35"/>
  <c r="Q30" i="35"/>
  <c r="AQ35" i="35"/>
  <c r="X31" i="35"/>
  <c r="E27" i="35"/>
  <c r="AU32" i="35"/>
  <c r="AB28" i="35"/>
  <c r="L27" i="35"/>
  <c r="AL33" i="35"/>
  <c r="S29" i="35"/>
  <c r="AS34" i="35"/>
  <c r="Z30" i="35"/>
  <c r="G26" i="35"/>
  <c r="AA23" i="35"/>
  <c r="K28" i="35"/>
  <c r="AC27" i="35"/>
  <c r="AF32" i="35"/>
  <c r="AV24" i="35"/>
  <c r="F27" i="35"/>
  <c r="D30" i="35"/>
  <c r="K31" i="35"/>
  <c r="O28" i="35"/>
  <c r="Y33" i="35"/>
  <c r="AA25" i="35"/>
  <c r="AH26" i="35"/>
  <c r="AL23" i="35"/>
  <c r="AV27" i="35"/>
  <c r="J33" i="35"/>
  <c r="Q34" i="35"/>
  <c r="X35" i="35"/>
  <c r="AB32" i="35"/>
  <c r="AL24" i="35"/>
  <c r="AS25" i="35"/>
  <c r="G30" i="35"/>
  <c r="F31" i="35"/>
  <c r="E32" i="35"/>
  <c r="J28" i="35"/>
  <c r="J27" i="35"/>
  <c r="O24" i="35"/>
  <c r="T33" i="35"/>
  <c r="Q29" i="35"/>
  <c r="V25" i="35"/>
  <c r="AV30" i="35"/>
  <c r="AC26" i="35"/>
  <c r="J35" i="35"/>
  <c r="AG23" i="35"/>
  <c r="N32" i="35"/>
  <c r="AK33" i="35"/>
  <c r="R29" i="35"/>
  <c r="AR34" i="35"/>
  <c r="Y30" i="35"/>
  <c r="F26" i="35"/>
  <c r="AY35" i="35"/>
  <c r="AF31" i="35"/>
  <c r="J23" i="35"/>
  <c r="AJ28" i="35"/>
  <c r="T27" i="35"/>
  <c r="AT33" i="35"/>
  <c r="AA29" i="35"/>
  <c r="H25" i="35"/>
  <c r="AH30" i="35"/>
  <c r="O26" i="35"/>
  <c r="S27" i="35"/>
  <c r="H32" i="35"/>
  <c r="AH24" i="35"/>
  <c r="AQ28" i="35"/>
  <c r="X24" i="35"/>
  <c r="Z24" i="35"/>
  <c r="M29" i="35"/>
  <c r="T30" i="35"/>
  <c r="AA31" i="35"/>
  <c r="AE28" i="35"/>
  <c r="AO33" i="35"/>
  <c r="AI25" i="35"/>
  <c r="AP26" i="35"/>
  <c r="D31" i="35"/>
  <c r="AT23" i="35"/>
  <c r="H28" i="35"/>
  <c r="R33" i="35"/>
  <c r="Y34" i="35"/>
  <c r="AF35" i="35"/>
  <c r="AJ32" i="35"/>
  <c r="AT24" i="35"/>
  <c r="H29" i="35"/>
  <c r="O30" i="35"/>
  <c r="N31" i="35"/>
  <c r="P23" i="35"/>
  <c r="M32" i="35"/>
  <c r="R28" i="35"/>
  <c r="Z27" i="35"/>
  <c r="W24" i="35"/>
  <c r="AB33" i="35"/>
  <c r="AG29" i="35"/>
  <c r="AD25" i="35"/>
  <c r="K34" i="35"/>
  <c r="AK26" i="35"/>
  <c r="R35" i="35"/>
  <c r="AO23" i="35"/>
  <c r="V32" i="35"/>
  <c r="AS33" i="35"/>
  <c r="Z29" i="35"/>
  <c r="G25" i="35"/>
  <c r="AG30" i="35"/>
  <c r="N26" i="35"/>
  <c r="AN31" i="35"/>
  <c r="R23" i="35"/>
  <c r="AR28" i="35"/>
  <c r="AB27" i="35"/>
  <c r="I24" i="35"/>
  <c r="AI29" i="35"/>
  <c r="P25" i="35"/>
  <c r="AP30" i="35"/>
  <c r="W26" i="35"/>
  <c r="D35" i="35"/>
  <c r="AO31" i="35"/>
  <c r="AY27" i="35"/>
  <c r="AQ23" i="35"/>
  <c r="J24" i="35"/>
  <c r="S28" i="35"/>
  <c r="Q31" i="35"/>
  <c r="AK27" i="35"/>
  <c r="AT32" i="35"/>
  <c r="AV32" i="35"/>
  <c r="AG25" i="35"/>
  <c r="AN26" i="35"/>
  <c r="AR23" i="35"/>
  <c r="F29" i="35"/>
  <c r="AY25" i="35"/>
  <c r="M30" i="35"/>
  <c r="T31" i="35"/>
  <c r="X28" i="35"/>
  <c r="AH33" i="35"/>
  <c r="AO34" i="35"/>
  <c r="AV35" i="35"/>
  <c r="G23" i="35"/>
  <c r="Q27" i="35"/>
  <c r="X29" i="35"/>
  <c r="AE30" i="35"/>
  <c r="V31" i="35"/>
  <c r="X23" i="35"/>
  <c r="AC32" i="35"/>
  <c r="Z28" i="35"/>
  <c r="AH27" i="35"/>
  <c r="AM24" i="35"/>
  <c r="AJ33" i="35"/>
  <c r="AO29" i="35"/>
  <c r="AL25" i="35"/>
  <c r="S34" i="35"/>
  <c r="AS26" i="35"/>
  <c r="Z35" i="35"/>
  <c r="G31" i="35"/>
  <c r="AW23" i="35"/>
  <c r="AD32" i="35"/>
  <c r="AH29" i="35"/>
  <c r="O25" i="35"/>
  <c r="AO30" i="35"/>
  <c r="V26" i="35"/>
  <c r="AV31" i="35"/>
  <c r="Z23" i="35"/>
  <c r="G32" i="35"/>
  <c r="AJ27" i="35"/>
  <c r="Q24" i="35"/>
  <c r="AQ29" i="35"/>
  <c r="X25" i="35"/>
  <c r="E34" i="35"/>
  <c r="AX30" i="35"/>
  <c r="AE26" i="35"/>
  <c r="L35" i="35"/>
  <c r="S23" i="35"/>
  <c r="E28" i="35"/>
  <c r="AA27" i="35"/>
  <c r="X32" i="35"/>
  <c r="AP24" i="35"/>
  <c r="AY28" i="35"/>
  <c r="M27" i="35"/>
  <c r="AW25" i="35"/>
  <c r="E23" i="35"/>
  <c r="O27" i="35"/>
  <c r="V29" i="35"/>
  <c r="AC30" i="35"/>
  <c r="AJ31" i="35"/>
  <c r="AN28" i="35"/>
  <c r="E24" i="35"/>
  <c r="AX33" i="35"/>
  <c r="L25" i="35"/>
  <c r="S26" i="35"/>
  <c r="W23" i="35"/>
  <c r="AG27" i="35"/>
  <c r="AN29" i="35"/>
  <c r="AU30" i="35"/>
  <c r="I35" i="35"/>
  <c r="AL31" i="35"/>
  <c r="AF23" i="35"/>
  <c r="AK32" i="35"/>
  <c r="AP28" i="35"/>
  <c r="AP27" i="35"/>
  <c r="AU24" i="35"/>
  <c r="AW29" i="35"/>
  <c r="AT25" i="35"/>
  <c r="AA34" i="35"/>
  <c r="H30" i="35"/>
  <c r="AH35" i="35"/>
  <c r="O31" i="35"/>
  <c r="AL32" i="35"/>
  <c r="AP29" i="35"/>
  <c r="W25" i="35"/>
  <c r="D34" i="35"/>
  <c r="AW30" i="35"/>
  <c r="AD26" i="35"/>
  <c r="K35" i="35"/>
  <c r="AH23" i="35"/>
  <c r="O32" i="35"/>
  <c r="AR27" i="35"/>
  <c r="Y24" i="35"/>
  <c r="F33" i="35"/>
  <c r="AY29" i="35"/>
  <c r="AF25" i="35"/>
  <c r="M34" i="35"/>
  <c r="AM26" i="35"/>
  <c r="T35" i="35"/>
  <c r="AF24" i="35"/>
  <c r="AK28" i="35"/>
  <c r="R24" i="35"/>
  <c r="AA28" i="35"/>
  <c r="AG31" i="35"/>
  <c r="G33" i="35"/>
  <c r="N34" i="35"/>
  <c r="U35" i="35"/>
  <c r="Y32" i="35"/>
  <c r="AI24" i="35"/>
  <c r="AP25" i="35"/>
  <c r="AW26" i="35"/>
  <c r="AT29" i="35"/>
  <c r="H34" i="35"/>
  <c r="O35" i="35"/>
  <c r="S32" i="35"/>
  <c r="AC24" i="35"/>
  <c r="AJ25" i="35"/>
  <c r="AQ26" i="35"/>
  <c r="E31" i="35"/>
  <c r="AU23" i="35"/>
  <c r="I28" i="35"/>
  <c r="S33" i="35"/>
  <c r="Z34" i="35"/>
  <c r="AG35" i="35"/>
  <c r="AT31" i="35"/>
  <c r="AV23" i="35"/>
  <c r="AS32" i="35"/>
  <c r="AX28" i="35"/>
  <c r="AI34" i="35"/>
  <c r="P30" i="35"/>
  <c r="AP35" i="35"/>
  <c r="W31" i="35"/>
  <c r="D27" i="35"/>
  <c r="E33" i="35"/>
  <c r="AX29" i="35"/>
  <c r="AE25" i="35"/>
  <c r="L34" i="35"/>
  <c r="AL26" i="35"/>
  <c r="S35" i="35"/>
  <c r="AP23" i="35"/>
  <c r="W32" i="35"/>
  <c r="D28" i="35"/>
  <c r="AG24" i="35"/>
  <c r="N33" i="35"/>
  <c r="AN25" i="35"/>
  <c r="U34" i="35"/>
  <c r="AU26" i="35"/>
  <c r="AB35" i="35"/>
  <c r="AI23" i="35"/>
  <c r="H24" i="35"/>
  <c r="M28" i="35"/>
  <c r="I31" i="35"/>
  <c r="AI27" i="35"/>
  <c r="AN32" i="35"/>
  <c r="AX24" i="35"/>
  <c r="AS27" i="35"/>
  <c r="AC28" i="35"/>
  <c r="W33" i="35"/>
  <c r="AD34" i="35"/>
  <c r="AK35" i="35"/>
  <c r="AO32" i="35"/>
  <c r="AY24" i="35"/>
  <c r="P34" i="35"/>
  <c r="W35" i="35"/>
  <c r="AA32" i="35"/>
  <c r="AK24" i="35"/>
  <c r="AR25" i="35"/>
  <c r="F30" i="35"/>
  <c r="AY26" i="35"/>
  <c r="M31" i="35"/>
  <c r="Q28" i="35"/>
  <c r="AA33" i="35"/>
  <c r="AH34" i="35"/>
  <c r="AO35" i="35"/>
  <c r="AQ34" i="35"/>
  <c r="X30" i="35"/>
  <c r="E26" i="35"/>
  <c r="AX35" i="35"/>
  <c r="AE31" i="35"/>
  <c r="I23" i="35"/>
  <c r="M33" i="35"/>
  <c r="AM25" i="35"/>
  <c r="T34" i="35"/>
  <c r="AT26" i="35"/>
  <c r="AA35" i="35"/>
  <c r="H31" i="35"/>
  <c r="AX23" i="35"/>
  <c r="AE32" i="35"/>
  <c r="L28" i="35"/>
  <c r="AO24" i="35"/>
  <c r="V33" i="35"/>
  <c r="AV25" i="35"/>
  <c r="AC34" i="35"/>
  <c r="J30" i="35"/>
  <c r="AJ35" i="35"/>
  <c r="U27" i="35"/>
  <c r="P32" i="35"/>
  <c r="AN24" i="35"/>
  <c r="AS28" i="35"/>
  <c r="K27" i="35"/>
  <c r="K23" i="35"/>
  <c r="F28" i="35"/>
  <c r="P33" i="35"/>
  <c r="W34" i="35"/>
  <c r="AD35" i="35"/>
  <c r="AH32" i="35"/>
  <c r="AR24" i="35"/>
  <c r="AF34" i="35"/>
  <c r="AM35" i="35"/>
  <c r="AQ32" i="35"/>
  <c r="H27" i="35"/>
  <c r="O29" i="35"/>
  <c r="V30" i="35"/>
  <c r="AC31" i="35"/>
  <c r="AG28" i="35"/>
  <c r="AQ33" i="35"/>
  <c r="E25" i="35"/>
  <c r="AX34" i="35"/>
  <c r="L26" i="35"/>
  <c r="AY34" i="35"/>
  <c r="AF30" i="35"/>
  <c r="M26" i="35"/>
  <c r="AM31" i="35"/>
  <c r="Q23" i="35"/>
  <c r="U33" i="35"/>
  <c r="AU25" i="35"/>
  <c r="AB34" i="35"/>
  <c r="I30" i="35"/>
  <c r="AI35" i="35"/>
  <c r="P31" i="35"/>
  <c r="AM32" i="35"/>
  <c r="T28" i="35"/>
  <c r="AW24" i="35"/>
  <c r="AD33" i="35"/>
  <c r="K29" i="35"/>
  <c r="AK34" i="35"/>
  <c r="R30" i="35"/>
  <c r="AR35" i="35"/>
  <c r="AI28" i="35"/>
  <c r="AW31" i="35"/>
  <c r="AY23" i="35"/>
  <c r="P24" i="35"/>
  <c r="U28" i="35"/>
  <c r="Y31" i="35"/>
  <c r="AQ27" i="35"/>
  <c r="P75" i="43"/>
  <c r="AZ68" i="28" s="1"/>
  <c r="E27" i="10"/>
  <c r="C178" i="35"/>
  <c r="C177" i="35"/>
  <c r="C190" i="35"/>
  <c r="C183" i="35"/>
  <c r="F27" i="36"/>
  <c r="G32" i="36"/>
  <c r="R32" i="36"/>
  <c r="AP27" i="36"/>
  <c r="AW30" i="36"/>
  <c r="X31" i="36"/>
  <c r="AJ32" i="36"/>
  <c r="AC23" i="36"/>
  <c r="F29" i="36"/>
  <c r="AO26" i="36"/>
  <c r="N34" i="36"/>
  <c r="AE210" i="40"/>
  <c r="AE194" i="40"/>
  <c r="AC28" i="36"/>
  <c r="AM29" i="36"/>
  <c r="AR29" i="36"/>
  <c r="AO35" i="36"/>
  <c r="O34" i="36"/>
  <c r="AQ26" i="36"/>
  <c r="H29" i="36"/>
  <c r="AD23" i="36"/>
  <c r="Y31" i="36"/>
  <c r="O194" i="40"/>
  <c r="O210" i="40"/>
  <c r="AU194" i="40"/>
  <c r="AU210" i="40"/>
  <c r="N71" i="28"/>
  <c r="N75" i="28" s="1"/>
  <c r="AQ29" i="36"/>
  <c r="X30" i="36"/>
  <c r="AB28" i="36"/>
  <c r="O35" i="36"/>
  <c r="M35" i="36"/>
  <c r="AO29" i="36"/>
  <c r="AP25" i="36"/>
  <c r="AX35" i="36"/>
  <c r="Y32" i="36"/>
  <c r="P33" i="36"/>
  <c r="AQ27" i="36"/>
  <c r="AH32" i="36"/>
  <c r="H32" i="36"/>
  <c r="AU30" i="36"/>
  <c r="D34" i="36"/>
  <c r="Y25" i="36"/>
  <c r="AR32" i="36"/>
  <c r="Z24" i="36"/>
  <c r="AQ30" i="36"/>
  <c r="K28" i="36"/>
  <c r="AQ34" i="36"/>
  <c r="D172" i="29"/>
  <c r="D153" i="29"/>
  <c r="AG33" i="36"/>
  <c r="K23" i="36"/>
  <c r="AQ31" i="36"/>
  <c r="N26" i="36"/>
  <c r="AX23" i="36"/>
  <c r="AU23" i="36"/>
  <c r="K24" i="36"/>
  <c r="AT25" i="36"/>
  <c r="AF34" i="36"/>
  <c r="AJ23" i="36"/>
  <c r="O24" i="36"/>
  <c r="C158" i="29"/>
  <c r="C182" i="29"/>
  <c r="C178" i="29"/>
  <c r="C189" i="29"/>
  <c r="Z29" i="36"/>
  <c r="X26" i="36"/>
  <c r="AP31" i="36"/>
  <c r="AQ33" i="36"/>
  <c r="I28" i="36"/>
  <c r="G31" i="36"/>
  <c r="M33" i="36"/>
  <c r="Y27" i="36"/>
  <c r="D167" i="29"/>
  <c r="D148" i="29"/>
  <c r="D170" i="29"/>
  <c r="D151" i="29"/>
  <c r="E153" i="29"/>
  <c r="N80" i="28"/>
  <c r="N64" i="28" s="1"/>
  <c r="D28" i="34"/>
  <c r="D31" i="34"/>
  <c r="D24" i="34"/>
  <c r="D29" i="34"/>
  <c r="D26" i="34"/>
  <c r="D23" i="34"/>
  <c r="D25" i="34"/>
  <c r="D27" i="34"/>
  <c r="D33" i="34"/>
  <c r="D32" i="34"/>
  <c r="D34" i="34"/>
  <c r="D30" i="34"/>
  <c r="N82" i="28"/>
  <c r="N66" i="28" s="1"/>
  <c r="X35" i="36"/>
  <c r="J31" i="36"/>
  <c r="O30" i="36"/>
  <c r="I24" i="36"/>
  <c r="AR27" i="36"/>
  <c r="AD28" i="36"/>
  <c r="P26" i="36"/>
  <c r="AS24" i="36"/>
  <c r="AA29" i="36"/>
  <c r="Q33" i="36"/>
  <c r="L25" i="36"/>
  <c r="AX31" i="36"/>
  <c r="AO23" i="36"/>
  <c r="AA27" i="36"/>
  <c r="M28" i="36"/>
  <c r="AL32" i="36"/>
  <c r="AB24" i="36"/>
  <c r="J29" i="36"/>
  <c r="F30" i="36"/>
  <c r="D24" i="36"/>
  <c r="G29" i="36"/>
  <c r="AR25" i="36"/>
  <c r="H30" i="36"/>
  <c r="AW23" i="36"/>
  <c r="AI27" i="36"/>
  <c r="U28" i="36"/>
  <c r="G26" i="36"/>
  <c r="AT32" i="36"/>
  <c r="AJ24" i="36"/>
  <c r="R29" i="36"/>
  <c r="H33" i="36"/>
  <c r="AX34" i="36"/>
  <c r="G28" i="36"/>
  <c r="AP32" i="36"/>
  <c r="S31" i="36"/>
  <c r="H35" i="36"/>
  <c r="AS30" i="36"/>
  <c r="AF23" i="36"/>
  <c r="R27" i="36"/>
  <c r="D28" i="36"/>
  <c r="AS26" i="36"/>
  <c r="AC32" i="36"/>
  <c r="AS32" i="36"/>
  <c r="D31" i="36"/>
  <c r="AM28" i="36"/>
  <c r="AA31" i="36"/>
  <c r="P35" i="36"/>
  <c r="AN23" i="36"/>
  <c r="Z27" i="36"/>
  <c r="L28" i="36"/>
  <c r="AK32" i="36"/>
  <c r="AR26" i="36"/>
  <c r="AM35" i="36"/>
  <c r="AK25" i="36"/>
  <c r="AA34" i="36"/>
  <c r="I31" i="36"/>
  <c r="AJ30" i="36"/>
  <c r="W23" i="36"/>
  <c r="I27" i="36"/>
  <c r="AX28" i="36"/>
  <c r="L26" i="36"/>
  <c r="S24" i="36"/>
  <c r="G35" i="36"/>
  <c r="AC25" i="36"/>
  <c r="S34" i="36"/>
  <c r="AS35" i="36"/>
  <c r="AB30" i="36"/>
  <c r="O23" i="36"/>
  <c r="AP28" i="36"/>
  <c r="AE35" i="36"/>
  <c r="G27" i="36"/>
  <c r="AH34" i="36"/>
  <c r="AS25" i="36"/>
  <c r="AI34" i="36"/>
  <c r="Q31" i="36"/>
  <c r="F35" i="36"/>
  <c r="AR30" i="36"/>
  <c r="AE23" i="36"/>
  <c r="Q27" i="36"/>
  <c r="AJ31" i="36"/>
  <c r="AO30" i="36"/>
  <c r="AT33" i="36"/>
  <c r="AA25" i="36"/>
  <c r="Q34" i="36"/>
  <c r="AR35" i="36"/>
  <c r="AA30" i="36"/>
  <c r="N23" i="36"/>
  <c r="I30" i="36"/>
  <c r="AU27" i="36"/>
  <c r="AV29" i="36"/>
  <c r="AL33" i="36"/>
  <c r="S25" i="36"/>
  <c r="I34" i="36"/>
  <c r="AU31" i="36"/>
  <c r="AJ35" i="36"/>
  <c r="AH23" i="36"/>
  <c r="AV23" i="36"/>
  <c r="AB26" i="36"/>
  <c r="AI25" i="36"/>
  <c r="Y34" i="36"/>
  <c r="H31" i="36"/>
  <c r="AI30" i="36"/>
  <c r="V23" i="36"/>
  <c r="H27" i="36"/>
  <c r="L31" i="36"/>
  <c r="AB32" i="36"/>
  <c r="AG29" i="36"/>
  <c r="J24" i="36"/>
  <c r="AT29" i="36"/>
  <c r="AJ33" i="36"/>
  <c r="R25" i="36"/>
  <c r="H34" i="36"/>
  <c r="AT31" i="36"/>
  <c r="AI35" i="36"/>
  <c r="R30" i="36"/>
  <c r="E23" i="36"/>
  <c r="AH27" i="36"/>
  <c r="T26" i="36"/>
  <c r="T31" i="36"/>
  <c r="R24" i="36"/>
  <c r="AR33" i="36"/>
  <c r="Z25" i="36"/>
  <c r="P34" i="36"/>
  <c r="AQ35" i="36"/>
  <c r="Z30" i="36"/>
  <c r="M23" i="36"/>
  <c r="AD25" i="36"/>
  <c r="Y35" i="36"/>
  <c r="AB23" i="36"/>
  <c r="AA26" i="36"/>
  <c r="K32" i="36"/>
  <c r="AK29" i="36"/>
  <c r="AA33" i="36"/>
  <c r="I25" i="36"/>
  <c r="AK31" i="36"/>
  <c r="Z35" i="36"/>
  <c r="W29" i="36"/>
  <c r="T28" i="36"/>
  <c r="AM27" i="36"/>
  <c r="L32" i="36"/>
  <c r="AI26" i="36"/>
  <c r="S32" i="36"/>
  <c r="H24" i="36"/>
  <c r="AS29" i="36"/>
  <c r="AI33" i="36"/>
  <c r="Q25" i="36"/>
  <c r="G34" i="36"/>
  <c r="AS31" i="36"/>
  <c r="AH35" i="36"/>
  <c r="W33" i="36"/>
  <c r="AT27" i="36"/>
  <c r="AF28" i="36"/>
  <c r="Q26" i="36"/>
  <c r="AT24" i="36"/>
  <c r="AB29" i="36"/>
  <c r="R33" i="36"/>
  <c r="AS34" i="36"/>
  <c r="AK27" i="36"/>
  <c r="AP26" i="36"/>
  <c r="AB34" i="36"/>
  <c r="AL27" i="36"/>
  <c r="X28" i="36"/>
  <c r="I26" i="36"/>
  <c r="AV32" i="36"/>
  <c r="AL24" i="36"/>
  <c r="T29" i="36"/>
  <c r="J33" i="36"/>
  <c r="AU25" i="36"/>
  <c r="AK34" i="36"/>
  <c r="AI31" i="36"/>
  <c r="F26" i="36"/>
  <c r="R26" i="36"/>
  <c r="Y24" i="36"/>
  <c r="I35" i="36"/>
  <c r="AN28" i="36"/>
  <c r="Y26" i="36"/>
  <c r="I32" i="36"/>
  <c r="AJ29" i="36"/>
  <c r="Z33" i="36"/>
  <c r="H25" i="36"/>
  <c r="U27" i="36"/>
  <c r="AJ27" i="36"/>
  <c r="V28" i="36"/>
  <c r="H26" i="36"/>
  <c r="AU32" i="36"/>
  <c r="AK24" i="36"/>
  <c r="S29" i="36"/>
  <c r="I33" i="36"/>
  <c r="AB25" i="36"/>
  <c r="AH31" i="36"/>
  <c r="Z26" i="36"/>
  <c r="AQ23" i="36"/>
  <c r="AB27" i="36"/>
  <c r="N28" i="36"/>
  <c r="AM32" i="36"/>
  <c r="W28" i="36"/>
  <c r="AT30" i="36"/>
  <c r="S27" i="36"/>
  <c r="AC24" i="36"/>
  <c r="J30" i="36"/>
  <c r="Z23" i="36"/>
  <c r="AT35" i="36"/>
  <c r="AC30" i="36"/>
  <c r="P23" i="36"/>
  <c r="AQ28" i="36"/>
  <c r="AC26" i="36"/>
  <c r="M32" i="36"/>
  <c r="Q24" i="36"/>
  <c r="AU33" i="36"/>
  <c r="V27" i="36"/>
  <c r="H28" i="36"/>
  <c r="AV26" i="36"/>
  <c r="AF32" i="36"/>
  <c r="V24" i="36"/>
  <c r="D29" i="36"/>
  <c r="AW33" i="36"/>
  <c r="AE25" i="36"/>
  <c r="U34" i="36"/>
  <c r="E33" i="36"/>
  <c r="J34" i="36"/>
  <c r="AU35" i="36"/>
  <c r="AO31" i="36"/>
  <c r="AD35" i="36"/>
  <c r="M30" i="36"/>
  <c r="AO27" i="36"/>
  <c r="AA28" i="36"/>
  <c r="M26" i="36"/>
  <c r="E27" i="36"/>
  <c r="AB31" i="36"/>
  <c r="T35" i="36"/>
  <c r="N27" i="36"/>
  <c r="N24" i="36"/>
  <c r="R34" i="36"/>
  <c r="K31" i="36"/>
  <c r="AK30" i="36"/>
  <c r="J27" i="36"/>
  <c r="AT26" i="36"/>
  <c r="F23" i="36"/>
  <c r="AC31" i="36"/>
  <c r="AI24" i="36"/>
  <c r="U33" i="36"/>
  <c r="U25" i="36"/>
  <c r="K34" i="36"/>
  <c r="AV31" i="36"/>
  <c r="AK35" i="36"/>
  <c r="T30" i="36"/>
  <c r="G23" i="36"/>
  <c r="AV27" i="36"/>
  <c r="AH28" i="36"/>
  <c r="AU29" i="36"/>
  <c r="G30" i="36"/>
  <c r="AS27" i="36"/>
  <c r="AN30" i="36"/>
  <c r="AA23" i="36"/>
  <c r="L27" i="36"/>
  <c r="AM26" i="36"/>
  <c r="W32" i="36"/>
  <c r="M24" i="36"/>
  <c r="AX29" i="36"/>
  <c r="AN33" i="36"/>
  <c r="Q29" i="36"/>
  <c r="D26" i="36"/>
  <c r="AQ24" i="36"/>
  <c r="E25" i="36"/>
  <c r="AW34" i="36"/>
  <c r="AF31" i="36"/>
  <c r="U35" i="36"/>
  <c r="D30" i="36"/>
  <c r="AT23" i="36"/>
  <c r="AF27" i="36"/>
  <c r="R28" i="36"/>
  <c r="X29" i="36"/>
  <c r="AX25" i="36"/>
  <c r="W31" i="36"/>
  <c r="AK23" i="36"/>
  <c r="W35" i="36"/>
  <c r="P28" i="36"/>
  <c r="O33" i="36"/>
  <c r="AL25" i="36"/>
  <c r="AL29" i="36"/>
  <c r="J25" i="36"/>
  <c r="AA35" i="36"/>
  <c r="O27" i="36"/>
  <c r="AN29" i="36"/>
  <c r="AD33" i="36"/>
  <c r="K25" i="36"/>
  <c r="AM31" i="36"/>
  <c r="AB35" i="36"/>
  <c r="K30" i="36"/>
  <c r="AP23" i="36"/>
  <c r="AU28" i="36"/>
  <c r="AJ25" i="36"/>
  <c r="AV35" i="36"/>
  <c r="AD30" i="36"/>
  <c r="Q23" i="36"/>
  <c r="AR28" i="36"/>
  <c r="AD26" i="36"/>
  <c r="N32" i="36"/>
  <c r="AR31" i="36"/>
  <c r="AG30" i="36"/>
  <c r="AP24" i="36"/>
  <c r="N33" i="36"/>
  <c r="AN34" i="36"/>
  <c r="L35" i="36"/>
  <c r="AX30" i="36"/>
  <c r="AM25" i="36"/>
  <c r="AG28" i="36"/>
  <c r="E24" i="36"/>
  <c r="AC29" i="36"/>
  <c r="S30" i="36"/>
  <c r="AT34" i="36"/>
  <c r="AW28" i="36"/>
  <c r="F25" i="36"/>
  <c r="AV24" i="36"/>
  <c r="AD29" i="36"/>
  <c r="T33" i="36"/>
  <c r="AU34" i="36"/>
  <c r="AD31" i="36"/>
  <c r="S35" i="36"/>
  <c r="AR23" i="36"/>
  <c r="AK33" i="36"/>
  <c r="AP34" i="36"/>
  <c r="AE28" i="36"/>
  <c r="AW31" i="36"/>
  <c r="AL35" i="36"/>
  <c r="U30" i="36"/>
  <c r="H23" i="36"/>
  <c r="AW27" i="36"/>
  <c r="AI28" i="36"/>
  <c r="U26" i="36"/>
  <c r="E32" i="36"/>
  <c r="Y29" i="36"/>
  <c r="AQ32" i="36"/>
  <c r="AF24" i="36"/>
  <c r="N29" i="36"/>
  <c r="D33" i="36"/>
  <c r="AO25" i="36"/>
  <c r="AE34" i="36"/>
  <c r="N31" i="36"/>
  <c r="X23" i="36"/>
  <c r="AD27" i="36"/>
  <c r="AN32" i="36"/>
  <c r="AC34" i="36"/>
  <c r="V25" i="36"/>
  <c r="AF29" i="36"/>
  <c r="AE31" i="36"/>
  <c r="AS23" i="36"/>
  <c r="X32" i="36"/>
  <c r="W25" i="36"/>
  <c r="Z32" i="36"/>
  <c r="R31" i="36"/>
  <c r="AG23" i="36"/>
  <c r="E28" i="36"/>
  <c r="AL31" i="36"/>
  <c r="U32" i="36"/>
  <c r="T34" i="36"/>
  <c r="AR34" i="36"/>
  <c r="AW35" i="36"/>
  <c r="K26" i="36"/>
  <c r="AW32" i="36"/>
  <c r="AM24" i="36"/>
  <c r="U29" i="36"/>
  <c r="K33" i="36"/>
  <c r="AV25" i="36"/>
  <c r="AL34" i="36"/>
  <c r="U31" i="36"/>
  <c r="J35" i="36"/>
  <c r="Y30" i="36"/>
  <c r="AE27" i="36"/>
  <c r="AJ26" i="36"/>
  <c r="Z34" i="36"/>
  <c r="M25" i="36"/>
  <c r="AN31" i="36"/>
  <c r="AC35" i="36"/>
  <c r="L30" i="36"/>
  <c r="AN27" i="36"/>
  <c r="Z28" i="36"/>
  <c r="AG24" i="36"/>
  <c r="T23" i="36"/>
  <c r="AW26" i="36"/>
  <c r="AG32" i="36"/>
  <c r="W24" i="36"/>
  <c r="E29" i="36"/>
  <c r="AX33" i="36"/>
  <c r="AF25" i="36"/>
  <c r="V34" i="36"/>
  <c r="E31" i="36"/>
  <c r="AW29" i="36"/>
  <c r="J32" i="36"/>
  <c r="T24" i="36"/>
  <c r="V33" i="36"/>
  <c r="AC27" i="36"/>
  <c r="M34" i="36"/>
  <c r="D32" i="36"/>
  <c r="AB33" i="36"/>
  <c r="K29" i="36"/>
  <c r="AK26" i="36"/>
  <c r="AM30" i="36"/>
  <c r="AV30" i="36"/>
  <c r="AI23" i="36"/>
  <c r="T27" i="36"/>
  <c r="F28" i="36"/>
  <c r="AU26" i="36"/>
  <c r="AE32" i="36"/>
  <c r="U24" i="36"/>
  <c r="AV33" i="36"/>
  <c r="Q28" i="36"/>
  <c r="T32" i="36"/>
  <c r="AN24" i="36"/>
  <c r="V29" i="36"/>
  <c r="L33" i="36"/>
  <c r="AW25" i="36"/>
  <c r="AM34" i="36"/>
  <c r="V31" i="36"/>
  <c r="K35" i="36"/>
  <c r="O29" i="36"/>
  <c r="T25" i="36"/>
  <c r="M27" i="36"/>
  <c r="AF30" i="36"/>
  <c r="S23" i="36"/>
  <c r="AS28" i="36"/>
  <c r="AE26" i="36"/>
  <c r="O32" i="36"/>
  <c r="AP29" i="36"/>
  <c r="AF33" i="36"/>
  <c r="AW24" i="36"/>
  <c r="L29" i="36"/>
  <c r="AV34" i="36"/>
  <c r="AN26" i="36"/>
  <c r="AO33" i="36"/>
  <c r="Y28" i="36"/>
  <c r="S26" i="36"/>
  <c r="AU24" i="36"/>
  <c r="S33" i="36"/>
  <c r="AD32" i="36"/>
  <c r="R35" i="36"/>
  <c r="AE29" i="36"/>
  <c r="AL30" i="36"/>
  <c r="Y23" i="36"/>
  <c r="K27" i="36"/>
  <c r="AL26" i="36"/>
  <c r="V32" i="36"/>
  <c r="L24" i="36"/>
  <c r="L34" i="36"/>
  <c r="Q35" i="36"/>
  <c r="AO32" i="36"/>
  <c r="AE24" i="36"/>
  <c r="M29" i="36"/>
  <c r="AN25" i="36"/>
  <c r="AD34" i="36"/>
  <c r="M31" i="36"/>
  <c r="J23" i="36"/>
  <c r="O28" i="36"/>
  <c r="AX32" i="36"/>
  <c r="D25" i="36"/>
  <c r="AN35" i="36"/>
  <c r="V30" i="36"/>
  <c r="I23" i="36"/>
  <c r="AX27" i="36"/>
  <c r="AJ28" i="36"/>
  <c r="V26" i="36"/>
  <c r="F32" i="36"/>
  <c r="J26" i="36"/>
  <c r="AD24" i="36"/>
  <c r="AX24" i="36"/>
  <c r="W30" i="36"/>
  <c r="AT28" i="36"/>
  <c r="O25" i="36"/>
  <c r="AF35" i="36"/>
  <c r="AG27" i="36"/>
  <c r="AS33" i="36"/>
  <c r="O31" i="36"/>
  <c r="AO28" i="36"/>
  <c r="AE33" i="36"/>
  <c r="C177" i="29"/>
  <c r="C190" i="29"/>
  <c r="C183" i="29"/>
  <c r="AR24" i="36"/>
  <c r="G25" i="36"/>
  <c r="AL28" i="36"/>
  <c r="G24" i="36"/>
  <c r="AX26" i="36"/>
  <c r="D23" i="36"/>
  <c r="X34" i="36"/>
  <c r="N25" i="36"/>
  <c r="AM23" i="36"/>
  <c r="R23" i="36"/>
  <c r="D174" i="29"/>
  <c r="D155" i="29"/>
  <c r="E35" i="29"/>
  <c r="E29" i="29"/>
  <c r="E28" i="29"/>
  <c r="C190" i="36"/>
  <c r="C183" i="36"/>
  <c r="C177" i="36"/>
  <c r="AF26" i="36"/>
  <c r="E34" i="36"/>
  <c r="AH29" i="36"/>
  <c r="N30" i="36"/>
  <c r="S28" i="36"/>
  <c r="AH24" i="36"/>
  <c r="D35" i="36"/>
  <c r="AG25" i="36"/>
  <c r="AJ34" i="36"/>
  <c r="E24" i="30"/>
  <c r="D163" i="30"/>
  <c r="D144" i="30"/>
  <c r="D27" i="36"/>
  <c r="Y33" i="36"/>
  <c r="Q32" i="36"/>
  <c r="AP35" i="36"/>
  <c r="AH25" i="36"/>
  <c r="I29" i="36"/>
  <c r="E35" i="36"/>
  <c r="W27" i="36"/>
  <c r="E145" i="29"/>
  <c r="E164" i="29"/>
  <c r="D37" i="29"/>
  <c r="D171" i="29"/>
  <c r="D152" i="29"/>
  <c r="E32" i="29"/>
  <c r="E25" i="10"/>
  <c r="C182" i="30"/>
  <c r="C189" i="30"/>
  <c r="C178" i="30"/>
  <c r="C158" i="30"/>
  <c r="P32" i="36"/>
  <c r="X33" i="36"/>
  <c r="AG31" i="36"/>
  <c r="E26" i="36"/>
  <c r="AL23" i="36"/>
  <c r="P29" i="36"/>
  <c r="W34" i="36"/>
  <c r="D149" i="30"/>
  <c r="D168" i="30"/>
  <c r="E29" i="30"/>
  <c r="P30" i="36"/>
  <c r="AI29" i="36"/>
  <c r="F34" i="36"/>
  <c r="AG26" i="36"/>
  <c r="U23" i="36"/>
  <c r="AG35" i="36"/>
  <c r="P31" i="36"/>
  <c r="Q30" i="36"/>
  <c r="AC33" i="36"/>
  <c r="E30" i="29"/>
  <c r="F27" i="29"/>
  <c r="C178" i="36"/>
  <c r="C158" i="36"/>
  <c r="C182" i="36"/>
  <c r="C189" i="36"/>
  <c r="C190" i="30"/>
  <c r="C177" i="30"/>
  <c r="C183" i="30"/>
  <c r="AH26" i="36"/>
  <c r="F24" i="36"/>
  <c r="AK28" i="36"/>
  <c r="V35" i="36"/>
  <c r="X27" i="36"/>
  <c r="F33" i="36"/>
  <c r="AI32" i="36"/>
  <c r="F31" i="36"/>
  <c r="AP33" i="36"/>
  <c r="AE30" i="36"/>
  <c r="P25" i="36"/>
  <c r="AV28" i="36"/>
  <c r="P24" i="36"/>
  <c r="AH30" i="36"/>
  <c r="AG34" i="36"/>
  <c r="G33" i="36"/>
  <c r="AA24" i="36"/>
  <c r="E83" i="28"/>
  <c r="D144" i="29"/>
  <c r="D163" i="29"/>
  <c r="E34" i="29"/>
  <c r="D173" i="29"/>
  <c r="D154" i="29"/>
  <c r="D35" i="34"/>
  <c r="C189" i="35"/>
  <c r="C182" i="35"/>
  <c r="C158" i="35"/>
  <c r="Z31" i="36"/>
  <c r="W26" i="36"/>
  <c r="E30" i="36"/>
  <c r="L23" i="36"/>
  <c r="AO34" i="36"/>
  <c r="J28" i="36"/>
  <c r="AP30" i="36"/>
  <c r="X24" i="36"/>
  <c r="X25" i="36"/>
  <c r="N79" i="28"/>
  <c r="D27" i="33"/>
  <c r="D33" i="33"/>
  <c r="D24" i="33"/>
  <c r="D28" i="33"/>
  <c r="D26" i="33"/>
  <c r="D25" i="33"/>
  <c r="D32" i="33"/>
  <c r="D34" i="33"/>
  <c r="D35" i="33"/>
  <c r="D23" i="33"/>
  <c r="D30" i="33"/>
  <c r="D29" i="33"/>
  <c r="D31" i="33"/>
  <c r="O26" i="36"/>
  <c r="AO24" i="36"/>
  <c r="AH33" i="36"/>
  <c r="AA32" i="36"/>
  <c r="P27" i="36"/>
  <c r="AQ25" i="36"/>
  <c r="N35" i="36"/>
  <c r="AM33" i="36"/>
  <c r="E145" i="31"/>
  <c r="E164" i="31"/>
  <c r="F25" i="31"/>
  <c r="E146" i="31"/>
  <c r="E165" i="31"/>
  <c r="D154" i="31"/>
  <c r="D173" i="31"/>
  <c r="E34" i="31"/>
  <c r="D153" i="31"/>
  <c r="D172" i="31"/>
  <c r="E152" i="30"/>
  <c r="N62" i="28"/>
  <c r="C62" i="28"/>
  <c r="C75" i="28"/>
  <c r="E29" i="2"/>
  <c r="F145" i="30"/>
  <c r="E174" i="30"/>
  <c r="D171" i="31"/>
  <c r="D152" i="31"/>
  <c r="D143" i="31"/>
  <c r="D37" i="31"/>
  <c r="D162" i="31"/>
  <c r="D31" i="32"/>
  <c r="E20" i="32"/>
  <c r="D146" i="31"/>
  <c r="D165" i="31"/>
  <c r="D166" i="31"/>
  <c r="D147" i="31"/>
  <c r="E30" i="31"/>
  <c r="E25" i="32"/>
  <c r="C197" i="31"/>
  <c r="E170" i="31"/>
  <c r="E151" i="31"/>
  <c r="E172" i="31"/>
  <c r="E153" i="31"/>
  <c r="C196" i="31"/>
  <c r="E147" i="30"/>
  <c r="F26" i="31"/>
  <c r="D168" i="31"/>
  <c r="D149" i="31"/>
  <c r="E29" i="31"/>
  <c r="E27" i="32"/>
  <c r="D164" i="31"/>
  <c r="D145" i="31"/>
  <c r="E171" i="31"/>
  <c r="E152" i="31"/>
  <c r="D151" i="31"/>
  <c r="D170" i="31"/>
  <c r="F31" i="31"/>
  <c r="D163" i="31"/>
  <c r="D144" i="31"/>
  <c r="F35" i="31"/>
  <c r="E29" i="32"/>
  <c r="J35" i="2"/>
  <c r="I46" i="2"/>
  <c r="AY150" i="36" l="1"/>
  <c r="AY169" i="36"/>
  <c r="AY152" i="36"/>
  <c r="AY171" i="36"/>
  <c r="AY37" i="36"/>
  <c r="AY143" i="36"/>
  <c r="AY162" i="36"/>
  <c r="AY154" i="36"/>
  <c r="AY173" i="36"/>
  <c r="AY145" i="36"/>
  <c r="AY164" i="36"/>
  <c r="AY147" i="36"/>
  <c r="AY166" i="36"/>
  <c r="AY149" i="36"/>
  <c r="AY168" i="36"/>
  <c r="AY148" i="36"/>
  <c r="AY167" i="36"/>
  <c r="AY144" i="36"/>
  <c r="AY163" i="36"/>
  <c r="AY155" i="36"/>
  <c r="AY174" i="36"/>
  <c r="E155" i="31"/>
  <c r="E148" i="31"/>
  <c r="F27" i="31"/>
  <c r="E147" i="31"/>
  <c r="F35" i="30"/>
  <c r="E153" i="30"/>
  <c r="N43" i="30"/>
  <c r="M55" i="30"/>
  <c r="Z42" i="29"/>
  <c r="Y55" i="29"/>
  <c r="F164" i="30"/>
  <c r="O41" i="32"/>
  <c r="N46" i="32"/>
  <c r="Y41" i="34"/>
  <c r="X55" i="34"/>
  <c r="AA35" i="32"/>
  <c r="O42" i="33"/>
  <c r="N55" i="33"/>
  <c r="F24" i="31"/>
  <c r="E163" i="31"/>
  <c r="Y42" i="33"/>
  <c r="X55" i="33"/>
  <c r="AO43" i="31"/>
  <c r="AN55" i="31"/>
  <c r="Z49" i="35"/>
  <c r="Y55" i="35"/>
  <c r="Y39" i="32"/>
  <c r="X46" i="32"/>
  <c r="E25" i="2"/>
  <c r="E143" i="30"/>
  <c r="E35" i="34"/>
  <c r="F35" i="34" s="1"/>
  <c r="E30" i="34"/>
  <c r="E29" i="34"/>
  <c r="E26" i="2"/>
  <c r="F26" i="30"/>
  <c r="F28" i="30"/>
  <c r="E167" i="30"/>
  <c r="E148" i="30"/>
  <c r="F33" i="31"/>
  <c r="F33" i="29"/>
  <c r="F31" i="30"/>
  <c r="E173" i="30"/>
  <c r="P44" i="30"/>
  <c r="F23" i="31"/>
  <c r="E28" i="34"/>
  <c r="F24" i="29"/>
  <c r="E20" i="2"/>
  <c r="F25" i="29"/>
  <c r="E144" i="29"/>
  <c r="E154" i="30"/>
  <c r="E171" i="30"/>
  <c r="F28" i="31"/>
  <c r="F30" i="30"/>
  <c r="AB41" i="29"/>
  <c r="E163" i="29"/>
  <c r="E21" i="2"/>
  <c r="E170" i="30"/>
  <c r="AB41" i="30"/>
  <c r="AA55" i="30"/>
  <c r="E24" i="34"/>
  <c r="F24" i="34" s="1"/>
  <c r="E24" i="2"/>
  <c r="F32" i="31"/>
  <c r="E28" i="10"/>
  <c r="E26" i="34"/>
  <c r="E164" i="34" s="1"/>
  <c r="F21" i="32"/>
  <c r="F28" i="32"/>
  <c r="E22" i="2"/>
  <c r="F34" i="30"/>
  <c r="G34" i="30" s="1"/>
  <c r="F33" i="30"/>
  <c r="E166" i="30"/>
  <c r="F27" i="30"/>
  <c r="F32" i="30"/>
  <c r="F154" i="30"/>
  <c r="E162" i="30"/>
  <c r="F23" i="30"/>
  <c r="C67" i="28"/>
  <c r="E24" i="10"/>
  <c r="O245" i="39"/>
  <c r="E37" i="30"/>
  <c r="O214" i="41"/>
  <c r="O219" i="41"/>
  <c r="E27" i="33"/>
  <c r="F20" i="2"/>
  <c r="E29" i="10"/>
  <c r="E34" i="10"/>
  <c r="E30" i="10"/>
  <c r="E33" i="10"/>
  <c r="E23" i="10"/>
  <c r="E31" i="10"/>
  <c r="E26" i="10"/>
  <c r="E32" i="10"/>
  <c r="E28" i="33"/>
  <c r="E32" i="33"/>
  <c r="E24" i="33"/>
  <c r="E30" i="33"/>
  <c r="F22" i="32"/>
  <c r="F26" i="32"/>
  <c r="F26" i="2"/>
  <c r="F24" i="2"/>
  <c r="E28" i="2"/>
  <c r="E23" i="2"/>
  <c r="E27" i="2"/>
  <c r="D31" i="2"/>
  <c r="M41" i="31"/>
  <c r="L55" i="31"/>
  <c r="E37" i="29"/>
  <c r="AZ69" i="28"/>
  <c r="AZ75" i="28" s="1"/>
  <c r="D37" i="10"/>
  <c r="F23" i="32"/>
  <c r="F26" i="34"/>
  <c r="G153" i="36"/>
  <c r="G172" i="36"/>
  <c r="D37" i="36"/>
  <c r="D143" i="36"/>
  <c r="D162" i="36"/>
  <c r="Y143" i="36"/>
  <c r="Y162" i="36"/>
  <c r="Y37" i="36"/>
  <c r="T171" i="36"/>
  <c r="T152" i="36"/>
  <c r="AX153" i="36"/>
  <c r="AX172" i="36"/>
  <c r="V166" i="36"/>
  <c r="V147" i="36"/>
  <c r="Z165" i="36"/>
  <c r="Z146" i="36"/>
  <c r="AB171" i="36"/>
  <c r="AB152" i="36"/>
  <c r="AO169" i="36"/>
  <c r="AO150" i="36"/>
  <c r="I170" i="36"/>
  <c r="I151" i="36"/>
  <c r="G165" i="36"/>
  <c r="G146" i="36"/>
  <c r="T167" i="35"/>
  <c r="T148" i="35"/>
  <c r="AM155" i="35"/>
  <c r="AM174" i="35"/>
  <c r="AM145" i="35"/>
  <c r="AM164" i="35"/>
  <c r="AK155" i="35"/>
  <c r="AK174" i="35"/>
  <c r="P169" i="35"/>
  <c r="P150" i="35"/>
  <c r="AL170" i="35"/>
  <c r="AL151" i="35"/>
  <c r="X164" i="35"/>
  <c r="X145" i="35"/>
  <c r="AO154" i="35"/>
  <c r="AO173" i="35"/>
  <c r="AS153" i="35"/>
  <c r="AS172" i="35"/>
  <c r="AE167" i="35"/>
  <c r="AE148" i="35"/>
  <c r="Y150" i="35"/>
  <c r="Y169" i="35"/>
  <c r="X174" i="35"/>
  <c r="X155" i="35"/>
  <c r="E166" i="35"/>
  <c r="E147" i="35"/>
  <c r="AH167" i="35"/>
  <c r="AH148" i="35"/>
  <c r="I147" i="35"/>
  <c r="I166" i="35"/>
  <c r="V174" i="35"/>
  <c r="V155" i="35"/>
  <c r="Z164" i="35"/>
  <c r="Z145" i="35"/>
  <c r="AR169" i="35"/>
  <c r="AR150" i="35"/>
  <c r="P165" i="35"/>
  <c r="P146" i="35"/>
  <c r="AD163" i="35"/>
  <c r="AD144" i="35"/>
  <c r="AC149" i="35"/>
  <c r="AC168" i="35"/>
  <c r="L162" i="35"/>
  <c r="L37" i="35"/>
  <c r="L143" i="35"/>
  <c r="AO147" i="35"/>
  <c r="AO166" i="35"/>
  <c r="AA146" i="35"/>
  <c r="AA165" i="35"/>
  <c r="M163" i="35"/>
  <c r="M144" i="35"/>
  <c r="AN172" i="35"/>
  <c r="AN153" i="35"/>
  <c r="Z170" i="35"/>
  <c r="Z151" i="35"/>
  <c r="L149" i="35"/>
  <c r="L168" i="35"/>
  <c r="M164" i="35"/>
  <c r="M145" i="35"/>
  <c r="AY171" i="35"/>
  <c r="AY152" i="35"/>
  <c r="AN154" i="35"/>
  <c r="AN173" i="35"/>
  <c r="W148" i="35"/>
  <c r="W167" i="35"/>
  <c r="L169" i="35"/>
  <c r="L150" i="35"/>
  <c r="AM153" i="36"/>
  <c r="AM172" i="36"/>
  <c r="E33" i="33"/>
  <c r="E29" i="33"/>
  <c r="X145" i="36"/>
  <c r="X164" i="36"/>
  <c r="L143" i="36"/>
  <c r="L162" i="36"/>
  <c r="AG154" i="36"/>
  <c r="AG173" i="36"/>
  <c r="F170" i="36"/>
  <c r="F151" i="36"/>
  <c r="E146" i="36"/>
  <c r="E165" i="36"/>
  <c r="F24" i="30"/>
  <c r="E163" i="30"/>
  <c r="E144" i="30"/>
  <c r="AF165" i="36"/>
  <c r="AF146" i="36"/>
  <c r="E174" i="29"/>
  <c r="E155" i="29"/>
  <c r="F35" i="29"/>
  <c r="W169" i="36"/>
  <c r="W150" i="36"/>
  <c r="F152" i="36"/>
  <c r="F171" i="36"/>
  <c r="AN174" i="36"/>
  <c r="AN155" i="36"/>
  <c r="AD173" i="36"/>
  <c r="AD154" i="36"/>
  <c r="L37" i="36"/>
  <c r="L163" i="36"/>
  <c r="L144" i="36"/>
  <c r="AL169" i="36"/>
  <c r="AL150" i="36"/>
  <c r="Y148" i="36"/>
  <c r="Y167" i="36"/>
  <c r="AF172" i="36"/>
  <c r="AF153" i="36"/>
  <c r="O168" i="36"/>
  <c r="O149" i="36"/>
  <c r="Q167" i="36"/>
  <c r="Q148" i="36"/>
  <c r="AU165" i="36"/>
  <c r="AU146" i="36"/>
  <c r="AM150" i="36"/>
  <c r="AM169" i="36"/>
  <c r="AB153" i="36"/>
  <c r="AB172" i="36"/>
  <c r="AC166" i="36"/>
  <c r="AC147" i="36"/>
  <c r="T143" i="36"/>
  <c r="T162" i="36"/>
  <c r="T37" i="36"/>
  <c r="Z173" i="36"/>
  <c r="Z154" i="36"/>
  <c r="AV145" i="36"/>
  <c r="AV164" i="36"/>
  <c r="AL151" i="36"/>
  <c r="AL170" i="36"/>
  <c r="X152" i="36"/>
  <c r="X171" i="36"/>
  <c r="X37" i="36"/>
  <c r="X162" i="36"/>
  <c r="X143" i="36"/>
  <c r="H143" i="36"/>
  <c r="H162" i="36"/>
  <c r="H37" i="36"/>
  <c r="AP173" i="36"/>
  <c r="AP154" i="36"/>
  <c r="F164" i="36"/>
  <c r="F145" i="36"/>
  <c r="AC168" i="36"/>
  <c r="AC149" i="36"/>
  <c r="AN173" i="36"/>
  <c r="AN154" i="36"/>
  <c r="Q143" i="36"/>
  <c r="Q162" i="36"/>
  <c r="Q37" i="36"/>
  <c r="AL164" i="36"/>
  <c r="AL145" i="36"/>
  <c r="E164" i="36"/>
  <c r="E145" i="36"/>
  <c r="L166" i="36"/>
  <c r="L147" i="36"/>
  <c r="AV166" i="36"/>
  <c r="AV147" i="36"/>
  <c r="AC170" i="36"/>
  <c r="AC151" i="36"/>
  <c r="R154" i="36"/>
  <c r="R173" i="36"/>
  <c r="E166" i="36"/>
  <c r="E147" i="36"/>
  <c r="J154" i="36"/>
  <c r="J173" i="36"/>
  <c r="D168" i="36"/>
  <c r="D149" i="36"/>
  <c r="AU172" i="36"/>
  <c r="AU153" i="36"/>
  <c r="AC144" i="36"/>
  <c r="AC163" i="36"/>
  <c r="AU152" i="36"/>
  <c r="AU171" i="36"/>
  <c r="Z153" i="36"/>
  <c r="Z172" i="36"/>
  <c r="AU164" i="36"/>
  <c r="AU145" i="36"/>
  <c r="AS173" i="36"/>
  <c r="AS154" i="36"/>
  <c r="AS168" i="36"/>
  <c r="AS149" i="36"/>
  <c r="AA165" i="36"/>
  <c r="AA146" i="36"/>
  <c r="E162" i="36"/>
  <c r="E37" i="36"/>
  <c r="E143" i="36"/>
  <c r="AJ172" i="36"/>
  <c r="AJ153" i="36"/>
  <c r="L170" i="36"/>
  <c r="L151" i="36"/>
  <c r="H170" i="36"/>
  <c r="H151" i="36"/>
  <c r="I173" i="36"/>
  <c r="I154" i="36"/>
  <c r="AJ151" i="36"/>
  <c r="AJ170" i="36"/>
  <c r="AC164" i="36"/>
  <c r="AC145" i="36"/>
  <c r="AA173" i="36"/>
  <c r="AA154" i="36"/>
  <c r="AS169" i="36"/>
  <c r="AS150" i="36"/>
  <c r="AX154" i="36"/>
  <c r="AX173" i="36"/>
  <c r="U167" i="36"/>
  <c r="U148" i="36"/>
  <c r="G149" i="36"/>
  <c r="G168" i="36"/>
  <c r="AX151" i="36"/>
  <c r="AX170" i="36"/>
  <c r="AS163" i="36"/>
  <c r="AS144" i="36"/>
  <c r="I148" i="36"/>
  <c r="I167" i="36"/>
  <c r="Z168" i="36"/>
  <c r="Z149" i="36"/>
  <c r="AJ143" i="36"/>
  <c r="AJ162" i="36"/>
  <c r="AQ151" i="36"/>
  <c r="AQ170" i="36"/>
  <c r="K167" i="36"/>
  <c r="K148" i="36"/>
  <c r="AP164" i="36"/>
  <c r="AP145" i="36"/>
  <c r="F35" i="10"/>
  <c r="G152" i="36"/>
  <c r="G171" i="36"/>
  <c r="AQ166" i="35"/>
  <c r="AQ147" i="35"/>
  <c r="AM171" i="35"/>
  <c r="AM152" i="35"/>
  <c r="AB173" i="35"/>
  <c r="AB154" i="35"/>
  <c r="AX173" i="35"/>
  <c r="AX154" i="35"/>
  <c r="V169" i="35"/>
  <c r="V150" i="35"/>
  <c r="F167" i="35"/>
  <c r="F148" i="35"/>
  <c r="E146" i="35"/>
  <c r="E165" i="35"/>
  <c r="AA172" i="35"/>
  <c r="AA153" i="35"/>
  <c r="AD154" i="35"/>
  <c r="AD173" i="35"/>
  <c r="I151" i="35"/>
  <c r="I170" i="35"/>
  <c r="AU165" i="35"/>
  <c r="AU146" i="35"/>
  <c r="AG163" i="35"/>
  <c r="AG144" i="35"/>
  <c r="S174" i="35"/>
  <c r="S155" i="35"/>
  <c r="E153" i="35"/>
  <c r="E172" i="35"/>
  <c r="AI154" i="35"/>
  <c r="AI173" i="35"/>
  <c r="AV162" i="35"/>
  <c r="AV37" i="35"/>
  <c r="AV143" i="35"/>
  <c r="I167" i="35"/>
  <c r="I148" i="35"/>
  <c r="AW169" i="35"/>
  <c r="AW150" i="35"/>
  <c r="AW149" i="35"/>
  <c r="AW168" i="35"/>
  <c r="I155" i="35"/>
  <c r="I174" i="35"/>
  <c r="AJ170" i="35"/>
  <c r="AJ151" i="35"/>
  <c r="AQ149" i="35"/>
  <c r="AQ168" i="35"/>
  <c r="Z162" i="35"/>
  <c r="Z143" i="35"/>
  <c r="Z37" i="35"/>
  <c r="O145" i="35"/>
  <c r="O164" i="35"/>
  <c r="AS165" i="35"/>
  <c r="AS146" i="35"/>
  <c r="AH166" i="35"/>
  <c r="AH147" i="35"/>
  <c r="X168" i="35"/>
  <c r="X149" i="35"/>
  <c r="AY164" i="35"/>
  <c r="AY145" i="35"/>
  <c r="AN165" i="35"/>
  <c r="AN146" i="35"/>
  <c r="J163" i="35"/>
  <c r="J144" i="35"/>
  <c r="W146" i="35"/>
  <c r="W165" i="35"/>
  <c r="I163" i="35"/>
  <c r="I144" i="35"/>
  <c r="V171" i="35"/>
  <c r="V152" i="35"/>
  <c r="K154" i="35"/>
  <c r="K173" i="35"/>
  <c r="P162" i="35"/>
  <c r="P143" i="35"/>
  <c r="P37" i="35"/>
  <c r="AJ171" i="35"/>
  <c r="AJ152" i="35"/>
  <c r="H167" i="35"/>
  <c r="H148" i="35"/>
  <c r="AA170" i="35"/>
  <c r="AA151" i="35"/>
  <c r="X163" i="35"/>
  <c r="X144" i="35"/>
  <c r="AH163" i="35"/>
  <c r="AH144" i="35"/>
  <c r="AR173" i="35"/>
  <c r="AR154" i="35"/>
  <c r="T172" i="35"/>
  <c r="T153" i="35"/>
  <c r="G169" i="35"/>
  <c r="G150" i="35"/>
  <c r="AH146" i="35"/>
  <c r="AH165" i="35"/>
  <c r="AV144" i="35"/>
  <c r="AV163" i="35"/>
  <c r="AL172" i="35"/>
  <c r="AL153" i="35"/>
  <c r="X170" i="35"/>
  <c r="X151" i="35"/>
  <c r="J149" i="35"/>
  <c r="J168" i="35"/>
  <c r="AN169" i="35"/>
  <c r="AN150" i="35"/>
  <c r="N163" i="35"/>
  <c r="N144" i="35"/>
  <c r="D149" i="35"/>
  <c r="D168" i="35"/>
  <c r="AP173" i="35"/>
  <c r="AP154" i="35"/>
  <c r="Y167" i="35"/>
  <c r="Y148" i="35"/>
  <c r="N169" i="35"/>
  <c r="N150" i="35"/>
  <c r="AO165" i="35"/>
  <c r="AO146" i="35"/>
  <c r="AA163" i="35"/>
  <c r="AA144" i="35"/>
  <c r="M155" i="35"/>
  <c r="M174" i="35"/>
  <c r="AS168" i="35"/>
  <c r="AS149" i="35"/>
  <c r="AB143" i="35"/>
  <c r="AB162" i="35"/>
  <c r="AB37" i="35"/>
  <c r="Q164" i="35"/>
  <c r="Q145" i="35"/>
  <c r="AT167" i="35"/>
  <c r="AT148" i="35"/>
  <c r="AI169" i="35"/>
  <c r="AI150" i="35"/>
  <c r="AW166" i="35"/>
  <c r="AW147" i="35"/>
  <c r="AI165" i="35"/>
  <c r="AI146" i="35"/>
  <c r="U144" i="35"/>
  <c r="U163" i="35"/>
  <c r="G174" i="35"/>
  <c r="G155" i="35"/>
  <c r="AV172" i="35"/>
  <c r="AV153" i="35"/>
  <c r="AH170" i="35"/>
  <c r="AH151" i="35"/>
  <c r="T168" i="35"/>
  <c r="T149" i="35"/>
  <c r="AT169" i="35"/>
  <c r="AT150" i="35"/>
  <c r="AF147" i="35"/>
  <c r="AF166" i="35"/>
  <c r="R165" i="35"/>
  <c r="R146" i="35"/>
  <c r="D144" i="35"/>
  <c r="D163" i="35"/>
  <c r="AS174" i="35"/>
  <c r="AS155" i="35"/>
  <c r="AE172" i="35"/>
  <c r="AE153" i="35"/>
  <c r="AF168" i="35"/>
  <c r="AF149" i="35"/>
  <c r="O162" i="35"/>
  <c r="O143" i="35"/>
  <c r="O37" i="35"/>
  <c r="D164" i="35"/>
  <c r="D145" i="35"/>
  <c r="AP171" i="35"/>
  <c r="AP152" i="35"/>
  <c r="AE154" i="35"/>
  <c r="AE173" i="35"/>
  <c r="N167" i="35"/>
  <c r="N148" i="35"/>
  <c r="F170" i="29"/>
  <c r="F151" i="29"/>
  <c r="G31" i="29"/>
  <c r="AH164" i="36"/>
  <c r="AH145" i="36"/>
  <c r="M151" i="36"/>
  <c r="M170" i="36"/>
  <c r="N174" i="36"/>
  <c r="N155" i="36"/>
  <c r="E169" i="36"/>
  <c r="E150" i="36"/>
  <c r="AI152" i="36"/>
  <c r="AI171" i="36"/>
  <c r="AC172" i="36"/>
  <c r="AC153" i="36"/>
  <c r="AG170" i="36"/>
  <c r="AG151" i="36"/>
  <c r="S167" i="36"/>
  <c r="S148" i="36"/>
  <c r="R162" i="36"/>
  <c r="R143" i="36"/>
  <c r="R37" i="36"/>
  <c r="AX165" i="36"/>
  <c r="AX146" i="36"/>
  <c r="AO167" i="36"/>
  <c r="AO148" i="36"/>
  <c r="AF174" i="36"/>
  <c r="AF155" i="36"/>
  <c r="V165" i="36"/>
  <c r="V146" i="36"/>
  <c r="AN145" i="36"/>
  <c r="AN164" i="36"/>
  <c r="V152" i="36"/>
  <c r="V171" i="36"/>
  <c r="AD152" i="36"/>
  <c r="AD171" i="36"/>
  <c r="AO153" i="36"/>
  <c r="AO172" i="36"/>
  <c r="AP168" i="36"/>
  <c r="AP149" i="36"/>
  <c r="L153" i="36"/>
  <c r="L172" i="36"/>
  <c r="J171" i="36"/>
  <c r="J152" i="36"/>
  <c r="L150" i="36"/>
  <c r="L169" i="36"/>
  <c r="K165" i="36"/>
  <c r="K146" i="36"/>
  <c r="AS143" i="36"/>
  <c r="AS162" i="36"/>
  <c r="AS37" i="36"/>
  <c r="D172" i="36"/>
  <c r="D153" i="36"/>
  <c r="U169" i="36"/>
  <c r="U150" i="36"/>
  <c r="AK172" i="36"/>
  <c r="AK153" i="36"/>
  <c r="AD169" i="36"/>
  <c r="AD150" i="36"/>
  <c r="K145" i="36"/>
  <c r="K164" i="36"/>
  <c r="P167" i="36"/>
  <c r="P148" i="36"/>
  <c r="W170" i="36"/>
  <c r="W151" i="36"/>
  <c r="AA143" i="36"/>
  <c r="AA37" i="36"/>
  <c r="AA162" i="36"/>
  <c r="K173" i="36"/>
  <c r="K154" i="36"/>
  <c r="F162" i="36"/>
  <c r="F143" i="36"/>
  <c r="F37" i="36"/>
  <c r="N163" i="36"/>
  <c r="N144" i="36"/>
  <c r="M169" i="36"/>
  <c r="M150" i="36"/>
  <c r="E172" i="36"/>
  <c r="E153" i="36"/>
  <c r="V144" i="36"/>
  <c r="V163" i="36"/>
  <c r="Q163" i="36"/>
  <c r="Q144" i="36"/>
  <c r="Z162" i="36"/>
  <c r="Z143" i="36"/>
  <c r="Z37" i="36"/>
  <c r="AH170" i="36"/>
  <c r="AH151" i="36"/>
  <c r="U147" i="36"/>
  <c r="U166" i="36"/>
  <c r="AJ168" i="36"/>
  <c r="AJ149" i="36"/>
  <c r="I174" i="36"/>
  <c r="I155" i="36"/>
  <c r="I165" i="36"/>
  <c r="I146" i="36"/>
  <c r="AH155" i="36"/>
  <c r="AH174" i="36"/>
  <c r="AM166" i="36"/>
  <c r="AM147" i="36"/>
  <c r="I145" i="36"/>
  <c r="I164" i="36"/>
  <c r="R144" i="36"/>
  <c r="R163" i="36"/>
  <c r="R169" i="36"/>
  <c r="R150" i="36"/>
  <c r="AT168" i="36"/>
  <c r="AT149" i="36"/>
  <c r="Y154" i="36"/>
  <c r="Y173" i="36"/>
  <c r="S145" i="36"/>
  <c r="S164" i="36"/>
  <c r="Q154" i="36"/>
  <c r="Q173" i="36"/>
  <c r="O162" i="36"/>
  <c r="O143" i="36"/>
  <c r="O37" i="36"/>
  <c r="G174" i="36"/>
  <c r="G155" i="36"/>
  <c r="I166" i="36"/>
  <c r="I147" i="36"/>
  <c r="AK145" i="36"/>
  <c r="AK164" i="36"/>
  <c r="P174" i="36"/>
  <c r="P155" i="36"/>
  <c r="AC152" i="36"/>
  <c r="AC171" i="36"/>
  <c r="H172" i="36"/>
  <c r="H153" i="36"/>
  <c r="AI147" i="36"/>
  <c r="AI166" i="36"/>
  <c r="D163" i="36"/>
  <c r="D144" i="36"/>
  <c r="L164" i="36"/>
  <c r="L145" i="36"/>
  <c r="I144" i="36"/>
  <c r="I163" i="36"/>
  <c r="E33" i="34"/>
  <c r="D152" i="34"/>
  <c r="D171" i="34"/>
  <c r="D167" i="34"/>
  <c r="D148" i="34"/>
  <c r="AQ153" i="36"/>
  <c r="AQ172" i="36"/>
  <c r="C197" i="29"/>
  <c r="AF154" i="36"/>
  <c r="AF173" i="36"/>
  <c r="AU169" i="36"/>
  <c r="AU150" i="36"/>
  <c r="AO168" i="36"/>
  <c r="AO149" i="36"/>
  <c r="X150" i="36"/>
  <c r="X169" i="36"/>
  <c r="N63" i="28"/>
  <c r="N67" i="28" s="1"/>
  <c r="AD37" i="36"/>
  <c r="AD162" i="36"/>
  <c r="AD143" i="36"/>
  <c r="AJ171" i="36"/>
  <c r="AJ152" i="36"/>
  <c r="F27" i="10"/>
  <c r="Y170" i="35"/>
  <c r="Y151" i="35"/>
  <c r="AW170" i="35"/>
  <c r="AW151" i="35"/>
  <c r="AU164" i="35"/>
  <c r="AU145" i="35"/>
  <c r="E164" i="35"/>
  <c r="E145" i="35"/>
  <c r="AF173" i="35"/>
  <c r="AF154" i="35"/>
  <c r="AJ155" i="35"/>
  <c r="AJ174" i="35"/>
  <c r="V172" i="35"/>
  <c r="V153" i="35"/>
  <c r="H170" i="35"/>
  <c r="H151" i="35"/>
  <c r="X169" i="35"/>
  <c r="X150" i="35"/>
  <c r="AK163" i="35"/>
  <c r="AK144" i="35"/>
  <c r="W153" i="35"/>
  <c r="W172" i="35"/>
  <c r="M167" i="35"/>
  <c r="M148" i="35"/>
  <c r="AL165" i="35"/>
  <c r="AL146" i="35"/>
  <c r="AT170" i="35"/>
  <c r="AT151" i="35"/>
  <c r="AU162" i="35"/>
  <c r="AU143" i="35"/>
  <c r="AU37" i="35"/>
  <c r="S152" i="35"/>
  <c r="S171" i="35"/>
  <c r="AW165" i="35"/>
  <c r="AW146" i="35"/>
  <c r="AG170" i="35"/>
  <c r="AG151" i="35"/>
  <c r="M154" i="35"/>
  <c r="M173" i="35"/>
  <c r="O170" i="35"/>
  <c r="O151" i="35"/>
  <c r="AU169" i="35"/>
  <c r="AU150" i="35"/>
  <c r="S165" i="35"/>
  <c r="S146" i="35"/>
  <c r="S143" i="35"/>
  <c r="S162" i="35"/>
  <c r="S37" i="35"/>
  <c r="AV170" i="35"/>
  <c r="AV151" i="35"/>
  <c r="AH149" i="35"/>
  <c r="AH168" i="35"/>
  <c r="Z167" i="35"/>
  <c r="Z148" i="35"/>
  <c r="AH172" i="35"/>
  <c r="AH153" i="35"/>
  <c r="F168" i="35"/>
  <c r="F149" i="35"/>
  <c r="AG164" i="35"/>
  <c r="AG145" i="35"/>
  <c r="AQ143" i="35"/>
  <c r="AQ162" i="35"/>
  <c r="AQ37" i="35"/>
  <c r="AP169" i="35"/>
  <c r="AP150" i="35"/>
  <c r="AB166" i="35"/>
  <c r="AB147" i="35"/>
  <c r="N165" i="35"/>
  <c r="N146" i="35"/>
  <c r="AO37" i="35"/>
  <c r="AO162" i="35"/>
  <c r="AO143" i="35"/>
  <c r="AD164" i="35"/>
  <c r="AD145" i="35"/>
  <c r="N151" i="35"/>
  <c r="N170" i="35"/>
  <c r="AT162" i="35"/>
  <c r="AT143" i="35"/>
  <c r="AT37" i="35"/>
  <c r="T169" i="35"/>
  <c r="T150" i="35"/>
  <c r="H171" i="35"/>
  <c r="H152" i="35"/>
  <c r="H145" i="35"/>
  <c r="H164" i="35"/>
  <c r="J174" i="35"/>
  <c r="J155" i="35"/>
  <c r="O144" i="35"/>
  <c r="O163" i="35"/>
  <c r="AS164" i="35"/>
  <c r="AS145" i="35"/>
  <c r="Q173" i="35"/>
  <c r="Q154" i="35"/>
  <c r="AF171" i="35"/>
  <c r="AF152" i="35"/>
  <c r="AQ155" i="35"/>
  <c r="AQ174" i="35"/>
  <c r="AC172" i="35"/>
  <c r="AC153" i="35"/>
  <c r="AW148" i="35"/>
  <c r="AW167" i="35"/>
  <c r="X166" i="35"/>
  <c r="X147" i="35"/>
  <c r="AX171" i="35"/>
  <c r="AX152" i="35"/>
  <c r="F164" i="35"/>
  <c r="F145" i="35"/>
  <c r="AR171" i="35"/>
  <c r="AR152" i="35"/>
  <c r="AG173" i="35"/>
  <c r="AG154" i="35"/>
  <c r="P148" i="35"/>
  <c r="P167" i="35"/>
  <c r="E150" i="35"/>
  <c r="E169" i="35"/>
  <c r="AT166" i="35"/>
  <c r="AT147" i="35"/>
  <c r="AF165" i="35"/>
  <c r="AF146" i="35"/>
  <c r="I172" i="35"/>
  <c r="I153" i="35"/>
  <c r="AX170" i="35"/>
  <c r="AX151" i="35"/>
  <c r="AJ168" i="35"/>
  <c r="AJ149" i="35"/>
  <c r="J152" i="35"/>
  <c r="J171" i="35"/>
  <c r="AN166" i="35"/>
  <c r="AN147" i="35"/>
  <c r="Z165" i="35"/>
  <c r="Z146" i="35"/>
  <c r="L163" i="35"/>
  <c r="L144" i="35"/>
  <c r="AM153" i="35"/>
  <c r="AM172" i="35"/>
  <c r="U152" i="35"/>
  <c r="U171" i="35"/>
  <c r="J154" i="35"/>
  <c r="J173" i="35"/>
  <c r="AV167" i="35"/>
  <c r="AV148" i="35"/>
  <c r="AK169" i="35"/>
  <c r="AK150" i="35"/>
  <c r="W147" i="35"/>
  <c r="W166" i="35"/>
  <c r="I165" i="35"/>
  <c r="I146" i="35"/>
  <c r="AY172" i="35"/>
  <c r="AY153" i="35"/>
  <c r="AK170" i="35"/>
  <c r="AK151" i="35"/>
  <c r="W168" i="35"/>
  <c r="W149" i="35"/>
  <c r="F162" i="35"/>
  <c r="F143" i="35"/>
  <c r="F37" i="35"/>
  <c r="AX164" i="35"/>
  <c r="AX145" i="35"/>
  <c r="AG171" i="35"/>
  <c r="AG152" i="35"/>
  <c r="V173" i="35"/>
  <c r="V154" i="35"/>
  <c r="AO154" i="36"/>
  <c r="AO173" i="36"/>
  <c r="P145" i="36"/>
  <c r="P164" i="36"/>
  <c r="R174" i="36"/>
  <c r="R155" i="36"/>
  <c r="T163" i="36"/>
  <c r="T144" i="36"/>
  <c r="AR170" i="36"/>
  <c r="AR151" i="36"/>
  <c r="AI144" i="36"/>
  <c r="AI163" i="36"/>
  <c r="H145" i="36"/>
  <c r="H164" i="36"/>
  <c r="S173" i="36"/>
  <c r="S154" i="36"/>
  <c r="AF143" i="36"/>
  <c r="AF162" i="36"/>
  <c r="AF37" i="36"/>
  <c r="AA168" i="36"/>
  <c r="AA149" i="36"/>
  <c r="AC143" i="36"/>
  <c r="AC162" i="36"/>
  <c r="AC37" i="36"/>
  <c r="L165" i="35"/>
  <c r="L146" i="35"/>
  <c r="AX162" i="35"/>
  <c r="AX143" i="35"/>
  <c r="AX37" i="35"/>
  <c r="P154" i="35"/>
  <c r="P173" i="35"/>
  <c r="G153" i="35"/>
  <c r="G172" i="35"/>
  <c r="AT164" i="35"/>
  <c r="AT145" i="35"/>
  <c r="E167" i="35"/>
  <c r="E148" i="35"/>
  <c r="Z144" i="35"/>
  <c r="Z163" i="35"/>
  <c r="AH153" i="36"/>
  <c r="AH172" i="36"/>
  <c r="F34" i="29"/>
  <c r="E173" i="29"/>
  <c r="E154" i="29"/>
  <c r="AE169" i="36"/>
  <c r="AE150" i="36"/>
  <c r="F30" i="29"/>
  <c r="AG165" i="36"/>
  <c r="AG146" i="36"/>
  <c r="W154" i="36"/>
  <c r="W173" i="36"/>
  <c r="AP155" i="36"/>
  <c r="AP174" i="36"/>
  <c r="AJ173" i="36"/>
  <c r="AJ154" i="36"/>
  <c r="AM143" i="36"/>
  <c r="AM162" i="36"/>
  <c r="AM37" i="36"/>
  <c r="G163" i="36"/>
  <c r="G144" i="36"/>
  <c r="O170" i="36"/>
  <c r="O151" i="36"/>
  <c r="AJ148" i="36"/>
  <c r="AJ167" i="36"/>
  <c r="D145" i="36"/>
  <c r="D164" i="36"/>
  <c r="AL165" i="36"/>
  <c r="AL146" i="36"/>
  <c r="AN165" i="36"/>
  <c r="AN146" i="36"/>
  <c r="V168" i="36"/>
  <c r="V149" i="36"/>
  <c r="AV172" i="36"/>
  <c r="AV153" i="36"/>
  <c r="V153" i="36"/>
  <c r="V172" i="36"/>
  <c r="AW168" i="36"/>
  <c r="AW149" i="36"/>
  <c r="E168" i="36"/>
  <c r="E149" i="36"/>
  <c r="AC174" i="36"/>
  <c r="AC155" i="36"/>
  <c r="AJ165" i="36"/>
  <c r="AJ146" i="36"/>
  <c r="E167" i="36"/>
  <c r="E148" i="36"/>
  <c r="AE170" i="36"/>
  <c r="AE151" i="36"/>
  <c r="N168" i="36"/>
  <c r="N149" i="36"/>
  <c r="E152" i="36"/>
  <c r="E171" i="36"/>
  <c r="AL155" i="36"/>
  <c r="AL174" i="36"/>
  <c r="AR143" i="36"/>
  <c r="AR37" i="36"/>
  <c r="AR162" i="36"/>
  <c r="AW167" i="36"/>
  <c r="AW148" i="36"/>
  <c r="E163" i="36"/>
  <c r="E144" i="36"/>
  <c r="N172" i="36"/>
  <c r="N153" i="36"/>
  <c r="N171" i="36"/>
  <c r="N152" i="36"/>
  <c r="AV174" i="36"/>
  <c r="AV155" i="36"/>
  <c r="AD172" i="36"/>
  <c r="AD153" i="36"/>
  <c r="AA155" i="36"/>
  <c r="AA174" i="36"/>
  <c r="AX164" i="36"/>
  <c r="AX145" i="36"/>
  <c r="D150" i="36"/>
  <c r="D169" i="36"/>
  <c r="AQ144" i="36"/>
  <c r="AQ163" i="36"/>
  <c r="M163" i="36"/>
  <c r="M144" i="36"/>
  <c r="AN169" i="36"/>
  <c r="AN150" i="36"/>
  <c r="U145" i="36"/>
  <c r="U164" i="36"/>
  <c r="AT165" i="36"/>
  <c r="AT146" i="36"/>
  <c r="N166" i="36"/>
  <c r="N147" i="36"/>
  <c r="AD155" i="36"/>
  <c r="AD174" i="36"/>
  <c r="AF171" i="36"/>
  <c r="AF152" i="36"/>
  <c r="P143" i="36"/>
  <c r="P162" i="36"/>
  <c r="P37" i="36"/>
  <c r="S166" i="36"/>
  <c r="S147" i="36"/>
  <c r="AB145" i="36"/>
  <c r="AB164" i="36"/>
  <c r="X148" i="36"/>
  <c r="X167" i="36"/>
  <c r="Q146" i="36"/>
  <c r="Q165" i="36"/>
  <c r="AS170" i="36"/>
  <c r="AS151" i="36"/>
  <c r="T167" i="36"/>
  <c r="T148" i="36"/>
  <c r="AA172" i="36"/>
  <c r="AA153" i="36"/>
  <c r="AB162" i="36"/>
  <c r="AB143" i="36"/>
  <c r="AB37" i="36"/>
  <c r="T170" i="36"/>
  <c r="T151" i="36"/>
  <c r="AI174" i="36"/>
  <c r="AI155" i="36"/>
  <c r="H166" i="36"/>
  <c r="H147" i="36"/>
  <c r="AI164" i="36"/>
  <c r="AI145" i="36"/>
  <c r="AV37" i="36"/>
  <c r="AV143" i="36"/>
  <c r="AV162" i="36"/>
  <c r="AL153" i="36"/>
  <c r="AL172" i="36"/>
  <c r="AA164" i="36"/>
  <c r="AA145" i="36"/>
  <c r="F174" i="36"/>
  <c r="F155" i="36"/>
  <c r="G166" i="36"/>
  <c r="G147" i="36"/>
  <c r="AB150" i="36"/>
  <c r="AB169" i="36"/>
  <c r="W162" i="36"/>
  <c r="W143" i="36"/>
  <c r="W37" i="36"/>
  <c r="AM174" i="36"/>
  <c r="AM155" i="36"/>
  <c r="AA170" i="36"/>
  <c r="AA151" i="36"/>
  <c r="AS165" i="36"/>
  <c r="AS146" i="36"/>
  <c r="R168" i="36"/>
  <c r="R149" i="36"/>
  <c r="AW143" i="36"/>
  <c r="AW162" i="36"/>
  <c r="AW37" i="36"/>
  <c r="M167" i="36"/>
  <c r="M148" i="36"/>
  <c r="E167" i="34"/>
  <c r="E148" i="34"/>
  <c r="E27" i="34"/>
  <c r="D169" i="34"/>
  <c r="D150" i="34"/>
  <c r="E31" i="34"/>
  <c r="AT145" i="36"/>
  <c r="AT164" i="36"/>
  <c r="K162" i="36"/>
  <c r="K143" i="36"/>
  <c r="K37" i="36"/>
  <c r="AQ169" i="36"/>
  <c r="AQ150" i="36"/>
  <c r="H171" i="36"/>
  <c r="H152" i="36"/>
  <c r="M174" i="36"/>
  <c r="M155" i="36"/>
  <c r="AQ168" i="36"/>
  <c r="AQ149" i="36"/>
  <c r="F28" i="10"/>
  <c r="H168" i="36"/>
  <c r="H149" i="36"/>
  <c r="AM149" i="36"/>
  <c r="AM168" i="36"/>
  <c r="X170" i="36"/>
  <c r="X151" i="36"/>
  <c r="U167" i="35"/>
  <c r="U148" i="35"/>
  <c r="AI148" i="35"/>
  <c r="AI167" i="35"/>
  <c r="K168" i="35"/>
  <c r="K149" i="35"/>
  <c r="M165" i="35"/>
  <c r="M146" i="35"/>
  <c r="AQ153" i="35"/>
  <c r="AQ172" i="35"/>
  <c r="O168" i="35"/>
  <c r="O149" i="35"/>
  <c r="AO163" i="35"/>
  <c r="AO144" i="35"/>
  <c r="AA174" i="35"/>
  <c r="AA155" i="35"/>
  <c r="M153" i="35"/>
  <c r="M172" i="35"/>
  <c r="AQ154" i="35"/>
  <c r="AQ173" i="35"/>
  <c r="Q167" i="35"/>
  <c r="Q148" i="35"/>
  <c r="AC167" i="35"/>
  <c r="AC148" i="35"/>
  <c r="H163" i="35"/>
  <c r="H144" i="35"/>
  <c r="D166" i="35"/>
  <c r="D147" i="35"/>
  <c r="AG174" i="35"/>
  <c r="AG155" i="35"/>
  <c r="E170" i="35"/>
  <c r="E151" i="35"/>
  <c r="AP164" i="35"/>
  <c r="AP145" i="35"/>
  <c r="AA167" i="35"/>
  <c r="AA148" i="35"/>
  <c r="AK167" i="35"/>
  <c r="AK148" i="35"/>
  <c r="AF164" i="35"/>
  <c r="AF145" i="35"/>
  <c r="O171" i="35"/>
  <c r="O152" i="35"/>
  <c r="D173" i="35"/>
  <c r="D154" i="35"/>
  <c r="AH174" i="35"/>
  <c r="AH155" i="35"/>
  <c r="AU163" i="35"/>
  <c r="AU144" i="35"/>
  <c r="AC169" i="35"/>
  <c r="AC150" i="35"/>
  <c r="AY167" i="35"/>
  <c r="AY148" i="35"/>
  <c r="L155" i="35"/>
  <c r="L174" i="35"/>
  <c r="AC171" i="35"/>
  <c r="AC152" i="35"/>
  <c r="Q166" i="35"/>
  <c r="Q147" i="35"/>
  <c r="AV152" i="35"/>
  <c r="AV171" i="35"/>
  <c r="AR167" i="35"/>
  <c r="AR148" i="35"/>
  <c r="AG169" i="35"/>
  <c r="AG150" i="35"/>
  <c r="AG149" i="35"/>
  <c r="AG168" i="35"/>
  <c r="AF155" i="35"/>
  <c r="AF174" i="35"/>
  <c r="D151" i="35"/>
  <c r="D170" i="35"/>
  <c r="M168" i="35"/>
  <c r="M149" i="35"/>
  <c r="S147" i="35"/>
  <c r="S166" i="35"/>
  <c r="AA168" i="35"/>
  <c r="AA149" i="35"/>
  <c r="J162" i="35"/>
  <c r="J143" i="35"/>
  <c r="J37" i="35"/>
  <c r="AC165" i="35"/>
  <c r="AC146" i="35"/>
  <c r="J147" i="35"/>
  <c r="J166" i="35"/>
  <c r="AA164" i="35"/>
  <c r="AA145" i="35"/>
  <c r="AC147" i="35"/>
  <c r="AC166" i="35"/>
  <c r="G165" i="35"/>
  <c r="G146" i="35"/>
  <c r="F152" i="35"/>
  <c r="F171" i="35"/>
  <c r="D171" i="35"/>
  <c r="D152" i="35"/>
  <c r="AT174" i="35"/>
  <c r="AT155" i="35"/>
  <c r="Y149" i="35"/>
  <c r="Y168" i="35"/>
  <c r="H162" i="35"/>
  <c r="H143" i="35"/>
  <c r="H37" i="35"/>
  <c r="AI171" i="35"/>
  <c r="AI152" i="35"/>
  <c r="X173" i="35"/>
  <c r="X154" i="35"/>
  <c r="G167" i="35"/>
  <c r="G148" i="35"/>
  <c r="AY169" i="35"/>
  <c r="AY150" i="35"/>
  <c r="AB163" i="35"/>
  <c r="AB144" i="35"/>
  <c r="N174" i="35"/>
  <c r="N155" i="35"/>
  <c r="AC162" i="35"/>
  <c r="AC143" i="35"/>
  <c r="AC37" i="35"/>
  <c r="R145" i="35"/>
  <c r="R164" i="35"/>
  <c r="R173" i="35"/>
  <c r="R154" i="35"/>
  <c r="AS169" i="35"/>
  <c r="AS150" i="35"/>
  <c r="AE166" i="35"/>
  <c r="AE147" i="35"/>
  <c r="Q165" i="35"/>
  <c r="Q146" i="35"/>
  <c r="AN37" i="35"/>
  <c r="AN162" i="35"/>
  <c r="AN143" i="35"/>
  <c r="AC164" i="35"/>
  <c r="AC145" i="35"/>
  <c r="L171" i="35"/>
  <c r="L152" i="35"/>
  <c r="AM167" i="35"/>
  <c r="AM148" i="35"/>
  <c r="AB169" i="35"/>
  <c r="AB150" i="35"/>
  <c r="N166" i="35"/>
  <c r="N147" i="35"/>
  <c r="AP172" i="35"/>
  <c r="AP153" i="35"/>
  <c r="AB170" i="35"/>
  <c r="AB151" i="35"/>
  <c r="N168" i="35"/>
  <c r="N149" i="35"/>
  <c r="AO164" i="35"/>
  <c r="AO145" i="35"/>
  <c r="AA152" i="36"/>
  <c r="AA171" i="36"/>
  <c r="V174" i="36"/>
  <c r="V155" i="36"/>
  <c r="D166" i="36"/>
  <c r="D147" i="36"/>
  <c r="V169" i="36"/>
  <c r="V150" i="36"/>
  <c r="AW163" i="36"/>
  <c r="AW144" i="36"/>
  <c r="AD147" i="36"/>
  <c r="AD166" i="36"/>
  <c r="AX149" i="36"/>
  <c r="AX168" i="36"/>
  <c r="AK163" i="36"/>
  <c r="AK144" i="36"/>
  <c r="AK166" i="36"/>
  <c r="AK147" i="36"/>
  <c r="K171" i="36"/>
  <c r="K152" i="36"/>
  <c r="AS171" i="36"/>
  <c r="AS152" i="36"/>
  <c r="D164" i="34"/>
  <c r="D145" i="34"/>
  <c r="AR149" i="36"/>
  <c r="AR168" i="36"/>
  <c r="R152" i="36"/>
  <c r="R171" i="36"/>
  <c r="AK154" i="35"/>
  <c r="AK173" i="35"/>
  <c r="N153" i="35"/>
  <c r="N172" i="35"/>
  <c r="AC163" i="35"/>
  <c r="AC144" i="35"/>
  <c r="AD165" i="35"/>
  <c r="AD146" i="35"/>
  <c r="Z155" i="35"/>
  <c r="Z174" i="35"/>
  <c r="AR37" i="35"/>
  <c r="AR162" i="35"/>
  <c r="AR143" i="35"/>
  <c r="M171" i="35"/>
  <c r="M152" i="35"/>
  <c r="AE149" i="35"/>
  <c r="AE168" i="35"/>
  <c r="G23" i="29"/>
  <c r="AQ164" i="36"/>
  <c r="AQ145" i="36"/>
  <c r="AO144" i="36"/>
  <c r="AO163" i="36"/>
  <c r="E31" i="33"/>
  <c r="N83" i="28"/>
  <c r="X163" i="36"/>
  <c r="X144" i="36"/>
  <c r="AH150" i="36"/>
  <c r="AH169" i="36"/>
  <c r="F172" i="36"/>
  <c r="F153" i="36"/>
  <c r="AK148" i="36"/>
  <c r="AK167" i="36"/>
  <c r="Q169" i="36"/>
  <c r="Q150" i="36"/>
  <c r="F173" i="36"/>
  <c r="F154" i="36"/>
  <c r="Q152" i="36"/>
  <c r="Q171" i="36"/>
  <c r="AG145" i="36"/>
  <c r="AG164" i="36"/>
  <c r="AX144" i="36"/>
  <c r="AX163" i="36"/>
  <c r="AX166" i="36"/>
  <c r="AX147" i="36"/>
  <c r="AX171" i="36"/>
  <c r="AX152" i="36"/>
  <c r="S153" i="36"/>
  <c r="S172" i="36"/>
  <c r="S162" i="36"/>
  <c r="S143" i="36"/>
  <c r="S37" i="36"/>
  <c r="K174" i="36"/>
  <c r="K155" i="36"/>
  <c r="AN163" i="36"/>
  <c r="AN144" i="36"/>
  <c r="F148" i="36"/>
  <c r="F167" i="36"/>
  <c r="W163" i="36"/>
  <c r="W144" i="36"/>
  <c r="AG163" i="36"/>
  <c r="AG144" i="36"/>
  <c r="AN151" i="36"/>
  <c r="AN170" i="36"/>
  <c r="AE166" i="36"/>
  <c r="AE147" i="36"/>
  <c r="K172" i="36"/>
  <c r="K153" i="36"/>
  <c r="AW174" i="36"/>
  <c r="AW155" i="36"/>
  <c r="AG37" i="36"/>
  <c r="AG162" i="36"/>
  <c r="AG143" i="36"/>
  <c r="AF168" i="36"/>
  <c r="AF149" i="36"/>
  <c r="AF144" i="36"/>
  <c r="AF163" i="36"/>
  <c r="U165" i="36"/>
  <c r="U146" i="36"/>
  <c r="AW170" i="36"/>
  <c r="AW151" i="36"/>
  <c r="T172" i="36"/>
  <c r="T153" i="36"/>
  <c r="AG167" i="36"/>
  <c r="AG148" i="36"/>
  <c r="AP144" i="36"/>
  <c r="AP163" i="36"/>
  <c r="AD146" i="36"/>
  <c r="AD165" i="36"/>
  <c r="K169" i="36"/>
  <c r="K150" i="36"/>
  <c r="AN168" i="36"/>
  <c r="AN149" i="36"/>
  <c r="U174" i="36"/>
  <c r="U155" i="36"/>
  <c r="D165" i="36"/>
  <c r="D146" i="36"/>
  <c r="W171" i="36"/>
  <c r="W152" i="36"/>
  <c r="AS166" i="36"/>
  <c r="AS147" i="36"/>
  <c r="G162" i="36"/>
  <c r="G143" i="36"/>
  <c r="G37" i="36"/>
  <c r="J147" i="36"/>
  <c r="J166" i="36"/>
  <c r="T174" i="36"/>
  <c r="T155" i="36"/>
  <c r="M165" i="36"/>
  <c r="M146" i="36"/>
  <c r="AO170" i="36"/>
  <c r="AO151" i="36"/>
  <c r="U173" i="36"/>
  <c r="U154" i="36"/>
  <c r="AV165" i="36"/>
  <c r="AV146" i="36"/>
  <c r="AC169" i="36"/>
  <c r="AC150" i="36"/>
  <c r="AT150" i="36"/>
  <c r="AT169" i="36"/>
  <c r="N148" i="36"/>
  <c r="N167" i="36"/>
  <c r="H165" i="36"/>
  <c r="H146" i="36"/>
  <c r="Y163" i="36"/>
  <c r="Y144" i="36"/>
  <c r="J172" i="36"/>
  <c r="J153" i="36"/>
  <c r="AL147" i="36"/>
  <c r="AL166" i="36"/>
  <c r="AF167" i="36"/>
  <c r="AF148" i="36"/>
  <c r="H163" i="36"/>
  <c r="H144" i="36"/>
  <c r="W168" i="36"/>
  <c r="W149" i="36"/>
  <c r="AK168" i="36"/>
  <c r="AK149" i="36"/>
  <c r="Y155" i="36"/>
  <c r="Y174" i="36"/>
  <c r="P173" i="36"/>
  <c r="P154" i="36"/>
  <c r="AT170" i="36"/>
  <c r="AT151" i="36"/>
  <c r="V162" i="36"/>
  <c r="V143" i="36"/>
  <c r="V37" i="36"/>
  <c r="AH143" i="36"/>
  <c r="AH37" i="36"/>
  <c r="AH162" i="36"/>
  <c r="AV149" i="36"/>
  <c r="AV168" i="36"/>
  <c r="N162" i="36"/>
  <c r="N143" i="36"/>
  <c r="N37" i="36"/>
  <c r="AT153" i="36"/>
  <c r="AT172" i="36"/>
  <c r="Q151" i="36"/>
  <c r="Q170" i="36"/>
  <c r="AS155" i="36"/>
  <c r="AS174" i="36"/>
  <c r="S144" i="36"/>
  <c r="S163" i="36"/>
  <c r="AJ169" i="36"/>
  <c r="AJ150" i="36"/>
  <c r="L148" i="36"/>
  <c r="L167" i="36"/>
  <c r="H174" i="36"/>
  <c r="H155" i="36"/>
  <c r="AJ37" i="36"/>
  <c r="AJ144" i="36"/>
  <c r="AJ163" i="36"/>
  <c r="F169" i="36"/>
  <c r="F150" i="36"/>
  <c r="AA166" i="36"/>
  <c r="AA147" i="36"/>
  <c r="O169" i="36"/>
  <c r="O150" i="36"/>
  <c r="D147" i="34"/>
  <c r="D166" i="34"/>
  <c r="Y166" i="36"/>
  <c r="Y147" i="36"/>
  <c r="C196" i="29"/>
  <c r="AG172" i="36"/>
  <c r="AG153" i="36"/>
  <c r="Z144" i="36"/>
  <c r="Z163" i="36"/>
  <c r="AH171" i="36"/>
  <c r="AH152" i="36"/>
  <c r="F25" i="10"/>
  <c r="AC167" i="36"/>
  <c r="AC148" i="36"/>
  <c r="N154" i="36"/>
  <c r="N173" i="36"/>
  <c r="AW169" i="36"/>
  <c r="AW150" i="36"/>
  <c r="F166" i="36"/>
  <c r="F147" i="36"/>
  <c r="P163" i="35"/>
  <c r="P144" i="35"/>
  <c r="AR155" i="35"/>
  <c r="AR174" i="35"/>
  <c r="AD172" i="35"/>
  <c r="AD153" i="35"/>
  <c r="P170" i="35"/>
  <c r="P151" i="35"/>
  <c r="AF150" i="35"/>
  <c r="AF169" i="35"/>
  <c r="AR163" i="35"/>
  <c r="AR144" i="35"/>
  <c r="AS167" i="35"/>
  <c r="AS148" i="35"/>
  <c r="AT165" i="35"/>
  <c r="AT146" i="35"/>
  <c r="AA171" i="35"/>
  <c r="AA152" i="35"/>
  <c r="AS166" i="35"/>
  <c r="AS147" i="35"/>
  <c r="AI162" i="35"/>
  <c r="AI143" i="35"/>
  <c r="AI37" i="35"/>
  <c r="U173" i="35"/>
  <c r="U154" i="35"/>
  <c r="D167" i="35"/>
  <c r="D148" i="35"/>
  <c r="W170" i="35"/>
  <c r="W151" i="35"/>
  <c r="AQ165" i="35"/>
  <c r="AQ146" i="35"/>
  <c r="O174" i="35"/>
  <c r="O155" i="35"/>
  <c r="AI163" i="35"/>
  <c r="AI144" i="35"/>
  <c r="R163" i="35"/>
  <c r="R144" i="35"/>
  <c r="AF163" i="35"/>
  <c r="AF144" i="35"/>
  <c r="AY168" i="35"/>
  <c r="AY149" i="35"/>
  <c r="AH37" i="35"/>
  <c r="AH162" i="35"/>
  <c r="AH143" i="35"/>
  <c r="W164" i="35"/>
  <c r="W145" i="35"/>
  <c r="AP166" i="35"/>
  <c r="AP147" i="35"/>
  <c r="AN149" i="35"/>
  <c r="AN168" i="35"/>
  <c r="L164" i="35"/>
  <c r="L145" i="35"/>
  <c r="AP163" i="35"/>
  <c r="AP144" i="35"/>
  <c r="AE165" i="35"/>
  <c r="AE146" i="35"/>
  <c r="Q163" i="35"/>
  <c r="Q144" i="35"/>
  <c r="AD171" i="35"/>
  <c r="AD152" i="35"/>
  <c r="S154" i="35"/>
  <c r="S173" i="35"/>
  <c r="X162" i="35"/>
  <c r="X143" i="35"/>
  <c r="X37" i="35"/>
  <c r="X167" i="35"/>
  <c r="X148" i="35"/>
  <c r="AB172" i="35"/>
  <c r="AB153" i="35"/>
  <c r="O169" i="35"/>
  <c r="O150" i="35"/>
  <c r="AP165" i="35"/>
  <c r="AP146" i="35"/>
  <c r="AT172" i="35"/>
  <c r="AT153" i="35"/>
  <c r="AF151" i="35"/>
  <c r="AF170" i="35"/>
  <c r="R149" i="35"/>
  <c r="R168" i="35"/>
  <c r="AV150" i="35"/>
  <c r="AV169" i="35"/>
  <c r="J167" i="35"/>
  <c r="J148" i="35"/>
  <c r="AL163" i="35"/>
  <c r="AL144" i="35"/>
  <c r="J172" i="35"/>
  <c r="J153" i="35"/>
  <c r="Y153" i="35"/>
  <c r="Y172" i="35"/>
  <c r="Z150" i="35"/>
  <c r="Z169" i="35"/>
  <c r="L166" i="35"/>
  <c r="L147" i="35"/>
  <c r="Y162" i="35"/>
  <c r="Y143" i="35"/>
  <c r="Y37" i="35"/>
  <c r="N145" i="35"/>
  <c r="N164" i="35"/>
  <c r="AS170" i="35"/>
  <c r="AS151" i="35"/>
  <c r="N162" i="35"/>
  <c r="N37" i="35"/>
  <c r="N143" i="35"/>
  <c r="AM173" i="35"/>
  <c r="AM154" i="35"/>
  <c r="AR153" i="35"/>
  <c r="AR172" i="35"/>
  <c r="AD151" i="35"/>
  <c r="AD170" i="35"/>
  <c r="P149" i="35"/>
  <c r="P168" i="35"/>
  <c r="AQ164" i="35"/>
  <c r="AQ145" i="35"/>
  <c r="Z171" i="35"/>
  <c r="Z152" i="35"/>
  <c r="O154" i="35"/>
  <c r="O173" i="35"/>
  <c r="AU166" i="35"/>
  <c r="AU147" i="35"/>
  <c r="AG146" i="35"/>
  <c r="AG165" i="35"/>
  <c r="S163" i="35"/>
  <c r="S144" i="35"/>
  <c r="E155" i="35"/>
  <c r="E174" i="35"/>
  <c r="AY170" i="35"/>
  <c r="AY151" i="35"/>
  <c r="AK168" i="35"/>
  <c r="AK149" i="35"/>
  <c r="T162" i="35"/>
  <c r="T37" i="35"/>
  <c r="T143" i="35"/>
  <c r="I145" i="35"/>
  <c r="I164" i="35"/>
  <c r="AK145" i="35"/>
  <c r="AK164" i="35"/>
  <c r="T152" i="35"/>
  <c r="T171" i="35"/>
  <c r="I154" i="35"/>
  <c r="I173" i="35"/>
  <c r="AU167" i="35"/>
  <c r="AU148" i="35"/>
  <c r="AJ150" i="35"/>
  <c r="AJ169" i="35"/>
  <c r="V166" i="35"/>
  <c r="V147" i="35"/>
  <c r="H146" i="35"/>
  <c r="H165" i="35"/>
  <c r="AV168" i="35"/>
  <c r="AV149" i="35"/>
  <c r="AE37" i="35"/>
  <c r="AE162" i="35"/>
  <c r="AE143" i="35"/>
  <c r="T164" i="35"/>
  <c r="T145" i="35"/>
  <c r="AU173" i="35"/>
  <c r="AU154" i="35"/>
  <c r="AD167" i="35"/>
  <c r="AD148" i="35"/>
  <c r="S169" i="35"/>
  <c r="S150" i="35"/>
  <c r="T146" i="35"/>
  <c r="T165" i="35"/>
  <c r="F163" i="35"/>
  <c r="F144" i="35"/>
  <c r="AU174" i="35"/>
  <c r="AU155" i="35"/>
  <c r="AG172" i="35"/>
  <c r="AG153" i="35"/>
  <c r="S170" i="35"/>
  <c r="S151" i="35"/>
  <c r="E168" i="35"/>
  <c r="E149" i="35"/>
  <c r="E26" i="33"/>
  <c r="U37" i="36"/>
  <c r="U143" i="36"/>
  <c r="U162" i="36"/>
  <c r="E152" i="29"/>
  <c r="F32" i="29"/>
  <c r="E171" i="29"/>
  <c r="AR163" i="36"/>
  <c r="AR144" i="36"/>
  <c r="AE171" i="36"/>
  <c r="AE152" i="36"/>
  <c r="W164" i="36"/>
  <c r="W145" i="36"/>
  <c r="AU173" i="36"/>
  <c r="AU154" i="36"/>
  <c r="AP37" i="36"/>
  <c r="AP162" i="36"/>
  <c r="AP143" i="36"/>
  <c r="AT143" i="36"/>
  <c r="AT37" i="36"/>
  <c r="AT162" i="36"/>
  <c r="AN167" i="36"/>
  <c r="AN148" i="36"/>
  <c r="AI172" i="36"/>
  <c r="AI153" i="36"/>
  <c r="D162" i="34"/>
  <c r="D143" i="34"/>
  <c r="N165" i="36"/>
  <c r="N146" i="36"/>
  <c r="AQ173" i="36"/>
  <c r="AQ154" i="36"/>
  <c r="I169" i="35"/>
  <c r="I150" i="35"/>
  <c r="AB155" i="35"/>
  <c r="AB174" i="35"/>
  <c r="AR166" i="35"/>
  <c r="AR147" i="35"/>
  <c r="M169" i="35"/>
  <c r="M150" i="35"/>
  <c r="AQ148" i="35"/>
  <c r="AQ167" i="35"/>
  <c r="S168" i="35"/>
  <c r="S149" i="35"/>
  <c r="K169" i="35"/>
  <c r="K150" i="35"/>
  <c r="W150" i="35"/>
  <c r="W169" i="35"/>
  <c r="AX165" i="35"/>
  <c r="AX146" i="35"/>
  <c r="H172" i="35"/>
  <c r="H153" i="35"/>
  <c r="I171" i="35"/>
  <c r="I152" i="35"/>
  <c r="AD166" i="35"/>
  <c r="AD147" i="35"/>
  <c r="AR165" i="35"/>
  <c r="AR146" i="35"/>
  <c r="P155" i="35"/>
  <c r="P174" i="35"/>
  <c r="AQ170" i="35"/>
  <c r="AQ151" i="35"/>
  <c r="P166" i="36"/>
  <c r="P147" i="36"/>
  <c r="E35" i="33"/>
  <c r="E23" i="33"/>
  <c r="D37" i="33"/>
  <c r="AP169" i="36"/>
  <c r="AP150" i="36"/>
  <c r="P163" i="36"/>
  <c r="P144" i="36"/>
  <c r="X147" i="36"/>
  <c r="X166" i="36"/>
  <c r="P151" i="36"/>
  <c r="P170" i="36"/>
  <c r="E149" i="30"/>
  <c r="E168" i="30"/>
  <c r="F29" i="30"/>
  <c r="X172" i="36"/>
  <c r="X153" i="36"/>
  <c r="W166" i="36"/>
  <c r="W147" i="36"/>
  <c r="N169" i="36"/>
  <c r="N150" i="36"/>
  <c r="AL167" i="36"/>
  <c r="AL148" i="36"/>
  <c r="O164" i="36"/>
  <c r="O145" i="36"/>
  <c r="AD144" i="36"/>
  <c r="AD163" i="36"/>
  <c r="O167" i="36"/>
  <c r="O148" i="36"/>
  <c r="Q174" i="36"/>
  <c r="Q155" i="36"/>
  <c r="AE168" i="36"/>
  <c r="AE149" i="36"/>
  <c r="AU144" i="36"/>
  <c r="AU163" i="36"/>
  <c r="AV173" i="36"/>
  <c r="AV154" i="36"/>
  <c r="AF150" i="36"/>
  <c r="AF169" i="36"/>
  <c r="V170" i="36"/>
  <c r="V151" i="36"/>
  <c r="T147" i="36"/>
  <c r="T166" i="36"/>
  <c r="AK165" i="36"/>
  <c r="AK146" i="36"/>
  <c r="D171" i="36"/>
  <c r="D152" i="36"/>
  <c r="E170" i="36"/>
  <c r="E151" i="36"/>
  <c r="AG171" i="36"/>
  <c r="AG152" i="36"/>
  <c r="Z167" i="36"/>
  <c r="Z148" i="36"/>
  <c r="Y169" i="36"/>
  <c r="Y150" i="36"/>
  <c r="U168" i="36"/>
  <c r="U149" i="36"/>
  <c r="AR173" i="36"/>
  <c r="AR154" i="36"/>
  <c r="V145" i="36"/>
  <c r="V164" i="36"/>
  <c r="N151" i="36"/>
  <c r="N170" i="36"/>
  <c r="AQ171" i="36"/>
  <c r="AQ152" i="36"/>
  <c r="AI167" i="36"/>
  <c r="AI148" i="36"/>
  <c r="AD168" i="36"/>
  <c r="AD149" i="36"/>
  <c r="AG150" i="36"/>
  <c r="AG169" i="36"/>
  <c r="AR167" i="36"/>
  <c r="AR148" i="36"/>
  <c r="AJ164" i="36"/>
  <c r="AJ145" i="36"/>
  <c r="AB155" i="36"/>
  <c r="AB174" i="36"/>
  <c r="O172" i="36"/>
  <c r="O153" i="36"/>
  <c r="X168" i="36"/>
  <c r="X149" i="36"/>
  <c r="AF170" i="36"/>
  <c r="AF151" i="36"/>
  <c r="AM146" i="36"/>
  <c r="AM165" i="36"/>
  <c r="G169" i="36"/>
  <c r="G150" i="36"/>
  <c r="T169" i="36"/>
  <c r="T150" i="36"/>
  <c r="U153" i="36"/>
  <c r="U172" i="36"/>
  <c r="AK169" i="36"/>
  <c r="AK150" i="36"/>
  <c r="AA148" i="36"/>
  <c r="AA167" i="36"/>
  <c r="AE164" i="36"/>
  <c r="AE145" i="36"/>
  <c r="M171" i="36"/>
  <c r="M152" i="36"/>
  <c r="AT174" i="36"/>
  <c r="AT155" i="36"/>
  <c r="AB166" i="36"/>
  <c r="AB147" i="36"/>
  <c r="V167" i="36"/>
  <c r="V148" i="36"/>
  <c r="R165" i="36"/>
  <c r="R146" i="36"/>
  <c r="T168" i="36"/>
  <c r="T149" i="36"/>
  <c r="AB173" i="36"/>
  <c r="AB154" i="36"/>
  <c r="R172" i="36"/>
  <c r="R153" i="36"/>
  <c r="AT166" i="36"/>
  <c r="AT147" i="36"/>
  <c r="S171" i="36"/>
  <c r="S152" i="36"/>
  <c r="Z174" i="36"/>
  <c r="Z155" i="36"/>
  <c r="AD164" i="36"/>
  <c r="AD145" i="36"/>
  <c r="Z164" i="36"/>
  <c r="Z145" i="36"/>
  <c r="J144" i="36"/>
  <c r="J163" i="36"/>
  <c r="AI169" i="36"/>
  <c r="AI150" i="36"/>
  <c r="AJ174" i="36"/>
  <c r="AJ155" i="36"/>
  <c r="AA169" i="36"/>
  <c r="AA150" i="36"/>
  <c r="AI154" i="36"/>
  <c r="AI173" i="36"/>
  <c r="AE174" i="36"/>
  <c r="AE155" i="36"/>
  <c r="L165" i="36"/>
  <c r="L146" i="36"/>
  <c r="Z166" i="36"/>
  <c r="Z147" i="36"/>
  <c r="AM167" i="36"/>
  <c r="AM148" i="36"/>
  <c r="S170" i="36"/>
  <c r="S151" i="36"/>
  <c r="AT152" i="36"/>
  <c r="AT171" i="36"/>
  <c r="J168" i="36"/>
  <c r="J149" i="36"/>
  <c r="AO37" i="36"/>
  <c r="AO143" i="36"/>
  <c r="AO162" i="36"/>
  <c r="P165" i="36"/>
  <c r="P146" i="36"/>
  <c r="J151" i="36"/>
  <c r="J170" i="36"/>
  <c r="D153" i="34"/>
  <c r="E34" i="34"/>
  <c r="D172" i="34"/>
  <c r="E25" i="34"/>
  <c r="D163" i="34"/>
  <c r="D144" i="34"/>
  <c r="M172" i="36"/>
  <c r="M153" i="36"/>
  <c r="AP170" i="36"/>
  <c r="AP151" i="36"/>
  <c r="K144" i="36"/>
  <c r="K163" i="36"/>
  <c r="AQ166" i="36"/>
  <c r="AQ147" i="36"/>
  <c r="Y171" i="36"/>
  <c r="Y152" i="36"/>
  <c r="AQ165" i="36"/>
  <c r="AQ146" i="36"/>
  <c r="AO165" i="36"/>
  <c r="AO146" i="36"/>
  <c r="AY162" i="35"/>
  <c r="AY37" i="35"/>
  <c r="AY143" i="35"/>
  <c r="AW144" i="35"/>
  <c r="AW163" i="35"/>
  <c r="AI174" i="35"/>
  <c r="AI155" i="35"/>
  <c r="U172" i="35"/>
  <c r="U153" i="35"/>
  <c r="AY154" i="35"/>
  <c r="AY173" i="35"/>
  <c r="AG148" i="35"/>
  <c r="AG167" i="35"/>
  <c r="H166" i="35"/>
  <c r="H147" i="35"/>
  <c r="AH171" i="35"/>
  <c r="AH152" i="35"/>
  <c r="AN163" i="35"/>
  <c r="AN144" i="35"/>
  <c r="J169" i="35"/>
  <c r="J150" i="35"/>
  <c r="I143" i="35"/>
  <c r="I162" i="35"/>
  <c r="I37" i="35"/>
  <c r="AO155" i="35"/>
  <c r="AO174" i="35"/>
  <c r="M170" i="35"/>
  <c r="M151" i="35"/>
  <c r="AN164" i="35"/>
  <c r="AN145" i="35"/>
  <c r="W171" i="35"/>
  <c r="W152" i="35"/>
  <c r="L173" i="35"/>
  <c r="L154" i="35"/>
  <c r="AP174" i="35"/>
  <c r="AP155" i="35"/>
  <c r="Z154" i="35"/>
  <c r="Z173" i="35"/>
  <c r="Y152" i="35"/>
  <c r="Y171" i="35"/>
  <c r="AP149" i="35"/>
  <c r="AP168" i="35"/>
  <c r="AP167" i="35"/>
  <c r="AP148" i="35"/>
  <c r="AX153" i="35"/>
  <c r="AX172" i="35"/>
  <c r="V168" i="35"/>
  <c r="V149" i="35"/>
  <c r="AW164" i="35"/>
  <c r="AW145" i="35"/>
  <c r="X152" i="35"/>
  <c r="X171" i="35"/>
  <c r="AX169" i="35"/>
  <c r="AX150" i="35"/>
  <c r="AJ166" i="35"/>
  <c r="AJ147" i="35"/>
  <c r="V165" i="35"/>
  <c r="V146" i="35"/>
  <c r="AW143" i="35"/>
  <c r="AW162" i="35"/>
  <c r="AW37" i="35"/>
  <c r="AL145" i="35"/>
  <c r="AL164" i="35"/>
  <c r="V170" i="35"/>
  <c r="V151" i="35"/>
  <c r="G162" i="35"/>
  <c r="G143" i="35"/>
  <c r="G37" i="35"/>
  <c r="AT152" i="35"/>
  <c r="AT171" i="35"/>
  <c r="P164" i="35"/>
  <c r="P145" i="35"/>
  <c r="R155" i="35"/>
  <c r="R174" i="35"/>
  <c r="W163" i="35"/>
  <c r="W144" i="35"/>
  <c r="Y173" i="35"/>
  <c r="Y154" i="35"/>
  <c r="AY174" i="35"/>
  <c r="AY155" i="35"/>
  <c r="AK172" i="35"/>
  <c r="AK153" i="35"/>
  <c r="E152" i="35"/>
  <c r="E171" i="35"/>
  <c r="AV147" i="35"/>
  <c r="AV166" i="35"/>
  <c r="O167" i="35"/>
  <c r="O148" i="35"/>
  <c r="K167" i="35"/>
  <c r="K148" i="35"/>
  <c r="AS173" i="35"/>
  <c r="AS154" i="35"/>
  <c r="AB167" i="35"/>
  <c r="AB148" i="35"/>
  <c r="Q150" i="35"/>
  <c r="Q169" i="35"/>
  <c r="AU170" i="35"/>
  <c r="AU151" i="35"/>
  <c r="I168" i="35"/>
  <c r="I149" i="35"/>
  <c r="AB165" i="35"/>
  <c r="AB146" i="35"/>
  <c r="AF153" i="35"/>
  <c r="AF172" i="35"/>
  <c r="AW155" i="35"/>
  <c r="AW174" i="35"/>
  <c r="AI153" i="35"/>
  <c r="AI172" i="35"/>
  <c r="U151" i="35"/>
  <c r="U170" i="35"/>
  <c r="G149" i="35"/>
  <c r="G168" i="35"/>
  <c r="AS143" i="35"/>
  <c r="AS162" i="35"/>
  <c r="AS37" i="35"/>
  <c r="AH164" i="35"/>
  <c r="AH145" i="35"/>
  <c r="Q171" i="35"/>
  <c r="Q152" i="35"/>
  <c r="F173" i="35"/>
  <c r="F154" i="35"/>
  <c r="AL166" i="35"/>
  <c r="AL147" i="35"/>
  <c r="X165" i="35"/>
  <c r="X146" i="35"/>
  <c r="AP151" i="35"/>
  <c r="AP170" i="35"/>
  <c r="AB168" i="35"/>
  <c r="AB149" i="35"/>
  <c r="AM162" i="35"/>
  <c r="AM143" i="35"/>
  <c r="AM37" i="35"/>
  <c r="AB145" i="35"/>
  <c r="AB164" i="35"/>
  <c r="K171" i="35"/>
  <c r="K152" i="35"/>
  <c r="AL148" i="35"/>
  <c r="AL167" i="35"/>
  <c r="AA169" i="35"/>
  <c r="AA150" i="35"/>
  <c r="L172" i="35"/>
  <c r="L153" i="35"/>
  <c r="AM168" i="35"/>
  <c r="AM149" i="35"/>
  <c r="V162" i="35"/>
  <c r="V143" i="35"/>
  <c r="V37" i="35"/>
  <c r="K164" i="35"/>
  <c r="K145" i="35"/>
  <c r="AW152" i="35"/>
  <c r="AW171" i="35"/>
  <c r="AL173" i="35"/>
  <c r="AL154" i="35"/>
  <c r="AM169" i="35"/>
  <c r="AM150" i="35"/>
  <c r="Y166" i="35"/>
  <c r="Y147" i="35"/>
  <c r="K146" i="35"/>
  <c r="K165" i="35"/>
  <c r="AL155" i="35"/>
  <c r="AL174" i="35"/>
  <c r="X172" i="35"/>
  <c r="X153" i="35"/>
  <c r="J170" i="35"/>
  <c r="J151" i="35"/>
  <c r="C197" i="35"/>
  <c r="P171" i="36"/>
  <c r="P152" i="36"/>
  <c r="F29" i="29"/>
  <c r="AE153" i="36"/>
  <c r="AE172" i="36"/>
  <c r="AO152" i="36"/>
  <c r="AO171" i="36"/>
  <c r="AS148" i="36"/>
  <c r="AS167" i="36"/>
  <c r="M164" i="36"/>
  <c r="M145" i="36"/>
  <c r="AH167" i="36"/>
  <c r="AH148" i="36"/>
  <c r="AU174" i="36"/>
  <c r="AU155" i="36"/>
  <c r="AM171" i="36"/>
  <c r="AM152" i="36"/>
  <c r="AK173" i="36"/>
  <c r="AK154" i="36"/>
  <c r="R164" i="36"/>
  <c r="R145" i="36"/>
  <c r="AR169" i="36"/>
  <c r="AR150" i="36"/>
  <c r="G170" i="36"/>
  <c r="G151" i="36"/>
  <c r="AM151" i="35"/>
  <c r="AM170" i="35"/>
  <c r="P172" i="35"/>
  <c r="P153" i="35"/>
  <c r="AI166" i="35"/>
  <c r="AI147" i="35"/>
  <c r="AS171" i="35"/>
  <c r="AS152" i="35"/>
  <c r="W162" i="35"/>
  <c r="W143" i="35"/>
  <c r="W37" i="35"/>
  <c r="G171" i="35"/>
  <c r="G152" i="35"/>
  <c r="S167" i="35"/>
  <c r="S148" i="35"/>
  <c r="AJ167" i="35"/>
  <c r="AJ148" i="35"/>
  <c r="AK37" i="35"/>
  <c r="AK143" i="35"/>
  <c r="AK162" i="35"/>
  <c r="C198" i="31"/>
  <c r="E34" i="33"/>
  <c r="W165" i="36"/>
  <c r="W146" i="36"/>
  <c r="D173" i="34"/>
  <c r="D154" i="34"/>
  <c r="AA144" i="36"/>
  <c r="AA163" i="36"/>
  <c r="F163" i="36"/>
  <c r="F144" i="36"/>
  <c r="C197" i="36"/>
  <c r="AG174" i="36"/>
  <c r="AG155" i="36"/>
  <c r="AI168" i="36"/>
  <c r="AI149" i="36"/>
  <c r="P168" i="36"/>
  <c r="P149" i="36"/>
  <c r="C197" i="30"/>
  <c r="E174" i="36"/>
  <c r="E155" i="36"/>
  <c r="D155" i="36"/>
  <c r="D174" i="36"/>
  <c r="AH168" i="36"/>
  <c r="AH149" i="36"/>
  <c r="N164" i="36"/>
  <c r="N145" i="36"/>
  <c r="G164" i="36"/>
  <c r="G145" i="36"/>
  <c r="AS172" i="36"/>
  <c r="AS153" i="36"/>
  <c r="AT167" i="36"/>
  <c r="AT148" i="36"/>
  <c r="J165" i="36"/>
  <c r="J146" i="36"/>
  <c r="J143" i="36"/>
  <c r="J162" i="36"/>
  <c r="J37" i="36"/>
  <c r="M168" i="36"/>
  <c r="M149" i="36"/>
  <c r="L173" i="36"/>
  <c r="L154" i="36"/>
  <c r="O171" i="36"/>
  <c r="O152" i="36"/>
  <c r="M147" i="36"/>
  <c r="M166" i="36"/>
  <c r="AM173" i="36"/>
  <c r="AM154" i="36"/>
  <c r="AI37" i="36"/>
  <c r="AI162" i="36"/>
  <c r="AI143" i="36"/>
  <c r="K168" i="36"/>
  <c r="K149" i="36"/>
  <c r="M173" i="36"/>
  <c r="M154" i="36"/>
  <c r="V154" i="36"/>
  <c r="V173" i="36"/>
  <c r="AW146" i="36"/>
  <c r="AW165" i="36"/>
  <c r="AN166" i="36"/>
  <c r="AN147" i="36"/>
  <c r="J155" i="36"/>
  <c r="J174" i="36"/>
  <c r="AM144" i="36"/>
  <c r="AM163" i="36"/>
  <c r="T154" i="36"/>
  <c r="T173" i="36"/>
  <c r="R170" i="36"/>
  <c r="R151" i="36"/>
  <c r="AC173" i="36"/>
  <c r="AC154" i="36"/>
  <c r="AE173" i="36"/>
  <c r="AE154" i="36"/>
  <c r="AW166" i="36"/>
  <c r="AW147" i="36"/>
  <c r="S174" i="36"/>
  <c r="S155" i="36"/>
  <c r="AV163" i="36"/>
  <c r="AV144" i="36"/>
  <c r="AT173" i="36"/>
  <c r="AT154" i="36"/>
  <c r="AM145" i="36"/>
  <c r="AM164" i="36"/>
  <c r="AM151" i="36"/>
  <c r="AM170" i="36"/>
  <c r="O166" i="36"/>
  <c r="O147" i="36"/>
  <c r="J145" i="36"/>
  <c r="J164" i="36"/>
  <c r="W174" i="36"/>
  <c r="W155" i="36"/>
  <c r="R167" i="36"/>
  <c r="R148" i="36"/>
  <c r="AW154" i="36"/>
  <c r="AW173" i="36"/>
  <c r="Q168" i="36"/>
  <c r="Q149" i="36"/>
  <c r="AK155" i="36"/>
  <c r="AK174" i="36"/>
  <c r="AB170" i="36"/>
  <c r="AB151" i="36"/>
  <c r="AO166" i="36"/>
  <c r="AO147" i="36"/>
  <c r="AW172" i="36"/>
  <c r="AW153" i="36"/>
  <c r="AC165" i="36"/>
  <c r="AC146" i="36"/>
  <c r="AQ162" i="36"/>
  <c r="AQ143" i="36"/>
  <c r="AQ37" i="36"/>
  <c r="I172" i="36"/>
  <c r="I153" i="36"/>
  <c r="AJ166" i="36"/>
  <c r="AJ147" i="36"/>
  <c r="I171" i="36"/>
  <c r="I152" i="36"/>
  <c r="F165" i="36"/>
  <c r="F146" i="36"/>
  <c r="AL144" i="36"/>
  <c r="AL163" i="36"/>
  <c r="AB168" i="36"/>
  <c r="AB149" i="36"/>
  <c r="G173" i="36"/>
  <c r="G154" i="36"/>
  <c r="AI165" i="36"/>
  <c r="AI146" i="36"/>
  <c r="AK151" i="36"/>
  <c r="AK170" i="36"/>
  <c r="M143" i="36"/>
  <c r="M162" i="36"/>
  <c r="M37" i="36"/>
  <c r="AR172" i="36"/>
  <c r="AR153" i="36"/>
  <c r="T165" i="36"/>
  <c r="T146" i="36"/>
  <c r="AU170" i="36"/>
  <c r="AU151" i="36"/>
  <c r="AU166" i="36"/>
  <c r="AU147" i="36"/>
  <c r="AR174" i="36"/>
  <c r="AR155" i="36"/>
  <c r="Q166" i="36"/>
  <c r="Q147" i="36"/>
  <c r="AS145" i="36"/>
  <c r="AS164" i="36"/>
  <c r="AP167" i="36"/>
  <c r="AP148" i="36"/>
  <c r="AR165" i="36"/>
  <c r="AR146" i="36"/>
  <c r="AN143" i="36"/>
  <c r="AN162" i="36"/>
  <c r="AN37" i="36"/>
  <c r="D170" i="36"/>
  <c r="D151" i="36"/>
  <c r="D167" i="36"/>
  <c r="D148" i="36"/>
  <c r="AP171" i="36"/>
  <c r="AP152" i="36"/>
  <c r="H169" i="36"/>
  <c r="H150" i="36"/>
  <c r="AB163" i="36"/>
  <c r="AB144" i="36"/>
  <c r="AD148" i="36"/>
  <c r="AD167" i="36"/>
  <c r="D142" i="34"/>
  <c r="D37" i="34"/>
  <c r="E23" i="34"/>
  <c r="D161" i="34"/>
  <c r="E147" i="34"/>
  <c r="E166" i="34"/>
  <c r="X165" i="36"/>
  <c r="X146" i="36"/>
  <c r="O144" i="36"/>
  <c r="O163" i="36"/>
  <c r="AU162" i="36"/>
  <c r="AU143" i="36"/>
  <c r="AU37" i="36"/>
  <c r="AR171" i="36"/>
  <c r="AR152" i="36"/>
  <c r="P172" i="36"/>
  <c r="P153" i="36"/>
  <c r="AX174" i="36"/>
  <c r="AX155" i="36"/>
  <c r="O174" i="36"/>
  <c r="O155" i="36"/>
  <c r="O154" i="36"/>
  <c r="O173" i="36"/>
  <c r="AQ171" i="35"/>
  <c r="AQ152" i="35"/>
  <c r="AD174" i="35"/>
  <c r="AD155" i="35"/>
  <c r="K162" i="35"/>
  <c r="K143" i="35"/>
  <c r="K37" i="35"/>
  <c r="P171" i="35"/>
  <c r="P152" i="35"/>
  <c r="AC173" i="35"/>
  <c r="AC154" i="35"/>
  <c r="L167" i="35"/>
  <c r="L148" i="35"/>
  <c r="AE151" i="35"/>
  <c r="AE170" i="35"/>
  <c r="AY165" i="35"/>
  <c r="AY146" i="35"/>
  <c r="W174" i="35"/>
  <c r="W155" i="35"/>
  <c r="AY163" i="35"/>
  <c r="AY144" i="35"/>
  <c r="AX163" i="35"/>
  <c r="AX144" i="35"/>
  <c r="AP143" i="35"/>
  <c r="AP37" i="35"/>
  <c r="AP162" i="35"/>
  <c r="AE164" i="35"/>
  <c r="AE145" i="35"/>
  <c r="AJ164" i="35"/>
  <c r="AJ145" i="35"/>
  <c r="H173" i="35"/>
  <c r="H154" i="35"/>
  <c r="U174" i="35"/>
  <c r="U155" i="35"/>
  <c r="T155" i="35"/>
  <c r="T174" i="35"/>
  <c r="F153" i="35"/>
  <c r="F172" i="35"/>
  <c r="H169" i="35"/>
  <c r="H150" i="35"/>
  <c r="AK152" i="35"/>
  <c r="AK171" i="35"/>
  <c r="AG166" i="35"/>
  <c r="AG147" i="35"/>
  <c r="E163" i="35"/>
  <c r="E144" i="35"/>
  <c r="O166" i="35"/>
  <c r="O147" i="35"/>
  <c r="AA166" i="35"/>
  <c r="AA147" i="35"/>
  <c r="AO169" i="35"/>
  <c r="AO150" i="35"/>
  <c r="AO149" i="35"/>
  <c r="AO168" i="35"/>
  <c r="AV174" i="35"/>
  <c r="AV155" i="35"/>
  <c r="T170" i="35"/>
  <c r="T151" i="35"/>
  <c r="AK166" i="35"/>
  <c r="AK147" i="35"/>
  <c r="AY147" i="35"/>
  <c r="AY166" i="35"/>
  <c r="AI149" i="35"/>
  <c r="AI168" i="35"/>
  <c r="R162" i="35"/>
  <c r="R143" i="35"/>
  <c r="R37" i="35"/>
  <c r="G164" i="35"/>
  <c r="G145" i="35"/>
  <c r="AK165" i="35"/>
  <c r="AK146" i="35"/>
  <c r="Z166" i="35"/>
  <c r="Z147" i="35"/>
  <c r="H168" i="35"/>
  <c r="H149" i="35"/>
  <c r="AI164" i="35"/>
  <c r="AI145" i="35"/>
  <c r="O165" i="35"/>
  <c r="O146" i="35"/>
  <c r="N171" i="35"/>
  <c r="N152" i="35"/>
  <c r="AB171" i="35"/>
  <c r="AB152" i="35"/>
  <c r="K151" i="35"/>
  <c r="K170" i="35"/>
  <c r="AU171" i="35"/>
  <c r="AU152" i="35"/>
  <c r="AJ173" i="35"/>
  <c r="AJ154" i="35"/>
  <c r="D172" i="35"/>
  <c r="D153" i="35"/>
  <c r="AL169" i="35"/>
  <c r="AL150" i="35"/>
  <c r="J165" i="35"/>
  <c r="J146" i="35"/>
  <c r="V167" i="35"/>
  <c r="V148" i="35"/>
  <c r="AN155" i="35"/>
  <c r="AN174" i="35"/>
  <c r="Z172" i="35"/>
  <c r="Z153" i="35"/>
  <c r="L151" i="35"/>
  <c r="L170" i="35"/>
  <c r="AJ162" i="35"/>
  <c r="AJ143" i="35"/>
  <c r="AJ37" i="35"/>
  <c r="Y164" i="35"/>
  <c r="Y145" i="35"/>
  <c r="AQ169" i="35"/>
  <c r="AQ150" i="35"/>
  <c r="T163" i="35"/>
  <c r="T144" i="35"/>
  <c r="F155" i="35"/>
  <c r="F174" i="35"/>
  <c r="AU172" i="35"/>
  <c r="AU153" i="35"/>
  <c r="AU168" i="35"/>
  <c r="AU149" i="35"/>
  <c r="AD37" i="35"/>
  <c r="AD143" i="35"/>
  <c r="AD162" i="35"/>
  <c r="S164" i="35"/>
  <c r="S145" i="35"/>
  <c r="AT154" i="35"/>
  <c r="AT173" i="35"/>
  <c r="AE163" i="35"/>
  <c r="AE144" i="35"/>
  <c r="Q174" i="35"/>
  <c r="Q155" i="35"/>
  <c r="AR151" i="35"/>
  <c r="AR170" i="35"/>
  <c r="AD168" i="35"/>
  <c r="AD149" i="35"/>
  <c r="M143" i="35"/>
  <c r="M162" i="35"/>
  <c r="M37" i="35"/>
  <c r="AO167" i="35"/>
  <c r="AO148" i="35"/>
  <c r="AD150" i="35"/>
  <c r="AD169" i="35"/>
  <c r="P147" i="35"/>
  <c r="P166" i="35"/>
  <c r="AQ163" i="35"/>
  <c r="AQ144" i="35"/>
  <c r="AC155" i="35"/>
  <c r="AC174" i="35"/>
  <c r="O172" i="35"/>
  <c r="O153" i="35"/>
  <c r="G26" i="29"/>
  <c r="F163" i="29"/>
  <c r="F144" i="29"/>
  <c r="G24" i="29"/>
  <c r="E173" i="36"/>
  <c r="E154" i="36"/>
  <c r="T164" i="36"/>
  <c r="T145" i="36"/>
  <c r="AL173" i="36"/>
  <c r="AL154" i="36"/>
  <c r="L155" i="36"/>
  <c r="L174" i="36"/>
  <c r="AQ155" i="36"/>
  <c r="AQ174" i="36"/>
  <c r="AH154" i="36"/>
  <c r="AH173" i="36"/>
  <c r="AK171" i="36"/>
  <c r="AK152" i="36"/>
  <c r="AR145" i="36"/>
  <c r="AR164" i="36"/>
  <c r="D173" i="36"/>
  <c r="D154" i="36"/>
  <c r="AR164" i="35"/>
  <c r="AR145" i="35"/>
  <c r="AM144" i="35"/>
  <c r="AM163" i="35"/>
  <c r="D174" i="35"/>
  <c r="D155" i="35"/>
  <c r="Q168" i="35"/>
  <c r="Q149" i="35"/>
  <c r="U146" i="35"/>
  <c r="U165" i="35"/>
  <c r="AJ163" i="35"/>
  <c r="AJ144" i="35"/>
  <c r="O146" i="36"/>
  <c r="O165" i="36"/>
  <c r="E25" i="33"/>
  <c r="J148" i="36"/>
  <c r="J167" i="36"/>
  <c r="Z170" i="36"/>
  <c r="Z151" i="36"/>
  <c r="C196" i="35"/>
  <c r="AV167" i="36"/>
  <c r="AV148" i="36"/>
  <c r="AP172" i="36"/>
  <c r="AP153" i="36"/>
  <c r="AH165" i="36"/>
  <c r="AH146" i="36"/>
  <c r="C196" i="36"/>
  <c r="G27" i="29"/>
  <c r="P169" i="36"/>
  <c r="P150" i="36"/>
  <c r="AL143" i="36"/>
  <c r="AL162" i="36"/>
  <c r="AL37" i="36"/>
  <c r="C196" i="30"/>
  <c r="I168" i="36"/>
  <c r="I149" i="36"/>
  <c r="Y172" i="36"/>
  <c r="Y153" i="36"/>
  <c r="AH144" i="36"/>
  <c r="AH163" i="36"/>
  <c r="E148" i="29"/>
  <c r="E167" i="29"/>
  <c r="F28" i="29"/>
  <c r="X154" i="36"/>
  <c r="X173" i="36"/>
  <c r="AG166" i="36"/>
  <c r="AG147" i="36"/>
  <c r="I143" i="36"/>
  <c r="I162" i="36"/>
  <c r="I37" i="36"/>
  <c r="AE163" i="36"/>
  <c r="AE144" i="36"/>
  <c r="K166" i="36"/>
  <c r="K147" i="36"/>
  <c r="S165" i="36"/>
  <c r="S146" i="36"/>
  <c r="L149" i="36"/>
  <c r="L168" i="36"/>
  <c r="AE165" i="36"/>
  <c r="AE146" i="36"/>
  <c r="AW145" i="36"/>
  <c r="AW164" i="36"/>
  <c r="U144" i="36"/>
  <c r="U163" i="36"/>
  <c r="AV169" i="36"/>
  <c r="AV150" i="36"/>
  <c r="AF145" i="36"/>
  <c r="AF164" i="36"/>
  <c r="U170" i="36"/>
  <c r="U151" i="36"/>
  <c r="AW171" i="36"/>
  <c r="AW152" i="36"/>
  <c r="U171" i="36"/>
  <c r="U152" i="36"/>
  <c r="Z171" i="36"/>
  <c r="Z152" i="36"/>
  <c r="AN171" i="36"/>
  <c r="AN152" i="36"/>
  <c r="AO145" i="36"/>
  <c r="AO164" i="36"/>
  <c r="Y168" i="36"/>
  <c r="Y149" i="36"/>
  <c r="AE167" i="36"/>
  <c r="AE148" i="36"/>
  <c r="AD170" i="36"/>
  <c r="AD151" i="36"/>
  <c r="S169" i="36"/>
  <c r="S150" i="36"/>
  <c r="AX150" i="36"/>
  <c r="AX169" i="36"/>
  <c r="AU167" i="36"/>
  <c r="AU148" i="36"/>
  <c r="AL149" i="36"/>
  <c r="AL168" i="36"/>
  <c r="AK143" i="36"/>
  <c r="AK162" i="36"/>
  <c r="AK37" i="36"/>
  <c r="AF166" i="36"/>
  <c r="AF147" i="36"/>
  <c r="AN172" i="36"/>
  <c r="AN153" i="36"/>
  <c r="AU149" i="36"/>
  <c r="AU168" i="36"/>
  <c r="AV170" i="36"/>
  <c r="AV151" i="36"/>
  <c r="K170" i="36"/>
  <c r="K151" i="36"/>
  <c r="H167" i="36"/>
  <c r="H148" i="36"/>
  <c r="AQ167" i="36"/>
  <c r="AQ148" i="36"/>
  <c r="J169" i="36"/>
  <c r="J150" i="36"/>
  <c r="W148" i="36"/>
  <c r="W167" i="36"/>
  <c r="S168" i="36"/>
  <c r="S149" i="36"/>
  <c r="Y165" i="36"/>
  <c r="Y146" i="36"/>
  <c r="AI151" i="36"/>
  <c r="AI170" i="36"/>
  <c r="AV152" i="36"/>
  <c r="AV171" i="36"/>
  <c r="AP165" i="36"/>
  <c r="AP146" i="36"/>
  <c r="AT163" i="36"/>
  <c r="AT144" i="36"/>
  <c r="W172" i="36"/>
  <c r="W153" i="36"/>
  <c r="Q145" i="36"/>
  <c r="Q164" i="36"/>
  <c r="L152" i="36"/>
  <c r="L171" i="36"/>
  <c r="Z169" i="36"/>
  <c r="Z150" i="36"/>
  <c r="AH166" i="36"/>
  <c r="AH147" i="36"/>
  <c r="H154" i="36"/>
  <c r="H173" i="36"/>
  <c r="AG168" i="36"/>
  <c r="AG149" i="36"/>
  <c r="AB165" i="36"/>
  <c r="AB146" i="36"/>
  <c r="I169" i="36"/>
  <c r="I150" i="36"/>
  <c r="AE162" i="36"/>
  <c r="AE143" i="36"/>
  <c r="AE37" i="36"/>
  <c r="AX167" i="36"/>
  <c r="AX148" i="36"/>
  <c r="R166" i="36"/>
  <c r="R147" i="36"/>
  <c r="G148" i="36"/>
  <c r="G167" i="36"/>
  <c r="AL171" i="36"/>
  <c r="AL152" i="36"/>
  <c r="Q153" i="36"/>
  <c r="Q172" i="36"/>
  <c r="AR166" i="36"/>
  <c r="AR147" i="36"/>
  <c r="X174" i="36"/>
  <c r="X155" i="36"/>
  <c r="D170" i="34"/>
  <c r="D151" i="34"/>
  <c r="E32" i="34"/>
  <c r="AX37" i="36"/>
  <c r="AX162" i="36"/>
  <c r="AX143" i="36"/>
  <c r="Y164" i="36"/>
  <c r="Y145" i="36"/>
  <c r="AB167" i="36"/>
  <c r="AB148" i="36"/>
  <c r="Y170" i="36"/>
  <c r="Y151" i="36"/>
  <c r="AO155" i="36"/>
  <c r="AO174" i="36"/>
  <c r="F168" i="36"/>
  <c r="F149" i="36"/>
  <c r="AP166" i="36"/>
  <c r="AP147" i="36"/>
  <c r="R169" i="35"/>
  <c r="R150" i="35"/>
  <c r="Q162" i="35"/>
  <c r="Q143" i="35"/>
  <c r="Q37" i="35"/>
  <c r="AC170" i="35"/>
  <c r="AC151" i="35"/>
  <c r="W173" i="35"/>
  <c r="W154" i="35"/>
  <c r="K166" i="35"/>
  <c r="K147" i="35"/>
  <c r="U166" i="35"/>
  <c r="U147" i="35"/>
  <c r="AV164" i="35"/>
  <c r="AV145" i="35"/>
  <c r="AE171" i="35"/>
  <c r="AE152" i="35"/>
  <c r="T173" i="35"/>
  <c r="T154" i="35"/>
  <c r="AX155" i="35"/>
  <c r="AX174" i="35"/>
  <c r="AH173" i="35"/>
  <c r="AH154" i="35"/>
  <c r="F150" i="35"/>
  <c r="F169" i="35"/>
  <c r="AO152" i="35"/>
  <c r="AO171" i="35"/>
  <c r="AN171" i="35"/>
  <c r="AN152" i="35"/>
  <c r="AX168" i="35"/>
  <c r="AX149" i="35"/>
  <c r="AX167" i="35"/>
  <c r="AX148" i="35"/>
  <c r="S172" i="35"/>
  <c r="S153" i="35"/>
  <c r="AT168" i="35"/>
  <c r="AT149" i="35"/>
  <c r="N154" i="35"/>
  <c r="N173" i="35"/>
  <c r="AM165" i="35"/>
  <c r="AM146" i="35"/>
  <c r="Y144" i="35"/>
  <c r="Y163" i="35"/>
  <c r="K155" i="35"/>
  <c r="K174" i="35"/>
  <c r="AL171" i="35"/>
  <c r="AL152" i="35"/>
  <c r="AA173" i="35"/>
  <c r="AA154" i="35"/>
  <c r="AF162" i="35"/>
  <c r="AF143" i="35"/>
  <c r="AF37" i="35"/>
  <c r="AN148" i="35"/>
  <c r="AN167" i="35"/>
  <c r="E143" i="35"/>
  <c r="E37" i="35"/>
  <c r="E162" i="35"/>
  <c r="M166" i="35"/>
  <c r="M147" i="35"/>
  <c r="E154" i="35"/>
  <c r="E173" i="35"/>
  <c r="G170" i="35"/>
  <c r="G151" i="35"/>
  <c r="AJ153" i="35"/>
  <c r="AJ172" i="35"/>
  <c r="AE150" i="35"/>
  <c r="AE169" i="35"/>
  <c r="Q170" i="35"/>
  <c r="Q151" i="35"/>
  <c r="AO170" i="35"/>
  <c r="AO151" i="35"/>
  <c r="AN151" i="35"/>
  <c r="AN170" i="35"/>
  <c r="Z168" i="35"/>
  <c r="Z149" i="35"/>
  <c r="R167" i="35"/>
  <c r="R148" i="35"/>
  <c r="AT163" i="35"/>
  <c r="AT144" i="35"/>
  <c r="R153" i="35"/>
  <c r="R172" i="35"/>
  <c r="AO172" i="35"/>
  <c r="AO153" i="35"/>
  <c r="AH169" i="35"/>
  <c r="AH150" i="35"/>
  <c r="T166" i="35"/>
  <c r="T147" i="35"/>
  <c r="F165" i="35"/>
  <c r="F146" i="35"/>
  <c r="AG37" i="35"/>
  <c r="AG162" i="35"/>
  <c r="AG143" i="35"/>
  <c r="V145" i="35"/>
  <c r="V164" i="35"/>
  <c r="F151" i="35"/>
  <c r="F170" i="35"/>
  <c r="AL162" i="35"/>
  <c r="AL37" i="35"/>
  <c r="AL143" i="35"/>
  <c r="D169" i="35"/>
  <c r="D150" i="35"/>
  <c r="F166" i="35"/>
  <c r="F147" i="35"/>
  <c r="AA162" i="35"/>
  <c r="AA143" i="35"/>
  <c r="AA37" i="35"/>
  <c r="G163" i="35"/>
  <c r="G144" i="35"/>
  <c r="U164" i="35"/>
  <c r="U145" i="35"/>
  <c r="AV173" i="35"/>
  <c r="AV154" i="35"/>
  <c r="R170" i="35"/>
  <c r="R151" i="35"/>
  <c r="R166" i="35"/>
  <c r="R147" i="35"/>
  <c r="D165" i="35"/>
  <c r="D146" i="35"/>
  <c r="AS163" i="35"/>
  <c r="AS144" i="35"/>
  <c r="AE174" i="35"/>
  <c r="AE155" i="35"/>
  <c r="Q153" i="35"/>
  <c r="Q172" i="35"/>
  <c r="AR168" i="35"/>
  <c r="AR149" i="35"/>
  <c r="R171" i="35"/>
  <c r="R152" i="35"/>
  <c r="G154" i="35"/>
  <c r="G173" i="35"/>
  <c r="AM147" i="35"/>
  <c r="AM166" i="35"/>
  <c r="Y146" i="35"/>
  <c r="Y165" i="35"/>
  <c r="K144" i="35"/>
  <c r="K163" i="35"/>
  <c r="Y155" i="35"/>
  <c r="Y174" i="35"/>
  <c r="K172" i="35"/>
  <c r="K153" i="35"/>
  <c r="AL168" i="35"/>
  <c r="AL149" i="35"/>
  <c r="U162" i="35"/>
  <c r="U143" i="35"/>
  <c r="U37" i="35"/>
  <c r="J145" i="35"/>
  <c r="J164" i="35"/>
  <c r="AX166" i="35"/>
  <c r="AX147" i="35"/>
  <c r="AJ146" i="35"/>
  <c r="AJ165" i="35"/>
  <c r="V144" i="35"/>
  <c r="V163" i="35"/>
  <c r="H155" i="35"/>
  <c r="H174" i="35"/>
  <c r="AW172" i="35"/>
  <c r="AW153" i="35"/>
  <c r="AI170" i="35"/>
  <c r="AI151" i="35"/>
  <c r="U168" i="35"/>
  <c r="U149" i="35"/>
  <c r="D143" i="35"/>
  <c r="D37" i="35"/>
  <c r="D162" i="35"/>
  <c r="AW173" i="35"/>
  <c r="AW154" i="35"/>
  <c r="AF167" i="35"/>
  <c r="AF148" i="35"/>
  <c r="U169" i="35"/>
  <c r="U150" i="35"/>
  <c r="G166" i="35"/>
  <c r="G147" i="35"/>
  <c r="AV165" i="35"/>
  <c r="AV146" i="35"/>
  <c r="G24" i="32"/>
  <c r="G21" i="32"/>
  <c r="F25" i="2"/>
  <c r="G164" i="30"/>
  <c r="G145" i="30"/>
  <c r="H25" i="30"/>
  <c r="F25" i="32"/>
  <c r="E31" i="32"/>
  <c r="F20" i="32"/>
  <c r="K35" i="2"/>
  <c r="J46" i="2"/>
  <c r="E149" i="31"/>
  <c r="E168" i="31"/>
  <c r="F29" i="31"/>
  <c r="F30" i="31"/>
  <c r="G22" i="32"/>
  <c r="F152" i="30"/>
  <c r="F171" i="30"/>
  <c r="G32" i="30"/>
  <c r="F170" i="31"/>
  <c r="F151" i="31"/>
  <c r="G31" i="31"/>
  <c r="E173" i="31"/>
  <c r="E154" i="31"/>
  <c r="F34" i="31"/>
  <c r="F29" i="32"/>
  <c r="F163" i="31"/>
  <c r="F144" i="31"/>
  <c r="G24" i="31"/>
  <c r="F29" i="2"/>
  <c r="F22" i="2"/>
  <c r="E37" i="31"/>
  <c r="F147" i="31"/>
  <c r="F166" i="31"/>
  <c r="G27" i="31"/>
  <c r="F174" i="31"/>
  <c r="F155" i="31"/>
  <c r="G35" i="31"/>
  <c r="F165" i="31"/>
  <c r="F146" i="31"/>
  <c r="G26" i="31"/>
  <c r="F21" i="2"/>
  <c r="F155" i="30"/>
  <c r="F174" i="30"/>
  <c r="G35" i="30"/>
  <c r="F145" i="31"/>
  <c r="F164" i="31"/>
  <c r="G25" i="31"/>
  <c r="F27" i="32"/>
  <c r="G28" i="32"/>
  <c r="F162" i="30"/>
  <c r="F143" i="30"/>
  <c r="G23" i="30"/>
  <c r="AY157" i="36" l="1"/>
  <c r="AY176" i="36"/>
  <c r="E145" i="34"/>
  <c r="G154" i="30"/>
  <c r="H34" i="30"/>
  <c r="G173" i="30"/>
  <c r="O43" i="30"/>
  <c r="N55" i="30"/>
  <c r="AA42" i="29"/>
  <c r="Z55" i="29"/>
  <c r="Z39" i="32"/>
  <c r="Y46" i="32"/>
  <c r="Z41" i="34"/>
  <c r="Y55" i="34"/>
  <c r="AA49" i="35"/>
  <c r="Z55" i="35"/>
  <c r="AP43" i="31"/>
  <c r="AO55" i="31"/>
  <c r="Z42" i="33"/>
  <c r="Y55" i="33"/>
  <c r="P42" i="33"/>
  <c r="P55" i="33" s="1"/>
  <c r="O55" i="33"/>
  <c r="AB35" i="32"/>
  <c r="P41" i="32"/>
  <c r="P46" i="32" s="1"/>
  <c r="O46" i="32"/>
  <c r="F166" i="30"/>
  <c r="F147" i="30"/>
  <c r="G27" i="30"/>
  <c r="F34" i="10"/>
  <c r="F24" i="10"/>
  <c r="AC41" i="29"/>
  <c r="F29" i="10"/>
  <c r="F37" i="30"/>
  <c r="G24" i="2"/>
  <c r="G20" i="2"/>
  <c r="G32" i="31"/>
  <c r="F152" i="31"/>
  <c r="F171" i="31"/>
  <c r="G26" i="2"/>
  <c r="AC41" i="30"/>
  <c r="AB55" i="30"/>
  <c r="G30" i="30"/>
  <c r="F148" i="31"/>
  <c r="F167" i="31"/>
  <c r="G28" i="31"/>
  <c r="F29" i="34"/>
  <c r="G26" i="32"/>
  <c r="G23" i="31"/>
  <c r="F153" i="29"/>
  <c r="F172" i="29"/>
  <c r="G33" i="29"/>
  <c r="F148" i="30"/>
  <c r="G28" i="30"/>
  <c r="F167" i="30"/>
  <c r="E173" i="34"/>
  <c r="F172" i="30"/>
  <c r="G33" i="30"/>
  <c r="F153" i="30"/>
  <c r="F173" i="30"/>
  <c r="F164" i="29"/>
  <c r="F145" i="29"/>
  <c r="G25" i="29"/>
  <c r="F30" i="34"/>
  <c r="E154" i="34"/>
  <c r="F30" i="33"/>
  <c r="F33" i="10"/>
  <c r="G31" i="30"/>
  <c r="F170" i="30"/>
  <c r="F151" i="30"/>
  <c r="F172" i="31"/>
  <c r="F153" i="31"/>
  <c r="G33" i="31"/>
  <c r="F30" i="10"/>
  <c r="F28" i="34"/>
  <c r="G26" i="30"/>
  <c r="AZ67" i="28"/>
  <c r="C198" i="29"/>
  <c r="F31" i="10"/>
  <c r="F27" i="33"/>
  <c r="F24" i="33"/>
  <c r="F28" i="33"/>
  <c r="C198" i="35"/>
  <c r="O84" i="28"/>
  <c r="AK157" i="36"/>
  <c r="AK182" i="36" s="1"/>
  <c r="D157" i="35"/>
  <c r="AG176" i="35"/>
  <c r="AG183" i="35" s="1"/>
  <c r="AA157" i="35"/>
  <c r="AA189" i="35" s="1"/>
  <c r="E37" i="10"/>
  <c r="AG157" i="35"/>
  <c r="F37" i="29"/>
  <c r="F23" i="10"/>
  <c r="AC157" i="36"/>
  <c r="AC189" i="36" s="1"/>
  <c r="AA176" i="35"/>
  <c r="AA190" i="35" s="1"/>
  <c r="AP157" i="35"/>
  <c r="AP189" i="35" s="1"/>
  <c r="F32" i="10"/>
  <c r="F26" i="10"/>
  <c r="F32" i="33"/>
  <c r="E31" i="2"/>
  <c r="F28" i="2"/>
  <c r="F27" i="2"/>
  <c r="F23" i="2"/>
  <c r="AE157" i="36"/>
  <c r="AE189" i="36" s="1"/>
  <c r="I176" i="36"/>
  <c r="I190" i="36" s="1"/>
  <c r="AL176" i="35"/>
  <c r="AL190" i="35" s="1"/>
  <c r="AJ157" i="35"/>
  <c r="AD176" i="35"/>
  <c r="AD183" i="35" s="1"/>
  <c r="M157" i="35"/>
  <c r="AD157" i="35"/>
  <c r="N41" i="31"/>
  <c r="M55" i="31"/>
  <c r="C198" i="36"/>
  <c r="C198" i="30"/>
  <c r="G23" i="32"/>
  <c r="U176" i="35"/>
  <c r="K157" i="35"/>
  <c r="M176" i="36"/>
  <c r="F34" i="33"/>
  <c r="AW176" i="35"/>
  <c r="F25" i="34"/>
  <c r="E144" i="34"/>
  <c r="E163" i="34"/>
  <c r="U157" i="36"/>
  <c r="N176" i="35"/>
  <c r="X157" i="35"/>
  <c r="G25" i="10"/>
  <c r="G157" i="36"/>
  <c r="W176" i="36"/>
  <c r="AB157" i="36"/>
  <c r="F176" i="35"/>
  <c r="AQ176" i="35"/>
  <c r="S157" i="35"/>
  <c r="G27" i="10"/>
  <c r="O157" i="36"/>
  <c r="F176" i="36"/>
  <c r="AA176" i="36"/>
  <c r="R157" i="36"/>
  <c r="P157" i="35"/>
  <c r="AL176" i="36"/>
  <c r="AC176" i="36"/>
  <c r="AU176" i="36"/>
  <c r="F174" i="29"/>
  <c r="F155" i="29"/>
  <c r="G35" i="29"/>
  <c r="F29" i="33"/>
  <c r="E176" i="35"/>
  <c r="E170" i="34"/>
  <c r="E151" i="34"/>
  <c r="F32" i="34"/>
  <c r="H24" i="29"/>
  <c r="K176" i="35"/>
  <c r="G31" i="10"/>
  <c r="M157" i="36"/>
  <c r="G30" i="33"/>
  <c r="AM157" i="35"/>
  <c r="AY157" i="35"/>
  <c r="AT157" i="36"/>
  <c r="T157" i="35"/>
  <c r="X176" i="35"/>
  <c r="G176" i="36"/>
  <c r="AN157" i="35"/>
  <c r="G28" i="10"/>
  <c r="K157" i="36"/>
  <c r="F27" i="34"/>
  <c r="AW176" i="36"/>
  <c r="AV176" i="36"/>
  <c r="F173" i="29"/>
  <c r="F154" i="29"/>
  <c r="G34" i="29"/>
  <c r="AQ157" i="35"/>
  <c r="O176" i="36"/>
  <c r="K176" i="36"/>
  <c r="R176" i="36"/>
  <c r="G170" i="29"/>
  <c r="G151" i="29"/>
  <c r="H31" i="29"/>
  <c r="AB176" i="35"/>
  <c r="P176" i="35"/>
  <c r="E157" i="36"/>
  <c r="F33" i="33"/>
  <c r="AN176" i="36"/>
  <c r="AL157" i="36"/>
  <c r="V157" i="35"/>
  <c r="AM176" i="35"/>
  <c r="AW157" i="35"/>
  <c r="F34" i="34"/>
  <c r="E153" i="34"/>
  <c r="E172" i="34"/>
  <c r="F149" i="30"/>
  <c r="F168" i="30"/>
  <c r="G29" i="30"/>
  <c r="AH157" i="35"/>
  <c r="AH176" i="36"/>
  <c r="H23" i="29"/>
  <c r="AN176" i="35"/>
  <c r="E169" i="34"/>
  <c r="E150" i="34"/>
  <c r="F31" i="34"/>
  <c r="AW157" i="36"/>
  <c r="AV157" i="36"/>
  <c r="AB176" i="36"/>
  <c r="AM176" i="36"/>
  <c r="AO157" i="35"/>
  <c r="AS176" i="36"/>
  <c r="AV157" i="35"/>
  <c r="G35" i="10"/>
  <c r="L157" i="36"/>
  <c r="D176" i="36"/>
  <c r="AL157" i="35"/>
  <c r="AE176" i="36"/>
  <c r="AJ176" i="35"/>
  <c r="AN157" i="36"/>
  <c r="V176" i="35"/>
  <c r="I176" i="35"/>
  <c r="AP157" i="36"/>
  <c r="T176" i="35"/>
  <c r="AH176" i="35"/>
  <c r="AI157" i="35"/>
  <c r="AJ176" i="36"/>
  <c r="V157" i="36"/>
  <c r="AX176" i="36"/>
  <c r="F31" i="33"/>
  <c r="AR157" i="35"/>
  <c r="AR176" i="36"/>
  <c r="AM157" i="36"/>
  <c r="AX157" i="35"/>
  <c r="AO176" i="35"/>
  <c r="AA157" i="36"/>
  <c r="AS157" i="36"/>
  <c r="AB157" i="35"/>
  <c r="Z157" i="35"/>
  <c r="H176" i="36"/>
  <c r="L176" i="36"/>
  <c r="G24" i="30"/>
  <c r="F163" i="30"/>
  <c r="F144" i="30"/>
  <c r="D157" i="36"/>
  <c r="G24" i="34"/>
  <c r="E157" i="35"/>
  <c r="Q157" i="35"/>
  <c r="G28" i="29"/>
  <c r="F167" i="29"/>
  <c r="F148" i="29"/>
  <c r="AP176" i="35"/>
  <c r="AQ157" i="36"/>
  <c r="J176" i="36"/>
  <c r="AK176" i="35"/>
  <c r="W157" i="35"/>
  <c r="AS176" i="35"/>
  <c r="I157" i="35"/>
  <c r="AY176" i="35"/>
  <c r="AP176" i="36"/>
  <c r="G32" i="29"/>
  <c r="AI176" i="35"/>
  <c r="N157" i="36"/>
  <c r="V176" i="36"/>
  <c r="AX157" i="36"/>
  <c r="AR176" i="35"/>
  <c r="H157" i="35"/>
  <c r="P176" i="36"/>
  <c r="AX176" i="35"/>
  <c r="AF176" i="36"/>
  <c r="G34" i="10"/>
  <c r="Z176" i="35"/>
  <c r="AV176" i="35"/>
  <c r="E176" i="36"/>
  <c r="H157" i="36"/>
  <c r="T176" i="36"/>
  <c r="L157" i="35"/>
  <c r="D176" i="35"/>
  <c r="AF157" i="35"/>
  <c r="Q176" i="35"/>
  <c r="E37" i="33"/>
  <c r="F25" i="33"/>
  <c r="H26" i="29"/>
  <c r="M176" i="35"/>
  <c r="R157" i="35"/>
  <c r="AQ176" i="36"/>
  <c r="AI157" i="36"/>
  <c r="J157" i="36"/>
  <c r="W176" i="35"/>
  <c r="G33" i="10"/>
  <c r="G24" i="10"/>
  <c r="Y157" i="35"/>
  <c r="AJ157" i="36"/>
  <c r="N176" i="36"/>
  <c r="AH157" i="36"/>
  <c r="AG157" i="36"/>
  <c r="S157" i="36"/>
  <c r="H176" i="35"/>
  <c r="P157" i="36"/>
  <c r="AR157" i="36"/>
  <c r="AF157" i="36"/>
  <c r="AU157" i="35"/>
  <c r="O157" i="35"/>
  <c r="T157" i="36"/>
  <c r="Y176" i="36"/>
  <c r="F37" i="31"/>
  <c r="U157" i="35"/>
  <c r="AF176" i="35"/>
  <c r="H27" i="29"/>
  <c r="R176" i="35"/>
  <c r="E37" i="34"/>
  <c r="E161" i="34"/>
  <c r="E142" i="34"/>
  <c r="F23" i="34"/>
  <c r="AI176" i="36"/>
  <c r="AK157" i="35"/>
  <c r="G29" i="29"/>
  <c r="AS157" i="35"/>
  <c r="G157" i="35"/>
  <c r="AO176" i="36"/>
  <c r="F23" i="33"/>
  <c r="AT176" i="36"/>
  <c r="F26" i="33"/>
  <c r="AE157" i="35"/>
  <c r="N157" i="35"/>
  <c r="Y176" i="35"/>
  <c r="AG176" i="36"/>
  <c r="S176" i="36"/>
  <c r="AC157" i="35"/>
  <c r="J157" i="35"/>
  <c r="AT157" i="35"/>
  <c r="S176" i="35"/>
  <c r="AU176" i="35"/>
  <c r="AD157" i="36"/>
  <c r="E152" i="34"/>
  <c r="E171" i="34"/>
  <c r="F33" i="34"/>
  <c r="Z157" i="36"/>
  <c r="O176" i="35"/>
  <c r="Q176" i="36"/>
  <c r="X157" i="36"/>
  <c r="L176" i="35"/>
  <c r="Y157" i="36"/>
  <c r="F145" i="34"/>
  <c r="F164" i="34"/>
  <c r="G26" i="34"/>
  <c r="AK176" i="36"/>
  <c r="I157" i="36"/>
  <c r="G30" i="10"/>
  <c r="G176" i="35"/>
  <c r="AO157" i="36"/>
  <c r="AU157" i="36"/>
  <c r="F35" i="33"/>
  <c r="U176" i="36"/>
  <c r="AE176" i="35"/>
  <c r="G29" i="10"/>
  <c r="AC176" i="35"/>
  <c r="J176" i="35"/>
  <c r="W157" i="36"/>
  <c r="G30" i="29"/>
  <c r="F157" i="35"/>
  <c r="AT176" i="35"/>
  <c r="AD176" i="36"/>
  <c r="Z176" i="36"/>
  <c r="F157" i="36"/>
  <c r="Q157" i="36"/>
  <c r="X176" i="36"/>
  <c r="F173" i="34"/>
  <c r="F154" i="34"/>
  <c r="G35" i="34"/>
  <c r="G174" i="31"/>
  <c r="G155" i="31"/>
  <c r="H35" i="31"/>
  <c r="G163" i="31"/>
  <c r="G144" i="31"/>
  <c r="H24" i="31"/>
  <c r="G27" i="32"/>
  <c r="G147" i="31"/>
  <c r="G166" i="31"/>
  <c r="H27" i="31"/>
  <c r="H20" i="2"/>
  <c r="G166" i="30"/>
  <c r="G147" i="30"/>
  <c r="H27" i="30"/>
  <c r="H22" i="32"/>
  <c r="L35" i="2"/>
  <c r="K46" i="2"/>
  <c r="H28" i="32"/>
  <c r="G22" i="2"/>
  <c r="G30" i="31"/>
  <c r="H21" i="32"/>
  <c r="H26" i="32"/>
  <c r="G25" i="32"/>
  <c r="H24" i="32"/>
  <c r="G143" i="30"/>
  <c r="G162" i="30"/>
  <c r="H23" i="30"/>
  <c r="G145" i="31"/>
  <c r="G164" i="31"/>
  <c r="H25" i="31"/>
  <c r="H24" i="2"/>
  <c r="G29" i="2"/>
  <c r="F173" i="31"/>
  <c r="F154" i="31"/>
  <c r="G34" i="31"/>
  <c r="G21" i="2"/>
  <c r="G29" i="32"/>
  <c r="G151" i="31"/>
  <c r="G170" i="31"/>
  <c r="H31" i="31"/>
  <c r="G171" i="30"/>
  <c r="G152" i="30"/>
  <c r="H32" i="30"/>
  <c r="G29" i="31"/>
  <c r="F31" i="32"/>
  <c r="G20" i="32"/>
  <c r="G155" i="30"/>
  <c r="G174" i="30"/>
  <c r="H35" i="30"/>
  <c r="G146" i="31"/>
  <c r="G165" i="31"/>
  <c r="H26" i="31"/>
  <c r="H164" i="30"/>
  <c r="H145" i="30"/>
  <c r="I25" i="30"/>
  <c r="H26" i="2"/>
  <c r="G25" i="2"/>
  <c r="H173" i="30"/>
  <c r="H154" i="30"/>
  <c r="I34" i="30"/>
  <c r="AY178" i="36" l="1"/>
  <c r="AY182" i="36"/>
  <c r="AY189" i="36"/>
  <c r="AY183" i="36"/>
  <c r="AY190" i="36"/>
  <c r="P43" i="30"/>
  <c r="P55" i="30" s="1"/>
  <c r="O55" i="30"/>
  <c r="AB42" i="29"/>
  <c r="AA55" i="29"/>
  <c r="AQ43" i="31"/>
  <c r="AP55" i="31"/>
  <c r="AC35" i="32"/>
  <c r="AB49" i="35"/>
  <c r="AA55" i="35"/>
  <c r="AA41" i="34"/>
  <c r="Z55" i="34"/>
  <c r="AA42" i="33"/>
  <c r="Z55" i="33"/>
  <c r="AA39" i="32"/>
  <c r="Z46" i="32"/>
  <c r="G172" i="31"/>
  <c r="G153" i="31"/>
  <c r="H33" i="31"/>
  <c r="G28" i="33"/>
  <c r="H33" i="29"/>
  <c r="G172" i="29"/>
  <c r="G153" i="29"/>
  <c r="G24" i="33"/>
  <c r="H24" i="33" s="1"/>
  <c r="H26" i="30"/>
  <c r="H31" i="30"/>
  <c r="G170" i="30"/>
  <c r="G151" i="30"/>
  <c r="H30" i="30"/>
  <c r="AD41" i="29"/>
  <c r="F147" i="34"/>
  <c r="F166" i="34"/>
  <c r="G28" i="34"/>
  <c r="H23" i="31"/>
  <c r="G29" i="34"/>
  <c r="F167" i="34"/>
  <c r="F148" i="34"/>
  <c r="G145" i="29"/>
  <c r="H25" i="29"/>
  <c r="G164" i="29"/>
  <c r="G167" i="31"/>
  <c r="H28" i="31"/>
  <c r="G148" i="31"/>
  <c r="G30" i="34"/>
  <c r="G172" i="30"/>
  <c r="H33" i="30"/>
  <c r="G153" i="30"/>
  <c r="G148" i="30"/>
  <c r="G167" i="30"/>
  <c r="H28" i="30"/>
  <c r="AD41" i="30"/>
  <c r="AC55" i="30"/>
  <c r="H32" i="31"/>
  <c r="G152" i="31"/>
  <c r="G171" i="31"/>
  <c r="AL183" i="35"/>
  <c r="AP182" i="35"/>
  <c r="AP178" i="35"/>
  <c r="AA182" i="35"/>
  <c r="G27" i="33"/>
  <c r="H27" i="33" s="1"/>
  <c r="F37" i="10"/>
  <c r="G37" i="30"/>
  <c r="AA197" i="35"/>
  <c r="O86" i="28"/>
  <c r="AA178" i="35"/>
  <c r="AG190" i="35"/>
  <c r="AG178" i="35"/>
  <c r="AK189" i="36"/>
  <c r="AC182" i="36"/>
  <c r="I183" i="36"/>
  <c r="D158" i="35"/>
  <c r="E158" i="35" s="1"/>
  <c r="F158" i="35" s="1"/>
  <c r="G158" i="35" s="1"/>
  <c r="H158" i="35" s="1"/>
  <c r="I158" i="35" s="1"/>
  <c r="J158" i="35" s="1"/>
  <c r="K158" i="35" s="1"/>
  <c r="L158" i="35" s="1"/>
  <c r="M158" i="35" s="1"/>
  <c r="N158" i="35" s="1"/>
  <c r="O158" i="35" s="1"/>
  <c r="P158" i="35" s="1"/>
  <c r="Q158" i="35" s="1"/>
  <c r="R158" i="35" s="1"/>
  <c r="S158" i="35" s="1"/>
  <c r="T158" i="35" s="1"/>
  <c r="U158" i="35" s="1"/>
  <c r="V158" i="35" s="1"/>
  <c r="W158" i="35" s="1"/>
  <c r="X158" i="35" s="1"/>
  <c r="Y158" i="35" s="1"/>
  <c r="Z158" i="35" s="1"/>
  <c r="AA158" i="35" s="1"/>
  <c r="AB158" i="35" s="1"/>
  <c r="AC158" i="35" s="1"/>
  <c r="AD158" i="35" s="1"/>
  <c r="AE158" i="35" s="1"/>
  <c r="AF158" i="35" s="1"/>
  <c r="AG158" i="35" s="1"/>
  <c r="AH158" i="35" s="1"/>
  <c r="AI158" i="35" s="1"/>
  <c r="AJ158" i="35" s="1"/>
  <c r="AK158" i="35" s="1"/>
  <c r="AL158" i="35" s="1"/>
  <c r="AM158" i="35" s="1"/>
  <c r="AN158" i="35" s="1"/>
  <c r="AO158" i="35" s="1"/>
  <c r="AP158" i="35" s="1"/>
  <c r="AQ158" i="35" s="1"/>
  <c r="AR158" i="35" s="1"/>
  <c r="AS158" i="35" s="1"/>
  <c r="AT158" i="35" s="1"/>
  <c r="AU158" i="35" s="1"/>
  <c r="AV158" i="35" s="1"/>
  <c r="AW158" i="35" s="1"/>
  <c r="AX158" i="35" s="1"/>
  <c r="AY158" i="35" s="1"/>
  <c r="D182" i="35"/>
  <c r="D189" i="35"/>
  <c r="AD190" i="35"/>
  <c r="AG189" i="35"/>
  <c r="AG182" i="35"/>
  <c r="AC178" i="36"/>
  <c r="AA183" i="35"/>
  <c r="G23" i="10"/>
  <c r="AE182" i="36"/>
  <c r="G32" i="10"/>
  <c r="AD178" i="35"/>
  <c r="G26" i="10"/>
  <c r="G32" i="33"/>
  <c r="G28" i="2"/>
  <c r="F31" i="2"/>
  <c r="G23" i="2"/>
  <c r="G27" i="2"/>
  <c r="G37" i="31"/>
  <c r="M189" i="35"/>
  <c r="M182" i="35"/>
  <c r="AJ182" i="35"/>
  <c r="AJ189" i="35"/>
  <c r="AD182" i="35"/>
  <c r="AD189" i="35"/>
  <c r="O41" i="31"/>
  <c r="N55" i="31"/>
  <c r="H23" i="32"/>
  <c r="Y178" i="36"/>
  <c r="Y182" i="36"/>
  <c r="Y189" i="36"/>
  <c r="N178" i="35"/>
  <c r="N189" i="35"/>
  <c r="N182" i="35"/>
  <c r="AO190" i="36"/>
  <c r="AO183" i="36"/>
  <c r="AU178" i="35"/>
  <c r="AU182" i="35"/>
  <c r="AU189" i="35"/>
  <c r="AX190" i="35"/>
  <c r="AX183" i="35"/>
  <c r="V183" i="36"/>
  <c r="V190" i="36"/>
  <c r="AP183" i="35"/>
  <c r="AP190" i="35"/>
  <c r="Q189" i="35"/>
  <c r="Q182" i="35"/>
  <c r="Q178" i="35"/>
  <c r="Z178" i="35"/>
  <c r="Z189" i="35"/>
  <c r="Z182" i="35"/>
  <c r="AE190" i="36"/>
  <c r="AE183" i="36"/>
  <c r="AV178" i="36"/>
  <c r="AV189" i="36"/>
  <c r="AV182" i="36"/>
  <c r="AH190" i="36"/>
  <c r="AH183" i="36"/>
  <c r="AL182" i="36"/>
  <c r="AL178" i="36"/>
  <c r="AL189" i="36"/>
  <c r="H34" i="29"/>
  <c r="G173" i="29"/>
  <c r="G154" i="29"/>
  <c r="F170" i="34"/>
  <c r="F151" i="34"/>
  <c r="G32" i="34"/>
  <c r="W190" i="36"/>
  <c r="W183" i="36"/>
  <c r="G34" i="33"/>
  <c r="G183" i="35"/>
  <c r="G190" i="35"/>
  <c r="F182" i="35"/>
  <c r="F178" i="35"/>
  <c r="F189" i="35"/>
  <c r="G35" i="33"/>
  <c r="L183" i="35"/>
  <c r="L190" i="35"/>
  <c r="AD189" i="36"/>
  <c r="AD182" i="36"/>
  <c r="AD178" i="36"/>
  <c r="AE182" i="35"/>
  <c r="AE189" i="35"/>
  <c r="AE178" i="35"/>
  <c r="G23" i="33"/>
  <c r="R189" i="35"/>
  <c r="R182" i="35"/>
  <c r="R178" i="35"/>
  <c r="D178" i="35"/>
  <c r="D190" i="35"/>
  <c r="D183" i="35"/>
  <c r="D177" i="35"/>
  <c r="E177" i="35" s="1"/>
  <c r="F177" i="35" s="1"/>
  <c r="G177" i="35" s="1"/>
  <c r="H177" i="35" s="1"/>
  <c r="I177" i="35" s="1"/>
  <c r="J177" i="35" s="1"/>
  <c r="K177" i="35" s="1"/>
  <c r="L177" i="35" s="1"/>
  <c r="M177" i="35" s="1"/>
  <c r="N177" i="35" s="1"/>
  <c r="O177" i="35" s="1"/>
  <c r="P177" i="35" s="1"/>
  <c r="Q177" i="35" s="1"/>
  <c r="R177" i="35" s="1"/>
  <c r="S177" i="35" s="1"/>
  <c r="T177" i="35" s="1"/>
  <c r="U177" i="35" s="1"/>
  <c r="V177" i="35" s="1"/>
  <c r="W177" i="35" s="1"/>
  <c r="X177" i="35" s="1"/>
  <c r="Y177" i="35" s="1"/>
  <c r="Z177" i="35" s="1"/>
  <c r="AA177" i="35" s="1"/>
  <c r="AB177" i="35" s="1"/>
  <c r="AC177" i="35" s="1"/>
  <c r="AD177" i="35" s="1"/>
  <c r="AE177" i="35" s="1"/>
  <c r="AF177" i="35" s="1"/>
  <c r="AG177" i="35" s="1"/>
  <c r="AH177" i="35" s="1"/>
  <c r="AI177" i="35" s="1"/>
  <c r="AJ177" i="35" s="1"/>
  <c r="AK177" i="35" s="1"/>
  <c r="AL177" i="35" s="1"/>
  <c r="AM177" i="35" s="1"/>
  <c r="AN177" i="35" s="1"/>
  <c r="AO177" i="35" s="1"/>
  <c r="AP177" i="35" s="1"/>
  <c r="AQ177" i="35" s="1"/>
  <c r="AR177" i="35" s="1"/>
  <c r="AS177" i="35" s="1"/>
  <c r="AT177" i="35" s="1"/>
  <c r="AU177" i="35" s="1"/>
  <c r="AV177" i="35" s="1"/>
  <c r="AW177" i="35" s="1"/>
  <c r="AX177" i="35" s="1"/>
  <c r="AY177" i="35" s="1"/>
  <c r="T183" i="36"/>
  <c r="T190" i="36"/>
  <c r="W189" i="35"/>
  <c r="W182" i="35"/>
  <c r="W178" i="35"/>
  <c r="H190" i="36"/>
  <c r="H183" i="36"/>
  <c r="AB182" i="35"/>
  <c r="AB189" i="35"/>
  <c r="AB178" i="35"/>
  <c r="AI178" i="35"/>
  <c r="AI189" i="35"/>
  <c r="AI182" i="35"/>
  <c r="V190" i="35"/>
  <c r="V183" i="35"/>
  <c r="AW182" i="36"/>
  <c r="AW178" i="36"/>
  <c r="AW189" i="36"/>
  <c r="AM183" i="35"/>
  <c r="AM190" i="35"/>
  <c r="AN190" i="36"/>
  <c r="AN183" i="36"/>
  <c r="AQ189" i="35"/>
  <c r="AQ182" i="35"/>
  <c r="AQ178" i="35"/>
  <c r="G27" i="34"/>
  <c r="AN182" i="35"/>
  <c r="AN178" i="35"/>
  <c r="AN189" i="35"/>
  <c r="H30" i="33"/>
  <c r="H31" i="10"/>
  <c r="I24" i="29"/>
  <c r="AU190" i="36"/>
  <c r="AU183" i="36"/>
  <c r="P182" i="35"/>
  <c r="P189" i="35"/>
  <c r="P178" i="35"/>
  <c r="K178" i="35"/>
  <c r="K189" i="35"/>
  <c r="K182" i="35"/>
  <c r="F37" i="33"/>
  <c r="G25" i="33"/>
  <c r="G173" i="34"/>
  <c r="G154" i="34"/>
  <c r="H35" i="34"/>
  <c r="X190" i="36"/>
  <c r="X183" i="36"/>
  <c r="J183" i="35"/>
  <c r="J190" i="35"/>
  <c r="G26" i="33"/>
  <c r="AK189" i="35"/>
  <c r="AK182" i="35"/>
  <c r="AK178" i="35"/>
  <c r="T189" i="36"/>
  <c r="T182" i="36"/>
  <c r="T178" i="36"/>
  <c r="H24" i="10"/>
  <c r="W183" i="35"/>
  <c r="W190" i="35"/>
  <c r="M190" i="35"/>
  <c r="M178" i="35"/>
  <c r="M183" i="35"/>
  <c r="H189" i="36"/>
  <c r="H182" i="36"/>
  <c r="H178" i="36"/>
  <c r="H182" i="35"/>
  <c r="H178" i="35"/>
  <c r="H189" i="35"/>
  <c r="N182" i="36"/>
  <c r="N189" i="36"/>
  <c r="N178" i="36"/>
  <c r="AP190" i="36"/>
  <c r="AP183" i="36"/>
  <c r="AY190" i="35"/>
  <c r="AY183" i="35"/>
  <c r="AK183" i="35"/>
  <c r="AK190" i="35"/>
  <c r="E189" i="35"/>
  <c r="E182" i="35"/>
  <c r="E178" i="35"/>
  <c r="H24" i="34"/>
  <c r="AO190" i="35"/>
  <c r="AO183" i="35"/>
  <c r="AM178" i="36"/>
  <c r="AM189" i="36"/>
  <c r="AM182" i="36"/>
  <c r="AR182" i="35"/>
  <c r="AR178" i="35"/>
  <c r="AR189" i="35"/>
  <c r="AH190" i="35"/>
  <c r="AH183" i="35"/>
  <c r="H35" i="10"/>
  <c r="F169" i="34"/>
  <c r="F150" i="34"/>
  <c r="G31" i="34"/>
  <c r="I23" i="29"/>
  <c r="V182" i="35"/>
  <c r="V189" i="35"/>
  <c r="V178" i="35"/>
  <c r="P190" i="35"/>
  <c r="P183" i="35"/>
  <c r="R190" i="36"/>
  <c r="R183" i="36"/>
  <c r="T189" i="35"/>
  <c r="T182" i="35"/>
  <c r="T178" i="35"/>
  <c r="AY189" i="35"/>
  <c r="AY182" i="35"/>
  <c r="AY178" i="35"/>
  <c r="AC183" i="36"/>
  <c r="AC190" i="36"/>
  <c r="R189" i="36"/>
  <c r="R182" i="36"/>
  <c r="R178" i="36"/>
  <c r="S189" i="35"/>
  <c r="S178" i="35"/>
  <c r="S182" i="35"/>
  <c r="G178" i="36"/>
  <c r="G182" i="36"/>
  <c r="G189" i="36"/>
  <c r="U189" i="36"/>
  <c r="U182" i="36"/>
  <c r="U178" i="36"/>
  <c r="AD190" i="36"/>
  <c r="AD183" i="36"/>
  <c r="AE190" i="35"/>
  <c r="AE183" i="35"/>
  <c r="Z189" i="36"/>
  <c r="Z182" i="36"/>
  <c r="Z178" i="36"/>
  <c r="S178" i="36"/>
  <c r="S190" i="36"/>
  <c r="S183" i="36"/>
  <c r="G178" i="35"/>
  <c r="G189" i="35"/>
  <c r="G182" i="35"/>
  <c r="R183" i="35"/>
  <c r="R190" i="35"/>
  <c r="AF190" i="35"/>
  <c r="AF183" i="35"/>
  <c r="AF189" i="36"/>
  <c r="AF178" i="36"/>
  <c r="AF182" i="36"/>
  <c r="S182" i="36"/>
  <c r="S189" i="36"/>
  <c r="L182" i="35"/>
  <c r="L178" i="35"/>
  <c r="L189" i="35"/>
  <c r="H34" i="10"/>
  <c r="I189" i="35"/>
  <c r="I178" i="35"/>
  <c r="I182" i="35"/>
  <c r="J183" i="36"/>
  <c r="J190" i="36"/>
  <c r="G31" i="33"/>
  <c r="AJ183" i="35"/>
  <c r="AJ190" i="35"/>
  <c r="AJ178" i="35"/>
  <c r="AH189" i="35"/>
  <c r="AH182" i="35"/>
  <c r="AH178" i="35"/>
  <c r="G149" i="30"/>
  <c r="H29" i="30"/>
  <c r="G168" i="30"/>
  <c r="AB190" i="35"/>
  <c r="AB183" i="35"/>
  <c r="M189" i="36"/>
  <c r="M182" i="36"/>
  <c r="M178" i="36"/>
  <c r="K183" i="35"/>
  <c r="K190" i="35"/>
  <c r="AE178" i="36"/>
  <c r="G29" i="33"/>
  <c r="AA183" i="36"/>
  <c r="AA190" i="36"/>
  <c r="AQ183" i="35"/>
  <c r="AQ190" i="35"/>
  <c r="H25" i="10"/>
  <c r="G25" i="34"/>
  <c r="F163" i="34"/>
  <c r="F144" i="34"/>
  <c r="Y189" i="35"/>
  <c r="Y182" i="35"/>
  <c r="Y178" i="35"/>
  <c r="Q189" i="36"/>
  <c r="Q178" i="36"/>
  <c r="Q182" i="36"/>
  <c r="F182" i="36"/>
  <c r="F178" i="36"/>
  <c r="F189" i="36"/>
  <c r="H30" i="29"/>
  <c r="AC190" i="35"/>
  <c r="AC183" i="35"/>
  <c r="AU182" i="36"/>
  <c r="AU178" i="36"/>
  <c r="AU189" i="36"/>
  <c r="I189" i="36"/>
  <c r="I182" i="36"/>
  <c r="I178" i="36"/>
  <c r="G164" i="34"/>
  <c r="G145" i="34"/>
  <c r="H26" i="34"/>
  <c r="X189" i="36"/>
  <c r="X182" i="36"/>
  <c r="X178" i="36"/>
  <c r="AU183" i="35"/>
  <c r="AU190" i="35"/>
  <c r="J189" i="35"/>
  <c r="J182" i="35"/>
  <c r="J178" i="35"/>
  <c r="AG190" i="36"/>
  <c r="AG183" i="36"/>
  <c r="AS189" i="35"/>
  <c r="AS182" i="35"/>
  <c r="AS178" i="35"/>
  <c r="AI183" i="36"/>
  <c r="AI190" i="36"/>
  <c r="U189" i="35"/>
  <c r="U182" i="35"/>
  <c r="U178" i="35"/>
  <c r="AR189" i="36"/>
  <c r="AR182" i="36"/>
  <c r="AR178" i="36"/>
  <c r="AG189" i="36"/>
  <c r="AG182" i="36"/>
  <c r="AG178" i="36"/>
  <c r="H33" i="10"/>
  <c r="J189" i="36"/>
  <c r="J182" i="36"/>
  <c r="J178" i="36"/>
  <c r="E183" i="36"/>
  <c r="E190" i="36"/>
  <c r="AI183" i="35"/>
  <c r="AI190" i="35"/>
  <c r="AS189" i="36"/>
  <c r="AS182" i="36"/>
  <c r="AS178" i="36"/>
  <c r="AR183" i="36"/>
  <c r="AR190" i="36"/>
  <c r="T183" i="35"/>
  <c r="T190" i="35"/>
  <c r="I183" i="35"/>
  <c r="I190" i="35"/>
  <c r="AL182" i="35"/>
  <c r="AL178" i="35"/>
  <c r="AL189" i="35"/>
  <c r="D190" i="36"/>
  <c r="D183" i="36"/>
  <c r="D177" i="36"/>
  <c r="E177" i="36" s="1"/>
  <c r="F177" i="36" s="1"/>
  <c r="G177" i="36" s="1"/>
  <c r="H177" i="36" s="1"/>
  <c r="I177" i="36" s="1"/>
  <c r="J177" i="36" s="1"/>
  <c r="K177" i="36" s="1"/>
  <c r="L177" i="36" s="1"/>
  <c r="M177" i="36" s="1"/>
  <c r="N177" i="36" s="1"/>
  <c r="O177" i="36" s="1"/>
  <c r="P177" i="36" s="1"/>
  <c r="Q177" i="36" s="1"/>
  <c r="R177" i="36" s="1"/>
  <c r="S177" i="36" s="1"/>
  <c r="T177" i="36" s="1"/>
  <c r="U177" i="36" s="1"/>
  <c r="V177" i="36" s="1"/>
  <c r="W177" i="36" s="1"/>
  <c r="X177" i="36" s="1"/>
  <c r="Y177" i="36" s="1"/>
  <c r="Z177" i="36" s="1"/>
  <c r="AA177" i="36" s="1"/>
  <c r="AB177" i="36" s="1"/>
  <c r="AC177" i="36" s="1"/>
  <c r="AD177" i="36" s="1"/>
  <c r="AE177" i="36" s="1"/>
  <c r="AF177" i="36" s="1"/>
  <c r="AG177" i="36" s="1"/>
  <c r="AH177" i="36" s="1"/>
  <c r="AI177" i="36" s="1"/>
  <c r="AJ177" i="36" s="1"/>
  <c r="AK177" i="36" s="1"/>
  <c r="AL177" i="36" s="1"/>
  <c r="AM177" i="36" s="1"/>
  <c r="AN177" i="36" s="1"/>
  <c r="AO177" i="36" s="1"/>
  <c r="AP177" i="36" s="1"/>
  <c r="AQ177" i="36" s="1"/>
  <c r="AR177" i="36" s="1"/>
  <c r="AS177" i="36" s="1"/>
  <c r="AT177" i="36" s="1"/>
  <c r="AU177" i="36" s="1"/>
  <c r="AV177" i="36" s="1"/>
  <c r="AW177" i="36" s="1"/>
  <c r="AX177" i="36" s="1"/>
  <c r="AY177" i="36" s="1"/>
  <c r="AS190" i="36"/>
  <c r="AS183" i="36"/>
  <c r="AM190" i="36"/>
  <c r="AM183" i="36"/>
  <c r="G33" i="33"/>
  <c r="I31" i="29"/>
  <c r="K182" i="36"/>
  <c r="K178" i="36"/>
  <c r="K189" i="36"/>
  <c r="G183" i="36"/>
  <c r="G190" i="36"/>
  <c r="AT182" i="36"/>
  <c r="AT178" i="36"/>
  <c r="AT189" i="36"/>
  <c r="E190" i="35"/>
  <c r="E183" i="35"/>
  <c r="AL190" i="36"/>
  <c r="AL183" i="36"/>
  <c r="F183" i="36"/>
  <c r="F190" i="36"/>
  <c r="Z190" i="36"/>
  <c r="Z183" i="36"/>
  <c r="U183" i="36"/>
  <c r="U190" i="36"/>
  <c r="AO189" i="36"/>
  <c r="AO182" i="36"/>
  <c r="AO178" i="36"/>
  <c r="H30" i="10"/>
  <c r="F171" i="34"/>
  <c r="F152" i="34"/>
  <c r="G33" i="34"/>
  <c r="S190" i="35"/>
  <c r="S183" i="35"/>
  <c r="AT190" i="36"/>
  <c r="AT183" i="36"/>
  <c r="F142" i="34"/>
  <c r="F37" i="34"/>
  <c r="F161" i="34"/>
  <c r="G23" i="34"/>
  <c r="O189" i="35"/>
  <c r="O182" i="35"/>
  <c r="O178" i="35"/>
  <c r="P178" i="36"/>
  <c r="P189" i="36"/>
  <c r="P182" i="36"/>
  <c r="AH182" i="36"/>
  <c r="AH189" i="36"/>
  <c r="AH178" i="36"/>
  <c r="AI189" i="36"/>
  <c r="AI178" i="36"/>
  <c r="AI182" i="36"/>
  <c r="Q183" i="35"/>
  <c r="Q190" i="35"/>
  <c r="AR183" i="35"/>
  <c r="AR190" i="35"/>
  <c r="AQ182" i="36"/>
  <c r="AQ178" i="36"/>
  <c r="AQ189" i="36"/>
  <c r="AA182" i="36"/>
  <c r="AA189" i="36"/>
  <c r="AA178" i="36"/>
  <c r="AX183" i="36"/>
  <c r="AX190" i="36"/>
  <c r="AP189" i="36"/>
  <c r="AP182" i="36"/>
  <c r="AP178" i="36"/>
  <c r="G34" i="34"/>
  <c r="F172" i="34"/>
  <c r="F153" i="34"/>
  <c r="K183" i="36"/>
  <c r="K190" i="36"/>
  <c r="H28" i="10"/>
  <c r="G155" i="29"/>
  <c r="H35" i="29"/>
  <c r="G174" i="29"/>
  <c r="F183" i="35"/>
  <c r="F190" i="35"/>
  <c r="AW190" i="35"/>
  <c r="AW183" i="35"/>
  <c r="H29" i="29"/>
  <c r="AK190" i="36"/>
  <c r="AK178" i="36"/>
  <c r="AK183" i="36"/>
  <c r="Q190" i="36"/>
  <c r="Q183" i="36"/>
  <c r="O190" i="35"/>
  <c r="O183" i="35"/>
  <c r="AT189" i="35"/>
  <c r="AT182" i="35"/>
  <c r="AT178" i="35"/>
  <c r="H190" i="35"/>
  <c r="H183" i="35"/>
  <c r="N190" i="36"/>
  <c r="N183" i="36"/>
  <c r="AQ183" i="36"/>
  <c r="AQ190" i="36"/>
  <c r="I26" i="29"/>
  <c r="AF189" i="35"/>
  <c r="AF182" i="35"/>
  <c r="AF178" i="35"/>
  <c r="AV190" i="35"/>
  <c r="AV183" i="35"/>
  <c r="P190" i="36"/>
  <c r="P183" i="36"/>
  <c r="AX189" i="36"/>
  <c r="AX182" i="36"/>
  <c r="AX178" i="36"/>
  <c r="G148" i="29"/>
  <c r="H28" i="29"/>
  <c r="G167" i="29"/>
  <c r="G37" i="29"/>
  <c r="D158" i="36"/>
  <c r="E158" i="36" s="1"/>
  <c r="F158" i="36" s="1"/>
  <c r="G158" i="36" s="1"/>
  <c r="H158" i="36" s="1"/>
  <c r="I158" i="36" s="1"/>
  <c r="J158" i="36" s="1"/>
  <c r="K158" i="36" s="1"/>
  <c r="L158" i="36" s="1"/>
  <c r="M158" i="36" s="1"/>
  <c r="N158" i="36" s="1"/>
  <c r="O158" i="36" s="1"/>
  <c r="P158" i="36" s="1"/>
  <c r="Q158" i="36" s="1"/>
  <c r="R158" i="36" s="1"/>
  <c r="S158" i="36" s="1"/>
  <c r="T158" i="36" s="1"/>
  <c r="U158" i="36" s="1"/>
  <c r="V158" i="36" s="1"/>
  <c r="W158" i="36" s="1"/>
  <c r="X158" i="36" s="1"/>
  <c r="Y158" i="36" s="1"/>
  <c r="Z158" i="36" s="1"/>
  <c r="AA158" i="36" s="1"/>
  <c r="AB158" i="36" s="1"/>
  <c r="AC158" i="36" s="1"/>
  <c r="AD158" i="36" s="1"/>
  <c r="AE158" i="36" s="1"/>
  <c r="AF158" i="36" s="1"/>
  <c r="AG158" i="36" s="1"/>
  <c r="AH158" i="36" s="1"/>
  <c r="AI158" i="36" s="1"/>
  <c r="AJ158" i="36" s="1"/>
  <c r="AK158" i="36" s="1"/>
  <c r="AL158" i="36" s="1"/>
  <c r="AM158" i="36" s="1"/>
  <c r="AN158" i="36" s="1"/>
  <c r="AO158" i="36" s="1"/>
  <c r="AP158" i="36" s="1"/>
  <c r="AQ158" i="36" s="1"/>
  <c r="AR158" i="36" s="1"/>
  <c r="AS158" i="36" s="1"/>
  <c r="AT158" i="36" s="1"/>
  <c r="AU158" i="36" s="1"/>
  <c r="AV158" i="36" s="1"/>
  <c r="AW158" i="36" s="1"/>
  <c r="AX158" i="36" s="1"/>
  <c r="AY158" i="36" s="1"/>
  <c r="D189" i="36"/>
  <c r="D182" i="36"/>
  <c r="D178" i="36"/>
  <c r="G144" i="30"/>
  <c r="G163" i="30"/>
  <c r="H24" i="30"/>
  <c r="V189" i="36"/>
  <c r="V178" i="36"/>
  <c r="V182" i="36"/>
  <c r="AN182" i="36"/>
  <c r="AN178" i="36"/>
  <c r="AN189" i="36"/>
  <c r="L189" i="36"/>
  <c r="L182" i="36"/>
  <c r="L178" i="36"/>
  <c r="AV182" i="35"/>
  <c r="AV189" i="35"/>
  <c r="AV178" i="35"/>
  <c r="AN190" i="35"/>
  <c r="AN183" i="35"/>
  <c r="AV183" i="36"/>
  <c r="AV190" i="36"/>
  <c r="O189" i="36"/>
  <c r="O178" i="36"/>
  <c r="O182" i="36"/>
  <c r="X178" i="35"/>
  <c r="X189" i="35"/>
  <c r="X182" i="35"/>
  <c r="U183" i="35"/>
  <c r="U190" i="35"/>
  <c r="AT190" i="35"/>
  <c r="AT183" i="35"/>
  <c r="W189" i="36"/>
  <c r="W182" i="36"/>
  <c r="W178" i="36"/>
  <c r="H29" i="10"/>
  <c r="AC189" i="35"/>
  <c r="AC182" i="35"/>
  <c r="AC178" i="35"/>
  <c r="Y183" i="35"/>
  <c r="Y190" i="35"/>
  <c r="I27" i="29"/>
  <c r="Y183" i="36"/>
  <c r="Y190" i="36"/>
  <c r="H28" i="33"/>
  <c r="AJ189" i="36"/>
  <c r="AJ182" i="36"/>
  <c r="AJ178" i="36"/>
  <c r="Z190" i="35"/>
  <c r="Z183" i="35"/>
  <c r="AF190" i="36"/>
  <c r="AF183" i="36"/>
  <c r="H32" i="29"/>
  <c r="AS190" i="35"/>
  <c r="AS183" i="35"/>
  <c r="L183" i="36"/>
  <c r="L190" i="36"/>
  <c r="AX182" i="35"/>
  <c r="AX178" i="35"/>
  <c r="AX189" i="35"/>
  <c r="AJ183" i="36"/>
  <c r="AJ190" i="36"/>
  <c r="AO182" i="35"/>
  <c r="AO178" i="35"/>
  <c r="AO189" i="35"/>
  <c r="AB183" i="36"/>
  <c r="AB190" i="36"/>
  <c r="AW189" i="35"/>
  <c r="AW178" i="35"/>
  <c r="AW182" i="35"/>
  <c r="E182" i="36"/>
  <c r="E178" i="36"/>
  <c r="E189" i="36"/>
  <c r="O190" i="36"/>
  <c r="O183" i="36"/>
  <c r="AW190" i="36"/>
  <c r="AW183" i="36"/>
  <c r="X190" i="35"/>
  <c r="X183" i="35"/>
  <c r="AM182" i="35"/>
  <c r="AM189" i="35"/>
  <c r="AM178" i="35"/>
  <c r="H27" i="10"/>
  <c r="AB189" i="36"/>
  <c r="AB182" i="36"/>
  <c r="AB178" i="36"/>
  <c r="N190" i="35"/>
  <c r="N183" i="35"/>
  <c r="M190" i="36"/>
  <c r="M183" i="36"/>
  <c r="G31" i="32"/>
  <c r="H20" i="32"/>
  <c r="H170" i="31"/>
  <c r="H151" i="31"/>
  <c r="I31" i="31"/>
  <c r="H29" i="32"/>
  <c r="I24" i="2"/>
  <c r="I23" i="30"/>
  <c r="H166" i="31"/>
  <c r="H147" i="31"/>
  <c r="I27" i="31"/>
  <c r="H27" i="32"/>
  <c r="I28" i="32"/>
  <c r="H21" i="2"/>
  <c r="I24" i="32"/>
  <c r="H25" i="32"/>
  <c r="M35" i="2"/>
  <c r="L46" i="2"/>
  <c r="I26" i="31"/>
  <c r="I26" i="32"/>
  <c r="H30" i="31"/>
  <c r="H22" i="2"/>
  <c r="I21" i="32"/>
  <c r="I22" i="32"/>
  <c r="H166" i="30"/>
  <c r="H147" i="30"/>
  <c r="I27" i="30"/>
  <c r="I20" i="2"/>
  <c r="H171" i="30"/>
  <c r="H152" i="30"/>
  <c r="I32" i="30"/>
  <c r="G173" i="31"/>
  <c r="G154" i="31"/>
  <c r="H34" i="31"/>
  <c r="H29" i="2"/>
  <c r="H144" i="31"/>
  <c r="H163" i="31"/>
  <c r="I24" i="31"/>
  <c r="H174" i="31"/>
  <c r="H155" i="31"/>
  <c r="I35" i="31"/>
  <c r="I173" i="30"/>
  <c r="I154" i="30"/>
  <c r="J34" i="30"/>
  <c r="H174" i="30"/>
  <c r="H155" i="30"/>
  <c r="I35" i="30"/>
  <c r="H25" i="2"/>
  <c r="I26" i="2"/>
  <c r="I164" i="30"/>
  <c r="I145" i="30"/>
  <c r="J25" i="30"/>
  <c r="H29" i="31"/>
  <c r="H145" i="31"/>
  <c r="H164" i="31"/>
  <c r="I25" i="31"/>
  <c r="AY197" i="36" l="1"/>
  <c r="AY196" i="36"/>
  <c r="AC42" i="29"/>
  <c r="AB55" i="29"/>
  <c r="AB41" i="34"/>
  <c r="AA55" i="34"/>
  <c r="AC49" i="35"/>
  <c r="AB55" i="35"/>
  <c r="AB39" i="32"/>
  <c r="AA46" i="32"/>
  <c r="AD35" i="32"/>
  <c r="AB42" i="33"/>
  <c r="AA55" i="33"/>
  <c r="AR43" i="31"/>
  <c r="AQ55" i="31"/>
  <c r="H148" i="30"/>
  <c r="H167" i="30"/>
  <c r="I28" i="30"/>
  <c r="H30" i="34"/>
  <c r="I23" i="31"/>
  <c r="I31" i="30"/>
  <c r="H151" i="30"/>
  <c r="H170" i="30"/>
  <c r="I33" i="29"/>
  <c r="H172" i="29"/>
  <c r="H153" i="29"/>
  <c r="G166" i="34"/>
  <c r="G147" i="34"/>
  <c r="H28" i="34"/>
  <c r="I32" i="31"/>
  <c r="H171" i="31"/>
  <c r="H152" i="31"/>
  <c r="I28" i="31"/>
  <c r="H148" i="31"/>
  <c r="H167" i="31"/>
  <c r="I26" i="30"/>
  <c r="I33" i="30"/>
  <c r="H153" i="30"/>
  <c r="H172" i="30"/>
  <c r="AE41" i="29"/>
  <c r="G148" i="34"/>
  <c r="H29" i="34"/>
  <c r="G167" i="34"/>
  <c r="I30" i="30"/>
  <c r="H172" i="31"/>
  <c r="H153" i="31"/>
  <c r="I33" i="31"/>
  <c r="AE41" i="30"/>
  <c r="AD55" i="30"/>
  <c r="I25" i="29"/>
  <c r="G37" i="10"/>
  <c r="H37" i="30"/>
  <c r="AC197" i="36"/>
  <c r="AA196" i="35"/>
  <c r="AA198" i="35" s="1"/>
  <c r="AG196" i="35"/>
  <c r="AG197" i="35"/>
  <c r="H23" i="10"/>
  <c r="H26" i="10"/>
  <c r="H32" i="10"/>
  <c r="H32" i="33"/>
  <c r="G31" i="2"/>
  <c r="H28" i="2"/>
  <c r="H27" i="2"/>
  <c r="H23" i="2"/>
  <c r="AD196" i="35"/>
  <c r="AD197" i="35"/>
  <c r="P41" i="31"/>
  <c r="P55" i="31" s="1"/>
  <c r="O55" i="31"/>
  <c r="I23" i="32"/>
  <c r="AM196" i="35"/>
  <c r="J27" i="29"/>
  <c r="D197" i="36"/>
  <c r="AI197" i="36"/>
  <c r="I26" i="34"/>
  <c r="Q197" i="36"/>
  <c r="I24" i="34"/>
  <c r="P197" i="35"/>
  <c r="H37" i="29"/>
  <c r="I34" i="29"/>
  <c r="AV196" i="36"/>
  <c r="I27" i="10"/>
  <c r="I29" i="10"/>
  <c r="O197" i="36"/>
  <c r="AN197" i="36"/>
  <c r="G172" i="34"/>
  <c r="H34" i="34"/>
  <c r="G153" i="34"/>
  <c r="J196" i="36"/>
  <c r="AU196" i="36"/>
  <c r="Y197" i="35"/>
  <c r="I25" i="10"/>
  <c r="I196" i="35"/>
  <c r="S197" i="36"/>
  <c r="AM197" i="36"/>
  <c r="N197" i="35"/>
  <c r="I24" i="33"/>
  <c r="AW197" i="35"/>
  <c r="AJ197" i="36"/>
  <c r="X197" i="35"/>
  <c r="AV196" i="35"/>
  <c r="H163" i="30"/>
  <c r="H144" i="30"/>
  <c r="I24" i="30"/>
  <c r="AF197" i="35"/>
  <c r="H174" i="29"/>
  <c r="H155" i="29"/>
  <c r="I35" i="29"/>
  <c r="I28" i="10"/>
  <c r="AP197" i="36"/>
  <c r="AA197" i="36"/>
  <c r="AH197" i="36"/>
  <c r="AO197" i="36"/>
  <c r="AS196" i="36"/>
  <c r="J197" i="36"/>
  <c r="AG197" i="36"/>
  <c r="M196" i="36"/>
  <c r="L197" i="35"/>
  <c r="S196" i="36"/>
  <c r="U197" i="36"/>
  <c r="I35" i="10"/>
  <c r="N196" i="36"/>
  <c r="I30" i="33"/>
  <c r="AI197" i="35"/>
  <c r="AB197" i="35"/>
  <c r="H23" i="33"/>
  <c r="I27" i="33"/>
  <c r="Q196" i="35"/>
  <c r="J197" i="35"/>
  <c r="V197" i="35"/>
  <c r="AM196" i="36"/>
  <c r="M197" i="35"/>
  <c r="H27" i="34"/>
  <c r="R197" i="35"/>
  <c r="AP196" i="36"/>
  <c r="O197" i="35"/>
  <c r="AO196" i="36"/>
  <c r="AT197" i="36"/>
  <c r="J31" i="29"/>
  <c r="AG196" i="36"/>
  <c r="H29" i="33"/>
  <c r="H31" i="33"/>
  <c r="U196" i="36"/>
  <c r="S196" i="35"/>
  <c r="N197" i="36"/>
  <c r="P196" i="35"/>
  <c r="AI196" i="35"/>
  <c r="AV197" i="36"/>
  <c r="E197" i="36"/>
  <c r="I32" i="29"/>
  <c r="I28" i="33"/>
  <c r="AC196" i="35"/>
  <c r="AC196" i="36"/>
  <c r="AN196" i="36"/>
  <c r="AA196" i="36"/>
  <c r="AH196" i="36"/>
  <c r="G142" i="34"/>
  <c r="G161" i="34"/>
  <c r="G37" i="34"/>
  <c r="H23" i="34"/>
  <c r="I30" i="10"/>
  <c r="AT196" i="36"/>
  <c r="AL197" i="35"/>
  <c r="AS197" i="36"/>
  <c r="I33" i="10"/>
  <c r="F197" i="36"/>
  <c r="M197" i="36"/>
  <c r="I29" i="30"/>
  <c r="I197" i="35"/>
  <c r="AF196" i="36"/>
  <c r="G197" i="36"/>
  <c r="S197" i="35"/>
  <c r="H197" i="35"/>
  <c r="I24" i="10"/>
  <c r="T196" i="36"/>
  <c r="H26" i="33"/>
  <c r="AB196" i="35"/>
  <c r="D196" i="35"/>
  <c r="AD196" i="36"/>
  <c r="AP197" i="35"/>
  <c r="G170" i="34"/>
  <c r="G151" i="34"/>
  <c r="H32" i="34"/>
  <c r="AE196" i="36"/>
  <c r="Q197" i="35"/>
  <c r="AU197" i="35"/>
  <c r="AF196" i="35"/>
  <c r="V196" i="35"/>
  <c r="AO197" i="35"/>
  <c r="AC197" i="35"/>
  <c r="W196" i="36"/>
  <c r="L196" i="36"/>
  <c r="I28" i="29"/>
  <c r="H167" i="29"/>
  <c r="H148" i="29"/>
  <c r="AK196" i="36"/>
  <c r="AQ197" i="36"/>
  <c r="P196" i="36"/>
  <c r="G152" i="34"/>
  <c r="G171" i="34"/>
  <c r="H33" i="34"/>
  <c r="AR196" i="36"/>
  <c r="G163" i="34"/>
  <c r="G144" i="34"/>
  <c r="H25" i="34"/>
  <c r="AJ197" i="35"/>
  <c r="L196" i="35"/>
  <c r="Z196" i="36"/>
  <c r="G196" i="36"/>
  <c r="AY196" i="35"/>
  <c r="J23" i="29"/>
  <c r="H196" i="36"/>
  <c r="T197" i="36"/>
  <c r="H173" i="34"/>
  <c r="H154" i="34"/>
  <c r="I35" i="34"/>
  <c r="G37" i="33"/>
  <c r="H25" i="33"/>
  <c r="AN197" i="35"/>
  <c r="AQ196" i="35"/>
  <c r="AW197" i="36"/>
  <c r="D197" i="35"/>
  <c r="AD197" i="36"/>
  <c r="AE197" i="36"/>
  <c r="Z196" i="35"/>
  <c r="AU196" i="35"/>
  <c r="O196" i="35"/>
  <c r="U197" i="35"/>
  <c r="Y196" i="35"/>
  <c r="T197" i="35"/>
  <c r="K197" i="35"/>
  <c r="W197" i="35"/>
  <c r="V197" i="36"/>
  <c r="E196" i="36"/>
  <c r="W197" i="36"/>
  <c r="L197" i="36"/>
  <c r="J26" i="29"/>
  <c r="I29" i="29"/>
  <c r="P197" i="36"/>
  <c r="H33" i="33"/>
  <c r="AL196" i="35"/>
  <c r="AR197" i="36"/>
  <c r="I196" i="36"/>
  <c r="F196" i="36"/>
  <c r="AJ196" i="35"/>
  <c r="AF197" i="36"/>
  <c r="G196" i="35"/>
  <c r="Z197" i="36"/>
  <c r="R196" i="36"/>
  <c r="AY197" i="35"/>
  <c r="AR197" i="35"/>
  <c r="E196" i="35"/>
  <c r="H196" i="35"/>
  <c r="H197" i="36"/>
  <c r="AQ197" i="35"/>
  <c r="AE197" i="35"/>
  <c r="AL197" i="36"/>
  <c r="Z197" i="35"/>
  <c r="AP196" i="35"/>
  <c r="I34" i="10"/>
  <c r="F196" i="35"/>
  <c r="N196" i="35"/>
  <c r="AX196" i="35"/>
  <c r="X196" i="35"/>
  <c r="AO196" i="35"/>
  <c r="AT196" i="35"/>
  <c r="AK197" i="36"/>
  <c r="AQ196" i="36"/>
  <c r="AI196" i="36"/>
  <c r="K197" i="36"/>
  <c r="X196" i="36"/>
  <c r="I197" i="36"/>
  <c r="Q196" i="36"/>
  <c r="Q198" i="36" s="1"/>
  <c r="AH196" i="35"/>
  <c r="G197" i="35"/>
  <c r="R197" i="36"/>
  <c r="G150" i="34"/>
  <c r="G169" i="34"/>
  <c r="H31" i="34"/>
  <c r="E197" i="35"/>
  <c r="M196" i="35"/>
  <c r="AK196" i="35"/>
  <c r="J24" i="29"/>
  <c r="AN196" i="35"/>
  <c r="AW196" i="36"/>
  <c r="AE196" i="35"/>
  <c r="F197" i="35"/>
  <c r="Y197" i="36"/>
  <c r="AB197" i="36"/>
  <c r="AW196" i="35"/>
  <c r="AX197" i="36"/>
  <c r="K196" i="36"/>
  <c r="AS197" i="35"/>
  <c r="I31" i="10"/>
  <c r="AJ196" i="36"/>
  <c r="AV197" i="35"/>
  <c r="AB196" i="36"/>
  <c r="AM197" i="35"/>
  <c r="AX197" i="35"/>
  <c r="O196" i="36"/>
  <c r="V196" i="36"/>
  <c r="D196" i="36"/>
  <c r="AX196" i="36"/>
  <c r="AT197" i="35"/>
  <c r="U196" i="35"/>
  <c r="AS196" i="35"/>
  <c r="J196" i="35"/>
  <c r="X197" i="36"/>
  <c r="AU197" i="36"/>
  <c r="I30" i="29"/>
  <c r="AH197" i="35"/>
  <c r="T196" i="35"/>
  <c r="AR196" i="35"/>
  <c r="AK197" i="35"/>
  <c r="K196" i="35"/>
  <c r="W196" i="35"/>
  <c r="R196" i="35"/>
  <c r="H35" i="33"/>
  <c r="H34" i="33"/>
  <c r="AL196" i="36"/>
  <c r="Y196" i="36"/>
  <c r="J26" i="2"/>
  <c r="I174" i="30"/>
  <c r="I155" i="30"/>
  <c r="J35" i="30"/>
  <c r="I163" i="31"/>
  <c r="I144" i="31"/>
  <c r="J24" i="31"/>
  <c r="J22" i="32"/>
  <c r="I30" i="31"/>
  <c r="N35" i="2"/>
  <c r="M46" i="2"/>
  <c r="J24" i="32"/>
  <c r="I166" i="31"/>
  <c r="I147" i="31"/>
  <c r="J27" i="31"/>
  <c r="I29" i="2"/>
  <c r="J28" i="32"/>
  <c r="J24" i="2"/>
  <c r="H173" i="31"/>
  <c r="H154" i="31"/>
  <c r="I34" i="31"/>
  <c r="I171" i="30"/>
  <c r="I152" i="30"/>
  <c r="J32" i="30"/>
  <c r="I151" i="31"/>
  <c r="I170" i="31"/>
  <c r="J31" i="31"/>
  <c r="I166" i="30"/>
  <c r="I147" i="30"/>
  <c r="J27" i="30"/>
  <c r="J26" i="32"/>
  <c r="I25" i="2"/>
  <c r="I29" i="31"/>
  <c r="J23" i="30"/>
  <c r="J164" i="30"/>
  <c r="J145" i="30"/>
  <c r="K25" i="30"/>
  <c r="I164" i="31"/>
  <c r="I145" i="31"/>
  <c r="J25" i="31"/>
  <c r="H37" i="31"/>
  <c r="K34" i="30"/>
  <c r="I155" i="31"/>
  <c r="I174" i="31"/>
  <c r="J35" i="31"/>
  <c r="J21" i="32"/>
  <c r="I22" i="2"/>
  <c r="I21" i="2"/>
  <c r="I29" i="32"/>
  <c r="J20" i="2"/>
  <c r="J26" i="31"/>
  <c r="I25" i="32"/>
  <c r="I27" i="32"/>
  <c r="H31" i="32"/>
  <c r="I20" i="32"/>
  <c r="AY198" i="36" l="1"/>
  <c r="AD42" i="29"/>
  <c r="AC55" i="29"/>
  <c r="AE35" i="32"/>
  <c r="AC39" i="32"/>
  <c r="AB46" i="32"/>
  <c r="AS43" i="31"/>
  <c r="AR55" i="31"/>
  <c r="AD49" i="35"/>
  <c r="AC55" i="35"/>
  <c r="AC42" i="33"/>
  <c r="AB55" i="33"/>
  <c r="AC41" i="34"/>
  <c r="AB55" i="34"/>
  <c r="J25" i="29"/>
  <c r="H148" i="34"/>
  <c r="H167" i="34"/>
  <c r="I29" i="34"/>
  <c r="J33" i="31"/>
  <c r="I153" i="31"/>
  <c r="I172" i="31"/>
  <c r="I167" i="30"/>
  <c r="I148" i="30"/>
  <c r="J28" i="30"/>
  <c r="AF41" i="30"/>
  <c r="AE55" i="30"/>
  <c r="I151" i="30"/>
  <c r="I170" i="30"/>
  <c r="J31" i="30"/>
  <c r="J33" i="30"/>
  <c r="I153" i="30"/>
  <c r="I172" i="30"/>
  <c r="J30" i="30"/>
  <c r="J26" i="30"/>
  <c r="H166" i="34"/>
  <c r="I28" i="34"/>
  <c r="H147" i="34"/>
  <c r="J23" i="31"/>
  <c r="I152" i="31"/>
  <c r="I171" i="31"/>
  <c r="J32" i="31"/>
  <c r="I167" i="31"/>
  <c r="J28" i="31"/>
  <c r="I148" i="31"/>
  <c r="AF41" i="29"/>
  <c r="J33" i="29"/>
  <c r="I172" i="29"/>
  <c r="I153" i="29"/>
  <c r="I30" i="34"/>
  <c r="AW198" i="35"/>
  <c r="M198" i="35"/>
  <c r="AJ198" i="36"/>
  <c r="O198" i="36"/>
  <c r="AN198" i="35"/>
  <c r="S198" i="36"/>
  <c r="AP198" i="36"/>
  <c r="D198" i="36"/>
  <c r="AU198" i="35"/>
  <c r="V198" i="36"/>
  <c r="AC198" i="36"/>
  <c r="G198" i="36"/>
  <c r="AR198" i="35"/>
  <c r="AP198" i="35"/>
  <c r="O198" i="35"/>
  <c r="J198" i="35"/>
  <c r="N198" i="35"/>
  <c r="W198" i="35"/>
  <c r="U198" i="35"/>
  <c r="K198" i="35"/>
  <c r="AW198" i="36"/>
  <c r="AO198" i="35"/>
  <c r="AN198" i="36"/>
  <c r="AF198" i="35"/>
  <c r="AG198" i="35"/>
  <c r="F198" i="36"/>
  <c r="U198" i="36"/>
  <c r="H198" i="35"/>
  <c r="AE198" i="35"/>
  <c r="AH198" i="36"/>
  <c r="AI198" i="35"/>
  <c r="AD198" i="35"/>
  <c r="K198" i="36"/>
  <c r="T198" i="35"/>
  <c r="V198" i="35"/>
  <c r="AB198" i="36"/>
  <c r="I23" i="10"/>
  <c r="I26" i="10"/>
  <c r="AT198" i="36"/>
  <c r="AL198" i="36"/>
  <c r="AJ198" i="35"/>
  <c r="H37" i="10"/>
  <c r="AB198" i="35"/>
  <c r="X198" i="35"/>
  <c r="Y198" i="35"/>
  <c r="AA198" i="36"/>
  <c r="P198" i="35"/>
  <c r="I32" i="10"/>
  <c r="I32" i="33"/>
  <c r="I28" i="2"/>
  <c r="H31" i="2"/>
  <c r="I23" i="2"/>
  <c r="I27" i="2"/>
  <c r="AM198" i="36"/>
  <c r="AE198" i="36"/>
  <c r="X198" i="36"/>
  <c r="AQ198" i="36"/>
  <c r="Z198" i="36"/>
  <c r="AR198" i="36"/>
  <c r="AX198" i="36"/>
  <c r="S198" i="35"/>
  <c r="AK198" i="35"/>
  <c r="D198" i="35"/>
  <c r="F198" i="35"/>
  <c r="E198" i="35"/>
  <c r="AI198" i="36"/>
  <c r="J23" i="32"/>
  <c r="I26" i="33"/>
  <c r="I33" i="33"/>
  <c r="J33" i="10"/>
  <c r="J28" i="33"/>
  <c r="I31" i="33"/>
  <c r="J27" i="33"/>
  <c r="AH198" i="35"/>
  <c r="AT198" i="35"/>
  <c r="P198" i="36"/>
  <c r="AK198" i="36"/>
  <c r="L198" i="36"/>
  <c r="T198" i="36"/>
  <c r="J32" i="29"/>
  <c r="AG198" i="36"/>
  <c r="J30" i="33"/>
  <c r="J35" i="10"/>
  <c r="M198" i="36"/>
  <c r="J28" i="10"/>
  <c r="J24" i="34"/>
  <c r="AM198" i="35"/>
  <c r="I198" i="35"/>
  <c r="J29" i="29"/>
  <c r="J24" i="33"/>
  <c r="J27" i="10"/>
  <c r="I37" i="31"/>
  <c r="AX198" i="35"/>
  <c r="J34" i="10"/>
  <c r="Z198" i="35"/>
  <c r="K23" i="29"/>
  <c r="J30" i="10"/>
  <c r="I27" i="34"/>
  <c r="J25" i="10"/>
  <c r="J198" i="36"/>
  <c r="AV198" i="36"/>
  <c r="H150" i="34"/>
  <c r="H169" i="34"/>
  <c r="I31" i="34"/>
  <c r="I37" i="30"/>
  <c r="I34" i="33"/>
  <c r="R198" i="36"/>
  <c r="I198" i="36"/>
  <c r="K26" i="29"/>
  <c r="I25" i="33"/>
  <c r="AY198" i="35"/>
  <c r="L198" i="35"/>
  <c r="W198" i="36"/>
  <c r="J24" i="10"/>
  <c r="AC198" i="35"/>
  <c r="I29" i="33"/>
  <c r="AO198" i="36"/>
  <c r="I155" i="29"/>
  <c r="I174" i="29"/>
  <c r="J35" i="29"/>
  <c r="AV198" i="35"/>
  <c r="R198" i="35"/>
  <c r="J30" i="29"/>
  <c r="K24" i="29"/>
  <c r="E198" i="36"/>
  <c r="I32" i="34"/>
  <c r="H151" i="34"/>
  <c r="H170" i="34"/>
  <c r="AD198" i="36"/>
  <c r="J29" i="30"/>
  <c r="K31" i="29"/>
  <c r="AS198" i="36"/>
  <c r="J29" i="10"/>
  <c r="J34" i="29"/>
  <c r="J26" i="34"/>
  <c r="H144" i="34"/>
  <c r="H163" i="34"/>
  <c r="I25" i="34"/>
  <c r="I148" i="29"/>
  <c r="J28" i="29"/>
  <c r="I167" i="29"/>
  <c r="J31" i="10"/>
  <c r="I35" i="33"/>
  <c r="H198" i="36"/>
  <c r="H171" i="34"/>
  <c r="H152" i="34"/>
  <c r="I33" i="34"/>
  <c r="AF198" i="36"/>
  <c r="I23" i="33"/>
  <c r="H37" i="33"/>
  <c r="N198" i="36"/>
  <c r="K27" i="29"/>
  <c r="J24" i="30"/>
  <c r="I163" i="30"/>
  <c r="I144" i="30"/>
  <c r="Y198" i="36"/>
  <c r="AS198" i="35"/>
  <c r="G198" i="35"/>
  <c r="AL198" i="35"/>
  <c r="AQ198" i="35"/>
  <c r="I173" i="34"/>
  <c r="J35" i="34"/>
  <c r="I154" i="34"/>
  <c r="H161" i="34"/>
  <c r="H142" i="34"/>
  <c r="H37" i="34"/>
  <c r="I23" i="34"/>
  <c r="Q198" i="35"/>
  <c r="I37" i="29"/>
  <c r="AU198" i="36"/>
  <c r="H153" i="34"/>
  <c r="H172" i="34"/>
  <c r="I34" i="34"/>
  <c r="K20" i="2"/>
  <c r="J174" i="31"/>
  <c r="J155" i="31"/>
  <c r="K35" i="31"/>
  <c r="J27" i="32"/>
  <c r="K26" i="31"/>
  <c r="J145" i="31"/>
  <c r="J164" i="31"/>
  <c r="K25" i="31"/>
  <c r="K164" i="30"/>
  <c r="K145" i="30"/>
  <c r="L25" i="30"/>
  <c r="K23" i="30"/>
  <c r="J155" i="30"/>
  <c r="J174" i="30"/>
  <c r="K35" i="30"/>
  <c r="K26" i="2"/>
  <c r="J166" i="30"/>
  <c r="J147" i="30"/>
  <c r="K27" i="30"/>
  <c r="J147" i="31"/>
  <c r="J166" i="31"/>
  <c r="K27" i="31"/>
  <c r="O35" i="2"/>
  <c r="N46" i="2"/>
  <c r="J29" i="32"/>
  <c r="J22" i="2"/>
  <c r="J29" i="2"/>
  <c r="K21" i="32"/>
  <c r="L34" i="30"/>
  <c r="K26" i="32"/>
  <c r="J171" i="30"/>
  <c r="J152" i="30"/>
  <c r="K32" i="30"/>
  <c r="K24" i="2"/>
  <c r="K24" i="32"/>
  <c r="J30" i="31"/>
  <c r="I31" i="32"/>
  <c r="J20" i="32"/>
  <c r="J25" i="2"/>
  <c r="J170" i="31"/>
  <c r="J151" i="31"/>
  <c r="K31" i="31"/>
  <c r="J163" i="31"/>
  <c r="J144" i="31"/>
  <c r="K24" i="31"/>
  <c r="I173" i="31"/>
  <c r="I154" i="31"/>
  <c r="J34" i="31"/>
  <c r="J25" i="32"/>
  <c r="J21" i="2"/>
  <c r="J29" i="31"/>
  <c r="K28" i="32"/>
  <c r="K22" i="32"/>
  <c r="AE42" i="29" l="1"/>
  <c r="AD55" i="29"/>
  <c r="AE49" i="35"/>
  <c r="AD55" i="35"/>
  <c r="AT43" i="31"/>
  <c r="AS55" i="31"/>
  <c r="AD41" i="34"/>
  <c r="AC55" i="34"/>
  <c r="AD39" i="32"/>
  <c r="AC46" i="32"/>
  <c r="AD42" i="33"/>
  <c r="AC55" i="33"/>
  <c r="AF35" i="32"/>
  <c r="J171" i="31"/>
  <c r="J152" i="31"/>
  <c r="K32" i="31"/>
  <c r="K23" i="31"/>
  <c r="K30" i="30"/>
  <c r="J153" i="30"/>
  <c r="J172" i="30"/>
  <c r="K33" i="30"/>
  <c r="J153" i="31"/>
  <c r="J172" i="31"/>
  <c r="K33" i="31"/>
  <c r="K25" i="29"/>
  <c r="K33" i="29"/>
  <c r="J172" i="29"/>
  <c r="J153" i="29"/>
  <c r="J148" i="31"/>
  <c r="J167" i="31"/>
  <c r="K28" i="31"/>
  <c r="J28" i="34"/>
  <c r="I147" i="34"/>
  <c r="I166" i="34"/>
  <c r="AF55" i="30"/>
  <c r="J148" i="30"/>
  <c r="J167" i="30"/>
  <c r="K28" i="30"/>
  <c r="J29" i="34"/>
  <c r="I148" i="34"/>
  <c r="I167" i="34"/>
  <c r="J30" i="34"/>
  <c r="K26" i="30"/>
  <c r="J170" i="30"/>
  <c r="J151" i="30"/>
  <c r="K31" i="30"/>
  <c r="J37" i="30"/>
  <c r="I37" i="10"/>
  <c r="J23" i="10"/>
  <c r="J32" i="10"/>
  <c r="J26" i="10"/>
  <c r="J32" i="33"/>
  <c r="I31" i="2"/>
  <c r="J28" i="2"/>
  <c r="J27" i="2"/>
  <c r="J23" i="2"/>
  <c r="K23" i="32"/>
  <c r="L23" i="29"/>
  <c r="J23" i="33"/>
  <c r="I170" i="34"/>
  <c r="I151" i="34"/>
  <c r="J32" i="34"/>
  <c r="K35" i="29"/>
  <c r="J174" i="29"/>
  <c r="J155" i="29"/>
  <c r="L26" i="29"/>
  <c r="K25" i="10"/>
  <c r="K30" i="10"/>
  <c r="K30" i="33"/>
  <c r="J173" i="34"/>
  <c r="J154" i="34"/>
  <c r="K35" i="34"/>
  <c r="J33" i="33"/>
  <c r="I144" i="34"/>
  <c r="I163" i="34"/>
  <c r="J25" i="34"/>
  <c r="J34" i="33"/>
  <c r="J27" i="34"/>
  <c r="I172" i="34"/>
  <c r="I153" i="34"/>
  <c r="J34" i="34"/>
  <c r="J163" i="30"/>
  <c r="J144" i="30"/>
  <c r="K24" i="30"/>
  <c r="K31" i="10"/>
  <c r="K29" i="30"/>
  <c r="K27" i="10"/>
  <c r="K32" i="29"/>
  <c r="K28" i="33"/>
  <c r="L27" i="29"/>
  <c r="I152" i="34"/>
  <c r="I171" i="34"/>
  <c r="J33" i="34"/>
  <c r="K30" i="29"/>
  <c r="K29" i="29"/>
  <c r="J35" i="33"/>
  <c r="K24" i="33"/>
  <c r="K24" i="34"/>
  <c r="K28" i="10"/>
  <c r="K33" i="10"/>
  <c r="J29" i="33"/>
  <c r="I169" i="34"/>
  <c r="I150" i="34"/>
  <c r="J31" i="34"/>
  <c r="K34" i="10"/>
  <c r="J31" i="33"/>
  <c r="J167" i="29"/>
  <c r="J148" i="29"/>
  <c r="K28" i="29"/>
  <c r="J37" i="29"/>
  <c r="K34" i="29"/>
  <c r="L31" i="29"/>
  <c r="K24" i="10"/>
  <c r="J25" i="33"/>
  <c r="K27" i="33"/>
  <c r="I37" i="33"/>
  <c r="J26" i="33"/>
  <c r="K35" i="10"/>
  <c r="I161" i="34"/>
  <c r="I142" i="34"/>
  <c r="I37" i="34"/>
  <c r="J23" i="34"/>
  <c r="K26" i="34"/>
  <c r="K29" i="10"/>
  <c r="L24" i="29"/>
  <c r="K29" i="31"/>
  <c r="K21" i="2"/>
  <c r="K170" i="31"/>
  <c r="K151" i="31"/>
  <c r="L31" i="31"/>
  <c r="K152" i="30"/>
  <c r="K171" i="30"/>
  <c r="L32" i="30"/>
  <c r="M34" i="30"/>
  <c r="L20" i="2"/>
  <c r="J31" i="32"/>
  <c r="K20" i="32"/>
  <c r="L26" i="31"/>
  <c r="J37" i="31"/>
  <c r="L145" i="30"/>
  <c r="L164" i="30"/>
  <c r="M25" i="30"/>
  <c r="K30" i="31"/>
  <c r="K29" i="2"/>
  <c r="K22" i="2"/>
  <c r="K29" i="32"/>
  <c r="L26" i="2"/>
  <c r="K27" i="32"/>
  <c r="K25" i="32"/>
  <c r="J173" i="31"/>
  <c r="J154" i="31"/>
  <c r="K34" i="31"/>
  <c r="K163" i="31"/>
  <c r="K144" i="31"/>
  <c r="L24" i="31"/>
  <c r="L24" i="2"/>
  <c r="P35" i="2"/>
  <c r="O46" i="2"/>
  <c r="L23" i="30"/>
  <c r="L22" i="32"/>
  <c r="L28" i="32"/>
  <c r="L21" i="32"/>
  <c r="K166" i="30"/>
  <c r="K147" i="30"/>
  <c r="L27" i="30"/>
  <c r="K174" i="30"/>
  <c r="K155" i="30"/>
  <c r="L35" i="30"/>
  <c r="K174" i="31"/>
  <c r="K155" i="31"/>
  <c r="L35" i="31"/>
  <c r="K25" i="2"/>
  <c r="L24" i="32"/>
  <c r="K145" i="31"/>
  <c r="K164" i="31"/>
  <c r="L25" i="31"/>
  <c r="L26" i="32"/>
  <c r="K147" i="31"/>
  <c r="K166" i="31"/>
  <c r="L27" i="31"/>
  <c r="AF42" i="29" l="1"/>
  <c r="AE55" i="29"/>
  <c r="AE39" i="32"/>
  <c r="AD46" i="32"/>
  <c r="AE41" i="34"/>
  <c r="AD55" i="34"/>
  <c r="AU43" i="31"/>
  <c r="AT55" i="31"/>
  <c r="AE42" i="33"/>
  <c r="AD55" i="33"/>
  <c r="AF49" i="35"/>
  <c r="AE55" i="35"/>
  <c r="K30" i="34"/>
  <c r="L30" i="30"/>
  <c r="L31" i="30"/>
  <c r="K170" i="30"/>
  <c r="K151" i="30"/>
  <c r="L28" i="30"/>
  <c r="K167" i="30"/>
  <c r="K148" i="30"/>
  <c r="J147" i="34"/>
  <c r="J166" i="34"/>
  <c r="K28" i="34"/>
  <c r="K153" i="29"/>
  <c r="L33" i="29"/>
  <c r="K172" i="29"/>
  <c r="L23" i="31"/>
  <c r="K29" i="34"/>
  <c r="J148" i="34"/>
  <c r="J167" i="34"/>
  <c r="K148" i="31"/>
  <c r="L28" i="31"/>
  <c r="K167" i="31"/>
  <c r="AH41" i="29"/>
  <c r="AG55" i="29"/>
  <c r="L25" i="29"/>
  <c r="K172" i="30"/>
  <c r="L33" i="30"/>
  <c r="K153" i="30"/>
  <c r="K171" i="31"/>
  <c r="L32" i="31"/>
  <c r="K152" i="31"/>
  <c r="L26" i="30"/>
  <c r="AH41" i="30"/>
  <c r="AG55" i="30"/>
  <c r="K153" i="31"/>
  <c r="K172" i="31"/>
  <c r="L33" i="31"/>
  <c r="P46" i="2"/>
  <c r="J37" i="10"/>
  <c r="K37" i="30"/>
  <c r="K23" i="10"/>
  <c r="K26" i="10"/>
  <c r="K32" i="10"/>
  <c r="K32" i="33"/>
  <c r="J31" i="2"/>
  <c r="K28" i="2"/>
  <c r="K23" i="2"/>
  <c r="K27" i="2"/>
  <c r="K37" i="29"/>
  <c r="L23" i="32"/>
  <c r="L34" i="29"/>
  <c r="K31" i="33"/>
  <c r="L29" i="10"/>
  <c r="L25" i="10"/>
  <c r="K174" i="29"/>
  <c r="L35" i="29"/>
  <c r="K155" i="29"/>
  <c r="K23" i="33"/>
  <c r="J37" i="33"/>
  <c r="M24" i="29"/>
  <c r="K33" i="33"/>
  <c r="M23" i="29"/>
  <c r="L24" i="10"/>
  <c r="L24" i="34"/>
  <c r="K35" i="33"/>
  <c r="L28" i="33"/>
  <c r="K25" i="34"/>
  <c r="J144" i="34"/>
  <c r="J163" i="34"/>
  <c r="K26" i="33"/>
  <c r="L33" i="10"/>
  <c r="J171" i="34"/>
  <c r="J152" i="34"/>
  <c r="K33" i="34"/>
  <c r="L32" i="29"/>
  <c r="L31" i="10"/>
  <c r="L24" i="30"/>
  <c r="K163" i="30"/>
  <c r="K144" i="30"/>
  <c r="J153" i="34"/>
  <c r="J172" i="34"/>
  <c r="K34" i="34"/>
  <c r="K27" i="34"/>
  <c r="L35" i="34"/>
  <c r="K173" i="34"/>
  <c r="K154" i="34"/>
  <c r="L26" i="34"/>
  <c r="L34" i="10"/>
  <c r="L29" i="29"/>
  <c r="L30" i="33"/>
  <c r="M26" i="29"/>
  <c r="J170" i="34"/>
  <c r="J151" i="34"/>
  <c r="K32" i="34"/>
  <c r="K148" i="29"/>
  <c r="L28" i="29"/>
  <c r="K167" i="29"/>
  <c r="K29" i="33"/>
  <c r="L30" i="10"/>
  <c r="K37" i="31"/>
  <c r="J37" i="34"/>
  <c r="J142" i="34"/>
  <c r="K23" i="34"/>
  <c r="J161" i="34"/>
  <c r="M31" i="29"/>
  <c r="J150" i="34"/>
  <c r="J169" i="34"/>
  <c r="K31" i="34"/>
  <c r="L24" i="33"/>
  <c r="L30" i="29"/>
  <c r="L35" i="10"/>
  <c r="L27" i="33"/>
  <c r="K25" i="33"/>
  <c r="L28" i="10"/>
  <c r="M27" i="29"/>
  <c r="L27" i="10"/>
  <c r="L29" i="30"/>
  <c r="K34" i="33"/>
  <c r="M26" i="32"/>
  <c r="M24" i="2"/>
  <c r="M26" i="2"/>
  <c r="L22" i="2"/>
  <c r="L25" i="2"/>
  <c r="M28" i="32"/>
  <c r="L27" i="32"/>
  <c r="L29" i="2"/>
  <c r="L21" i="2"/>
  <c r="K31" i="32"/>
  <c r="L20" i="32"/>
  <c r="N34" i="30"/>
  <c r="L171" i="30"/>
  <c r="L152" i="30"/>
  <c r="M32" i="30"/>
  <c r="M24" i="32"/>
  <c r="M22" i="32"/>
  <c r="L144" i="31"/>
  <c r="L163" i="31"/>
  <c r="M24" i="31"/>
  <c r="K154" i="31"/>
  <c r="K173" i="31"/>
  <c r="L34" i="31"/>
  <c r="L170" i="31"/>
  <c r="L151" i="31"/>
  <c r="M31" i="31"/>
  <c r="L30" i="31"/>
  <c r="M145" i="30"/>
  <c r="M164" i="30"/>
  <c r="N25" i="30"/>
  <c r="M26" i="31"/>
  <c r="L166" i="31"/>
  <c r="L147" i="31"/>
  <c r="M27" i="31"/>
  <c r="L155" i="31"/>
  <c r="L174" i="31"/>
  <c r="M35" i="31"/>
  <c r="L155" i="30"/>
  <c r="L174" i="30"/>
  <c r="M35" i="30"/>
  <c r="M23" i="30"/>
  <c r="M20" i="2"/>
  <c r="L147" i="30"/>
  <c r="L166" i="30"/>
  <c r="M27" i="30"/>
  <c r="L145" i="31"/>
  <c r="L164" i="31"/>
  <c r="M25" i="31"/>
  <c r="M21" i="32"/>
  <c r="L25" i="32"/>
  <c r="L29" i="32"/>
  <c r="L29" i="31"/>
  <c r="AH42" i="29" l="1"/>
  <c r="AI42" i="29" s="1"/>
  <c r="AJ42" i="29" s="1"/>
  <c r="AK42" i="29" s="1"/>
  <c r="AL42" i="29" s="1"/>
  <c r="AM42" i="29" s="1"/>
  <c r="AN42" i="29" s="1"/>
  <c r="AO42" i="29" s="1"/>
  <c r="AP42" i="29" s="1"/>
  <c r="AQ42" i="29" s="1"/>
  <c r="AR42" i="29" s="1"/>
  <c r="AS42" i="29" s="1"/>
  <c r="AT42" i="29" s="1"/>
  <c r="AU42" i="29" s="1"/>
  <c r="AV42" i="29" s="1"/>
  <c r="AW42" i="29" s="1"/>
  <c r="AX42" i="29" s="1"/>
  <c r="AY42" i="29" s="1"/>
  <c r="AF55" i="29"/>
  <c r="AV43" i="31"/>
  <c r="AU55" i="31"/>
  <c r="AH35" i="32"/>
  <c r="AF55" i="35"/>
  <c r="AF41" i="34"/>
  <c r="AE55" i="34"/>
  <c r="AF42" i="33"/>
  <c r="AE55" i="33"/>
  <c r="AF39" i="32"/>
  <c r="AE46" i="32"/>
  <c r="L172" i="31"/>
  <c r="L153" i="31"/>
  <c r="M33" i="31"/>
  <c r="M25" i="29"/>
  <c r="L172" i="29"/>
  <c r="L153" i="29"/>
  <c r="M33" i="29"/>
  <c r="L171" i="31"/>
  <c r="L152" i="31"/>
  <c r="M32" i="31"/>
  <c r="L167" i="31"/>
  <c r="L148" i="31"/>
  <c r="M28" i="31"/>
  <c r="M28" i="30"/>
  <c r="L148" i="30"/>
  <c r="L167" i="30"/>
  <c r="AI41" i="29"/>
  <c r="AH55" i="29"/>
  <c r="K166" i="34"/>
  <c r="K147" i="34"/>
  <c r="L28" i="34"/>
  <c r="L30" i="34"/>
  <c r="M26" i="30"/>
  <c r="AI41" i="30"/>
  <c r="AH55" i="30"/>
  <c r="M33" i="30"/>
  <c r="L172" i="30"/>
  <c r="L153" i="30"/>
  <c r="M23" i="31"/>
  <c r="L170" i="30"/>
  <c r="L151" i="30"/>
  <c r="M31" i="30"/>
  <c r="L29" i="34"/>
  <c r="K148" i="34"/>
  <c r="K167" i="34"/>
  <c r="M30" i="30"/>
  <c r="Q46" i="2"/>
  <c r="R35" i="2"/>
  <c r="L37" i="30"/>
  <c r="K37" i="10"/>
  <c r="L23" i="10"/>
  <c r="L32" i="10"/>
  <c r="L26" i="10"/>
  <c r="L32" i="33"/>
  <c r="L28" i="2"/>
  <c r="K31" i="2"/>
  <c r="L27" i="2"/>
  <c r="L23" i="2"/>
  <c r="M23" i="32"/>
  <c r="L173" i="34"/>
  <c r="L154" i="34"/>
  <c r="M35" i="34"/>
  <c r="L34" i="33"/>
  <c r="N31" i="29"/>
  <c r="L155" i="29"/>
  <c r="L174" i="29"/>
  <c r="M35" i="29"/>
  <c r="M29" i="10"/>
  <c r="M28" i="10"/>
  <c r="M35" i="10"/>
  <c r="M34" i="10"/>
  <c r="M26" i="34"/>
  <c r="L31" i="33"/>
  <c r="L27" i="34"/>
  <c r="M28" i="33"/>
  <c r="M24" i="10"/>
  <c r="L37" i="31"/>
  <c r="M29" i="30"/>
  <c r="L23" i="34"/>
  <c r="K161" i="34"/>
  <c r="K37" i="34"/>
  <c r="K142" i="34"/>
  <c r="M28" i="29"/>
  <c r="L167" i="29"/>
  <c r="L148" i="29"/>
  <c r="K170" i="34"/>
  <c r="L32" i="34"/>
  <c r="K151" i="34"/>
  <c r="L144" i="30"/>
  <c r="M24" i="30"/>
  <c r="L163" i="30"/>
  <c r="M33" i="10"/>
  <c r="N23" i="29"/>
  <c r="M27" i="33"/>
  <c r="M30" i="10"/>
  <c r="M30" i="33"/>
  <c r="L33" i="34"/>
  <c r="K152" i="34"/>
  <c r="K171" i="34"/>
  <c r="L35" i="33"/>
  <c r="M25" i="10"/>
  <c r="M34" i="29"/>
  <c r="M24" i="33"/>
  <c r="L31" i="34"/>
  <c r="K169" i="34"/>
  <c r="K150" i="34"/>
  <c r="K153" i="34"/>
  <c r="K172" i="34"/>
  <c r="L34" i="34"/>
  <c r="L37" i="29"/>
  <c r="M32" i="29"/>
  <c r="K163" i="34"/>
  <c r="K144" i="34"/>
  <c r="L25" i="34"/>
  <c r="N27" i="29"/>
  <c r="L25" i="33"/>
  <c r="L29" i="33"/>
  <c r="M29" i="29"/>
  <c r="M31" i="10"/>
  <c r="L26" i="33"/>
  <c r="K37" i="33"/>
  <c r="L23" i="33"/>
  <c r="M24" i="34"/>
  <c r="L33" i="33"/>
  <c r="M27" i="10"/>
  <c r="M30" i="29"/>
  <c r="N26" i="29"/>
  <c r="N24" i="29"/>
  <c r="M174" i="30"/>
  <c r="M155" i="30"/>
  <c r="N35" i="30"/>
  <c r="M174" i="31"/>
  <c r="M155" i="31"/>
  <c r="N35" i="31"/>
  <c r="L154" i="31"/>
  <c r="L173" i="31"/>
  <c r="M34" i="31"/>
  <c r="M29" i="2"/>
  <c r="N24" i="2"/>
  <c r="N26" i="32"/>
  <c r="M21" i="2"/>
  <c r="M22" i="2"/>
  <c r="N23" i="30"/>
  <c r="N24" i="32"/>
  <c r="N26" i="2"/>
  <c r="M27" i="32"/>
  <c r="N22" i="32"/>
  <c r="M29" i="32"/>
  <c r="M166" i="30"/>
  <c r="M147" i="30"/>
  <c r="N27" i="30"/>
  <c r="O34" i="30"/>
  <c r="M25" i="32"/>
  <c r="M170" i="31"/>
  <c r="M151" i="31"/>
  <c r="N31" i="31"/>
  <c r="N21" i="32"/>
  <c r="N20" i="2"/>
  <c r="M144" i="31"/>
  <c r="M163" i="31"/>
  <c r="N24" i="31"/>
  <c r="N28" i="32"/>
  <c r="N164" i="30"/>
  <c r="N145" i="30"/>
  <c r="O25" i="30"/>
  <c r="M145" i="31"/>
  <c r="M164" i="31"/>
  <c r="N25" i="31"/>
  <c r="N26" i="31"/>
  <c r="M30" i="31"/>
  <c r="M171" i="30"/>
  <c r="M152" i="30"/>
  <c r="N32" i="30"/>
  <c r="L31" i="32"/>
  <c r="M20" i="32"/>
  <c r="M29" i="31"/>
  <c r="M166" i="31"/>
  <c r="M147" i="31"/>
  <c r="N27" i="31"/>
  <c r="M25" i="2"/>
  <c r="AH49" i="35" l="1"/>
  <c r="AG55" i="35"/>
  <c r="AF55" i="34"/>
  <c r="AF46" i="32"/>
  <c r="AI35" i="32"/>
  <c r="AF55" i="33"/>
  <c r="AW43" i="31"/>
  <c r="AV55" i="31"/>
  <c r="N30" i="30"/>
  <c r="M170" i="30"/>
  <c r="M151" i="30"/>
  <c r="N31" i="30"/>
  <c r="M172" i="30"/>
  <c r="M153" i="30"/>
  <c r="N33" i="30"/>
  <c r="M167" i="30"/>
  <c r="N28" i="30"/>
  <c r="M148" i="30"/>
  <c r="M172" i="31"/>
  <c r="M153" i="31"/>
  <c r="N33" i="31"/>
  <c r="L148" i="34"/>
  <c r="L167" i="34"/>
  <c r="M29" i="34"/>
  <c r="AJ41" i="29"/>
  <c r="AI55" i="29"/>
  <c r="M148" i="31"/>
  <c r="M167" i="31"/>
  <c r="N28" i="31"/>
  <c r="M153" i="29"/>
  <c r="N33" i="29"/>
  <c r="M172" i="29"/>
  <c r="AJ41" i="30"/>
  <c r="AI55" i="30"/>
  <c r="M30" i="34"/>
  <c r="N23" i="31"/>
  <c r="M28" i="34"/>
  <c r="L147" i="34"/>
  <c r="L166" i="34"/>
  <c r="N26" i="30"/>
  <c r="M152" i="31"/>
  <c r="M171" i="31"/>
  <c r="N32" i="31"/>
  <c r="N25" i="29"/>
  <c r="S35" i="2"/>
  <c r="R46" i="2"/>
  <c r="L37" i="10"/>
  <c r="M23" i="10"/>
  <c r="M26" i="10"/>
  <c r="M32" i="10"/>
  <c r="M32" i="33"/>
  <c r="M28" i="2"/>
  <c r="L31" i="2"/>
  <c r="M23" i="2"/>
  <c r="M27" i="2"/>
  <c r="M37" i="30"/>
  <c r="N23" i="32"/>
  <c r="N34" i="29"/>
  <c r="N27" i="33"/>
  <c r="L170" i="34"/>
  <c r="L151" i="34"/>
  <c r="M32" i="34"/>
  <c r="N27" i="10"/>
  <c r="M26" i="33"/>
  <c r="M29" i="33"/>
  <c r="N24" i="10"/>
  <c r="M27" i="34"/>
  <c r="M155" i="29"/>
  <c r="N35" i="29"/>
  <c r="M174" i="29"/>
  <c r="N24" i="34"/>
  <c r="N26" i="34"/>
  <c r="N28" i="10"/>
  <c r="O31" i="29"/>
  <c r="N31" i="10"/>
  <c r="O27" i="29"/>
  <c r="L153" i="34"/>
  <c r="L172" i="34"/>
  <c r="M34" i="34"/>
  <c r="L171" i="34"/>
  <c r="L152" i="34"/>
  <c r="M33" i="34"/>
  <c r="N30" i="10"/>
  <c r="O23" i="29"/>
  <c r="N24" i="30"/>
  <c r="M144" i="30"/>
  <c r="M163" i="30"/>
  <c r="N34" i="10"/>
  <c r="M34" i="33"/>
  <c r="M33" i="33"/>
  <c r="N29" i="29"/>
  <c r="L163" i="34"/>
  <c r="L144" i="34"/>
  <c r="M25" i="34"/>
  <c r="M37" i="29"/>
  <c r="N32" i="29"/>
  <c r="L161" i="34"/>
  <c r="L142" i="34"/>
  <c r="L37" i="34"/>
  <c r="M23" i="34"/>
  <c r="N28" i="33"/>
  <c r="N29" i="10"/>
  <c r="N25" i="10"/>
  <c r="N29" i="30"/>
  <c r="N35" i="34"/>
  <c r="M173" i="34"/>
  <c r="M154" i="34"/>
  <c r="O24" i="29"/>
  <c r="O26" i="29"/>
  <c r="N30" i="29"/>
  <c r="M148" i="29"/>
  <c r="N28" i="29"/>
  <c r="M167" i="29"/>
  <c r="N35" i="10"/>
  <c r="L37" i="33"/>
  <c r="M23" i="33"/>
  <c r="M25" i="33"/>
  <c r="L169" i="34"/>
  <c r="M31" i="34"/>
  <c r="L150" i="34"/>
  <c r="N24" i="33"/>
  <c r="M35" i="33"/>
  <c r="N30" i="33"/>
  <c r="N33" i="10"/>
  <c r="M31" i="33"/>
  <c r="N29" i="31"/>
  <c r="M31" i="32"/>
  <c r="N20" i="32"/>
  <c r="O26" i="31"/>
  <c r="P34" i="30"/>
  <c r="N174" i="31"/>
  <c r="N155" i="31"/>
  <c r="O35" i="31"/>
  <c r="N25" i="32"/>
  <c r="N164" i="31"/>
  <c r="N145" i="31"/>
  <c r="O25" i="31"/>
  <c r="O28" i="32"/>
  <c r="O24" i="32"/>
  <c r="N163" i="31"/>
  <c r="N144" i="31"/>
  <c r="O24" i="31"/>
  <c r="O20" i="2"/>
  <c r="N27" i="32"/>
  <c r="O26" i="2"/>
  <c r="N22" i="2"/>
  <c r="O24" i="2"/>
  <c r="N29" i="32"/>
  <c r="N171" i="30"/>
  <c r="N152" i="30"/>
  <c r="O32" i="30"/>
  <c r="N30" i="31"/>
  <c r="N151" i="31"/>
  <c r="N170" i="31"/>
  <c r="O31" i="31"/>
  <c r="N166" i="30"/>
  <c r="N147" i="30"/>
  <c r="O27" i="30"/>
  <c r="N21" i="2"/>
  <c r="N155" i="30"/>
  <c r="N174" i="30"/>
  <c r="O35" i="30"/>
  <c r="N147" i="31"/>
  <c r="N166" i="31"/>
  <c r="O27" i="31"/>
  <c r="O23" i="30"/>
  <c r="O26" i="32"/>
  <c r="M37" i="31"/>
  <c r="N25" i="2"/>
  <c r="O164" i="30"/>
  <c r="O145" i="30"/>
  <c r="P25" i="30"/>
  <c r="O21" i="32"/>
  <c r="O22" i="32"/>
  <c r="N29" i="2"/>
  <c r="M173" i="31"/>
  <c r="M154" i="31"/>
  <c r="N34" i="31"/>
  <c r="AJ35" i="32" l="1"/>
  <c r="AH39" i="32"/>
  <c r="AG46" i="32"/>
  <c r="AX43" i="31"/>
  <c r="AY43" i="31" s="1"/>
  <c r="AW55" i="31"/>
  <c r="AH41" i="34"/>
  <c r="AG55" i="34"/>
  <c r="AH42" i="33"/>
  <c r="AG55" i="33"/>
  <c r="AI49" i="35"/>
  <c r="AH55" i="35"/>
  <c r="N167" i="30"/>
  <c r="N148" i="30"/>
  <c r="O28" i="30"/>
  <c r="M147" i="34"/>
  <c r="M166" i="34"/>
  <c r="N28" i="34"/>
  <c r="N30" i="34"/>
  <c r="O26" i="30"/>
  <c r="N153" i="31"/>
  <c r="N172" i="31"/>
  <c r="O33" i="31"/>
  <c r="O33" i="30"/>
  <c r="O30" i="30"/>
  <c r="O25" i="29"/>
  <c r="AK41" i="30"/>
  <c r="AJ55" i="30"/>
  <c r="N153" i="29"/>
  <c r="O33" i="29"/>
  <c r="N172" i="29"/>
  <c r="AK41" i="29"/>
  <c r="AJ55" i="29"/>
  <c r="N171" i="31"/>
  <c r="N152" i="31"/>
  <c r="O32" i="31"/>
  <c r="O23" i="31"/>
  <c r="O28" i="31"/>
  <c r="N167" i="31"/>
  <c r="N148" i="31"/>
  <c r="N29" i="34"/>
  <c r="M148" i="34"/>
  <c r="M167" i="34"/>
  <c r="O31" i="30"/>
  <c r="T35" i="2"/>
  <c r="S46" i="2"/>
  <c r="M37" i="10"/>
  <c r="N37" i="30"/>
  <c r="N23" i="10"/>
  <c r="N32" i="10"/>
  <c r="N26" i="10"/>
  <c r="N32" i="33"/>
  <c r="N28" i="2"/>
  <c r="M31" i="2"/>
  <c r="N27" i="2"/>
  <c r="N23" i="2"/>
  <c r="O23" i="32"/>
  <c r="N31" i="33"/>
  <c r="O25" i="10"/>
  <c r="N33" i="33"/>
  <c r="O30" i="10"/>
  <c r="N27" i="34"/>
  <c r="O27" i="33"/>
  <c r="O30" i="33"/>
  <c r="N23" i="33"/>
  <c r="M163" i="34"/>
  <c r="M144" i="34"/>
  <c r="N25" i="34"/>
  <c r="M152" i="34"/>
  <c r="N33" i="34"/>
  <c r="M171" i="34"/>
  <c r="O28" i="10"/>
  <c r="N29" i="33"/>
  <c r="M150" i="34"/>
  <c r="N31" i="34"/>
  <c r="M169" i="34"/>
  <c r="O29" i="10"/>
  <c r="N144" i="30"/>
  <c r="O24" i="30"/>
  <c r="N163" i="30"/>
  <c r="N34" i="34"/>
  <c r="M172" i="34"/>
  <c r="M153" i="34"/>
  <c r="P31" i="29"/>
  <c r="O24" i="10"/>
  <c r="N37" i="29"/>
  <c r="O34" i="29"/>
  <c r="N35" i="33"/>
  <c r="N167" i="29"/>
  <c r="N148" i="29"/>
  <c r="O28" i="29"/>
  <c r="P24" i="29"/>
  <c r="N34" i="33"/>
  <c r="P23" i="29"/>
  <c r="O31" i="10"/>
  <c r="O24" i="34"/>
  <c r="N26" i="33"/>
  <c r="O35" i="10"/>
  <c r="O28" i="33"/>
  <c r="N32" i="34"/>
  <c r="M170" i="34"/>
  <c r="M151" i="34"/>
  <c r="O33" i="10"/>
  <c r="O30" i="29"/>
  <c r="N154" i="34"/>
  <c r="O35" i="34"/>
  <c r="N173" i="34"/>
  <c r="O29" i="29"/>
  <c r="O27" i="10"/>
  <c r="M37" i="33"/>
  <c r="N25" i="33"/>
  <c r="P26" i="29"/>
  <c r="O29" i="30"/>
  <c r="M161" i="34"/>
  <c r="M142" i="34"/>
  <c r="M37" i="34"/>
  <c r="N23" i="34"/>
  <c r="O34" i="10"/>
  <c r="P27" i="29"/>
  <c r="N155" i="29"/>
  <c r="O35" i="29"/>
  <c r="N174" i="29"/>
  <c r="O24" i="33"/>
  <c r="O32" i="29"/>
  <c r="O26" i="34"/>
  <c r="O27" i="32"/>
  <c r="Q34" i="30"/>
  <c r="O174" i="30"/>
  <c r="O155" i="30"/>
  <c r="P35" i="30"/>
  <c r="O174" i="31"/>
  <c r="O155" i="31"/>
  <c r="P35" i="31"/>
  <c r="O29" i="32"/>
  <c r="P21" i="32"/>
  <c r="O170" i="31"/>
  <c r="O151" i="31"/>
  <c r="P31" i="31"/>
  <c r="O30" i="31"/>
  <c r="O25" i="32"/>
  <c r="O145" i="31"/>
  <c r="O164" i="31"/>
  <c r="P25" i="31"/>
  <c r="P26" i="31"/>
  <c r="N31" i="32"/>
  <c r="O20" i="32"/>
  <c r="O166" i="31"/>
  <c r="O147" i="31"/>
  <c r="P27" i="31"/>
  <c r="P20" i="2"/>
  <c r="O163" i="31"/>
  <c r="O144" i="31"/>
  <c r="P24" i="31"/>
  <c r="P24" i="32"/>
  <c r="P22" i="32"/>
  <c r="O21" i="2"/>
  <c r="P164" i="30"/>
  <c r="P145" i="30"/>
  <c r="Q25" i="30"/>
  <c r="O25" i="2"/>
  <c r="P24" i="2"/>
  <c r="O22" i="2"/>
  <c r="O29" i="2"/>
  <c r="O171" i="30"/>
  <c r="O152" i="30"/>
  <c r="P32" i="30"/>
  <c r="P26" i="32"/>
  <c r="N173" i="31"/>
  <c r="N154" i="31"/>
  <c r="O34" i="31"/>
  <c r="P23" i="30"/>
  <c r="O166" i="30"/>
  <c r="O147" i="30"/>
  <c r="P27" i="30"/>
  <c r="P26" i="2"/>
  <c r="P28" i="32"/>
  <c r="O29" i="31"/>
  <c r="N37" i="31"/>
  <c r="AY55" i="31" l="1"/>
  <c r="AI41" i="34"/>
  <c r="AH55" i="34"/>
  <c r="AX55" i="31"/>
  <c r="AJ49" i="35"/>
  <c r="AI55" i="35"/>
  <c r="AI39" i="32"/>
  <c r="AH46" i="32"/>
  <c r="AI42" i="33"/>
  <c r="AH55" i="33"/>
  <c r="AK35" i="32"/>
  <c r="N167" i="34"/>
  <c r="N148" i="34"/>
  <c r="O29" i="34"/>
  <c r="P25" i="29"/>
  <c r="O172" i="31"/>
  <c r="O153" i="31"/>
  <c r="P33" i="31"/>
  <c r="AL41" i="29"/>
  <c r="AK55" i="29"/>
  <c r="O30" i="34"/>
  <c r="O167" i="30"/>
  <c r="O148" i="30"/>
  <c r="P28" i="30"/>
  <c r="O153" i="29"/>
  <c r="O172" i="29"/>
  <c r="P33" i="29"/>
  <c r="P31" i="30"/>
  <c r="O167" i="31"/>
  <c r="O148" i="31"/>
  <c r="P28" i="31"/>
  <c r="P30" i="30"/>
  <c r="N147" i="34"/>
  <c r="N166" i="34"/>
  <c r="O28" i="34"/>
  <c r="P23" i="31"/>
  <c r="P33" i="30"/>
  <c r="P26" i="30"/>
  <c r="O152" i="31"/>
  <c r="O171" i="31"/>
  <c r="P32" i="31"/>
  <c r="AL41" i="30"/>
  <c r="AK55" i="30"/>
  <c r="U35" i="2"/>
  <c r="T46" i="2"/>
  <c r="O37" i="30"/>
  <c r="N37" i="10"/>
  <c r="O23" i="10"/>
  <c r="O32" i="10"/>
  <c r="O26" i="10"/>
  <c r="O32" i="33"/>
  <c r="N31" i="2"/>
  <c r="O28" i="2"/>
  <c r="O23" i="2"/>
  <c r="O27" i="2"/>
  <c r="P23" i="32"/>
  <c r="P26" i="34"/>
  <c r="Q27" i="29"/>
  <c r="N161" i="34"/>
  <c r="N142" i="34"/>
  <c r="N37" i="34"/>
  <c r="O23" i="34"/>
  <c r="P34" i="29"/>
  <c r="Q31" i="29"/>
  <c r="N169" i="34"/>
  <c r="N150" i="34"/>
  <c r="O31" i="34"/>
  <c r="O29" i="33"/>
  <c r="P30" i="33"/>
  <c r="P35" i="10"/>
  <c r="Q24" i="29"/>
  <c r="P27" i="33"/>
  <c r="O27" i="34"/>
  <c r="P25" i="10"/>
  <c r="O26" i="33"/>
  <c r="P28" i="29"/>
  <c r="O148" i="29"/>
  <c r="O167" i="29"/>
  <c r="O37" i="29"/>
  <c r="P24" i="10"/>
  <c r="O33" i="34"/>
  <c r="N171" i="34"/>
  <c r="N152" i="34"/>
  <c r="O25" i="33"/>
  <c r="O154" i="34"/>
  <c r="P35" i="34"/>
  <c r="O173" i="34"/>
  <c r="O34" i="33"/>
  <c r="N153" i="34"/>
  <c r="N172" i="34"/>
  <c r="O34" i="34"/>
  <c r="P29" i="10"/>
  <c r="P31" i="10"/>
  <c r="P28" i="10"/>
  <c r="N163" i="34"/>
  <c r="N144" i="34"/>
  <c r="O25" i="34"/>
  <c r="O31" i="33"/>
  <c r="P28" i="33"/>
  <c r="P24" i="34"/>
  <c r="O23" i="33"/>
  <c r="N37" i="33"/>
  <c r="P30" i="10"/>
  <c r="P24" i="33"/>
  <c r="P35" i="29"/>
  <c r="O174" i="29"/>
  <c r="O155" i="29"/>
  <c r="P34" i="10"/>
  <c r="P27" i="10"/>
  <c r="P29" i="29"/>
  <c r="P30" i="29"/>
  <c r="P33" i="10"/>
  <c r="N170" i="34"/>
  <c r="N151" i="34"/>
  <c r="O32" i="34"/>
  <c r="Q23" i="29"/>
  <c r="O33" i="33"/>
  <c r="P32" i="29"/>
  <c r="P29" i="30"/>
  <c r="Q26" i="29"/>
  <c r="O35" i="33"/>
  <c r="P24" i="30"/>
  <c r="O163" i="30"/>
  <c r="O144" i="30"/>
  <c r="P29" i="32"/>
  <c r="Q23" i="30"/>
  <c r="O173" i="31"/>
  <c r="O154" i="31"/>
  <c r="P34" i="31"/>
  <c r="P25" i="2"/>
  <c r="P174" i="31"/>
  <c r="P155" i="31"/>
  <c r="Q35" i="31"/>
  <c r="P174" i="30"/>
  <c r="P155" i="30"/>
  <c r="Q35" i="30"/>
  <c r="P29" i="31"/>
  <c r="P22" i="2"/>
  <c r="Q24" i="32"/>
  <c r="P25" i="32"/>
  <c r="P30" i="31"/>
  <c r="Q22" i="32"/>
  <c r="P164" i="31"/>
  <c r="P145" i="31"/>
  <c r="Q25" i="31"/>
  <c r="P170" i="31"/>
  <c r="P151" i="31"/>
  <c r="Q31" i="31"/>
  <c r="Q21" i="32"/>
  <c r="P163" i="31"/>
  <c r="P144" i="31"/>
  <c r="Q24" i="31"/>
  <c r="O37" i="31"/>
  <c r="Q26" i="31"/>
  <c r="R34" i="30"/>
  <c r="P152" i="30"/>
  <c r="P171" i="30"/>
  <c r="Q32" i="30"/>
  <c r="P166" i="31"/>
  <c r="P147" i="31"/>
  <c r="Q27" i="31"/>
  <c r="O31" i="32"/>
  <c r="P20" i="32"/>
  <c r="P29" i="2"/>
  <c r="Q26" i="32"/>
  <c r="Q24" i="2"/>
  <c r="Q145" i="30"/>
  <c r="Q164" i="30"/>
  <c r="R25" i="30"/>
  <c r="P21" i="2"/>
  <c r="Q20" i="2"/>
  <c r="Q26" i="2"/>
  <c r="Q28" i="32"/>
  <c r="P166" i="30"/>
  <c r="P147" i="30"/>
  <c r="Q27" i="30"/>
  <c r="P27" i="32"/>
  <c r="AJ39" i="32" l="1"/>
  <c r="AI46" i="32"/>
  <c r="AK49" i="35"/>
  <c r="AJ55" i="35"/>
  <c r="AL35" i="32"/>
  <c r="AJ42" i="33"/>
  <c r="AI55" i="33"/>
  <c r="AJ41" i="34"/>
  <c r="AI55" i="34"/>
  <c r="Q33" i="30"/>
  <c r="P167" i="30"/>
  <c r="P148" i="30"/>
  <c r="Q28" i="30"/>
  <c r="Q25" i="29"/>
  <c r="AL55" i="29"/>
  <c r="AM41" i="29"/>
  <c r="O148" i="34"/>
  <c r="O167" i="34"/>
  <c r="P29" i="34"/>
  <c r="O166" i="34"/>
  <c r="P28" i="34"/>
  <c r="O147" i="34"/>
  <c r="P148" i="31"/>
  <c r="P167" i="31"/>
  <c r="Q28" i="31"/>
  <c r="P30" i="34"/>
  <c r="P172" i="31"/>
  <c r="P153" i="31"/>
  <c r="Q33" i="31"/>
  <c r="AM41" i="30"/>
  <c r="AL55" i="30"/>
  <c r="P153" i="29"/>
  <c r="Q33" i="29"/>
  <c r="P172" i="29"/>
  <c r="P152" i="31"/>
  <c r="Q32" i="31"/>
  <c r="P171" i="31"/>
  <c r="Q26" i="30"/>
  <c r="Q23" i="31"/>
  <c r="Q30" i="30"/>
  <c r="Q31" i="30"/>
  <c r="V35" i="2"/>
  <c r="U46" i="2"/>
  <c r="P37" i="31"/>
  <c r="O87" i="28"/>
  <c r="P37" i="30"/>
  <c r="P37" i="29"/>
  <c r="O37" i="10"/>
  <c r="P23" i="10"/>
  <c r="P26" i="10"/>
  <c r="P32" i="10"/>
  <c r="P32" i="33"/>
  <c r="P28" i="2"/>
  <c r="O31" i="2"/>
  <c r="P27" i="2"/>
  <c r="P23" i="2"/>
  <c r="Q23" i="32"/>
  <c r="Q28" i="33"/>
  <c r="Q24" i="30"/>
  <c r="P144" i="30"/>
  <c r="P163" i="30"/>
  <c r="R26" i="29"/>
  <c r="Q29" i="29"/>
  <c r="Q31" i="10"/>
  <c r="O172" i="34"/>
  <c r="O153" i="34"/>
  <c r="P34" i="34"/>
  <c r="Q24" i="10"/>
  <c r="R27" i="29"/>
  <c r="Q32" i="29"/>
  <c r="Q33" i="10"/>
  <c r="Q30" i="10"/>
  <c r="Q28" i="10"/>
  <c r="P35" i="33"/>
  <c r="Q29" i="30"/>
  <c r="P33" i="33"/>
  <c r="R23" i="29"/>
  <c r="Q27" i="33"/>
  <c r="Q30" i="33"/>
  <c r="R31" i="29"/>
  <c r="O142" i="34"/>
  <c r="O161" i="34"/>
  <c r="O37" i="34"/>
  <c r="P23" i="34"/>
  <c r="O37" i="33"/>
  <c r="P23" i="33"/>
  <c r="P154" i="34"/>
  <c r="P173" i="34"/>
  <c r="Q35" i="34"/>
  <c r="Q27" i="10"/>
  <c r="P155" i="29"/>
  <c r="Q35" i="29"/>
  <c r="P174" i="29"/>
  <c r="Q24" i="34"/>
  <c r="P25" i="33"/>
  <c r="Q30" i="29"/>
  <c r="P25" i="34"/>
  <c r="O144" i="34"/>
  <c r="O163" i="34"/>
  <c r="O152" i="34"/>
  <c r="P33" i="34"/>
  <c r="O171" i="34"/>
  <c r="Q25" i="10"/>
  <c r="Q35" i="10"/>
  <c r="P29" i="33"/>
  <c r="Q26" i="34"/>
  <c r="P34" i="33"/>
  <c r="P26" i="33"/>
  <c r="O151" i="34"/>
  <c r="O170" i="34"/>
  <c r="P32" i="34"/>
  <c r="Q24" i="33"/>
  <c r="Q29" i="10"/>
  <c r="R24" i="29"/>
  <c r="Q34" i="10"/>
  <c r="P31" i="33"/>
  <c r="P148" i="29"/>
  <c r="Q28" i="29"/>
  <c r="P167" i="29"/>
  <c r="P27" i="34"/>
  <c r="O150" i="34"/>
  <c r="O169" i="34"/>
  <c r="P31" i="34"/>
  <c r="Q34" i="29"/>
  <c r="Q166" i="31"/>
  <c r="Q147" i="31"/>
  <c r="R27" i="31"/>
  <c r="R164" i="30"/>
  <c r="R145" i="30"/>
  <c r="S25" i="30"/>
  <c r="S34" i="30"/>
  <c r="Q147" i="30"/>
  <c r="Q166" i="30"/>
  <c r="R27" i="30"/>
  <c r="P31" i="32"/>
  <c r="Q20" i="32"/>
  <c r="Q144" i="31"/>
  <c r="Q163" i="31"/>
  <c r="R24" i="31"/>
  <c r="Q164" i="31"/>
  <c r="Q145" i="31"/>
  <c r="R25" i="31"/>
  <c r="Q30" i="31"/>
  <c r="Q25" i="32"/>
  <c r="Q29" i="31"/>
  <c r="R23" i="30"/>
  <c r="R26" i="31"/>
  <c r="R21" i="32"/>
  <c r="R24" i="2"/>
  <c r="Q170" i="31"/>
  <c r="Q151" i="31"/>
  <c r="R31" i="31"/>
  <c r="Q22" i="2"/>
  <c r="Q29" i="32"/>
  <c r="R26" i="2"/>
  <c r="Q171" i="30"/>
  <c r="Q152" i="30"/>
  <c r="R32" i="30"/>
  <c r="Q174" i="30"/>
  <c r="Q155" i="30"/>
  <c r="R35" i="30"/>
  <c r="Q174" i="31"/>
  <c r="Q155" i="31"/>
  <c r="R35" i="31"/>
  <c r="Q25" i="2"/>
  <c r="Q27" i="32"/>
  <c r="R28" i="32"/>
  <c r="Q21" i="2"/>
  <c r="R26" i="32"/>
  <c r="R22" i="32"/>
  <c r="P173" i="31"/>
  <c r="P154" i="31"/>
  <c r="Q34" i="31"/>
  <c r="R20" i="2"/>
  <c r="Q29" i="2"/>
  <c r="R24" i="32"/>
  <c r="AM35" i="32" l="1"/>
  <c r="AK41" i="34"/>
  <c r="AJ55" i="34"/>
  <c r="AL49" i="35"/>
  <c r="AK55" i="35"/>
  <c r="AK42" i="33"/>
  <c r="AJ55" i="33"/>
  <c r="AK39" i="32"/>
  <c r="AJ46" i="32"/>
  <c r="Q167" i="31"/>
  <c r="Q148" i="31"/>
  <c r="R28" i="31"/>
  <c r="Q148" i="30"/>
  <c r="Q167" i="30"/>
  <c r="R28" i="30"/>
  <c r="Q171" i="31"/>
  <c r="R32" i="31"/>
  <c r="Q152" i="31"/>
  <c r="Q172" i="29"/>
  <c r="Q153" i="29"/>
  <c r="R33" i="29"/>
  <c r="Q172" i="31"/>
  <c r="Q153" i="31"/>
  <c r="R33" i="31"/>
  <c r="P167" i="34"/>
  <c r="P148" i="34"/>
  <c r="Q29" i="34"/>
  <c r="R31" i="30"/>
  <c r="AN41" i="29"/>
  <c r="AM55" i="29"/>
  <c r="R23" i="31"/>
  <c r="R33" i="30"/>
  <c r="R30" i="30"/>
  <c r="AN41" i="30"/>
  <c r="AM55" i="30"/>
  <c r="Q28" i="34"/>
  <c r="P166" i="34"/>
  <c r="P147" i="34"/>
  <c r="R26" i="30"/>
  <c r="Q30" i="34"/>
  <c r="R25" i="29"/>
  <c r="W35" i="2"/>
  <c r="V46" i="2"/>
  <c r="P87" i="28"/>
  <c r="Q37" i="31"/>
  <c r="Q37" i="30"/>
  <c r="P37" i="10"/>
  <c r="Q23" i="10"/>
  <c r="Q32" i="10"/>
  <c r="Q26" i="10"/>
  <c r="Q32" i="33"/>
  <c r="Q28" i="2"/>
  <c r="Q27" i="2"/>
  <c r="P31" i="2"/>
  <c r="Q23" i="2"/>
  <c r="R23" i="32"/>
  <c r="Q167" i="29"/>
  <c r="Q148" i="29"/>
  <c r="R28" i="29"/>
  <c r="Q37" i="29"/>
  <c r="R25" i="10"/>
  <c r="Q27" i="34"/>
  <c r="R34" i="10"/>
  <c r="Q154" i="34"/>
  <c r="Q173" i="34"/>
  <c r="R35" i="34"/>
  <c r="S23" i="29"/>
  <c r="R24" i="10"/>
  <c r="R31" i="10"/>
  <c r="R29" i="10"/>
  <c r="R24" i="33"/>
  <c r="R27" i="10"/>
  <c r="R27" i="33"/>
  <c r="Q35" i="33"/>
  <c r="R28" i="10"/>
  <c r="Q34" i="34"/>
  <c r="P172" i="34"/>
  <c r="P153" i="34"/>
  <c r="Q26" i="33"/>
  <c r="P163" i="34"/>
  <c r="P144" i="34"/>
  <c r="Q25" i="34"/>
  <c r="P37" i="33"/>
  <c r="Q25" i="33"/>
  <c r="R24" i="34"/>
  <c r="S31" i="29"/>
  <c r="R30" i="10"/>
  <c r="R34" i="29"/>
  <c r="S24" i="29"/>
  <c r="P151" i="34"/>
  <c r="P170" i="34"/>
  <c r="Q32" i="34"/>
  <c r="Q34" i="33"/>
  <c r="Q29" i="33"/>
  <c r="R30" i="29"/>
  <c r="Q144" i="30"/>
  <c r="Q163" i="30"/>
  <c r="R24" i="30"/>
  <c r="P169" i="34"/>
  <c r="Q31" i="34"/>
  <c r="P150" i="34"/>
  <c r="Q33" i="34"/>
  <c r="P171" i="34"/>
  <c r="P152" i="34"/>
  <c r="Q33" i="33"/>
  <c r="S27" i="29"/>
  <c r="S26" i="29"/>
  <c r="R35" i="10"/>
  <c r="Q23" i="33"/>
  <c r="P37" i="34"/>
  <c r="Q23" i="34"/>
  <c r="P142" i="34"/>
  <c r="P161" i="34"/>
  <c r="R29" i="30"/>
  <c r="R33" i="10"/>
  <c r="R29" i="29"/>
  <c r="R28" i="33"/>
  <c r="Q31" i="33"/>
  <c r="R26" i="34"/>
  <c r="Q174" i="29"/>
  <c r="Q155" i="29"/>
  <c r="R35" i="29"/>
  <c r="R30" i="33"/>
  <c r="R32" i="29"/>
  <c r="S20" i="2"/>
  <c r="S22" i="32"/>
  <c r="R155" i="30"/>
  <c r="R174" i="30"/>
  <c r="S35" i="30"/>
  <c r="R25" i="32"/>
  <c r="R145" i="31"/>
  <c r="R164" i="31"/>
  <c r="S25" i="31"/>
  <c r="R147" i="30"/>
  <c r="R166" i="30"/>
  <c r="S27" i="30"/>
  <c r="S26" i="2"/>
  <c r="R29" i="31"/>
  <c r="S164" i="30"/>
  <c r="S145" i="30"/>
  <c r="T25" i="30"/>
  <c r="S21" i="32"/>
  <c r="R152" i="30"/>
  <c r="R171" i="30"/>
  <c r="S32" i="30"/>
  <c r="R30" i="31"/>
  <c r="S24" i="2"/>
  <c r="S26" i="31"/>
  <c r="R29" i="2"/>
  <c r="Q173" i="31"/>
  <c r="Q154" i="31"/>
  <c r="R34" i="31"/>
  <c r="R21" i="2"/>
  <c r="R155" i="31"/>
  <c r="R174" i="31"/>
  <c r="S35" i="31"/>
  <c r="R22" i="2"/>
  <c r="R170" i="31"/>
  <c r="R151" i="31"/>
  <c r="S31" i="31"/>
  <c r="Q31" i="32"/>
  <c r="R20" i="32"/>
  <c r="R166" i="31"/>
  <c r="R147" i="31"/>
  <c r="S27" i="31"/>
  <c r="S26" i="32"/>
  <c r="R25" i="2"/>
  <c r="R29" i="32"/>
  <c r="R163" i="31"/>
  <c r="R144" i="31"/>
  <c r="S24" i="31"/>
  <c r="T34" i="30"/>
  <c r="S24" i="32"/>
  <c r="S28" i="32"/>
  <c r="R27" i="32"/>
  <c r="S23" i="30"/>
  <c r="AL41" i="34" l="1"/>
  <c r="AK55" i="34"/>
  <c r="AM49" i="35"/>
  <c r="AL55" i="35"/>
  <c r="AL39" i="32"/>
  <c r="AK46" i="32"/>
  <c r="AN35" i="32"/>
  <c r="AL42" i="33"/>
  <c r="AK55" i="33"/>
  <c r="S26" i="30"/>
  <c r="S23" i="31"/>
  <c r="R153" i="31"/>
  <c r="R172" i="31"/>
  <c r="S33" i="31"/>
  <c r="AO41" i="30"/>
  <c r="AN55" i="30"/>
  <c r="S30" i="30"/>
  <c r="R171" i="31"/>
  <c r="R152" i="31"/>
  <c r="S32" i="31"/>
  <c r="R167" i="30"/>
  <c r="R148" i="30"/>
  <c r="S28" i="30"/>
  <c r="S25" i="29"/>
  <c r="AO41" i="29"/>
  <c r="AN55" i="29"/>
  <c r="Q148" i="34"/>
  <c r="R29" i="34"/>
  <c r="Q167" i="34"/>
  <c r="S31" i="30"/>
  <c r="R30" i="34"/>
  <c r="Q147" i="34"/>
  <c r="Q166" i="34"/>
  <c r="R28" i="34"/>
  <c r="S33" i="30"/>
  <c r="R153" i="29"/>
  <c r="S33" i="29"/>
  <c r="R172" i="29"/>
  <c r="R167" i="31"/>
  <c r="R148" i="31"/>
  <c r="S28" i="31"/>
  <c r="W46" i="2"/>
  <c r="X35" i="2"/>
  <c r="Q37" i="10"/>
  <c r="R23" i="10"/>
  <c r="R26" i="10"/>
  <c r="R32" i="10"/>
  <c r="R32" i="33"/>
  <c r="R28" i="2"/>
  <c r="Q31" i="2"/>
  <c r="R23" i="2"/>
  <c r="R27" i="2"/>
  <c r="R37" i="30"/>
  <c r="S23" i="32"/>
  <c r="S29" i="29"/>
  <c r="S24" i="30"/>
  <c r="R163" i="30"/>
  <c r="R144" i="30"/>
  <c r="R26" i="33"/>
  <c r="S29" i="10"/>
  <c r="S24" i="10"/>
  <c r="R31" i="33"/>
  <c r="T26" i="29"/>
  <c r="R29" i="33"/>
  <c r="S34" i="29"/>
  <c r="S27" i="10"/>
  <c r="S29" i="30"/>
  <c r="Q142" i="34"/>
  <c r="Q161" i="34"/>
  <c r="Q37" i="34"/>
  <c r="R23" i="34"/>
  <c r="Q172" i="34"/>
  <c r="Q153" i="34"/>
  <c r="R34" i="34"/>
  <c r="S26" i="34"/>
  <c r="R33" i="33"/>
  <c r="R31" i="34"/>
  <c r="Q169" i="34"/>
  <c r="Q150" i="34"/>
  <c r="S24" i="34"/>
  <c r="R27" i="34"/>
  <c r="S28" i="29"/>
  <c r="R148" i="29"/>
  <c r="R167" i="29"/>
  <c r="R37" i="29"/>
  <c r="R33" i="34"/>
  <c r="Q152" i="34"/>
  <c r="Q171" i="34"/>
  <c r="R34" i="33"/>
  <c r="T24" i="29"/>
  <c r="Q37" i="33"/>
  <c r="R25" i="33"/>
  <c r="R35" i="33"/>
  <c r="S30" i="33"/>
  <c r="S28" i="33"/>
  <c r="S33" i="10"/>
  <c r="S35" i="10"/>
  <c r="T27" i="29"/>
  <c r="Q170" i="34"/>
  <c r="R32" i="34"/>
  <c r="Q151" i="34"/>
  <c r="S28" i="10"/>
  <c r="S24" i="33"/>
  <c r="S31" i="10"/>
  <c r="R23" i="33"/>
  <c r="S30" i="29"/>
  <c r="S30" i="10"/>
  <c r="T31" i="29"/>
  <c r="S27" i="33"/>
  <c r="S34" i="10"/>
  <c r="S25" i="10"/>
  <c r="S32" i="29"/>
  <c r="S35" i="29"/>
  <c r="R174" i="29"/>
  <c r="R155" i="29"/>
  <c r="Q163" i="34"/>
  <c r="Q144" i="34"/>
  <c r="R25" i="34"/>
  <c r="T23" i="29"/>
  <c r="S35" i="34"/>
  <c r="R173" i="34"/>
  <c r="R154" i="34"/>
  <c r="T23" i="30"/>
  <c r="S174" i="30"/>
  <c r="S155" i="30"/>
  <c r="T35" i="30"/>
  <c r="S145" i="31"/>
  <c r="S164" i="31"/>
  <c r="T25" i="31"/>
  <c r="T26" i="32"/>
  <c r="S170" i="31"/>
  <c r="S151" i="31"/>
  <c r="T31" i="31"/>
  <c r="S174" i="31"/>
  <c r="S155" i="31"/>
  <c r="T35" i="31"/>
  <c r="S21" i="2"/>
  <c r="R173" i="31"/>
  <c r="R154" i="31"/>
  <c r="S34" i="31"/>
  <c r="T26" i="31"/>
  <c r="S29" i="2"/>
  <c r="S27" i="32"/>
  <c r="T24" i="32"/>
  <c r="S25" i="32"/>
  <c r="S30" i="31"/>
  <c r="T21" i="32"/>
  <c r="T164" i="30"/>
  <c r="T145" i="30"/>
  <c r="U25" i="30"/>
  <c r="T20" i="2"/>
  <c r="T28" i="32"/>
  <c r="U34" i="30"/>
  <c r="S25" i="2"/>
  <c r="R31" i="32"/>
  <c r="S20" i="32"/>
  <c r="S22" i="2"/>
  <c r="T24" i="2"/>
  <c r="S29" i="31"/>
  <c r="R37" i="31"/>
  <c r="T26" i="2"/>
  <c r="T22" i="32"/>
  <c r="S144" i="31"/>
  <c r="S163" i="31"/>
  <c r="T24" i="31"/>
  <c r="S29" i="32"/>
  <c r="S166" i="31"/>
  <c r="S147" i="31"/>
  <c r="T27" i="31"/>
  <c r="S152" i="30"/>
  <c r="S171" i="30"/>
  <c r="T32" i="30"/>
  <c r="S166" i="30"/>
  <c r="S147" i="30"/>
  <c r="T27" i="30"/>
  <c r="AO35" i="32" l="1"/>
  <c r="AM39" i="32"/>
  <c r="AL46" i="32"/>
  <c r="AN49" i="35"/>
  <c r="AM55" i="35"/>
  <c r="AM42" i="33"/>
  <c r="AL55" i="33"/>
  <c r="AM41" i="34"/>
  <c r="AL55" i="34"/>
  <c r="T30" i="30"/>
  <c r="T33" i="30"/>
  <c r="AP41" i="29"/>
  <c r="AO55" i="29"/>
  <c r="T23" i="31"/>
  <c r="R147" i="34"/>
  <c r="R166" i="34"/>
  <c r="S28" i="34"/>
  <c r="T25" i="29"/>
  <c r="S171" i="31"/>
  <c r="S152" i="31"/>
  <c r="T32" i="31"/>
  <c r="T26" i="30"/>
  <c r="T31" i="30"/>
  <c r="T28" i="31"/>
  <c r="S167" i="31"/>
  <c r="S148" i="31"/>
  <c r="S153" i="29"/>
  <c r="S172" i="29"/>
  <c r="T33" i="29"/>
  <c r="S29" i="34"/>
  <c r="R167" i="34"/>
  <c r="R148" i="34"/>
  <c r="AP41" i="30"/>
  <c r="AO55" i="30"/>
  <c r="S172" i="31"/>
  <c r="S153" i="31"/>
  <c r="T33" i="31"/>
  <c r="S30" i="34"/>
  <c r="T28" i="30"/>
  <c r="S167" i="30"/>
  <c r="S148" i="30"/>
  <c r="X46" i="2"/>
  <c r="Y35" i="2"/>
  <c r="S37" i="29"/>
  <c r="R37" i="10"/>
  <c r="S23" i="10"/>
  <c r="S32" i="10"/>
  <c r="S26" i="10"/>
  <c r="S32" i="33"/>
  <c r="S28" i="2"/>
  <c r="R31" i="2"/>
  <c r="S27" i="2"/>
  <c r="S23" i="2"/>
  <c r="S37" i="30"/>
  <c r="T23" i="32"/>
  <c r="T32" i="29"/>
  <c r="T30" i="10"/>
  <c r="S31" i="33"/>
  <c r="S26" i="33"/>
  <c r="S173" i="34"/>
  <c r="S154" i="34"/>
  <c r="T35" i="34"/>
  <c r="T27" i="33"/>
  <c r="T31" i="10"/>
  <c r="T30" i="33"/>
  <c r="U24" i="29"/>
  <c r="R172" i="34"/>
  <c r="R153" i="34"/>
  <c r="S34" i="34"/>
  <c r="T34" i="29"/>
  <c r="S35" i="33"/>
  <c r="S33" i="34"/>
  <c r="R171" i="34"/>
  <c r="R152" i="34"/>
  <c r="T24" i="10"/>
  <c r="T29" i="29"/>
  <c r="R144" i="34"/>
  <c r="R163" i="34"/>
  <c r="S25" i="34"/>
  <c r="T24" i="33"/>
  <c r="R151" i="34"/>
  <c r="S32" i="34"/>
  <c r="R170" i="34"/>
  <c r="T35" i="10"/>
  <c r="T28" i="29"/>
  <c r="S167" i="29"/>
  <c r="S148" i="29"/>
  <c r="T27" i="10"/>
  <c r="U26" i="29"/>
  <c r="U23" i="29"/>
  <c r="S155" i="29"/>
  <c r="T35" i="29"/>
  <c r="S174" i="29"/>
  <c r="T25" i="10"/>
  <c r="U31" i="29"/>
  <c r="T30" i="29"/>
  <c r="T33" i="10"/>
  <c r="T26" i="34"/>
  <c r="T29" i="30"/>
  <c r="T29" i="10"/>
  <c r="S23" i="33"/>
  <c r="R37" i="33"/>
  <c r="S34" i="33"/>
  <c r="S29" i="33"/>
  <c r="T34" i="10"/>
  <c r="T28" i="10"/>
  <c r="U27" i="29"/>
  <c r="T28" i="33"/>
  <c r="S25" i="33"/>
  <c r="S27" i="34"/>
  <c r="S31" i="34"/>
  <c r="R169" i="34"/>
  <c r="R150" i="34"/>
  <c r="R142" i="34"/>
  <c r="R37" i="34"/>
  <c r="S23" i="34"/>
  <c r="R161" i="34"/>
  <c r="T24" i="34"/>
  <c r="S33" i="33"/>
  <c r="S144" i="30"/>
  <c r="T24" i="30"/>
  <c r="S163" i="30"/>
  <c r="T152" i="30"/>
  <c r="T171" i="30"/>
  <c r="U32" i="30"/>
  <c r="T166" i="31"/>
  <c r="T147" i="31"/>
  <c r="U27" i="31"/>
  <c r="T25" i="32"/>
  <c r="T174" i="30"/>
  <c r="T155" i="30"/>
  <c r="U35" i="30"/>
  <c r="T29" i="31"/>
  <c r="U24" i="2"/>
  <c r="T29" i="2"/>
  <c r="U26" i="32"/>
  <c r="T27" i="32"/>
  <c r="U26" i="31"/>
  <c r="T21" i="2"/>
  <c r="T151" i="31"/>
  <c r="T170" i="31"/>
  <c r="U31" i="31"/>
  <c r="T22" i="2"/>
  <c r="T144" i="31"/>
  <c r="T163" i="31"/>
  <c r="U24" i="31"/>
  <c r="T147" i="30"/>
  <c r="T166" i="30"/>
  <c r="U27" i="30"/>
  <c r="V34" i="30"/>
  <c r="U22" i="32"/>
  <c r="U28" i="32"/>
  <c r="U26" i="2"/>
  <c r="T155" i="31"/>
  <c r="T174" i="31"/>
  <c r="U35" i="31"/>
  <c r="T145" i="31"/>
  <c r="T164" i="31"/>
  <c r="U25" i="31"/>
  <c r="U21" i="32"/>
  <c r="T25" i="2"/>
  <c r="U20" i="2"/>
  <c r="U24" i="32"/>
  <c r="T29" i="32"/>
  <c r="S31" i="32"/>
  <c r="T20" i="32"/>
  <c r="U145" i="30"/>
  <c r="U164" i="30"/>
  <c r="V25" i="30"/>
  <c r="T30" i="31"/>
  <c r="S173" i="31"/>
  <c r="S154" i="31"/>
  <c r="T34" i="31"/>
  <c r="U23" i="30"/>
  <c r="S37" i="31"/>
  <c r="AO49" i="35" l="1"/>
  <c r="AN55" i="35"/>
  <c r="AN41" i="34"/>
  <c r="AM55" i="34"/>
  <c r="AN39" i="32"/>
  <c r="AM46" i="32"/>
  <c r="AN42" i="33"/>
  <c r="AM55" i="33"/>
  <c r="AP35" i="32"/>
  <c r="T30" i="34"/>
  <c r="U31" i="30"/>
  <c r="AQ41" i="29"/>
  <c r="AP55" i="29"/>
  <c r="AQ41" i="30"/>
  <c r="AP55" i="30"/>
  <c r="T28" i="34"/>
  <c r="S147" i="34"/>
  <c r="S166" i="34"/>
  <c r="T171" i="31"/>
  <c r="T152" i="31"/>
  <c r="U32" i="31"/>
  <c r="U30" i="30"/>
  <c r="U33" i="31"/>
  <c r="T172" i="31"/>
  <c r="T153" i="31"/>
  <c r="T29" i="34"/>
  <c r="S167" i="34"/>
  <c r="S148" i="34"/>
  <c r="U28" i="31"/>
  <c r="T167" i="31"/>
  <c r="T148" i="31"/>
  <c r="U23" i="31"/>
  <c r="U28" i="30"/>
  <c r="T167" i="30"/>
  <c r="T148" i="30"/>
  <c r="T172" i="29"/>
  <c r="T153" i="29"/>
  <c r="U33" i="29"/>
  <c r="U33" i="30"/>
  <c r="U26" i="30"/>
  <c r="U25" i="29"/>
  <c r="T37" i="30"/>
  <c r="Y46" i="2"/>
  <c r="Z35" i="2"/>
  <c r="T37" i="31"/>
  <c r="S37" i="10"/>
  <c r="T23" i="10"/>
  <c r="T32" i="10"/>
  <c r="T26" i="10"/>
  <c r="T32" i="33"/>
  <c r="T28" i="2"/>
  <c r="S31" i="2"/>
  <c r="T23" i="2"/>
  <c r="T27" i="2"/>
  <c r="U23" i="32"/>
  <c r="T174" i="29"/>
  <c r="T155" i="29"/>
  <c r="U35" i="29"/>
  <c r="S142" i="34"/>
  <c r="S161" i="34"/>
  <c r="S37" i="34"/>
  <c r="T23" i="34"/>
  <c r="U34" i="10"/>
  <c r="T29" i="33"/>
  <c r="S37" i="33"/>
  <c r="T23" i="33"/>
  <c r="U24" i="33"/>
  <c r="U34" i="29"/>
  <c r="T154" i="34"/>
  <c r="T173" i="34"/>
  <c r="U35" i="34"/>
  <c r="U30" i="10"/>
  <c r="U30" i="33"/>
  <c r="T25" i="33"/>
  <c r="U28" i="10"/>
  <c r="U29" i="30"/>
  <c r="U26" i="34"/>
  <c r="U33" i="10"/>
  <c r="U27" i="10"/>
  <c r="T26" i="33"/>
  <c r="U24" i="34"/>
  <c r="V23" i="29"/>
  <c r="U35" i="10"/>
  <c r="U24" i="10"/>
  <c r="U31" i="10"/>
  <c r="V31" i="29"/>
  <c r="U28" i="33"/>
  <c r="U25" i="10"/>
  <c r="U29" i="29"/>
  <c r="V24" i="29"/>
  <c r="U32" i="29"/>
  <c r="T34" i="33"/>
  <c r="V26" i="29"/>
  <c r="S163" i="34"/>
  <c r="S144" i="34"/>
  <c r="T25" i="34"/>
  <c r="S171" i="34"/>
  <c r="T33" i="34"/>
  <c r="S152" i="34"/>
  <c r="U27" i="33"/>
  <c r="T31" i="33"/>
  <c r="T31" i="34"/>
  <c r="S169" i="34"/>
  <c r="S150" i="34"/>
  <c r="T27" i="34"/>
  <c r="U29" i="10"/>
  <c r="U30" i="29"/>
  <c r="S170" i="34"/>
  <c r="S151" i="34"/>
  <c r="T32" i="34"/>
  <c r="S153" i="34"/>
  <c r="S172" i="34"/>
  <c r="T34" i="34"/>
  <c r="T163" i="30"/>
  <c r="T144" i="30"/>
  <c r="U24" i="30"/>
  <c r="T33" i="33"/>
  <c r="V27" i="29"/>
  <c r="T167" i="29"/>
  <c r="T148" i="29"/>
  <c r="U28" i="29"/>
  <c r="T37" i="29"/>
  <c r="T35" i="33"/>
  <c r="V24" i="32"/>
  <c r="V21" i="32"/>
  <c r="V22" i="32"/>
  <c r="W34" i="30"/>
  <c r="V26" i="31"/>
  <c r="U29" i="32"/>
  <c r="U25" i="2"/>
  <c r="U170" i="31"/>
  <c r="U151" i="31"/>
  <c r="V31" i="31"/>
  <c r="U152" i="30"/>
  <c r="U171" i="30"/>
  <c r="V32" i="30"/>
  <c r="V164" i="30"/>
  <c r="V145" i="30"/>
  <c r="W25" i="30"/>
  <c r="U166" i="30"/>
  <c r="U147" i="30"/>
  <c r="V27" i="30"/>
  <c r="V24" i="2"/>
  <c r="U166" i="31"/>
  <c r="U147" i="31"/>
  <c r="V27" i="31"/>
  <c r="U22" i="2"/>
  <c r="V26" i="32"/>
  <c r="U25" i="32"/>
  <c r="T173" i="31"/>
  <c r="T154" i="31"/>
  <c r="U34" i="31"/>
  <c r="V20" i="2"/>
  <c r="U144" i="31"/>
  <c r="U163" i="31"/>
  <c r="V24" i="31"/>
  <c r="U27" i="32"/>
  <c r="U29" i="2"/>
  <c r="U29" i="31"/>
  <c r="U174" i="30"/>
  <c r="U155" i="30"/>
  <c r="V35" i="30"/>
  <c r="V23" i="30"/>
  <c r="T31" i="32"/>
  <c r="U20" i="32"/>
  <c r="U164" i="31"/>
  <c r="U145" i="31"/>
  <c r="V25" i="31"/>
  <c r="U174" i="31"/>
  <c r="U155" i="31"/>
  <c r="V35" i="31"/>
  <c r="U21" i="2"/>
  <c r="U30" i="31"/>
  <c r="V26" i="2"/>
  <c r="V28" i="32"/>
  <c r="AO39" i="32" l="1"/>
  <c r="AN46" i="32"/>
  <c r="AO41" i="34"/>
  <c r="AN55" i="34"/>
  <c r="AQ35" i="32"/>
  <c r="AO42" i="33"/>
  <c r="AN55" i="33"/>
  <c r="AP49" i="35"/>
  <c r="AO55" i="35"/>
  <c r="V23" i="31"/>
  <c r="V28" i="31"/>
  <c r="U167" i="31"/>
  <c r="U148" i="31"/>
  <c r="U153" i="31"/>
  <c r="V33" i="31"/>
  <c r="U172" i="31"/>
  <c r="AR41" i="29"/>
  <c r="AQ55" i="29"/>
  <c r="V31" i="30"/>
  <c r="V25" i="29"/>
  <c r="V33" i="30"/>
  <c r="U148" i="30"/>
  <c r="U167" i="30"/>
  <c r="V28" i="30"/>
  <c r="V30" i="30"/>
  <c r="T147" i="34"/>
  <c r="T166" i="34"/>
  <c r="U28" i="34"/>
  <c r="T148" i="34"/>
  <c r="T167" i="34"/>
  <c r="U29" i="34"/>
  <c r="U30" i="34"/>
  <c r="V26" i="30"/>
  <c r="V33" i="29"/>
  <c r="U172" i="29"/>
  <c r="U153" i="29"/>
  <c r="V32" i="31"/>
  <c r="U171" i="31"/>
  <c r="U152" i="31"/>
  <c r="AR41" i="30"/>
  <c r="AQ55" i="30"/>
  <c r="Z46" i="2"/>
  <c r="AA35" i="2"/>
  <c r="U37" i="30"/>
  <c r="T37" i="10"/>
  <c r="U23" i="10"/>
  <c r="U26" i="10"/>
  <c r="U32" i="10"/>
  <c r="U32" i="33"/>
  <c r="U28" i="2"/>
  <c r="T31" i="2"/>
  <c r="U27" i="2"/>
  <c r="U23" i="2"/>
  <c r="V23" i="32"/>
  <c r="V28" i="29"/>
  <c r="U167" i="29"/>
  <c r="U148" i="29"/>
  <c r="W27" i="29"/>
  <c r="V24" i="30"/>
  <c r="U163" i="30"/>
  <c r="U144" i="30"/>
  <c r="U27" i="34"/>
  <c r="T163" i="34"/>
  <c r="T144" i="34"/>
  <c r="U25" i="34"/>
  <c r="V32" i="29"/>
  <c r="V29" i="29"/>
  <c r="V28" i="33"/>
  <c r="W23" i="29"/>
  <c r="V29" i="30"/>
  <c r="T161" i="34"/>
  <c r="T37" i="34"/>
  <c r="U23" i="34"/>
  <c r="T142" i="34"/>
  <c r="T172" i="34"/>
  <c r="T153" i="34"/>
  <c r="U34" i="34"/>
  <c r="W31" i="29"/>
  <c r="V24" i="34"/>
  <c r="U26" i="33"/>
  <c r="V30" i="33"/>
  <c r="V24" i="33"/>
  <c r="U34" i="33"/>
  <c r="V24" i="10"/>
  <c r="V33" i="10"/>
  <c r="U29" i="33"/>
  <c r="U35" i="33"/>
  <c r="V30" i="29"/>
  <c r="V29" i="10"/>
  <c r="V30" i="10"/>
  <c r="T37" i="33"/>
  <c r="U23" i="33"/>
  <c r="U174" i="29"/>
  <c r="V35" i="29"/>
  <c r="U155" i="29"/>
  <c r="T171" i="34"/>
  <c r="T152" i="34"/>
  <c r="U33" i="34"/>
  <c r="W26" i="29"/>
  <c r="V35" i="10"/>
  <c r="V28" i="10"/>
  <c r="U37" i="29"/>
  <c r="V34" i="29"/>
  <c r="V34" i="10"/>
  <c r="U31" i="33"/>
  <c r="W24" i="29"/>
  <c r="U173" i="34"/>
  <c r="U154" i="34"/>
  <c r="V35" i="34"/>
  <c r="U33" i="33"/>
  <c r="V25" i="10"/>
  <c r="V31" i="10"/>
  <c r="U25" i="33"/>
  <c r="T170" i="34"/>
  <c r="U32" i="34"/>
  <c r="T151" i="34"/>
  <c r="U31" i="34"/>
  <c r="T169" i="34"/>
  <c r="T150" i="34"/>
  <c r="V27" i="33"/>
  <c r="V27" i="10"/>
  <c r="V26" i="34"/>
  <c r="V25" i="32"/>
  <c r="W26" i="2"/>
  <c r="V145" i="31"/>
  <c r="V164" i="31"/>
  <c r="W25" i="31"/>
  <c r="W26" i="32"/>
  <c r="W22" i="32"/>
  <c r="W23" i="30"/>
  <c r="V27" i="32"/>
  <c r="U31" i="32"/>
  <c r="V20" i="32"/>
  <c r="W28" i="32"/>
  <c r="V29" i="2"/>
  <c r="V166" i="31"/>
  <c r="V147" i="31"/>
  <c r="W27" i="31"/>
  <c r="X34" i="30"/>
  <c r="V30" i="31"/>
  <c r="W21" i="32"/>
  <c r="V174" i="31"/>
  <c r="V155" i="31"/>
  <c r="W35" i="31"/>
  <c r="V174" i="30"/>
  <c r="V155" i="30"/>
  <c r="W35" i="30"/>
  <c r="W20" i="2"/>
  <c r="U173" i="31"/>
  <c r="U154" i="31"/>
  <c r="V34" i="31"/>
  <c r="V29" i="32"/>
  <c r="V29" i="31"/>
  <c r="U37" i="31"/>
  <c r="V163" i="31"/>
  <c r="V144" i="31"/>
  <c r="W24" i="31"/>
  <c r="W24" i="2"/>
  <c r="V166" i="30"/>
  <c r="V147" i="30"/>
  <c r="W27" i="30"/>
  <c r="V21" i="2"/>
  <c r="V22" i="2"/>
  <c r="W145" i="30"/>
  <c r="W164" i="30"/>
  <c r="X25" i="30"/>
  <c r="V152" i="30"/>
  <c r="V171" i="30"/>
  <c r="W32" i="30"/>
  <c r="V170" i="31"/>
  <c r="V151" i="31"/>
  <c r="W31" i="31"/>
  <c r="V25" i="2"/>
  <c r="W26" i="31"/>
  <c r="W24" i="32"/>
  <c r="AR35" i="32" l="1"/>
  <c r="AQ49" i="35"/>
  <c r="AP55" i="35"/>
  <c r="AP41" i="34"/>
  <c r="AO55" i="34"/>
  <c r="AP42" i="33"/>
  <c r="AO55" i="33"/>
  <c r="AP39" i="32"/>
  <c r="AO46" i="32"/>
  <c r="V30" i="34"/>
  <c r="V167" i="31"/>
  <c r="W28" i="31"/>
  <c r="V148" i="31"/>
  <c r="W26" i="30"/>
  <c r="V167" i="30"/>
  <c r="V148" i="30"/>
  <c r="W28" i="30"/>
  <c r="U167" i="34"/>
  <c r="U148" i="34"/>
  <c r="V29" i="34"/>
  <c r="W31" i="30"/>
  <c r="V171" i="31"/>
  <c r="V152" i="31"/>
  <c r="W32" i="31"/>
  <c r="V28" i="34"/>
  <c r="U147" i="34"/>
  <c r="U166" i="34"/>
  <c r="V172" i="31"/>
  <c r="V153" i="31"/>
  <c r="W33" i="31"/>
  <c r="W23" i="31"/>
  <c r="AS41" i="30"/>
  <c r="AR55" i="30"/>
  <c r="W33" i="30"/>
  <c r="AS41" i="29"/>
  <c r="AR55" i="29"/>
  <c r="V172" i="29"/>
  <c r="V153" i="29"/>
  <c r="W33" i="29"/>
  <c r="W30" i="30"/>
  <c r="W25" i="29"/>
  <c r="AA46" i="2"/>
  <c r="AB35" i="2"/>
  <c r="V37" i="30"/>
  <c r="U37" i="10"/>
  <c r="V23" i="10"/>
  <c r="V32" i="10"/>
  <c r="V26" i="10"/>
  <c r="V32" i="33"/>
  <c r="U31" i="2"/>
  <c r="V28" i="2"/>
  <c r="V23" i="2"/>
  <c r="V27" i="2"/>
  <c r="W23" i="32"/>
  <c r="W26" i="34"/>
  <c r="W27" i="33"/>
  <c r="W28" i="10"/>
  <c r="V29" i="33"/>
  <c r="U172" i="34"/>
  <c r="U153" i="34"/>
  <c r="V34" i="34"/>
  <c r="W29" i="29"/>
  <c r="X27" i="29"/>
  <c r="U150" i="34"/>
  <c r="U169" i="34"/>
  <c r="V31" i="34"/>
  <c r="X24" i="29"/>
  <c r="V34" i="33"/>
  <c r="W24" i="33"/>
  <c r="W31" i="10"/>
  <c r="W34" i="10"/>
  <c r="X26" i="29"/>
  <c r="U37" i="33"/>
  <c r="V23" i="33"/>
  <c r="W30" i="33"/>
  <c r="X31" i="29"/>
  <c r="X23" i="29"/>
  <c r="V27" i="34"/>
  <c r="V33" i="33"/>
  <c r="W33" i="10"/>
  <c r="W29" i="30"/>
  <c r="W28" i="33"/>
  <c r="V163" i="30"/>
  <c r="V144" i="30"/>
  <c r="W24" i="30"/>
  <c r="V167" i="29"/>
  <c r="V148" i="29"/>
  <c r="W28" i="29"/>
  <c r="V37" i="29"/>
  <c r="W27" i="10"/>
  <c r="W34" i="29"/>
  <c r="V35" i="33"/>
  <c r="V23" i="34"/>
  <c r="U161" i="34"/>
  <c r="U142" i="34"/>
  <c r="U37" i="34"/>
  <c r="W32" i="29"/>
  <c r="V37" i="31"/>
  <c r="V25" i="33"/>
  <c r="W25" i="10"/>
  <c r="V26" i="33"/>
  <c r="U144" i="34"/>
  <c r="V25" i="34"/>
  <c r="U163" i="34"/>
  <c r="W35" i="10"/>
  <c r="U152" i="34"/>
  <c r="U171" i="34"/>
  <c r="V33" i="34"/>
  <c r="W30" i="10"/>
  <c r="W29" i="10"/>
  <c r="W24" i="10"/>
  <c r="U170" i="34"/>
  <c r="U151" i="34"/>
  <c r="V32" i="34"/>
  <c r="V154" i="34"/>
  <c r="V173" i="34"/>
  <c r="W35" i="34"/>
  <c r="V31" i="33"/>
  <c r="V174" i="29"/>
  <c r="V155" i="29"/>
  <c r="W35" i="29"/>
  <c r="W30" i="29"/>
  <c r="W24" i="34"/>
  <c r="X164" i="30"/>
  <c r="X145" i="30"/>
  <c r="Y25" i="30"/>
  <c r="W166" i="30"/>
  <c r="W147" i="30"/>
  <c r="X27" i="30"/>
  <c r="W174" i="31"/>
  <c r="W155" i="31"/>
  <c r="X35" i="31"/>
  <c r="X28" i="32"/>
  <c r="W145" i="31"/>
  <c r="W164" i="31"/>
  <c r="X25" i="31"/>
  <c r="W29" i="31"/>
  <c r="X20" i="2"/>
  <c r="X21" i="32"/>
  <c r="V31" i="32"/>
  <c r="W20" i="32"/>
  <c r="W155" i="30"/>
  <c r="W174" i="30"/>
  <c r="X35" i="30"/>
  <c r="X22" i="32"/>
  <c r="W25" i="2"/>
  <c r="X26" i="31"/>
  <c r="W30" i="31"/>
  <c r="X26" i="32"/>
  <c r="W144" i="31"/>
  <c r="W163" i="31"/>
  <c r="X24" i="31"/>
  <c r="W171" i="30"/>
  <c r="W152" i="30"/>
  <c r="X32" i="30"/>
  <c r="W29" i="32"/>
  <c r="X23" i="30"/>
  <c r="X24" i="32"/>
  <c r="W21" i="2"/>
  <c r="X24" i="2"/>
  <c r="V173" i="31"/>
  <c r="V154" i="31"/>
  <c r="W34" i="31"/>
  <c r="W166" i="31"/>
  <c r="W147" i="31"/>
  <c r="X27" i="31"/>
  <c r="W29" i="2"/>
  <c r="X26" i="2"/>
  <c r="W25" i="32"/>
  <c r="W170" i="31"/>
  <c r="W151" i="31"/>
  <c r="X31" i="31"/>
  <c r="W22" i="2"/>
  <c r="Y34" i="30"/>
  <c r="W27" i="32"/>
  <c r="AQ41" i="34" l="1"/>
  <c r="AP55" i="34"/>
  <c r="AR49" i="35"/>
  <c r="AQ55" i="35"/>
  <c r="AQ39" i="32"/>
  <c r="AP46" i="32"/>
  <c r="AQ42" i="33"/>
  <c r="AP55" i="33"/>
  <c r="AS35" i="32"/>
  <c r="X30" i="30"/>
  <c r="W167" i="31"/>
  <c r="W148" i="31"/>
  <c r="X28" i="31"/>
  <c r="W167" i="30"/>
  <c r="W148" i="30"/>
  <c r="X28" i="30"/>
  <c r="W153" i="29"/>
  <c r="X33" i="29"/>
  <c r="W172" i="29"/>
  <c r="X33" i="30"/>
  <c r="X31" i="30"/>
  <c r="W30" i="34"/>
  <c r="AT41" i="29"/>
  <c r="AS55" i="29"/>
  <c r="X23" i="31"/>
  <c r="W28" i="34"/>
  <c r="V166" i="34"/>
  <c r="V147" i="34"/>
  <c r="V167" i="34"/>
  <c r="W29" i="34"/>
  <c r="V148" i="34"/>
  <c r="X26" i="30"/>
  <c r="X25" i="29"/>
  <c r="AT41" i="30"/>
  <c r="AS55" i="30"/>
  <c r="W172" i="31"/>
  <c r="W153" i="31"/>
  <c r="X33" i="31"/>
  <c r="W171" i="31"/>
  <c r="W152" i="31"/>
  <c r="X32" i="31"/>
  <c r="AC35" i="2"/>
  <c r="AB46" i="2"/>
  <c r="W37" i="30"/>
  <c r="V37" i="10"/>
  <c r="W23" i="10"/>
  <c r="W32" i="10"/>
  <c r="W26" i="10"/>
  <c r="W32" i="33"/>
  <c r="W28" i="2"/>
  <c r="V31" i="2"/>
  <c r="W27" i="2"/>
  <c r="W23" i="2"/>
  <c r="X23" i="32"/>
  <c r="X24" i="34"/>
  <c r="W173" i="34"/>
  <c r="W154" i="34"/>
  <c r="X35" i="34"/>
  <c r="V170" i="34"/>
  <c r="V151" i="34"/>
  <c r="W32" i="34"/>
  <c r="X32" i="29"/>
  <c r="W144" i="30"/>
  <c r="X24" i="30"/>
  <c r="W163" i="30"/>
  <c r="W33" i="33"/>
  <c r="X30" i="33"/>
  <c r="Y26" i="29"/>
  <c r="X24" i="33"/>
  <c r="X28" i="10"/>
  <c r="X30" i="10"/>
  <c r="X25" i="10"/>
  <c r="X34" i="10"/>
  <c r="Y24" i="29"/>
  <c r="V172" i="34"/>
  <c r="V153" i="34"/>
  <c r="W34" i="34"/>
  <c r="X26" i="34"/>
  <c r="W174" i="29"/>
  <c r="W155" i="29"/>
  <c r="X35" i="29"/>
  <c r="V163" i="34"/>
  <c r="V144" i="34"/>
  <c r="W25" i="34"/>
  <c r="W23" i="33"/>
  <c r="V37" i="33"/>
  <c r="W34" i="33"/>
  <c r="X29" i="29"/>
  <c r="W29" i="33"/>
  <c r="V171" i="34"/>
  <c r="V152" i="34"/>
  <c r="W33" i="34"/>
  <c r="X34" i="29"/>
  <c r="W27" i="34"/>
  <c r="W25" i="33"/>
  <c r="X28" i="29"/>
  <c r="W167" i="29"/>
  <c r="W148" i="29"/>
  <c r="W37" i="29"/>
  <c r="X28" i="33"/>
  <c r="X33" i="10"/>
  <c r="Y31" i="29"/>
  <c r="X30" i="29"/>
  <c r="X24" i="10"/>
  <c r="W31" i="33"/>
  <c r="W26" i="33"/>
  <c r="V37" i="34"/>
  <c r="W23" i="34"/>
  <c r="V161" i="34"/>
  <c r="V142" i="34"/>
  <c r="X29" i="30"/>
  <c r="Y27" i="29"/>
  <c r="W37" i="31"/>
  <c r="X29" i="10"/>
  <c r="X35" i="10"/>
  <c r="W35" i="33"/>
  <c r="X27" i="10"/>
  <c r="Y23" i="29"/>
  <c r="X31" i="10"/>
  <c r="W31" i="34"/>
  <c r="V169" i="34"/>
  <c r="V150" i="34"/>
  <c r="X27" i="33"/>
  <c r="Y20" i="2"/>
  <c r="X166" i="30"/>
  <c r="X147" i="30"/>
  <c r="Y27" i="30"/>
  <c r="X29" i="32"/>
  <c r="X145" i="31"/>
  <c r="X164" i="31"/>
  <c r="Y25" i="31"/>
  <c r="Y23" i="30"/>
  <c r="Y26" i="31"/>
  <c r="X22" i="2"/>
  <c r="X170" i="31"/>
  <c r="X151" i="31"/>
  <c r="Y31" i="31"/>
  <c r="Y21" i="32"/>
  <c r="Y164" i="30"/>
  <c r="Y145" i="30"/>
  <c r="Z25" i="30"/>
  <c r="Y24" i="32"/>
  <c r="X30" i="31"/>
  <c r="X144" i="31"/>
  <c r="X163" i="31"/>
  <c r="Y24" i="31"/>
  <c r="X25" i="32"/>
  <c r="W173" i="31"/>
  <c r="W154" i="31"/>
  <c r="X34" i="31"/>
  <c r="X21" i="2"/>
  <c r="X171" i="30"/>
  <c r="X152" i="30"/>
  <c r="Y32" i="30"/>
  <c r="Y26" i="32"/>
  <c r="Y22" i="32"/>
  <c r="W31" i="32"/>
  <c r="X20" i="32"/>
  <c r="Y28" i="32"/>
  <c r="X166" i="31"/>
  <c r="X147" i="31"/>
  <c r="Y27" i="31"/>
  <c r="X174" i="30"/>
  <c r="X155" i="30"/>
  <c r="Y35" i="30"/>
  <c r="X29" i="2"/>
  <c r="X25" i="2"/>
  <c r="X174" i="31"/>
  <c r="X155" i="31"/>
  <c r="Y35" i="31"/>
  <c r="X27" i="32"/>
  <c r="Z34" i="30"/>
  <c r="Y26" i="2"/>
  <c r="Y24" i="2"/>
  <c r="X29" i="31"/>
  <c r="AR39" i="32" l="1"/>
  <c r="AQ46" i="32"/>
  <c r="AT35" i="32"/>
  <c r="AS49" i="35"/>
  <c r="AR55" i="35"/>
  <c r="AR42" i="33"/>
  <c r="AQ55" i="33"/>
  <c r="AR41" i="34"/>
  <c r="AQ55" i="34"/>
  <c r="X29" i="34"/>
  <c r="W148" i="34"/>
  <c r="W167" i="34"/>
  <c r="Y33" i="31"/>
  <c r="X153" i="31"/>
  <c r="X172" i="31"/>
  <c r="Y25" i="29"/>
  <c r="AT55" i="29"/>
  <c r="AU41" i="29"/>
  <c r="Y30" i="30"/>
  <c r="X30" i="34"/>
  <c r="Y28" i="31"/>
  <c r="X148" i="31"/>
  <c r="X167" i="31"/>
  <c r="Y33" i="30"/>
  <c r="Y26" i="30"/>
  <c r="W166" i="34"/>
  <c r="W147" i="34"/>
  <c r="X28" i="34"/>
  <c r="X172" i="29"/>
  <c r="Y33" i="29"/>
  <c r="X153" i="29"/>
  <c r="X167" i="30"/>
  <c r="X148" i="30"/>
  <c r="Y28" i="30"/>
  <c r="AU41" i="30"/>
  <c r="AT55" i="30"/>
  <c r="X171" i="31"/>
  <c r="X152" i="31"/>
  <c r="Y32" i="31"/>
  <c r="Y31" i="30"/>
  <c r="Y23" i="31"/>
  <c r="AD35" i="2"/>
  <c r="AC46" i="2"/>
  <c r="W37" i="10"/>
  <c r="X23" i="10"/>
  <c r="X26" i="10"/>
  <c r="X32" i="10"/>
  <c r="X32" i="33"/>
  <c r="W31" i="2"/>
  <c r="X28" i="2"/>
  <c r="X23" i="2"/>
  <c r="X27" i="2"/>
  <c r="Y23" i="32"/>
  <c r="Y24" i="10"/>
  <c r="Y30" i="10"/>
  <c r="X163" i="30"/>
  <c r="X144" i="30"/>
  <c r="Y24" i="30"/>
  <c r="Y24" i="34"/>
  <c r="Z23" i="29"/>
  <c r="Y29" i="30"/>
  <c r="X26" i="33"/>
  <c r="Y26" i="34"/>
  <c r="Y34" i="10"/>
  <c r="Y35" i="10"/>
  <c r="X37" i="29"/>
  <c r="Y32" i="29"/>
  <c r="X173" i="34"/>
  <c r="X154" i="34"/>
  <c r="Y35" i="34"/>
  <c r="Y34" i="29"/>
  <c r="X37" i="30"/>
  <c r="X31" i="34"/>
  <c r="W150" i="34"/>
  <c r="W169" i="34"/>
  <c r="X34" i="33"/>
  <c r="W144" i="34"/>
  <c r="W163" i="34"/>
  <c r="X25" i="34"/>
  <c r="Z24" i="29"/>
  <c r="Y30" i="33"/>
  <c r="Y29" i="10"/>
  <c r="X167" i="29"/>
  <c r="X148" i="29"/>
  <c r="Y28" i="29"/>
  <c r="X33" i="34"/>
  <c r="W171" i="34"/>
  <c r="W152" i="34"/>
  <c r="X31" i="33"/>
  <c r="Y27" i="10"/>
  <c r="Z27" i="29"/>
  <c r="Z31" i="29"/>
  <c r="Y33" i="10"/>
  <c r="Y28" i="10"/>
  <c r="Y24" i="33"/>
  <c r="X33" i="33"/>
  <c r="Y30" i="29"/>
  <c r="Y28" i="33"/>
  <c r="X25" i="33"/>
  <c r="X27" i="34"/>
  <c r="X29" i="33"/>
  <c r="W37" i="33"/>
  <c r="X23" i="33"/>
  <c r="W172" i="34"/>
  <c r="W153" i="34"/>
  <c r="X34" i="34"/>
  <c r="Y25" i="10"/>
  <c r="W170" i="34"/>
  <c r="W151" i="34"/>
  <c r="X32" i="34"/>
  <c r="Y27" i="33"/>
  <c r="Y31" i="10"/>
  <c r="X35" i="33"/>
  <c r="W37" i="34"/>
  <c r="X23" i="34"/>
  <c r="W161" i="34"/>
  <c r="W142" i="34"/>
  <c r="Y29" i="29"/>
  <c r="X174" i="29"/>
  <c r="Y35" i="29"/>
  <c r="X155" i="29"/>
  <c r="Z26" i="29"/>
  <c r="Z26" i="31"/>
  <c r="AA34" i="30"/>
  <c r="Z28" i="32"/>
  <c r="Y22" i="2"/>
  <c r="Y166" i="31"/>
  <c r="Y147" i="31"/>
  <c r="Z27" i="31"/>
  <c r="Y152" i="30"/>
  <c r="Y171" i="30"/>
  <c r="Z32" i="30"/>
  <c r="Z20" i="2"/>
  <c r="Z26" i="2"/>
  <c r="Y174" i="31"/>
  <c r="Y155" i="31"/>
  <c r="Z35" i="31"/>
  <c r="Z22" i="32"/>
  <c r="Z21" i="32"/>
  <c r="Z26" i="32"/>
  <c r="Y27" i="32"/>
  <c r="Y144" i="31"/>
  <c r="Y163" i="31"/>
  <c r="Z24" i="31"/>
  <c r="Y170" i="31"/>
  <c r="Y151" i="31"/>
  <c r="Z31" i="31"/>
  <c r="Y29" i="32"/>
  <c r="Y166" i="30"/>
  <c r="Y147" i="30"/>
  <c r="Z27" i="30"/>
  <c r="Y29" i="31"/>
  <c r="Z24" i="2"/>
  <c r="X37" i="31"/>
  <c r="Y25" i="2"/>
  <c r="Y174" i="30"/>
  <c r="Y155" i="30"/>
  <c r="Z35" i="30"/>
  <c r="X31" i="32"/>
  <c r="Y20" i="32"/>
  <c r="Y21" i="2"/>
  <c r="Z24" i="32"/>
  <c r="X173" i="31"/>
  <c r="X154" i="31"/>
  <c r="Y34" i="31"/>
  <c r="Y29" i="2"/>
  <c r="Y25" i="32"/>
  <c r="Y30" i="31"/>
  <c r="Z164" i="30"/>
  <c r="Z145" i="30"/>
  <c r="AA25" i="30"/>
  <c r="Z23" i="30"/>
  <c r="Y164" i="31"/>
  <c r="Y145" i="31"/>
  <c r="Z25" i="31"/>
  <c r="AT49" i="35" l="1"/>
  <c r="AS55" i="35"/>
  <c r="AU35" i="32"/>
  <c r="AS41" i="34"/>
  <c r="AR55" i="34"/>
  <c r="AS39" i="32"/>
  <c r="AR46" i="32"/>
  <c r="AS42" i="33"/>
  <c r="AR55" i="33"/>
  <c r="Z28" i="31"/>
  <c r="Y167" i="31"/>
  <c r="Y148" i="31"/>
  <c r="AU55" i="30"/>
  <c r="AV41" i="30"/>
  <c r="Z26" i="30"/>
  <c r="Z33" i="31"/>
  <c r="Y153" i="31"/>
  <c r="Y172" i="31"/>
  <c r="AV41" i="29"/>
  <c r="AU55" i="29"/>
  <c r="Z30" i="30"/>
  <c r="Y172" i="29"/>
  <c r="Y153" i="29"/>
  <c r="Z33" i="29"/>
  <c r="Z33" i="30"/>
  <c r="Y30" i="34"/>
  <c r="Y167" i="30"/>
  <c r="Y148" i="30"/>
  <c r="Z28" i="30"/>
  <c r="X148" i="34"/>
  <c r="X167" i="34"/>
  <c r="Y29" i="34"/>
  <c r="Z31" i="30"/>
  <c r="Y28" i="34"/>
  <c r="X147" i="34"/>
  <c r="X166" i="34"/>
  <c r="Z25" i="29"/>
  <c r="Z23" i="31"/>
  <c r="Y152" i="31"/>
  <c r="Y171" i="31"/>
  <c r="Z32" i="31"/>
  <c r="AE35" i="2"/>
  <c r="AD46" i="2"/>
  <c r="Y37" i="30"/>
  <c r="X37" i="10"/>
  <c r="Y23" i="10"/>
  <c r="Y26" i="10"/>
  <c r="Y32" i="10"/>
  <c r="Y32" i="33"/>
  <c r="X31" i="2"/>
  <c r="Y28" i="2"/>
  <c r="Y27" i="2"/>
  <c r="Y23" i="2"/>
  <c r="Z23" i="32"/>
  <c r="Z27" i="33"/>
  <c r="AA24" i="29"/>
  <c r="Y174" i="29"/>
  <c r="Y155" i="29"/>
  <c r="Z35" i="29"/>
  <c r="Z25" i="10"/>
  <c r="AA31" i="29"/>
  <c r="Z26" i="34"/>
  <c r="Y26" i="33"/>
  <c r="Z30" i="10"/>
  <c r="Y37" i="29"/>
  <c r="Z32" i="29"/>
  <c r="Y29" i="33"/>
  <c r="Z28" i="33"/>
  <c r="Y31" i="33"/>
  <c r="X150" i="34"/>
  <c r="X169" i="34"/>
  <c r="Y31" i="34"/>
  <c r="Z34" i="29"/>
  <c r="AA23" i="29"/>
  <c r="X153" i="34"/>
  <c r="Y34" i="34"/>
  <c r="X172" i="34"/>
  <c r="Y33" i="33"/>
  <c r="Z30" i="33"/>
  <c r="Y25" i="34"/>
  <c r="X163" i="34"/>
  <c r="X144" i="34"/>
  <c r="Y154" i="34"/>
  <c r="Z35" i="34"/>
  <c r="Y173" i="34"/>
  <c r="Z29" i="30"/>
  <c r="X142" i="34"/>
  <c r="X161" i="34"/>
  <c r="X37" i="34"/>
  <c r="Y23" i="34"/>
  <c r="Z30" i="29"/>
  <c r="Y167" i="29"/>
  <c r="Z28" i="29"/>
  <c r="Y148" i="29"/>
  <c r="Z29" i="10"/>
  <c r="Y163" i="30"/>
  <c r="Y144" i="30"/>
  <c r="Z24" i="30"/>
  <c r="Y25" i="33"/>
  <c r="Z29" i="29"/>
  <c r="Y35" i="33"/>
  <c r="Y32" i="34"/>
  <c r="X170" i="34"/>
  <c r="X151" i="34"/>
  <c r="Y27" i="34"/>
  <c r="Z24" i="33"/>
  <c r="AA26" i="29"/>
  <c r="Z31" i="10"/>
  <c r="Z33" i="10"/>
  <c r="Z27" i="10"/>
  <c r="X152" i="34"/>
  <c r="Y33" i="34"/>
  <c r="X171" i="34"/>
  <c r="Z35" i="10"/>
  <c r="Z24" i="34"/>
  <c r="Y23" i="33"/>
  <c r="X37" i="33"/>
  <c r="Z28" i="10"/>
  <c r="AA27" i="29"/>
  <c r="Y34" i="33"/>
  <c r="Z34" i="10"/>
  <c r="Z24" i="10"/>
  <c r="AA21" i="32"/>
  <c r="Z22" i="2"/>
  <c r="AA24" i="32"/>
  <c r="Z29" i="2"/>
  <c r="Z174" i="30"/>
  <c r="Z155" i="30"/>
  <c r="AA35" i="30"/>
  <c r="Z25" i="2"/>
  <c r="Z174" i="31"/>
  <c r="Z155" i="31"/>
  <c r="AA35" i="31"/>
  <c r="Z30" i="31"/>
  <c r="Y31" i="32"/>
  <c r="Z20" i="32"/>
  <c r="Z166" i="31"/>
  <c r="Z147" i="31"/>
  <c r="AA27" i="31"/>
  <c r="Y173" i="31"/>
  <c r="Y154" i="31"/>
  <c r="Z34" i="31"/>
  <c r="Z29" i="32"/>
  <c r="Z27" i="32"/>
  <c r="AA23" i="30"/>
  <c r="Z163" i="31"/>
  <c r="Z144" i="31"/>
  <c r="AA24" i="31"/>
  <c r="Z145" i="31"/>
  <c r="Z164" i="31"/>
  <c r="AA25" i="31"/>
  <c r="AA24" i="2"/>
  <c r="Z29" i="31"/>
  <c r="Y37" i="31"/>
  <c r="Z166" i="30"/>
  <c r="Z147" i="30"/>
  <c r="AA27" i="30"/>
  <c r="Z170" i="31"/>
  <c r="Z151" i="31"/>
  <c r="AA31" i="31"/>
  <c r="Z21" i="2"/>
  <c r="AA22" i="32"/>
  <c r="AA20" i="2"/>
  <c r="AA26" i="31"/>
  <c r="AA145" i="30"/>
  <c r="AA164" i="30"/>
  <c r="AB25" i="30"/>
  <c r="AA26" i="32"/>
  <c r="AA26" i="2"/>
  <c r="Z152" i="30"/>
  <c r="Z171" i="30"/>
  <c r="AA32" i="30"/>
  <c r="AA28" i="32"/>
  <c r="Z25" i="32"/>
  <c r="AB34" i="30"/>
  <c r="AT39" i="32" l="1"/>
  <c r="AS46" i="32"/>
  <c r="AT41" i="34"/>
  <c r="AS55" i="34"/>
  <c r="AV35" i="32"/>
  <c r="AT42" i="33"/>
  <c r="AS55" i="33"/>
  <c r="AU49" i="35"/>
  <c r="AT55" i="35"/>
  <c r="Z167" i="30"/>
  <c r="Z148" i="30"/>
  <c r="AA28" i="30"/>
  <c r="Z30" i="34"/>
  <c r="AA31" i="30"/>
  <c r="Z153" i="29"/>
  <c r="Z172" i="29"/>
  <c r="AA33" i="29"/>
  <c r="Z29" i="34"/>
  <c r="Y148" i="34"/>
  <c r="Y167" i="34"/>
  <c r="AW41" i="29"/>
  <c r="AV55" i="29"/>
  <c r="AA26" i="30"/>
  <c r="AA25" i="29"/>
  <c r="Z172" i="31"/>
  <c r="Z153" i="31"/>
  <c r="AA33" i="31"/>
  <c r="AA23" i="31"/>
  <c r="Z171" i="31"/>
  <c r="Z152" i="31"/>
  <c r="AA32" i="31"/>
  <c r="AA30" i="30"/>
  <c r="AA33" i="30"/>
  <c r="Y147" i="34"/>
  <c r="Y166" i="34"/>
  <c r="Z28" i="34"/>
  <c r="AW41" i="30"/>
  <c r="AV55" i="30"/>
  <c r="Z167" i="31"/>
  <c r="Z148" i="31"/>
  <c r="AA28" i="31"/>
  <c r="AE46" i="2"/>
  <c r="AF35" i="2"/>
  <c r="Y37" i="10"/>
  <c r="Z23" i="10"/>
  <c r="Z32" i="10"/>
  <c r="Z26" i="10"/>
  <c r="Z32" i="33"/>
  <c r="Y31" i="2"/>
  <c r="Z28" i="2"/>
  <c r="Z23" i="2"/>
  <c r="Z27" i="2"/>
  <c r="Z37" i="31"/>
  <c r="AA23" i="32"/>
  <c r="AB26" i="29"/>
  <c r="Y170" i="34"/>
  <c r="Y151" i="34"/>
  <c r="Z32" i="34"/>
  <c r="AB23" i="29"/>
  <c r="AA26" i="34"/>
  <c r="Z155" i="29"/>
  <c r="Z174" i="29"/>
  <c r="AA35" i="29"/>
  <c r="AA27" i="33"/>
  <c r="AA28" i="10"/>
  <c r="AA35" i="10"/>
  <c r="Z35" i="33"/>
  <c r="AA30" i="33"/>
  <c r="Y169" i="34"/>
  <c r="Y150" i="34"/>
  <c r="Z31" i="34"/>
  <c r="Z29" i="33"/>
  <c r="AA33" i="10"/>
  <c r="Z25" i="33"/>
  <c r="AA30" i="29"/>
  <c r="Z34" i="34"/>
  <c r="Y172" i="34"/>
  <c r="Y153" i="34"/>
  <c r="Z31" i="33"/>
  <c r="AA30" i="10"/>
  <c r="AB31" i="29"/>
  <c r="AA24" i="10"/>
  <c r="AA24" i="34"/>
  <c r="Y152" i="34"/>
  <c r="Y171" i="34"/>
  <c r="Z33" i="34"/>
  <c r="Z27" i="34"/>
  <c r="AA29" i="29"/>
  <c r="AB24" i="29"/>
  <c r="Z23" i="33"/>
  <c r="Y37" i="33"/>
  <c r="AA24" i="30"/>
  <c r="Z163" i="30"/>
  <c r="Z144" i="30"/>
  <c r="AA29" i="10"/>
  <c r="AA34" i="10"/>
  <c r="AB27" i="29"/>
  <c r="Z33" i="33"/>
  <c r="AA34" i="29"/>
  <c r="AA25" i="10"/>
  <c r="AA29" i="30"/>
  <c r="AA27" i="10"/>
  <c r="Y161" i="34"/>
  <c r="Y37" i="34"/>
  <c r="Y142" i="34"/>
  <c r="Z23" i="34"/>
  <c r="Z37" i="29"/>
  <c r="AA32" i="29"/>
  <c r="Z26" i="33"/>
  <c r="Z37" i="30"/>
  <c r="Z34" i="33"/>
  <c r="AA31" i="10"/>
  <c r="AA24" i="33"/>
  <c r="Z148" i="29"/>
  <c r="AA28" i="29"/>
  <c r="Z167" i="29"/>
  <c r="Z173" i="34"/>
  <c r="Z154" i="34"/>
  <c r="AA35" i="34"/>
  <c r="Y144" i="34"/>
  <c r="Y163" i="34"/>
  <c r="Z25" i="34"/>
  <c r="AA28" i="33"/>
  <c r="AA145" i="31"/>
  <c r="AA164" i="31"/>
  <c r="AB25" i="31"/>
  <c r="AA29" i="32"/>
  <c r="Z173" i="31"/>
  <c r="Z154" i="31"/>
  <c r="AA34" i="31"/>
  <c r="AA25" i="2"/>
  <c r="AA171" i="30"/>
  <c r="AA152" i="30"/>
  <c r="AB32" i="30"/>
  <c r="AB20" i="2"/>
  <c r="AA21" i="2"/>
  <c r="AA170" i="31"/>
  <c r="AA151" i="31"/>
  <c r="AB31" i="31"/>
  <c r="AB24" i="32"/>
  <c r="AB24" i="2"/>
  <c r="AA174" i="30"/>
  <c r="AA155" i="30"/>
  <c r="AB35" i="30"/>
  <c r="AB21" i="32"/>
  <c r="AB22" i="32"/>
  <c r="AA29" i="2"/>
  <c r="AB28" i="32"/>
  <c r="AA25" i="32"/>
  <c r="AB26" i="2"/>
  <c r="AB26" i="31"/>
  <c r="AA163" i="31"/>
  <c r="AA144" i="31"/>
  <c r="AB24" i="31"/>
  <c r="AA30" i="31"/>
  <c r="AA22" i="2"/>
  <c r="AC34" i="30"/>
  <c r="AA166" i="30"/>
  <c r="AA147" i="30"/>
  <c r="AB27" i="30"/>
  <c r="Z31" i="32"/>
  <c r="AA20" i="32"/>
  <c r="AA174" i="31"/>
  <c r="AA155" i="31"/>
  <c r="AB35" i="31"/>
  <c r="AB26" i="32"/>
  <c r="AB164" i="30"/>
  <c r="AB145" i="30"/>
  <c r="AC25" i="30"/>
  <c r="AA29" i="31"/>
  <c r="AB23" i="30"/>
  <c r="AA27" i="32"/>
  <c r="AA166" i="31"/>
  <c r="AA147" i="31"/>
  <c r="AB27" i="31"/>
  <c r="AV49" i="35" l="1"/>
  <c r="AU55" i="35"/>
  <c r="AU41" i="34"/>
  <c r="AT55" i="34"/>
  <c r="AW35" i="32"/>
  <c r="AU42" i="33"/>
  <c r="AT55" i="33"/>
  <c r="AU39" i="32"/>
  <c r="AT46" i="32"/>
  <c r="AB23" i="31"/>
  <c r="AB33" i="30"/>
  <c r="AB25" i="29"/>
  <c r="Z147" i="34"/>
  <c r="AA28" i="34"/>
  <c r="Z166" i="34"/>
  <c r="AB30" i="30"/>
  <c r="AX41" i="29"/>
  <c r="AW55" i="29"/>
  <c r="AA30" i="34"/>
  <c r="AB28" i="30"/>
  <c r="AA167" i="30"/>
  <c r="AA148" i="30"/>
  <c r="AB26" i="30"/>
  <c r="AB33" i="29"/>
  <c r="AA172" i="29"/>
  <c r="AA153" i="29"/>
  <c r="AX41" i="30"/>
  <c r="AW55" i="30"/>
  <c r="AA148" i="31"/>
  <c r="AA167" i="31"/>
  <c r="AB28" i="31"/>
  <c r="AA171" i="31"/>
  <c r="AB32" i="31"/>
  <c r="AA152" i="31"/>
  <c r="AA153" i="31"/>
  <c r="AA172" i="31"/>
  <c r="AB33" i="31"/>
  <c r="AB31" i="30"/>
  <c r="Z167" i="34"/>
  <c r="Z148" i="34"/>
  <c r="AA29" i="34"/>
  <c r="AF46" i="2"/>
  <c r="AA37" i="30"/>
  <c r="Z37" i="10"/>
  <c r="AA23" i="10"/>
  <c r="AA26" i="10"/>
  <c r="AA32" i="10"/>
  <c r="AA32" i="33"/>
  <c r="AA28" i="2"/>
  <c r="AA27" i="2"/>
  <c r="AA23" i="2"/>
  <c r="Z31" i="2"/>
  <c r="AB23" i="32"/>
  <c r="AB25" i="10"/>
  <c r="AA33" i="33"/>
  <c r="AA29" i="33"/>
  <c r="AB28" i="10"/>
  <c r="AA154" i="34"/>
  <c r="AB35" i="34"/>
  <c r="AA173" i="34"/>
  <c r="AB24" i="33"/>
  <c r="AA23" i="33"/>
  <c r="AB29" i="29"/>
  <c r="Z152" i="34"/>
  <c r="Z171" i="34"/>
  <c r="AA33" i="34"/>
  <c r="AB30" i="29"/>
  <c r="AC23" i="29"/>
  <c r="Z161" i="34"/>
  <c r="Z142" i="34"/>
  <c r="Z37" i="34"/>
  <c r="AA23" i="34"/>
  <c r="AC27" i="29"/>
  <c r="AC24" i="29"/>
  <c r="AB24" i="10"/>
  <c r="AA31" i="33"/>
  <c r="AB26" i="34"/>
  <c r="AB27" i="10"/>
  <c r="AB29" i="30"/>
  <c r="AB34" i="29"/>
  <c r="AA31" i="34"/>
  <c r="Z169" i="34"/>
  <c r="Z150" i="34"/>
  <c r="AA35" i="33"/>
  <c r="AC26" i="29"/>
  <c r="AB29" i="10"/>
  <c r="AB27" i="33"/>
  <c r="Z151" i="34"/>
  <c r="Z170" i="34"/>
  <c r="AA32" i="34"/>
  <c r="AB28" i="33"/>
  <c r="Z163" i="34"/>
  <c r="Z144" i="34"/>
  <c r="AA25" i="34"/>
  <c r="AB31" i="10"/>
  <c r="AA163" i="30"/>
  <c r="AA144" i="30"/>
  <c r="AB24" i="30"/>
  <c r="AA27" i="34"/>
  <c r="AB33" i="10"/>
  <c r="AB28" i="29"/>
  <c r="AA167" i="29"/>
  <c r="AA148" i="29"/>
  <c r="AA26" i="33"/>
  <c r="AB24" i="34"/>
  <c r="AC31" i="29"/>
  <c r="AA34" i="34"/>
  <c r="Z172" i="34"/>
  <c r="Z153" i="34"/>
  <c r="AA174" i="29"/>
  <c r="AA155" i="29"/>
  <c r="AB35" i="29"/>
  <c r="AA34" i="33"/>
  <c r="AB32" i="29"/>
  <c r="AB34" i="10"/>
  <c r="AB30" i="10"/>
  <c r="Z37" i="33"/>
  <c r="AA25" i="33"/>
  <c r="AB30" i="33"/>
  <c r="AB35" i="10"/>
  <c r="AA37" i="29"/>
  <c r="AB21" i="2"/>
  <c r="AB30" i="31"/>
  <c r="AB151" i="31"/>
  <c r="AB170" i="31"/>
  <c r="AC31" i="31"/>
  <c r="AB164" i="31"/>
  <c r="AB145" i="31"/>
  <c r="AC25" i="31"/>
  <c r="AB29" i="31"/>
  <c r="AB22" i="2"/>
  <c r="AC28" i="32"/>
  <c r="AB29" i="2"/>
  <c r="AA173" i="31"/>
  <c r="AA154" i="31"/>
  <c r="AB34" i="31"/>
  <c r="AD34" i="30"/>
  <c r="AA37" i="31"/>
  <c r="AC23" i="30"/>
  <c r="AA31" i="32"/>
  <c r="AB20" i="32"/>
  <c r="AB27" i="32"/>
  <c r="AC164" i="30"/>
  <c r="AC145" i="30"/>
  <c r="AD25" i="30"/>
  <c r="AC26" i="32"/>
  <c r="AB166" i="30"/>
  <c r="AB147" i="30"/>
  <c r="AC27" i="30"/>
  <c r="AC26" i="31"/>
  <c r="AC26" i="2"/>
  <c r="AC22" i="32"/>
  <c r="AB174" i="30"/>
  <c r="AB155" i="30"/>
  <c r="AC35" i="30"/>
  <c r="AB25" i="2"/>
  <c r="AB144" i="31"/>
  <c r="AB163" i="31"/>
  <c r="AC24" i="31"/>
  <c r="AC24" i="32"/>
  <c r="AB147" i="31"/>
  <c r="AB166" i="31"/>
  <c r="AC27" i="31"/>
  <c r="AB174" i="31"/>
  <c r="AB155" i="31"/>
  <c r="AC35" i="31"/>
  <c r="AC21" i="32"/>
  <c r="AC24" i="2"/>
  <c r="AB152" i="30"/>
  <c r="AB171" i="30"/>
  <c r="AC32" i="30"/>
  <c r="AB29" i="32"/>
  <c r="AB25" i="32"/>
  <c r="AC20" i="2"/>
  <c r="AX35" i="32" l="1"/>
  <c r="AV41" i="34"/>
  <c r="AU55" i="34"/>
  <c r="AV39" i="32"/>
  <c r="AU46" i="32"/>
  <c r="AW49" i="35"/>
  <c r="AV55" i="35"/>
  <c r="AV42" i="33"/>
  <c r="AU55" i="33"/>
  <c r="AC30" i="30"/>
  <c r="AB30" i="34"/>
  <c r="AC23" i="31"/>
  <c r="AB171" i="31"/>
  <c r="AB152" i="31"/>
  <c r="AC32" i="31"/>
  <c r="AB172" i="29"/>
  <c r="AB153" i="29"/>
  <c r="AC33" i="29"/>
  <c r="AB167" i="31"/>
  <c r="AC28" i="31"/>
  <c r="AB148" i="31"/>
  <c r="AC25" i="29"/>
  <c r="AA147" i="34"/>
  <c r="AB28" i="34"/>
  <c r="AA166" i="34"/>
  <c r="AA148" i="34"/>
  <c r="AB29" i="34"/>
  <c r="AA167" i="34"/>
  <c r="AC31" i="30"/>
  <c r="AB148" i="30"/>
  <c r="AB167" i="30"/>
  <c r="AC28" i="30"/>
  <c r="AC33" i="30"/>
  <c r="AB153" i="31"/>
  <c r="AB172" i="31"/>
  <c r="AC33" i="31"/>
  <c r="AY41" i="30"/>
  <c r="AX55" i="30"/>
  <c r="AC26" i="30"/>
  <c r="AY41" i="29"/>
  <c r="AX55" i="29"/>
  <c r="AG46" i="2"/>
  <c r="AH35" i="2"/>
  <c r="AB37" i="30"/>
  <c r="AA37" i="10"/>
  <c r="AB23" i="10"/>
  <c r="AB26" i="10"/>
  <c r="AB32" i="10"/>
  <c r="AB32" i="33"/>
  <c r="AA31" i="2"/>
  <c r="AB28" i="2"/>
  <c r="AB23" i="2"/>
  <c r="AB27" i="2"/>
  <c r="AC23" i="32"/>
  <c r="AA170" i="34"/>
  <c r="AA151" i="34"/>
  <c r="AB32" i="34"/>
  <c r="AB31" i="34"/>
  <c r="AA169" i="34"/>
  <c r="AA150" i="34"/>
  <c r="AC30" i="29"/>
  <c r="AA37" i="33"/>
  <c r="AB25" i="33"/>
  <c r="AC34" i="10"/>
  <c r="AB27" i="34"/>
  <c r="AC26" i="34"/>
  <c r="AC29" i="29"/>
  <c r="AC25" i="10"/>
  <c r="AB37" i="31"/>
  <c r="AC24" i="34"/>
  <c r="AB167" i="29"/>
  <c r="AC28" i="29"/>
  <c r="AB148" i="29"/>
  <c r="AC29" i="30"/>
  <c r="AB31" i="33"/>
  <c r="AC28" i="10"/>
  <c r="AC30" i="10"/>
  <c r="AC28" i="33"/>
  <c r="AC29" i="10"/>
  <c r="AB35" i="33"/>
  <c r="AC27" i="10"/>
  <c r="AA142" i="34"/>
  <c r="AA161" i="34"/>
  <c r="AA37" i="34"/>
  <c r="AB23" i="34"/>
  <c r="AA171" i="34"/>
  <c r="AA152" i="34"/>
  <c r="AB33" i="34"/>
  <c r="AC24" i="33"/>
  <c r="AC35" i="10"/>
  <c r="AB174" i="29"/>
  <c r="AB155" i="29"/>
  <c r="AC35" i="29"/>
  <c r="AB23" i="33"/>
  <c r="AB37" i="29"/>
  <c r="AC32" i="29"/>
  <c r="AA172" i="34"/>
  <c r="AA153" i="34"/>
  <c r="AB34" i="34"/>
  <c r="AB163" i="30"/>
  <c r="AB144" i="30"/>
  <c r="AC24" i="30"/>
  <c r="AC27" i="33"/>
  <c r="AC34" i="29"/>
  <c r="AC24" i="10"/>
  <c r="AD23" i="29"/>
  <c r="AB29" i="33"/>
  <c r="AC30" i="33"/>
  <c r="AD31" i="29"/>
  <c r="AB26" i="33"/>
  <c r="AC31" i="10"/>
  <c r="AD27" i="29"/>
  <c r="AB154" i="34"/>
  <c r="AC35" i="34"/>
  <c r="AB173" i="34"/>
  <c r="AB34" i="33"/>
  <c r="AC33" i="10"/>
  <c r="AA163" i="34"/>
  <c r="AB25" i="34"/>
  <c r="AA144" i="34"/>
  <c r="AD26" i="29"/>
  <c r="AD24" i="29"/>
  <c r="AB33" i="33"/>
  <c r="AB173" i="31"/>
  <c r="AB154" i="31"/>
  <c r="AC34" i="31"/>
  <c r="AC164" i="31"/>
  <c r="AC145" i="31"/>
  <c r="AD25" i="31"/>
  <c r="AD24" i="32"/>
  <c r="AD20" i="2"/>
  <c r="AC166" i="31"/>
  <c r="AC147" i="31"/>
  <c r="AD27" i="31"/>
  <c r="AC174" i="30"/>
  <c r="AC155" i="30"/>
  <c r="AD35" i="30"/>
  <c r="AC27" i="32"/>
  <c r="AD23" i="30"/>
  <c r="AD24" i="2"/>
  <c r="AC174" i="31"/>
  <c r="AC155" i="31"/>
  <c r="AD35" i="31"/>
  <c r="AE34" i="30"/>
  <c r="AD28" i="32"/>
  <c r="AC171" i="30"/>
  <c r="AC152" i="30"/>
  <c r="AD32" i="30"/>
  <c r="AC144" i="31"/>
  <c r="AC163" i="31"/>
  <c r="AD24" i="31"/>
  <c r="AD26" i="2"/>
  <c r="AC147" i="30"/>
  <c r="AC166" i="30"/>
  <c r="AD27" i="30"/>
  <c r="AD26" i="32"/>
  <c r="AC21" i="2"/>
  <c r="AC25" i="32"/>
  <c r="AC25" i="2"/>
  <c r="AD22" i="32"/>
  <c r="AC22" i="2"/>
  <c r="AC170" i="31"/>
  <c r="AC151" i="31"/>
  <c r="AD31" i="31"/>
  <c r="AC29" i="32"/>
  <c r="AD21" i="32"/>
  <c r="AD26" i="31"/>
  <c r="AD164" i="30"/>
  <c r="AD145" i="30"/>
  <c r="AE25" i="30"/>
  <c r="AB31" i="32"/>
  <c r="AC20" i="32"/>
  <c r="AC29" i="2"/>
  <c r="AC29" i="31"/>
  <c r="AC30" i="31"/>
  <c r="AX49" i="35" l="1"/>
  <c r="AW55" i="35"/>
  <c r="AW39" i="32"/>
  <c r="AV46" i="32"/>
  <c r="AW41" i="34"/>
  <c r="AV55" i="34"/>
  <c r="AW42" i="33"/>
  <c r="AV55" i="33"/>
  <c r="AY35" i="32"/>
  <c r="AD26" i="30"/>
  <c r="AD33" i="30"/>
  <c r="AC167" i="30"/>
  <c r="AD28" i="30"/>
  <c r="AC148" i="30"/>
  <c r="AC30" i="34"/>
  <c r="AD31" i="30"/>
  <c r="AD33" i="29"/>
  <c r="AC153" i="29"/>
  <c r="AC172" i="29"/>
  <c r="AY55" i="30"/>
  <c r="AD30" i="30"/>
  <c r="AC172" i="31"/>
  <c r="AC153" i="31"/>
  <c r="AD33" i="31"/>
  <c r="AD28" i="31"/>
  <c r="AC148" i="31"/>
  <c r="AC167" i="31"/>
  <c r="AB147" i="34"/>
  <c r="AC28" i="34"/>
  <c r="AB166" i="34"/>
  <c r="AD25" i="29"/>
  <c r="AC171" i="31"/>
  <c r="AC152" i="31"/>
  <c r="AD32" i="31"/>
  <c r="AD23" i="31"/>
  <c r="AC29" i="34"/>
  <c r="AB148" i="34"/>
  <c r="AB167" i="34"/>
  <c r="AY55" i="29"/>
  <c r="AH46" i="2"/>
  <c r="AI35" i="2"/>
  <c r="AB37" i="10"/>
  <c r="AC23" i="10"/>
  <c r="AC32" i="10"/>
  <c r="AC26" i="10"/>
  <c r="AC32" i="33"/>
  <c r="AC28" i="2"/>
  <c r="AB31" i="2"/>
  <c r="AC27" i="2"/>
  <c r="AC23" i="2"/>
  <c r="AD23" i="32"/>
  <c r="AD30" i="33"/>
  <c r="AD34" i="29"/>
  <c r="AC144" i="30"/>
  <c r="AD24" i="30"/>
  <c r="AC163" i="30"/>
  <c r="AD35" i="10"/>
  <c r="AD27" i="10"/>
  <c r="AC34" i="33"/>
  <c r="AD30" i="10"/>
  <c r="AC27" i="34"/>
  <c r="AC31" i="34"/>
  <c r="AB150" i="34"/>
  <c r="AB169" i="34"/>
  <c r="AC37" i="30"/>
  <c r="AC26" i="33"/>
  <c r="AC29" i="33"/>
  <c r="AC23" i="33"/>
  <c r="AC35" i="33"/>
  <c r="AD29" i="30"/>
  <c r="AD25" i="10"/>
  <c r="AD24" i="10"/>
  <c r="AD32" i="29"/>
  <c r="AC23" i="34"/>
  <c r="AB161" i="34"/>
  <c r="AB142" i="34"/>
  <c r="AB37" i="34"/>
  <c r="AD26" i="34"/>
  <c r="AB170" i="34"/>
  <c r="AB151" i="34"/>
  <c r="AC32" i="34"/>
  <c r="AC33" i="33"/>
  <c r="AE24" i="29"/>
  <c r="AC25" i="34"/>
  <c r="AB144" i="34"/>
  <c r="AB163" i="34"/>
  <c r="AC173" i="34"/>
  <c r="AC154" i="34"/>
  <c r="AD35" i="34"/>
  <c r="AD29" i="10"/>
  <c r="AC167" i="29"/>
  <c r="AC148" i="29"/>
  <c r="AD28" i="29"/>
  <c r="AC37" i="29"/>
  <c r="AD24" i="34"/>
  <c r="AE27" i="29"/>
  <c r="AD28" i="10"/>
  <c r="AE26" i="29"/>
  <c r="AE23" i="29"/>
  <c r="AD24" i="33"/>
  <c r="AD34" i="10"/>
  <c r="AD30" i="29"/>
  <c r="AD27" i="33"/>
  <c r="AB172" i="34"/>
  <c r="AB153" i="34"/>
  <c r="AC34" i="34"/>
  <c r="AD28" i="33"/>
  <c r="AB37" i="33"/>
  <c r="AC25" i="33"/>
  <c r="AC31" i="33"/>
  <c r="AD33" i="10"/>
  <c r="AD31" i="10"/>
  <c r="AE31" i="29"/>
  <c r="AC174" i="29"/>
  <c r="AC155" i="29"/>
  <c r="AD35" i="29"/>
  <c r="AC33" i="34"/>
  <c r="AB171" i="34"/>
  <c r="AB152" i="34"/>
  <c r="AD29" i="29"/>
  <c r="AC31" i="32"/>
  <c r="AD20" i="32"/>
  <c r="AE20" i="2"/>
  <c r="AD30" i="31"/>
  <c r="AE26" i="31"/>
  <c r="AD21" i="2"/>
  <c r="AE28" i="32"/>
  <c r="AD174" i="31"/>
  <c r="AD155" i="31"/>
  <c r="AE35" i="31"/>
  <c r="AD27" i="32"/>
  <c r="AD25" i="2"/>
  <c r="AD29" i="31"/>
  <c r="AC37" i="31"/>
  <c r="AD174" i="30"/>
  <c r="AD155" i="30"/>
  <c r="AE35" i="30"/>
  <c r="AE21" i="32"/>
  <c r="AD163" i="31"/>
  <c r="AD144" i="31"/>
  <c r="AE24" i="31"/>
  <c r="AD29" i="32"/>
  <c r="AD22" i="2"/>
  <c r="AD25" i="32"/>
  <c r="AD166" i="30"/>
  <c r="AD147" i="30"/>
  <c r="AE27" i="30"/>
  <c r="AE23" i="30"/>
  <c r="AC173" i="31"/>
  <c r="AC154" i="31"/>
  <c r="AD34" i="31"/>
  <c r="AE26" i="32"/>
  <c r="AE164" i="30"/>
  <c r="AE145" i="30"/>
  <c r="AF25" i="30"/>
  <c r="AF34" i="30"/>
  <c r="AD166" i="31"/>
  <c r="AD147" i="31"/>
  <c r="AE27" i="31"/>
  <c r="AD145" i="31"/>
  <c r="AD164" i="31"/>
  <c r="AE25" i="31"/>
  <c r="AE22" i="32"/>
  <c r="AE24" i="32"/>
  <c r="AE26" i="2"/>
  <c r="AD29" i="2"/>
  <c r="AD170" i="31"/>
  <c r="AD151" i="31"/>
  <c r="AE31" i="31"/>
  <c r="AD152" i="30"/>
  <c r="AD171" i="30"/>
  <c r="AE32" i="30"/>
  <c r="AE24" i="2"/>
  <c r="AX41" i="34" l="1"/>
  <c r="AW55" i="34"/>
  <c r="AX39" i="32"/>
  <c r="AW46" i="32"/>
  <c r="AX42" i="33"/>
  <c r="AW55" i="33"/>
  <c r="AY49" i="35"/>
  <c r="AX55" i="35"/>
  <c r="AD28" i="34"/>
  <c r="AC147" i="34"/>
  <c r="AC166" i="34"/>
  <c r="AD167" i="30"/>
  <c r="AD148" i="30"/>
  <c r="AE28" i="30"/>
  <c r="AE30" i="30"/>
  <c r="AE33" i="30"/>
  <c r="AE23" i="31"/>
  <c r="AE33" i="29"/>
  <c r="AD153" i="29"/>
  <c r="AD172" i="29"/>
  <c r="AD152" i="31"/>
  <c r="AE32" i="31"/>
  <c r="AD171" i="31"/>
  <c r="AE31" i="30"/>
  <c r="AE26" i="30"/>
  <c r="AE25" i="29"/>
  <c r="AD30" i="34"/>
  <c r="AD148" i="31"/>
  <c r="AE28" i="31"/>
  <c r="AD167" i="31"/>
  <c r="AC167" i="34"/>
  <c r="AD29" i="34"/>
  <c r="AC148" i="34"/>
  <c r="AE33" i="31"/>
  <c r="AD172" i="31"/>
  <c r="AD153" i="31"/>
  <c r="AD37" i="30"/>
  <c r="AJ35" i="2"/>
  <c r="AI46" i="2"/>
  <c r="AD23" i="10"/>
  <c r="AC37" i="10"/>
  <c r="AD32" i="10"/>
  <c r="AD26" i="10"/>
  <c r="AD32" i="33"/>
  <c r="AD28" i="2"/>
  <c r="AC31" i="2"/>
  <c r="AD23" i="2"/>
  <c r="AD27" i="2"/>
  <c r="AD37" i="29"/>
  <c r="AE23" i="32"/>
  <c r="AC163" i="34"/>
  <c r="AC144" i="34"/>
  <c r="AD25" i="34"/>
  <c r="AE27" i="10"/>
  <c r="AE31" i="10"/>
  <c r="AD173" i="34"/>
  <c r="AE35" i="34"/>
  <c r="AD154" i="34"/>
  <c r="AF24" i="29"/>
  <c r="AD29" i="33"/>
  <c r="AE30" i="10"/>
  <c r="AE35" i="10"/>
  <c r="AE34" i="10"/>
  <c r="AE24" i="34"/>
  <c r="AE32" i="29"/>
  <c r="AD26" i="33"/>
  <c r="AC169" i="34"/>
  <c r="AC150" i="34"/>
  <c r="AD31" i="34"/>
  <c r="AF27" i="29"/>
  <c r="AD31" i="33"/>
  <c r="AE28" i="33"/>
  <c r="AE27" i="33"/>
  <c r="AE25" i="10"/>
  <c r="AD35" i="33"/>
  <c r="AD27" i="34"/>
  <c r="AF31" i="29"/>
  <c r="AE33" i="10"/>
  <c r="AE28" i="10"/>
  <c r="AC142" i="34"/>
  <c r="AC37" i="34"/>
  <c r="AD23" i="34"/>
  <c r="AC161" i="34"/>
  <c r="AE34" i="29"/>
  <c r="AE29" i="29"/>
  <c r="AC37" i="33"/>
  <c r="AD25" i="33"/>
  <c r="AE29" i="10"/>
  <c r="AD33" i="33"/>
  <c r="AC151" i="34"/>
  <c r="AD32" i="34"/>
  <c r="AC170" i="34"/>
  <c r="AD23" i="33"/>
  <c r="AD33" i="34"/>
  <c r="AC171" i="34"/>
  <c r="AC152" i="34"/>
  <c r="AE30" i="29"/>
  <c r="AF23" i="29"/>
  <c r="AE24" i="10"/>
  <c r="AD34" i="33"/>
  <c r="AE30" i="33"/>
  <c r="AD174" i="29"/>
  <c r="AD155" i="29"/>
  <c r="AE35" i="29"/>
  <c r="AC172" i="34"/>
  <c r="AC153" i="34"/>
  <c r="AD34" i="34"/>
  <c r="AE24" i="33"/>
  <c r="AF26" i="29"/>
  <c r="AD148" i="29"/>
  <c r="AD167" i="29"/>
  <c r="AE28" i="29"/>
  <c r="AE26" i="34"/>
  <c r="AE29" i="30"/>
  <c r="AE24" i="30"/>
  <c r="AD144" i="30"/>
  <c r="AD163" i="30"/>
  <c r="AE25" i="2"/>
  <c r="AE30" i="31"/>
  <c r="AF20" i="2"/>
  <c r="AE170" i="31"/>
  <c r="AE151" i="31"/>
  <c r="AF31" i="31"/>
  <c r="AF26" i="2"/>
  <c r="AF164" i="30"/>
  <c r="AF145" i="30"/>
  <c r="AG25" i="30"/>
  <c r="AE27" i="32"/>
  <c r="AE166" i="31"/>
  <c r="AE147" i="31"/>
  <c r="AF27" i="31"/>
  <c r="AE29" i="2"/>
  <c r="AE166" i="30"/>
  <c r="AE147" i="30"/>
  <c r="AF27" i="30"/>
  <c r="AF21" i="32"/>
  <c r="AE21" i="2"/>
  <c r="AF23" i="30"/>
  <c r="AE22" i="2"/>
  <c r="AE152" i="30"/>
  <c r="AE171" i="30"/>
  <c r="AF32" i="30"/>
  <c r="AG34" i="30"/>
  <c r="AE174" i="30"/>
  <c r="AE155" i="30"/>
  <c r="AF35" i="30"/>
  <c r="AE145" i="31"/>
  <c r="AE164" i="31"/>
  <c r="AF25" i="31"/>
  <c r="AF26" i="32"/>
  <c r="AE29" i="32"/>
  <c r="AE29" i="31"/>
  <c r="AD37" i="31"/>
  <c r="AE174" i="31"/>
  <c r="AE155" i="31"/>
  <c r="AF35" i="31"/>
  <c r="AD31" i="32"/>
  <c r="AE20" i="32"/>
  <c r="AF24" i="2"/>
  <c r="AD173" i="31"/>
  <c r="AD154" i="31"/>
  <c r="AE34" i="31"/>
  <c r="AF28" i="32"/>
  <c r="AF24" i="32"/>
  <c r="AF22" i="32"/>
  <c r="AE25" i="32"/>
  <c r="AE163" i="31"/>
  <c r="AE144" i="31"/>
  <c r="AF24" i="31"/>
  <c r="AF26" i="31"/>
  <c r="AY55" i="35" l="1"/>
  <c r="AY39" i="32"/>
  <c r="AX46" i="32"/>
  <c r="AY42" i="33"/>
  <c r="AX55" i="33"/>
  <c r="AY41" i="34"/>
  <c r="AX55" i="34"/>
  <c r="AF25" i="29"/>
  <c r="AE167" i="30"/>
  <c r="AE148" i="30"/>
  <c r="AF28" i="30"/>
  <c r="AF33" i="29"/>
  <c r="AE153" i="29"/>
  <c r="AE172" i="29"/>
  <c r="AE153" i="31"/>
  <c r="AF33" i="31"/>
  <c r="AE172" i="31"/>
  <c r="AE171" i="31"/>
  <c r="AE152" i="31"/>
  <c r="AF32" i="31"/>
  <c r="AF30" i="30"/>
  <c r="AF31" i="30"/>
  <c r="AD166" i="34"/>
  <c r="AD147" i="34"/>
  <c r="AE28" i="34"/>
  <c r="AE148" i="31"/>
  <c r="AF28" i="31"/>
  <c r="AE167" i="31"/>
  <c r="AD148" i="34"/>
  <c r="AE29" i="34"/>
  <c r="AD167" i="34"/>
  <c r="AF33" i="30"/>
  <c r="AF26" i="30"/>
  <c r="AF23" i="31"/>
  <c r="AE30" i="34"/>
  <c r="AK35" i="2"/>
  <c r="AJ46" i="2"/>
  <c r="AD37" i="10"/>
  <c r="AE37" i="30"/>
  <c r="AE23" i="10"/>
  <c r="AE32" i="10"/>
  <c r="AE26" i="10"/>
  <c r="AE32" i="33"/>
  <c r="AE28" i="2"/>
  <c r="AD31" i="2"/>
  <c r="AE27" i="2"/>
  <c r="AE23" i="2"/>
  <c r="AF23" i="32"/>
  <c r="AF29" i="30"/>
  <c r="AF24" i="10"/>
  <c r="AF29" i="10"/>
  <c r="AD37" i="34"/>
  <c r="AE23" i="34"/>
  <c r="AD161" i="34"/>
  <c r="AD142" i="34"/>
  <c r="AF28" i="10"/>
  <c r="AF27" i="33"/>
  <c r="AE148" i="29"/>
  <c r="AF28" i="29"/>
  <c r="AE167" i="29"/>
  <c r="AF24" i="33"/>
  <c r="AF29" i="29"/>
  <c r="AF25" i="10"/>
  <c r="AF32" i="29"/>
  <c r="AE163" i="30"/>
  <c r="AE144" i="30"/>
  <c r="AF24" i="30"/>
  <c r="AF30" i="29"/>
  <c r="AE33" i="34"/>
  <c r="AD171" i="34"/>
  <c r="AD152" i="34"/>
  <c r="AE32" i="34"/>
  <c r="AD151" i="34"/>
  <c r="AD170" i="34"/>
  <c r="AG31" i="29"/>
  <c r="AE27" i="34"/>
  <c r="AE37" i="29"/>
  <c r="AF28" i="33"/>
  <c r="AE26" i="33"/>
  <c r="AF35" i="10"/>
  <c r="AE25" i="34"/>
  <c r="AD144" i="34"/>
  <c r="AD163" i="34"/>
  <c r="AF30" i="33"/>
  <c r="AG23" i="29"/>
  <c r="AE25" i="33"/>
  <c r="AE31" i="33"/>
  <c r="AF34" i="10"/>
  <c r="AG26" i="29"/>
  <c r="AF35" i="29"/>
  <c r="AE174" i="29"/>
  <c r="AE155" i="29"/>
  <c r="AE34" i="33"/>
  <c r="AE33" i="33"/>
  <c r="AF34" i="29"/>
  <c r="AF35" i="34"/>
  <c r="AE154" i="34"/>
  <c r="AE173" i="34"/>
  <c r="AE23" i="33"/>
  <c r="AD37" i="33"/>
  <c r="AF33" i="10"/>
  <c r="AE35" i="33"/>
  <c r="AG27" i="29"/>
  <c r="AF24" i="34"/>
  <c r="AF30" i="10"/>
  <c r="AF27" i="10"/>
  <c r="AF26" i="34"/>
  <c r="AD153" i="34"/>
  <c r="AD172" i="34"/>
  <c r="AE34" i="34"/>
  <c r="AD169" i="34"/>
  <c r="AE31" i="34"/>
  <c r="AD150" i="34"/>
  <c r="AE29" i="33"/>
  <c r="AG24" i="29"/>
  <c r="AF31" i="10"/>
  <c r="AF174" i="31"/>
  <c r="AF155" i="31"/>
  <c r="AG35" i="31"/>
  <c r="AF174" i="30"/>
  <c r="AF155" i="30"/>
  <c r="AG35" i="30"/>
  <c r="AF22" i="2"/>
  <c r="AF21" i="2"/>
  <c r="AF27" i="32"/>
  <c r="AG26" i="2"/>
  <c r="AF170" i="31"/>
  <c r="AF151" i="31"/>
  <c r="AG31" i="31"/>
  <c r="AF30" i="31"/>
  <c r="AG26" i="31"/>
  <c r="AG22" i="32"/>
  <c r="AF152" i="30"/>
  <c r="AF171" i="30"/>
  <c r="AG32" i="30"/>
  <c r="AG21" i="32"/>
  <c r="AF25" i="32"/>
  <c r="AG28" i="32"/>
  <c r="AG23" i="30"/>
  <c r="AE154" i="31"/>
  <c r="AE173" i="31"/>
  <c r="AF34" i="31"/>
  <c r="AG24" i="2"/>
  <c r="AE31" i="32"/>
  <c r="AF20" i="32"/>
  <c r="AF29" i="32"/>
  <c r="AF145" i="31"/>
  <c r="AF164" i="31"/>
  <c r="AG25" i="31"/>
  <c r="AF166" i="30"/>
  <c r="AF147" i="30"/>
  <c r="AG27" i="30"/>
  <c r="AG20" i="2"/>
  <c r="AG26" i="32"/>
  <c r="AF29" i="2"/>
  <c r="AF166" i="31"/>
  <c r="AF147" i="31"/>
  <c r="AG27" i="31"/>
  <c r="AG164" i="30"/>
  <c r="AG145" i="30"/>
  <c r="AH25" i="30"/>
  <c r="AF25" i="2"/>
  <c r="AF144" i="31"/>
  <c r="AF163" i="31"/>
  <c r="AG24" i="31"/>
  <c r="AG24" i="32"/>
  <c r="AF29" i="31"/>
  <c r="AH34" i="30"/>
  <c r="AE37" i="31"/>
  <c r="AY55" i="34" l="1"/>
  <c r="AY46" i="32"/>
  <c r="AY55" i="33"/>
  <c r="AG26" i="30"/>
  <c r="AF167" i="30"/>
  <c r="AF148" i="30"/>
  <c r="AG28" i="30"/>
  <c r="AG33" i="31"/>
  <c r="AF172" i="31"/>
  <c r="AF153" i="31"/>
  <c r="AF152" i="31"/>
  <c r="AG32" i="31"/>
  <c r="AF171" i="31"/>
  <c r="AG25" i="29"/>
  <c r="AF167" i="31"/>
  <c r="AF148" i="31"/>
  <c r="AG28" i="31"/>
  <c r="AE147" i="34"/>
  <c r="AF28" i="34"/>
  <c r="AE166" i="34"/>
  <c r="AG31" i="30"/>
  <c r="AF153" i="29"/>
  <c r="AG33" i="29"/>
  <c r="AF172" i="29"/>
  <c r="AF30" i="34"/>
  <c r="AG23" i="31"/>
  <c r="AG33" i="30"/>
  <c r="AE148" i="34"/>
  <c r="AF29" i="34"/>
  <c r="AE167" i="34"/>
  <c r="AG30" i="30"/>
  <c r="AF37" i="30"/>
  <c r="AL35" i="2"/>
  <c r="AK46" i="2"/>
  <c r="AE37" i="10"/>
  <c r="AF23" i="10"/>
  <c r="AF26" i="10"/>
  <c r="AF32" i="10"/>
  <c r="AF32" i="33"/>
  <c r="AE31" i="2"/>
  <c r="AF28" i="2"/>
  <c r="AF23" i="2"/>
  <c r="AF27" i="2"/>
  <c r="AG23" i="32"/>
  <c r="AE152" i="34"/>
  <c r="AE171" i="34"/>
  <c r="AF33" i="34"/>
  <c r="AG25" i="10"/>
  <c r="AF37" i="31"/>
  <c r="AH24" i="29"/>
  <c r="AF35" i="33"/>
  <c r="AF26" i="33"/>
  <c r="AF31" i="33"/>
  <c r="AE172" i="34"/>
  <c r="AE153" i="34"/>
  <c r="AF34" i="34"/>
  <c r="AG33" i="10"/>
  <c r="AF23" i="33"/>
  <c r="AE37" i="33"/>
  <c r="AE144" i="34"/>
  <c r="AF25" i="34"/>
  <c r="AE163" i="34"/>
  <c r="AG28" i="10"/>
  <c r="AG34" i="29"/>
  <c r="AG30" i="33"/>
  <c r="AG28" i="33"/>
  <c r="AF32" i="34"/>
  <c r="AE170" i="34"/>
  <c r="AE151" i="34"/>
  <c r="AG30" i="29"/>
  <c r="AG29" i="10"/>
  <c r="AG24" i="34"/>
  <c r="AF155" i="29"/>
  <c r="AG35" i="29"/>
  <c r="AF174" i="29"/>
  <c r="AG34" i="10"/>
  <c r="AF25" i="33"/>
  <c r="AF37" i="29"/>
  <c r="AG32" i="29"/>
  <c r="AG27" i="33"/>
  <c r="AF29" i="33"/>
  <c r="AE150" i="34"/>
  <c r="AE169" i="34"/>
  <c r="AF31" i="34"/>
  <c r="AG27" i="10"/>
  <c r="AF33" i="33"/>
  <c r="AH26" i="29"/>
  <c r="AF27" i="34"/>
  <c r="AG24" i="33"/>
  <c r="AG29" i="30"/>
  <c r="AG26" i="34"/>
  <c r="AG29" i="29"/>
  <c r="AE161" i="34"/>
  <c r="AE37" i="34"/>
  <c r="AF23" i="34"/>
  <c r="AE142" i="34"/>
  <c r="AG31" i="10"/>
  <c r="AG30" i="10"/>
  <c r="AH27" i="29"/>
  <c r="AF173" i="34"/>
  <c r="AF154" i="34"/>
  <c r="AG35" i="34"/>
  <c r="AF34" i="33"/>
  <c r="AH23" i="29"/>
  <c r="AG35" i="10"/>
  <c r="AH31" i="29"/>
  <c r="AG24" i="30"/>
  <c r="AF144" i="30"/>
  <c r="AF163" i="30"/>
  <c r="AF167" i="29"/>
  <c r="AF148" i="29"/>
  <c r="AG28" i="29"/>
  <c r="AG24" i="10"/>
  <c r="AG22" i="2"/>
  <c r="AG147" i="31"/>
  <c r="AG166" i="31"/>
  <c r="AH27" i="31"/>
  <c r="AF31" i="32"/>
  <c r="AG20" i="32"/>
  <c r="AF173" i="31"/>
  <c r="AF154" i="31"/>
  <c r="AG34" i="31"/>
  <c r="AG171" i="30"/>
  <c r="AG152" i="30"/>
  <c r="AH32" i="30"/>
  <c r="AH26" i="31"/>
  <c r="AG151" i="31"/>
  <c r="AG170" i="31"/>
  <c r="AH31" i="31"/>
  <c r="AG163" i="31"/>
  <c r="AG144" i="31"/>
  <c r="AH24" i="31"/>
  <c r="AH164" i="30"/>
  <c r="AH145" i="30"/>
  <c r="AI25" i="30"/>
  <c r="AH26" i="32"/>
  <c r="AG174" i="30"/>
  <c r="AG155" i="30"/>
  <c r="AH35" i="30"/>
  <c r="AG27" i="32"/>
  <c r="AI34" i="30"/>
  <c r="AG164" i="31"/>
  <c r="AG145" i="31"/>
  <c r="AH25" i="31"/>
  <c r="AH23" i="30"/>
  <c r="AG25" i="32"/>
  <c r="AH22" i="32"/>
  <c r="AH20" i="2"/>
  <c r="AH24" i="2"/>
  <c r="AH26" i="2"/>
  <c r="AG29" i="2"/>
  <c r="AG166" i="30"/>
  <c r="AG147" i="30"/>
  <c r="AH27" i="30"/>
  <c r="AH21" i="32"/>
  <c r="AG21" i="2"/>
  <c r="AG29" i="32"/>
  <c r="AG30" i="31"/>
  <c r="AG29" i="31"/>
  <c r="AH24" i="32"/>
  <c r="AG25" i="2"/>
  <c r="AH28" i="32"/>
  <c r="AG155" i="31"/>
  <c r="AG174" i="31"/>
  <c r="AH35" i="31"/>
  <c r="AG148" i="30" l="1"/>
  <c r="AH28" i="30"/>
  <c r="AG167" i="30"/>
  <c r="AF166" i="34"/>
  <c r="AG28" i="34"/>
  <c r="AF147" i="34"/>
  <c r="AG172" i="31"/>
  <c r="AG153" i="31"/>
  <c r="AH33" i="31"/>
  <c r="AH26" i="30"/>
  <c r="AH23" i="31"/>
  <c r="AH32" i="31"/>
  <c r="AG171" i="31"/>
  <c r="AG152" i="31"/>
  <c r="AH25" i="29"/>
  <c r="AG30" i="34"/>
  <c r="AG29" i="34"/>
  <c r="AF148" i="34"/>
  <c r="AF167" i="34"/>
  <c r="AH31" i="30"/>
  <c r="AH33" i="29"/>
  <c r="AG153" i="29"/>
  <c r="AG172" i="29"/>
  <c r="AH30" i="30"/>
  <c r="AH33" i="30"/>
  <c r="AG148" i="31"/>
  <c r="AG167" i="31"/>
  <c r="AH28" i="31"/>
  <c r="AM35" i="2"/>
  <c r="AL46" i="2"/>
  <c r="AG37" i="30"/>
  <c r="AF37" i="10"/>
  <c r="AG23" i="10"/>
  <c r="AG26" i="10"/>
  <c r="AG32" i="10"/>
  <c r="AG32" i="33"/>
  <c r="AF31" i="2"/>
  <c r="AG28" i="2"/>
  <c r="AG27" i="2"/>
  <c r="AG23" i="2"/>
  <c r="AH23" i="32"/>
  <c r="AH24" i="10"/>
  <c r="AH30" i="33"/>
  <c r="AH30" i="10"/>
  <c r="AG27" i="34"/>
  <c r="AI26" i="29"/>
  <c r="AG25" i="33"/>
  <c r="AF144" i="34"/>
  <c r="AF163" i="34"/>
  <c r="AG25" i="34"/>
  <c r="AH33" i="10"/>
  <c r="AG35" i="33"/>
  <c r="AH29" i="10"/>
  <c r="AI23" i="29"/>
  <c r="AH31" i="10"/>
  <c r="AG29" i="33"/>
  <c r="AH32" i="29"/>
  <c r="AF151" i="34"/>
  <c r="AG32" i="34"/>
  <c r="AF170" i="34"/>
  <c r="AH28" i="29"/>
  <c r="AG167" i="29"/>
  <c r="AG148" i="29"/>
  <c r="AG37" i="29"/>
  <c r="AH34" i="10"/>
  <c r="AH30" i="29"/>
  <c r="AH28" i="33"/>
  <c r="AH34" i="29"/>
  <c r="AF172" i="34"/>
  <c r="AF153" i="34"/>
  <c r="AG34" i="34"/>
  <c r="AH24" i="30"/>
  <c r="AG163" i="30"/>
  <c r="AG144" i="30"/>
  <c r="AG34" i="33"/>
  <c r="AH29" i="30"/>
  <c r="AH27" i="10"/>
  <c r="AH24" i="34"/>
  <c r="AI24" i="29"/>
  <c r="AG23" i="33"/>
  <c r="AF142" i="34"/>
  <c r="AF161" i="34"/>
  <c r="AF37" i="34"/>
  <c r="AG23" i="34"/>
  <c r="AH29" i="29"/>
  <c r="AG33" i="33"/>
  <c r="AH25" i="10"/>
  <c r="AI31" i="29"/>
  <c r="AH35" i="10"/>
  <c r="AG173" i="34"/>
  <c r="AG154" i="34"/>
  <c r="AH35" i="34"/>
  <c r="AI27" i="29"/>
  <c r="AH26" i="34"/>
  <c r="AF169" i="34"/>
  <c r="AF150" i="34"/>
  <c r="AG31" i="34"/>
  <c r="AG174" i="29"/>
  <c r="AG155" i="29"/>
  <c r="AH35" i="29"/>
  <c r="AG31" i="33"/>
  <c r="AF37" i="33"/>
  <c r="AG26" i="33"/>
  <c r="AH24" i="33"/>
  <c r="AH27" i="33"/>
  <c r="AH28" i="10"/>
  <c r="AG33" i="34"/>
  <c r="AF171" i="34"/>
  <c r="AF152" i="34"/>
  <c r="AH29" i="32"/>
  <c r="AI26" i="2"/>
  <c r="AH29" i="31"/>
  <c r="AG37" i="31"/>
  <c r="AG173" i="31"/>
  <c r="AG154" i="31"/>
  <c r="AH34" i="31"/>
  <c r="AH25" i="32"/>
  <c r="AI24" i="2"/>
  <c r="AI20" i="2"/>
  <c r="AI22" i="32"/>
  <c r="AH22" i="2"/>
  <c r="AI26" i="32"/>
  <c r="AH174" i="31"/>
  <c r="AH155" i="31"/>
  <c r="AI35" i="31"/>
  <c r="AI21" i="32"/>
  <c r="AH29" i="2"/>
  <c r="AI145" i="30"/>
  <c r="AI164" i="30"/>
  <c r="AJ25" i="30"/>
  <c r="AH170" i="31"/>
  <c r="AH151" i="31"/>
  <c r="AI31" i="31"/>
  <c r="AH152" i="30"/>
  <c r="AH171" i="30"/>
  <c r="AI32" i="30"/>
  <c r="AI28" i="32"/>
  <c r="AI23" i="30"/>
  <c r="AJ34" i="30"/>
  <c r="AH166" i="31"/>
  <c r="AH147" i="31"/>
  <c r="AI27" i="31"/>
  <c r="AI26" i="31"/>
  <c r="AH25" i="2"/>
  <c r="AI24" i="32"/>
  <c r="AH30" i="31"/>
  <c r="AH21" i="2"/>
  <c r="AH164" i="31"/>
  <c r="AH145" i="31"/>
  <c r="AI25" i="31"/>
  <c r="AH174" i="30"/>
  <c r="AH155" i="30"/>
  <c r="AI35" i="30"/>
  <c r="AH166" i="30"/>
  <c r="AH147" i="30"/>
  <c r="AI27" i="30"/>
  <c r="AH27" i="32"/>
  <c r="AH163" i="31"/>
  <c r="AH144" i="31"/>
  <c r="AI24" i="31"/>
  <c r="AG31" i="32"/>
  <c r="AH20" i="32"/>
  <c r="AH153" i="31" l="1"/>
  <c r="AH172" i="31"/>
  <c r="AI33" i="31"/>
  <c r="AI30" i="30"/>
  <c r="AH28" i="34"/>
  <c r="AG166" i="34"/>
  <c r="AG147" i="34"/>
  <c r="AI23" i="31"/>
  <c r="AI32" i="31"/>
  <c r="AH171" i="31"/>
  <c r="AH152" i="31"/>
  <c r="AI31" i="30"/>
  <c r="AG167" i="34"/>
  <c r="AH29" i="34"/>
  <c r="AG148" i="34"/>
  <c r="AH172" i="29"/>
  <c r="AH153" i="29"/>
  <c r="AI33" i="29"/>
  <c r="AH148" i="31"/>
  <c r="AI28" i="31"/>
  <c r="AH167" i="31"/>
  <c r="AI33" i="30"/>
  <c r="AI28" i="30"/>
  <c r="AH167" i="30"/>
  <c r="AH148" i="30"/>
  <c r="AH30" i="34"/>
  <c r="AI25" i="29"/>
  <c r="AI26" i="30"/>
  <c r="AM46" i="2"/>
  <c r="AN35" i="2"/>
  <c r="AH37" i="30"/>
  <c r="AG37" i="10"/>
  <c r="AH23" i="10"/>
  <c r="AH32" i="10"/>
  <c r="AH26" i="10"/>
  <c r="AH32" i="33"/>
  <c r="AH28" i="2"/>
  <c r="AG31" i="2"/>
  <c r="AH23" i="2"/>
  <c r="AH27" i="2"/>
  <c r="AI23" i="32"/>
  <c r="AI28" i="29"/>
  <c r="AH167" i="29"/>
  <c r="AH148" i="29"/>
  <c r="AI24" i="34"/>
  <c r="AI29" i="30"/>
  <c r="AI34" i="10"/>
  <c r="AJ26" i="29"/>
  <c r="AJ24" i="29"/>
  <c r="AI27" i="33"/>
  <c r="AH26" i="33"/>
  <c r="AG153" i="34"/>
  <c r="AH34" i="34"/>
  <c r="AG172" i="34"/>
  <c r="AH29" i="33"/>
  <c r="AG163" i="34"/>
  <c r="AG144" i="34"/>
  <c r="AH25" i="34"/>
  <c r="AJ23" i="29"/>
  <c r="AI24" i="33"/>
  <c r="AI27" i="10"/>
  <c r="AI28" i="33"/>
  <c r="AG170" i="34"/>
  <c r="AG151" i="34"/>
  <c r="AH32" i="34"/>
  <c r="AI30" i="10"/>
  <c r="AI26" i="34"/>
  <c r="AI35" i="34"/>
  <c r="AH173" i="34"/>
  <c r="AH154" i="34"/>
  <c r="AJ31" i="29"/>
  <c r="AI25" i="10"/>
  <c r="AG37" i="34"/>
  <c r="AH23" i="34"/>
  <c r="AG142" i="34"/>
  <c r="AG161" i="34"/>
  <c r="AI29" i="10"/>
  <c r="AH34" i="33"/>
  <c r="AI30" i="29"/>
  <c r="AI33" i="10"/>
  <c r="AH31" i="34"/>
  <c r="AG169" i="34"/>
  <c r="AG150" i="34"/>
  <c r="AH27" i="34"/>
  <c r="AI30" i="33"/>
  <c r="AI35" i="10"/>
  <c r="AH33" i="34"/>
  <c r="AG152" i="34"/>
  <c r="AG171" i="34"/>
  <c r="AH31" i="33"/>
  <c r="AH33" i="33"/>
  <c r="AH23" i="33"/>
  <c r="AG37" i="33"/>
  <c r="AI24" i="30"/>
  <c r="AH163" i="30"/>
  <c r="AH144" i="30"/>
  <c r="AI32" i="29"/>
  <c r="AI31" i="10"/>
  <c r="AH35" i="33"/>
  <c r="AI24" i="10"/>
  <c r="AJ27" i="29"/>
  <c r="AI29" i="29"/>
  <c r="AI28" i="10"/>
  <c r="AI35" i="29"/>
  <c r="AH174" i="29"/>
  <c r="AH155" i="29"/>
  <c r="AH37" i="29"/>
  <c r="AI34" i="29"/>
  <c r="AH25" i="33"/>
  <c r="AJ20" i="2"/>
  <c r="AJ23" i="30"/>
  <c r="AI151" i="31"/>
  <c r="AI170" i="31"/>
  <c r="AJ31" i="31"/>
  <c r="AI25" i="32"/>
  <c r="AI29" i="31"/>
  <c r="AJ26" i="2"/>
  <c r="AI25" i="2"/>
  <c r="AJ28" i="32"/>
  <c r="AI30" i="31"/>
  <c r="AI27" i="32"/>
  <c r="AI145" i="31"/>
  <c r="AI164" i="31"/>
  <c r="AJ25" i="31"/>
  <c r="AH31" i="32"/>
  <c r="AI20" i="32"/>
  <c r="AH37" i="31"/>
  <c r="AJ24" i="2"/>
  <c r="AI166" i="30"/>
  <c r="AI147" i="30"/>
  <c r="AJ27" i="30"/>
  <c r="AI174" i="30"/>
  <c r="AI155" i="30"/>
  <c r="AJ35" i="30"/>
  <c r="AJ21" i="32"/>
  <c r="AJ26" i="32"/>
  <c r="AJ22" i="32"/>
  <c r="AI171" i="30"/>
  <c r="AI152" i="30"/>
  <c r="AJ32" i="30"/>
  <c r="AI155" i="31"/>
  <c r="AI174" i="31"/>
  <c r="AJ35" i="31"/>
  <c r="AI22" i="2"/>
  <c r="AH173" i="31"/>
  <c r="AH154" i="31"/>
  <c r="AI34" i="31"/>
  <c r="AI29" i="32"/>
  <c r="AJ24" i="32"/>
  <c r="AI21" i="2"/>
  <c r="AK34" i="30"/>
  <c r="AJ164" i="30"/>
  <c r="AJ145" i="30"/>
  <c r="AK25" i="30"/>
  <c r="AI29" i="2"/>
  <c r="AI163" i="31"/>
  <c r="AI144" i="31"/>
  <c r="AJ24" i="31"/>
  <c r="AJ26" i="31"/>
  <c r="AI147" i="31"/>
  <c r="AI166" i="31"/>
  <c r="AJ27" i="31"/>
  <c r="AJ25" i="29" l="1"/>
  <c r="AH166" i="34"/>
  <c r="AI28" i="34"/>
  <c r="AH147" i="34"/>
  <c r="AJ33" i="30"/>
  <c r="AJ30" i="30"/>
  <c r="AI148" i="31"/>
  <c r="AI167" i="31"/>
  <c r="AJ28" i="31"/>
  <c r="AH148" i="34"/>
  <c r="AH167" i="34"/>
  <c r="AI29" i="34"/>
  <c r="AI30" i="34"/>
  <c r="AJ33" i="31"/>
  <c r="AI172" i="31"/>
  <c r="AI153" i="31"/>
  <c r="AJ26" i="30"/>
  <c r="AJ32" i="31"/>
  <c r="AI171" i="31"/>
  <c r="AI152" i="31"/>
  <c r="AI172" i="29"/>
  <c r="AI153" i="29"/>
  <c r="AJ33" i="29"/>
  <c r="AI167" i="30"/>
  <c r="AJ28" i="30"/>
  <c r="AI148" i="30"/>
  <c r="AJ31" i="30"/>
  <c r="AJ23" i="31"/>
  <c r="AN46" i="2"/>
  <c r="AO35" i="2"/>
  <c r="AI37" i="31"/>
  <c r="AI37" i="30"/>
  <c r="AH37" i="10"/>
  <c r="AI23" i="10"/>
  <c r="AI26" i="10"/>
  <c r="AI32" i="10"/>
  <c r="AI32" i="33"/>
  <c r="AH31" i="2"/>
  <c r="AI28" i="2"/>
  <c r="AI27" i="2"/>
  <c r="AI23" i="2"/>
  <c r="AI37" i="29"/>
  <c r="AJ23" i="32"/>
  <c r="AI31" i="33"/>
  <c r="AJ30" i="33"/>
  <c r="AJ25" i="10"/>
  <c r="AJ30" i="10"/>
  <c r="AJ28" i="33"/>
  <c r="AJ24" i="33"/>
  <c r="AK23" i="29"/>
  <c r="AJ27" i="33"/>
  <c r="AI25" i="33"/>
  <c r="AJ28" i="10"/>
  <c r="AJ24" i="10"/>
  <c r="AH163" i="34"/>
  <c r="AI25" i="34"/>
  <c r="AH144" i="34"/>
  <c r="AJ34" i="29"/>
  <c r="AI34" i="33"/>
  <c r="AI173" i="34"/>
  <c r="AI154" i="34"/>
  <c r="AJ35" i="34"/>
  <c r="AJ34" i="10"/>
  <c r="AJ32" i="29"/>
  <c r="AK27" i="29"/>
  <c r="AI23" i="33"/>
  <c r="AH37" i="33"/>
  <c r="AI27" i="34"/>
  <c r="AJ33" i="10"/>
  <c r="AK31" i="29"/>
  <c r="AH170" i="34"/>
  <c r="AH151" i="34"/>
  <c r="AI32" i="34"/>
  <c r="AJ27" i="10"/>
  <c r="AI26" i="33"/>
  <c r="AK24" i="29"/>
  <c r="AJ24" i="34"/>
  <c r="AI35" i="33"/>
  <c r="AI33" i="34"/>
  <c r="AH171" i="34"/>
  <c r="AH152" i="34"/>
  <c r="AI31" i="34"/>
  <c r="AH150" i="34"/>
  <c r="AH169" i="34"/>
  <c r="AJ29" i="10"/>
  <c r="AH37" i="34"/>
  <c r="AI23" i="34"/>
  <c r="AH161" i="34"/>
  <c r="AH142" i="34"/>
  <c r="AI29" i="33"/>
  <c r="AJ35" i="10"/>
  <c r="AI144" i="30"/>
  <c r="AJ24" i="30"/>
  <c r="AI163" i="30"/>
  <c r="AI33" i="33"/>
  <c r="AJ30" i="29"/>
  <c r="AJ26" i="34"/>
  <c r="AI155" i="29"/>
  <c r="AJ35" i="29"/>
  <c r="AI174" i="29"/>
  <c r="AJ31" i="10"/>
  <c r="AI34" i="34"/>
  <c r="AH153" i="34"/>
  <c r="AH172" i="34"/>
  <c r="AJ29" i="29"/>
  <c r="AK26" i="29"/>
  <c r="AJ29" i="30"/>
  <c r="AI148" i="29"/>
  <c r="AI167" i="29"/>
  <c r="AJ28" i="29"/>
  <c r="AJ170" i="31"/>
  <c r="AJ151" i="31"/>
  <c r="AK31" i="31"/>
  <c r="AK145" i="30"/>
  <c r="AK164" i="30"/>
  <c r="AL25" i="30"/>
  <c r="AI173" i="31"/>
  <c r="AI154" i="31"/>
  <c r="AJ34" i="31"/>
  <c r="AK21" i="32"/>
  <c r="AJ166" i="30"/>
  <c r="AJ147" i="30"/>
  <c r="AK27" i="30"/>
  <c r="AJ25" i="2"/>
  <c r="AK26" i="31"/>
  <c r="AJ21" i="2"/>
  <c r="AJ29" i="32"/>
  <c r="AJ155" i="31"/>
  <c r="AJ174" i="31"/>
  <c r="AK35" i="31"/>
  <c r="AJ164" i="31"/>
  <c r="AJ145" i="31"/>
  <c r="AK25" i="31"/>
  <c r="AK28" i="32"/>
  <c r="AK20" i="2"/>
  <c r="AJ166" i="31"/>
  <c r="AJ147" i="31"/>
  <c r="AK27" i="31"/>
  <c r="AL34" i="30"/>
  <c r="AJ171" i="30"/>
  <c r="AJ152" i="30"/>
  <c r="AK32" i="30"/>
  <c r="AJ174" i="30"/>
  <c r="AJ155" i="30"/>
  <c r="AK35" i="30"/>
  <c r="AI31" i="32"/>
  <c r="AJ20" i="32"/>
  <c r="AK26" i="2"/>
  <c r="AK24" i="32"/>
  <c r="AJ22" i="2"/>
  <c r="AJ25" i="32"/>
  <c r="AK23" i="30"/>
  <c r="AK22" i="32"/>
  <c r="AK24" i="2"/>
  <c r="AJ144" i="31"/>
  <c r="AJ163" i="31"/>
  <c r="AK24" i="31"/>
  <c r="AJ29" i="2"/>
  <c r="AK26" i="32"/>
  <c r="AJ27" i="32"/>
  <c r="AJ30" i="31"/>
  <c r="AJ29" i="31"/>
  <c r="AJ29" i="34" l="1"/>
  <c r="AI167" i="34"/>
  <c r="AI148" i="34"/>
  <c r="AK26" i="30"/>
  <c r="AK25" i="29"/>
  <c r="AK31" i="30"/>
  <c r="AK33" i="29"/>
  <c r="AJ172" i="29"/>
  <c r="AJ153" i="29"/>
  <c r="AJ171" i="31"/>
  <c r="AJ152" i="31"/>
  <c r="AK32" i="31"/>
  <c r="AJ148" i="30"/>
  <c r="AK28" i="30"/>
  <c r="AJ167" i="30"/>
  <c r="AK33" i="30"/>
  <c r="AJ30" i="34"/>
  <c r="AK23" i="31"/>
  <c r="AK30" i="30"/>
  <c r="AI166" i="34"/>
  <c r="AJ28" i="34"/>
  <c r="AI147" i="34"/>
  <c r="AJ172" i="31"/>
  <c r="AK33" i="31"/>
  <c r="AJ153" i="31"/>
  <c r="AJ148" i="31"/>
  <c r="AJ167" i="31"/>
  <c r="AK28" i="31"/>
  <c r="AO46" i="2"/>
  <c r="AP35" i="2"/>
  <c r="AJ37" i="30"/>
  <c r="AI37" i="10"/>
  <c r="AJ23" i="10"/>
  <c r="AJ26" i="10"/>
  <c r="AJ32" i="10"/>
  <c r="AJ32" i="33"/>
  <c r="AI31" i="2"/>
  <c r="AJ28" i="2"/>
  <c r="AJ23" i="2"/>
  <c r="AJ27" i="2"/>
  <c r="AK23" i="32"/>
  <c r="AJ34" i="34"/>
  <c r="AI172" i="34"/>
  <c r="AI153" i="34"/>
  <c r="AK34" i="10"/>
  <c r="AK31" i="10"/>
  <c r="AK30" i="29"/>
  <c r="AK29" i="10"/>
  <c r="AK27" i="10"/>
  <c r="AL26" i="29"/>
  <c r="AJ34" i="33"/>
  <c r="AJ37" i="31"/>
  <c r="AK29" i="29"/>
  <c r="AI152" i="34"/>
  <c r="AJ33" i="34"/>
  <c r="AI171" i="34"/>
  <c r="AL31" i="29"/>
  <c r="AK28" i="33"/>
  <c r="AI151" i="34"/>
  <c r="AI170" i="34"/>
  <c r="AJ32" i="34"/>
  <c r="AK35" i="34"/>
  <c r="AJ173" i="34"/>
  <c r="AJ154" i="34"/>
  <c r="AI144" i="34"/>
  <c r="AI163" i="34"/>
  <c r="AJ25" i="34"/>
  <c r="AK24" i="10"/>
  <c r="AK27" i="33"/>
  <c r="AK30" i="33"/>
  <c r="AJ25" i="33"/>
  <c r="AJ33" i="33"/>
  <c r="AL24" i="29"/>
  <c r="AI37" i="33"/>
  <c r="AJ23" i="33"/>
  <c r="AK32" i="29"/>
  <c r="AK34" i="29"/>
  <c r="AL23" i="29"/>
  <c r="AK30" i="10"/>
  <c r="AK24" i="33"/>
  <c r="AJ155" i="29"/>
  <c r="AJ174" i="29"/>
  <c r="AK35" i="29"/>
  <c r="AK35" i="10"/>
  <c r="AJ35" i="33"/>
  <c r="AJ26" i="33"/>
  <c r="AK33" i="10"/>
  <c r="AJ148" i="29"/>
  <c r="AJ167" i="29"/>
  <c r="AK28" i="29"/>
  <c r="AJ37" i="29"/>
  <c r="AK29" i="30"/>
  <c r="AK26" i="34"/>
  <c r="AJ29" i="33"/>
  <c r="AJ31" i="34"/>
  <c r="AI150" i="34"/>
  <c r="AI169" i="34"/>
  <c r="AK24" i="34"/>
  <c r="AJ27" i="34"/>
  <c r="AL27" i="29"/>
  <c r="AK28" i="10"/>
  <c r="AJ31" i="33"/>
  <c r="AJ163" i="30"/>
  <c r="AJ144" i="30"/>
  <c r="AK24" i="30"/>
  <c r="AJ23" i="34"/>
  <c r="AI37" i="34"/>
  <c r="AI142" i="34"/>
  <c r="AI161" i="34"/>
  <c r="AK25" i="10"/>
  <c r="AL21" i="32"/>
  <c r="AK29" i="2"/>
  <c r="AK171" i="30"/>
  <c r="AK152" i="30"/>
  <c r="AL32" i="30"/>
  <c r="AL20" i="2"/>
  <c r="AL28" i="32"/>
  <c r="AL26" i="31"/>
  <c r="AK170" i="31"/>
  <c r="AK151" i="31"/>
  <c r="AL31" i="31"/>
  <c r="AK27" i="32"/>
  <c r="AK25" i="32"/>
  <c r="AK174" i="31"/>
  <c r="AK155" i="31"/>
  <c r="AL35" i="31"/>
  <c r="AK144" i="31"/>
  <c r="AK163" i="31"/>
  <c r="AL24" i="31"/>
  <c r="AL24" i="32"/>
  <c r="AK29" i="32"/>
  <c r="AK25" i="2"/>
  <c r="AL24" i="2"/>
  <c r="AK145" i="31"/>
  <c r="AK164" i="31"/>
  <c r="AL25" i="31"/>
  <c r="AL164" i="30"/>
  <c r="AL145" i="30"/>
  <c r="AM25" i="30"/>
  <c r="AL26" i="2"/>
  <c r="AK155" i="30"/>
  <c r="AK174" i="30"/>
  <c r="AL35" i="30"/>
  <c r="AK147" i="30"/>
  <c r="AK166" i="30"/>
  <c r="AL27" i="30"/>
  <c r="AL22" i="32"/>
  <c r="AK22" i="2"/>
  <c r="AJ31" i="32"/>
  <c r="AK20" i="32"/>
  <c r="AM34" i="30"/>
  <c r="AK21" i="2"/>
  <c r="AJ173" i="31"/>
  <c r="AJ154" i="31"/>
  <c r="AK34" i="31"/>
  <c r="AK166" i="31"/>
  <c r="AK147" i="31"/>
  <c r="AL27" i="31"/>
  <c r="AK29" i="31"/>
  <c r="AL26" i="32"/>
  <c r="AK30" i="31"/>
  <c r="AL23" i="30"/>
  <c r="AL30" i="30" l="1"/>
  <c r="AL26" i="30"/>
  <c r="AL33" i="29"/>
  <c r="AK172" i="29"/>
  <c r="AK153" i="29"/>
  <c r="AL28" i="30"/>
  <c r="AK148" i="30"/>
  <c r="AK167" i="30"/>
  <c r="AK30" i="34"/>
  <c r="AL31" i="30"/>
  <c r="AK28" i="34"/>
  <c r="AJ166" i="34"/>
  <c r="AJ147" i="34"/>
  <c r="AL33" i="31"/>
  <c r="AK172" i="31"/>
  <c r="AK153" i="31"/>
  <c r="AK167" i="31"/>
  <c r="AK148" i="31"/>
  <c r="AL28" i="31"/>
  <c r="AL23" i="31"/>
  <c r="AL25" i="29"/>
  <c r="AJ148" i="34"/>
  <c r="AJ167" i="34"/>
  <c r="AK29" i="34"/>
  <c r="AL33" i="30"/>
  <c r="AK152" i="31"/>
  <c r="AK171" i="31"/>
  <c r="AL32" i="31"/>
  <c r="AK37" i="30"/>
  <c r="AP46" i="2"/>
  <c r="AQ35" i="2"/>
  <c r="AJ37" i="10"/>
  <c r="AK37" i="29"/>
  <c r="AK23" i="10"/>
  <c r="AK26" i="10"/>
  <c r="AK32" i="10"/>
  <c r="AK32" i="33"/>
  <c r="AJ31" i="2"/>
  <c r="AK28" i="2"/>
  <c r="AK27" i="2"/>
  <c r="AK23" i="2"/>
  <c r="AL23" i="32"/>
  <c r="AM27" i="29"/>
  <c r="AL24" i="34"/>
  <c r="AK29" i="33"/>
  <c r="AL35" i="10"/>
  <c r="AJ37" i="33"/>
  <c r="AK23" i="33"/>
  <c r="AK33" i="33"/>
  <c r="AL30" i="33"/>
  <c r="AK154" i="34"/>
  <c r="AL35" i="34"/>
  <c r="AK173" i="34"/>
  <c r="AK31" i="33"/>
  <c r="AJ172" i="34"/>
  <c r="AK34" i="34"/>
  <c r="AJ153" i="34"/>
  <c r="AJ161" i="34"/>
  <c r="AJ142" i="34"/>
  <c r="AJ37" i="34"/>
  <c r="AK23" i="34"/>
  <c r="AK167" i="29"/>
  <c r="AK148" i="29"/>
  <c r="AL28" i="29"/>
  <c r="AL34" i="29"/>
  <c r="AL24" i="30"/>
  <c r="AK163" i="30"/>
  <c r="AK144" i="30"/>
  <c r="AL28" i="10"/>
  <c r="AL33" i="10"/>
  <c r="AK174" i="29"/>
  <c r="AK155" i="29"/>
  <c r="AL35" i="29"/>
  <c r="AL24" i="33"/>
  <c r="AL30" i="10"/>
  <c r="AJ171" i="34"/>
  <c r="AJ152" i="34"/>
  <c r="AK33" i="34"/>
  <c r="AL29" i="10"/>
  <c r="AL34" i="10"/>
  <c r="AM23" i="29"/>
  <c r="AM24" i="29"/>
  <c r="AL27" i="33"/>
  <c r="AL28" i="33"/>
  <c r="AM26" i="29"/>
  <c r="AL30" i="29"/>
  <c r="AL27" i="10"/>
  <c r="AK37" i="31"/>
  <c r="AL25" i="10"/>
  <c r="AL29" i="30"/>
  <c r="AK26" i="33"/>
  <c r="AL24" i="10"/>
  <c r="AL31" i="10"/>
  <c r="AL26" i="34"/>
  <c r="AK35" i="33"/>
  <c r="AL32" i="29"/>
  <c r="AK32" i="34"/>
  <c r="AJ170" i="34"/>
  <c r="AJ151" i="34"/>
  <c r="AM31" i="29"/>
  <c r="AL29" i="29"/>
  <c r="AK27" i="34"/>
  <c r="AJ150" i="34"/>
  <c r="AJ169" i="34"/>
  <c r="AK31" i="34"/>
  <c r="AK25" i="33"/>
  <c r="AJ144" i="34"/>
  <c r="AJ163" i="34"/>
  <c r="AK25" i="34"/>
  <c r="AK34" i="33"/>
  <c r="AL166" i="30"/>
  <c r="AL147" i="30"/>
  <c r="AM27" i="30"/>
  <c r="AL164" i="31"/>
  <c r="AL145" i="31"/>
  <c r="AM25" i="31"/>
  <c r="AM24" i="32"/>
  <c r="AM24" i="2"/>
  <c r="AL29" i="32"/>
  <c r="AL27" i="32"/>
  <c r="AL170" i="31"/>
  <c r="AL151" i="31"/>
  <c r="AM31" i="31"/>
  <c r="AM28" i="32"/>
  <c r="AM21" i="32"/>
  <c r="AM26" i="2"/>
  <c r="AL25" i="32"/>
  <c r="AM26" i="31"/>
  <c r="AL29" i="2"/>
  <c r="AN34" i="30"/>
  <c r="AM22" i="32"/>
  <c r="AL25" i="2"/>
  <c r="AL144" i="31"/>
  <c r="AL163" i="31"/>
  <c r="AM24" i="31"/>
  <c r="AM164" i="30"/>
  <c r="AM145" i="30"/>
  <c r="AN25" i="30"/>
  <c r="AL174" i="31"/>
  <c r="AL155" i="31"/>
  <c r="AM35" i="31"/>
  <c r="AL21" i="2"/>
  <c r="AK31" i="32"/>
  <c r="AL20" i="32"/>
  <c r="AM26" i="32"/>
  <c r="AL166" i="31"/>
  <c r="AL147" i="31"/>
  <c r="AM27" i="31"/>
  <c r="AL29" i="31"/>
  <c r="AL22" i="2"/>
  <c r="AM23" i="30"/>
  <c r="AL30" i="31"/>
  <c r="AK173" i="31"/>
  <c r="AK154" i="31"/>
  <c r="AL34" i="31"/>
  <c r="AL174" i="30"/>
  <c r="AL155" i="30"/>
  <c r="AM35" i="30"/>
  <c r="AM20" i="2"/>
  <c r="AL171" i="30"/>
  <c r="AL152" i="30"/>
  <c r="AM32" i="30"/>
  <c r="AM33" i="30" l="1"/>
  <c r="AL172" i="31"/>
  <c r="AL153" i="31"/>
  <c r="AM33" i="31"/>
  <c r="AM26" i="30"/>
  <c r="AL148" i="31"/>
  <c r="AM28" i="31"/>
  <c r="AL167" i="31"/>
  <c r="AK166" i="34"/>
  <c r="AK147" i="34"/>
  <c r="AL28" i="34"/>
  <c r="AM25" i="29"/>
  <c r="AL30" i="34"/>
  <c r="AL152" i="31"/>
  <c r="AL171" i="31"/>
  <c r="AM32" i="31"/>
  <c r="AM23" i="31"/>
  <c r="AM30" i="30"/>
  <c r="AM31" i="30"/>
  <c r="AL29" i="34"/>
  <c r="AK167" i="34"/>
  <c r="AK148" i="34"/>
  <c r="AM28" i="30"/>
  <c r="AL167" i="30"/>
  <c r="AL148" i="30"/>
  <c r="AL153" i="29"/>
  <c r="AL172" i="29"/>
  <c r="AM33" i="29"/>
  <c r="AQ46" i="2"/>
  <c r="AR35" i="2"/>
  <c r="AL37" i="30"/>
  <c r="AK37" i="10"/>
  <c r="AL23" i="10"/>
  <c r="AL32" i="10"/>
  <c r="AL26" i="10"/>
  <c r="AL32" i="33"/>
  <c r="AK31" i="2"/>
  <c r="AL28" i="2"/>
  <c r="AL23" i="2"/>
  <c r="AL27" i="2"/>
  <c r="AL37" i="31"/>
  <c r="AL37" i="29"/>
  <c r="AM23" i="32"/>
  <c r="AK169" i="34"/>
  <c r="AK150" i="34"/>
  <c r="AL31" i="34"/>
  <c r="AM31" i="10"/>
  <c r="AM24" i="33"/>
  <c r="AN27" i="29"/>
  <c r="AL34" i="33"/>
  <c r="AM26" i="34"/>
  <c r="AL26" i="33"/>
  <c r="AM34" i="10"/>
  <c r="AL163" i="30"/>
  <c r="AL144" i="30"/>
  <c r="AM24" i="30"/>
  <c r="AM35" i="10"/>
  <c r="AL25" i="34"/>
  <c r="AK163" i="34"/>
  <c r="AK144" i="34"/>
  <c r="AN31" i="29"/>
  <c r="AM25" i="10"/>
  <c r="AM27" i="10"/>
  <c r="AL174" i="29"/>
  <c r="AM35" i="29"/>
  <c r="AL155" i="29"/>
  <c r="AM34" i="29"/>
  <c r="AK151" i="34"/>
  <c r="AK170" i="34"/>
  <c r="AL32" i="34"/>
  <c r="AM30" i="29"/>
  <c r="AM28" i="33"/>
  <c r="AM29" i="10"/>
  <c r="AK142" i="34"/>
  <c r="AK161" i="34"/>
  <c r="AK37" i="34"/>
  <c r="AL23" i="34"/>
  <c r="AM30" i="33"/>
  <c r="AL27" i="34"/>
  <c r="AM24" i="10"/>
  <c r="AN23" i="29"/>
  <c r="AM28" i="10"/>
  <c r="AK153" i="34"/>
  <c r="AK172" i="34"/>
  <c r="AL34" i="34"/>
  <c r="AL33" i="33"/>
  <c r="AL29" i="33"/>
  <c r="AM32" i="29"/>
  <c r="AL35" i="33"/>
  <c r="AM29" i="30"/>
  <c r="AM27" i="33"/>
  <c r="AK171" i="34"/>
  <c r="AK152" i="34"/>
  <c r="AL33" i="34"/>
  <c r="AL31" i="33"/>
  <c r="AK37" i="33"/>
  <c r="AL25" i="33"/>
  <c r="AM29" i="29"/>
  <c r="AM28" i="29"/>
  <c r="AL148" i="29"/>
  <c r="AL167" i="29"/>
  <c r="AL23" i="33"/>
  <c r="AM24" i="34"/>
  <c r="AN26" i="29"/>
  <c r="AN24" i="29"/>
  <c r="AM30" i="10"/>
  <c r="AM33" i="10"/>
  <c r="AM35" i="34"/>
  <c r="AL154" i="34"/>
  <c r="AL173" i="34"/>
  <c r="AM152" i="30"/>
  <c r="AM171" i="30"/>
  <c r="AN32" i="30"/>
  <c r="AM29" i="2"/>
  <c r="AM144" i="31"/>
  <c r="AM163" i="31"/>
  <c r="AN24" i="31"/>
  <c r="AM25" i="2"/>
  <c r="AN22" i="32"/>
  <c r="AN26" i="31"/>
  <c r="AN26" i="2"/>
  <c r="AM170" i="31"/>
  <c r="AM151" i="31"/>
  <c r="AN31" i="31"/>
  <c r="AM21" i="2"/>
  <c r="AM22" i="2"/>
  <c r="AM166" i="31"/>
  <c r="AM147" i="31"/>
  <c r="AN27" i="31"/>
  <c r="AL31" i="32"/>
  <c r="AM20" i="32"/>
  <c r="AN26" i="32"/>
  <c r="AM25" i="32"/>
  <c r="AN24" i="32"/>
  <c r="AM174" i="31"/>
  <c r="AM155" i="31"/>
  <c r="AN35" i="31"/>
  <c r="AO34" i="30"/>
  <c r="AN28" i="32"/>
  <c r="AM145" i="31"/>
  <c r="AM164" i="31"/>
  <c r="AN25" i="31"/>
  <c r="AN21" i="32"/>
  <c r="AM29" i="31"/>
  <c r="AN145" i="30"/>
  <c r="AN164" i="30"/>
  <c r="AO25" i="30"/>
  <c r="AM147" i="30"/>
  <c r="AM166" i="30"/>
  <c r="AN27" i="30"/>
  <c r="AN20" i="2"/>
  <c r="AM174" i="30"/>
  <c r="AM155" i="30"/>
  <c r="AN35" i="30"/>
  <c r="AM30" i="31"/>
  <c r="AN24" i="2"/>
  <c r="AN23" i="30"/>
  <c r="AL173" i="31"/>
  <c r="AL154" i="31"/>
  <c r="AM34" i="31"/>
  <c r="AM27" i="32"/>
  <c r="AM29" i="32"/>
  <c r="AL166" i="34" l="1"/>
  <c r="AL147" i="34"/>
  <c r="AM28" i="34"/>
  <c r="AM30" i="34"/>
  <c r="AN31" i="30"/>
  <c r="AM148" i="30"/>
  <c r="AN28" i="30"/>
  <c r="AM167" i="30"/>
  <c r="AL148" i="34"/>
  <c r="AL167" i="34"/>
  <c r="AM29" i="34"/>
  <c r="AN32" i="31"/>
  <c r="AM152" i="31"/>
  <c r="AM171" i="31"/>
  <c r="AN26" i="30"/>
  <c r="AM153" i="31"/>
  <c r="AN33" i="31"/>
  <c r="AM172" i="31"/>
  <c r="AN30" i="30"/>
  <c r="AM153" i="29"/>
  <c r="AN33" i="29"/>
  <c r="AM172" i="29"/>
  <c r="AN23" i="31"/>
  <c r="AN25" i="29"/>
  <c r="AN28" i="31"/>
  <c r="AM148" i="31"/>
  <c r="AM167" i="31"/>
  <c r="AN33" i="30"/>
  <c r="AS35" i="2"/>
  <c r="AR46" i="2"/>
  <c r="AM37" i="31"/>
  <c r="AL37" i="10"/>
  <c r="AM23" i="10"/>
  <c r="AM32" i="10"/>
  <c r="AM26" i="10"/>
  <c r="AM32" i="33"/>
  <c r="AM28" i="2"/>
  <c r="AM27" i="2"/>
  <c r="AM23" i="2"/>
  <c r="AL31" i="2"/>
  <c r="AN23" i="32"/>
  <c r="AO23" i="29"/>
  <c r="AN34" i="29"/>
  <c r="AN24" i="33"/>
  <c r="AM173" i="34"/>
  <c r="AM154" i="34"/>
  <c r="AN35" i="34"/>
  <c r="AM148" i="29"/>
  <c r="AM167" i="29"/>
  <c r="AN28" i="29"/>
  <c r="AN30" i="29"/>
  <c r="AN30" i="10"/>
  <c r="AN28" i="10"/>
  <c r="AM174" i="29"/>
  <c r="AM155" i="29"/>
  <c r="AN35" i="29"/>
  <c r="AN27" i="10"/>
  <c r="AN34" i="10"/>
  <c r="AL37" i="33"/>
  <c r="AM23" i="33"/>
  <c r="AN29" i="29"/>
  <c r="AN25" i="10"/>
  <c r="AM26" i="33"/>
  <c r="AN31" i="10"/>
  <c r="AM33" i="33"/>
  <c r="AM31" i="33"/>
  <c r="AN27" i="33"/>
  <c r="AM35" i="33"/>
  <c r="AL172" i="34"/>
  <c r="AL153" i="34"/>
  <c r="AM34" i="34"/>
  <c r="AN24" i="10"/>
  <c r="AL163" i="34"/>
  <c r="AL144" i="34"/>
  <c r="AM25" i="34"/>
  <c r="AO26" i="29"/>
  <c r="AM37" i="29"/>
  <c r="AN32" i="29"/>
  <c r="AM27" i="34"/>
  <c r="AN30" i="33"/>
  <c r="AN24" i="30"/>
  <c r="AM144" i="30"/>
  <c r="AM163" i="30"/>
  <c r="AM34" i="33"/>
  <c r="AO27" i="29"/>
  <c r="AL150" i="34"/>
  <c r="AL169" i="34"/>
  <c r="AM31" i="34"/>
  <c r="AO24" i="29"/>
  <c r="AM29" i="33"/>
  <c r="AN29" i="10"/>
  <c r="AL170" i="34"/>
  <c r="AL151" i="34"/>
  <c r="AM32" i="34"/>
  <c r="AN26" i="34"/>
  <c r="AN29" i="30"/>
  <c r="AM37" i="30"/>
  <c r="AN33" i="10"/>
  <c r="AN24" i="34"/>
  <c r="AM25" i="33"/>
  <c r="AM33" i="34"/>
  <c r="AL152" i="34"/>
  <c r="AL171" i="34"/>
  <c r="AL142" i="34"/>
  <c r="AL37" i="34"/>
  <c r="AM23" i="34"/>
  <c r="AL161" i="34"/>
  <c r="AN28" i="33"/>
  <c r="AO31" i="29"/>
  <c r="AN35" i="10"/>
  <c r="AN22" i="2"/>
  <c r="AN151" i="31"/>
  <c r="AN170" i="31"/>
  <c r="AO31" i="31"/>
  <c r="AN155" i="30"/>
  <c r="AN174" i="30"/>
  <c r="AO35" i="30"/>
  <c r="AN166" i="30"/>
  <c r="AN147" i="30"/>
  <c r="AO27" i="30"/>
  <c r="AN25" i="2"/>
  <c r="AN29" i="31"/>
  <c r="AP34" i="30"/>
  <c r="AN29" i="32"/>
  <c r="AM173" i="31"/>
  <c r="AM154" i="31"/>
  <c r="AN34" i="31"/>
  <c r="AN144" i="31"/>
  <c r="AN163" i="31"/>
  <c r="AO24" i="31"/>
  <c r="AN174" i="31"/>
  <c r="AN155" i="31"/>
  <c r="AO35" i="31"/>
  <c r="AN152" i="30"/>
  <c r="AN171" i="30"/>
  <c r="AO32" i="30"/>
  <c r="AO145" i="30"/>
  <c r="AO164" i="30"/>
  <c r="AP25" i="30"/>
  <c r="AO24" i="32"/>
  <c r="AO22" i="32"/>
  <c r="AN29" i="2"/>
  <c r="AN164" i="31"/>
  <c r="AN145" i="31"/>
  <c r="AO25" i="31"/>
  <c r="AM31" i="32"/>
  <c r="AN20" i="32"/>
  <c r="AO24" i="2"/>
  <c r="AN30" i="31"/>
  <c r="AO20" i="2"/>
  <c r="AN147" i="31"/>
  <c r="AN166" i="31"/>
  <c r="AO27" i="31"/>
  <c r="AO26" i="2"/>
  <c r="AO26" i="31"/>
  <c r="AO23" i="30"/>
  <c r="AN27" i="32"/>
  <c r="AO21" i="32"/>
  <c r="AO28" i="32"/>
  <c r="AN25" i="32"/>
  <c r="AO26" i="32"/>
  <c r="AN21" i="2"/>
  <c r="AO33" i="29" l="1"/>
  <c r="AN172" i="29"/>
  <c r="AN153" i="29"/>
  <c r="AN171" i="31"/>
  <c r="AO32" i="31"/>
  <c r="AN152" i="31"/>
  <c r="AO30" i="30"/>
  <c r="AO33" i="31"/>
  <c r="AN172" i="31"/>
  <c r="AN153" i="31"/>
  <c r="AN167" i="30"/>
  <c r="AN148" i="30"/>
  <c r="AO28" i="30"/>
  <c r="AN148" i="31"/>
  <c r="AO28" i="31"/>
  <c r="AN167" i="31"/>
  <c r="AO26" i="30"/>
  <c r="AN29" i="34"/>
  <c r="AM148" i="34"/>
  <c r="AM167" i="34"/>
  <c r="AN28" i="34"/>
  <c r="AM147" i="34"/>
  <c r="AM166" i="34"/>
  <c r="AO25" i="29"/>
  <c r="AN30" i="34"/>
  <c r="AO33" i="30"/>
  <c r="AO23" i="31"/>
  <c r="AO31" i="30"/>
  <c r="AT35" i="2"/>
  <c r="AS46" i="2"/>
  <c r="AM37" i="10"/>
  <c r="AN37" i="30"/>
  <c r="AN23" i="10"/>
  <c r="AN32" i="10"/>
  <c r="AN26" i="10"/>
  <c r="AN32" i="33"/>
  <c r="AN28" i="2"/>
  <c r="AN23" i="2"/>
  <c r="AM31" i="2"/>
  <c r="AN27" i="2"/>
  <c r="AN37" i="31"/>
  <c r="AO23" i="32"/>
  <c r="AO35" i="10"/>
  <c r="AO28" i="33"/>
  <c r="AM172" i="34"/>
  <c r="AN34" i="34"/>
  <c r="AM153" i="34"/>
  <c r="AO27" i="10"/>
  <c r="AO28" i="10"/>
  <c r="AO30" i="29"/>
  <c r="AO24" i="33"/>
  <c r="AM37" i="33"/>
  <c r="AN25" i="33"/>
  <c r="AP27" i="29"/>
  <c r="AN31" i="33"/>
  <c r="AN174" i="29"/>
  <c r="AN155" i="29"/>
  <c r="AO35" i="29"/>
  <c r="AN167" i="29"/>
  <c r="AN148" i="29"/>
  <c r="AO28" i="29"/>
  <c r="AN37" i="29"/>
  <c r="AP31" i="29"/>
  <c r="AM37" i="34"/>
  <c r="AN23" i="34"/>
  <c r="AM142" i="34"/>
  <c r="AM161" i="34"/>
  <c r="AO33" i="10"/>
  <c r="AN29" i="33"/>
  <c r="AP24" i="29"/>
  <c r="AN144" i="30"/>
  <c r="AN163" i="30"/>
  <c r="AO24" i="30"/>
  <c r="AN33" i="33"/>
  <c r="AO30" i="33"/>
  <c r="AO25" i="10"/>
  <c r="AO29" i="29"/>
  <c r="AO26" i="34"/>
  <c r="AN32" i="34"/>
  <c r="AM170" i="34"/>
  <c r="AM151" i="34"/>
  <c r="AO32" i="29"/>
  <c r="AN35" i="33"/>
  <c r="AO34" i="10"/>
  <c r="AO30" i="10"/>
  <c r="AP23" i="29"/>
  <c r="AO29" i="30"/>
  <c r="AM150" i="34"/>
  <c r="AM169" i="34"/>
  <c r="AN31" i="34"/>
  <c r="AN34" i="33"/>
  <c r="AO31" i="10"/>
  <c r="AN173" i="34"/>
  <c r="AN154" i="34"/>
  <c r="AO35" i="34"/>
  <c r="AO29" i="10"/>
  <c r="AO24" i="34"/>
  <c r="AM163" i="34"/>
  <c r="AN25" i="34"/>
  <c r="AM144" i="34"/>
  <c r="AO24" i="10"/>
  <c r="AO27" i="33"/>
  <c r="AN26" i="33"/>
  <c r="AO34" i="29"/>
  <c r="AM171" i="34"/>
  <c r="AM152" i="34"/>
  <c r="AN33" i="34"/>
  <c r="AN27" i="34"/>
  <c r="AP26" i="29"/>
  <c r="AN23" i="33"/>
  <c r="AO29" i="32"/>
  <c r="AP26" i="32"/>
  <c r="AP26" i="31"/>
  <c r="AO30" i="31"/>
  <c r="AO145" i="31"/>
  <c r="AO164" i="31"/>
  <c r="AP25" i="31"/>
  <c r="AO155" i="31"/>
  <c r="AO174" i="31"/>
  <c r="AP35" i="31"/>
  <c r="AO155" i="30"/>
  <c r="AO174" i="30"/>
  <c r="AP35" i="30"/>
  <c r="AO170" i="31"/>
  <c r="AO151" i="31"/>
  <c r="AP31" i="31"/>
  <c r="AO22" i="2"/>
  <c r="AO166" i="31"/>
  <c r="AO147" i="31"/>
  <c r="AP27" i="31"/>
  <c r="AN31" i="32"/>
  <c r="AO20" i="32"/>
  <c r="AN154" i="31"/>
  <c r="AN173" i="31"/>
  <c r="AO34" i="31"/>
  <c r="AO166" i="30"/>
  <c r="AO147" i="30"/>
  <c r="AP27" i="30"/>
  <c r="AP21" i="32"/>
  <c r="AP22" i="32"/>
  <c r="AQ34" i="30"/>
  <c r="AO25" i="32"/>
  <c r="AP28" i="32"/>
  <c r="AO29" i="31"/>
  <c r="AP23" i="30"/>
  <c r="AP24" i="2"/>
  <c r="AP24" i="32"/>
  <c r="AP26" i="2"/>
  <c r="AO29" i="2"/>
  <c r="AO144" i="31"/>
  <c r="AO163" i="31"/>
  <c r="AP24" i="31"/>
  <c r="AO25" i="2"/>
  <c r="AO21" i="2"/>
  <c r="AP20" i="2"/>
  <c r="AP164" i="30"/>
  <c r="AP145" i="30"/>
  <c r="AQ25" i="30"/>
  <c r="AO27" i="32"/>
  <c r="AO171" i="30"/>
  <c r="AO152" i="30"/>
  <c r="AP32" i="30"/>
  <c r="AP25" i="29" l="1"/>
  <c r="AO167" i="31"/>
  <c r="AP28" i="31"/>
  <c r="AO148" i="31"/>
  <c r="AO167" i="30"/>
  <c r="AO148" i="30"/>
  <c r="AP28" i="30"/>
  <c r="AP30" i="30"/>
  <c r="AP32" i="31"/>
  <c r="AO171" i="31"/>
  <c r="AO152" i="31"/>
  <c r="AP23" i="31"/>
  <c r="AO29" i="34"/>
  <c r="AN148" i="34"/>
  <c r="AN167" i="34"/>
  <c r="AP33" i="30"/>
  <c r="AO30" i="34"/>
  <c r="AP26" i="30"/>
  <c r="AP31" i="30"/>
  <c r="AN147" i="34"/>
  <c r="AO28" i="34"/>
  <c r="AN166" i="34"/>
  <c r="AO153" i="31"/>
  <c r="AP33" i="31"/>
  <c r="AO172" i="31"/>
  <c r="AO153" i="29"/>
  <c r="AP33" i="29"/>
  <c r="AO172" i="29"/>
  <c r="AU35" i="2"/>
  <c r="AT46" i="2"/>
  <c r="AN37" i="10"/>
  <c r="AO23" i="10"/>
  <c r="AO32" i="10"/>
  <c r="AO26" i="10"/>
  <c r="AO32" i="33"/>
  <c r="AN31" i="2"/>
  <c r="AO28" i="2"/>
  <c r="AO27" i="2"/>
  <c r="AO23" i="2"/>
  <c r="AP23" i="32"/>
  <c r="AO34" i="33"/>
  <c r="AP24" i="10"/>
  <c r="AP24" i="34"/>
  <c r="AP27" i="10"/>
  <c r="AN171" i="34"/>
  <c r="AN152" i="34"/>
  <c r="AO33" i="34"/>
  <c r="AN150" i="34"/>
  <c r="AN169" i="34"/>
  <c r="AO31" i="34"/>
  <c r="AQ23" i="29"/>
  <c r="AO35" i="33"/>
  <c r="AP30" i="33"/>
  <c r="AO163" i="30"/>
  <c r="AO144" i="30"/>
  <c r="AP24" i="30"/>
  <c r="AQ27" i="29"/>
  <c r="AP29" i="30"/>
  <c r="AO37" i="30"/>
  <c r="AO27" i="34"/>
  <c r="AP32" i="29"/>
  <c r="AO29" i="33"/>
  <c r="AO155" i="29"/>
  <c r="AO174" i="29"/>
  <c r="AP35" i="29"/>
  <c r="AQ26" i="29"/>
  <c r="AN37" i="33"/>
  <c r="AO26" i="33"/>
  <c r="AN144" i="34"/>
  <c r="AN163" i="34"/>
  <c r="AO25" i="34"/>
  <c r="AP30" i="10"/>
  <c r="AP24" i="33"/>
  <c r="AP31" i="10"/>
  <c r="AN170" i="34"/>
  <c r="AN151" i="34"/>
  <c r="AO32" i="34"/>
  <c r="AP29" i="29"/>
  <c r="AQ31" i="29"/>
  <c r="AP28" i="33"/>
  <c r="AP27" i="33"/>
  <c r="AP34" i="10"/>
  <c r="AP26" i="34"/>
  <c r="AP25" i="10"/>
  <c r="AP33" i="10"/>
  <c r="AO25" i="33"/>
  <c r="AP30" i="29"/>
  <c r="AP28" i="10"/>
  <c r="AO34" i="34"/>
  <c r="AN172" i="34"/>
  <c r="AN153" i="34"/>
  <c r="AO23" i="33"/>
  <c r="AP34" i="29"/>
  <c r="AP29" i="10"/>
  <c r="AO154" i="34"/>
  <c r="AP35" i="34"/>
  <c r="AO173" i="34"/>
  <c r="AO33" i="33"/>
  <c r="AQ24" i="29"/>
  <c r="AO23" i="34"/>
  <c r="AN142" i="34"/>
  <c r="AN161" i="34"/>
  <c r="AN37" i="34"/>
  <c r="AO167" i="29"/>
  <c r="AO148" i="29"/>
  <c r="AP28" i="29"/>
  <c r="AO37" i="29"/>
  <c r="AO31" i="33"/>
  <c r="AP35" i="10"/>
  <c r="AP144" i="31"/>
  <c r="AP163" i="31"/>
  <c r="AQ24" i="31"/>
  <c r="AP29" i="2"/>
  <c r="AQ24" i="2"/>
  <c r="AQ28" i="32"/>
  <c r="AO173" i="31"/>
  <c r="AO154" i="31"/>
  <c r="AP34" i="31"/>
  <c r="AQ20" i="2"/>
  <c r="AR34" i="30"/>
  <c r="AP170" i="31"/>
  <c r="AP151" i="31"/>
  <c r="AQ31" i="31"/>
  <c r="AQ26" i="31"/>
  <c r="AP25" i="32"/>
  <c r="AP174" i="31"/>
  <c r="AP155" i="31"/>
  <c r="AQ35" i="31"/>
  <c r="AP145" i="31"/>
  <c r="AP164" i="31"/>
  <c r="AQ25" i="31"/>
  <c r="AQ26" i="32"/>
  <c r="AP27" i="32"/>
  <c r="AP21" i="2"/>
  <c r="AQ24" i="32"/>
  <c r="AP174" i="30"/>
  <c r="AP155" i="30"/>
  <c r="AQ35" i="30"/>
  <c r="AP30" i="31"/>
  <c r="AP147" i="30"/>
  <c r="AP166" i="30"/>
  <c r="AQ27" i="30"/>
  <c r="AP166" i="31"/>
  <c r="AP147" i="31"/>
  <c r="AQ27" i="31"/>
  <c r="AQ23" i="30"/>
  <c r="AQ22" i="32"/>
  <c r="AO31" i="32"/>
  <c r="AP20" i="32"/>
  <c r="AP171" i="30"/>
  <c r="AP152" i="30"/>
  <c r="AQ32" i="30"/>
  <c r="AQ164" i="30"/>
  <c r="AQ145" i="30"/>
  <c r="AR25" i="30"/>
  <c r="AP25" i="2"/>
  <c r="AQ26" i="2"/>
  <c r="AP22" i="2"/>
  <c r="AP29" i="31"/>
  <c r="AO37" i="31"/>
  <c r="AQ21" i="32"/>
  <c r="AP29" i="32"/>
  <c r="AQ30" i="30" l="1"/>
  <c r="AQ26" i="30"/>
  <c r="AP30" i="34"/>
  <c r="AQ25" i="29"/>
  <c r="AP172" i="31"/>
  <c r="AP153" i="31"/>
  <c r="AQ33" i="31"/>
  <c r="AQ31" i="30"/>
  <c r="AP148" i="30"/>
  <c r="AP167" i="30"/>
  <c r="AQ28" i="30"/>
  <c r="AQ33" i="30"/>
  <c r="AO167" i="34"/>
  <c r="AO148" i="34"/>
  <c r="AP29" i="34"/>
  <c r="AQ23" i="31"/>
  <c r="AP152" i="31"/>
  <c r="AP171" i="31"/>
  <c r="AQ32" i="31"/>
  <c r="AP172" i="29"/>
  <c r="AP153" i="29"/>
  <c r="AQ33" i="29"/>
  <c r="AO147" i="34"/>
  <c r="AO166" i="34"/>
  <c r="AP28" i="34"/>
  <c r="AP167" i="31"/>
  <c r="AP148" i="31"/>
  <c r="AQ28" i="31"/>
  <c r="AP37" i="31"/>
  <c r="AU46" i="2"/>
  <c r="AV35" i="2"/>
  <c r="AP37" i="30"/>
  <c r="AO37" i="10"/>
  <c r="AP23" i="10"/>
  <c r="AP26" i="10"/>
  <c r="AP32" i="10"/>
  <c r="AP32" i="33"/>
  <c r="AO31" i="2"/>
  <c r="AP28" i="2"/>
  <c r="AP23" i="2"/>
  <c r="AP27" i="2"/>
  <c r="AQ23" i="32"/>
  <c r="AQ35" i="10"/>
  <c r="AR24" i="29"/>
  <c r="AP173" i="34"/>
  <c r="AQ35" i="34"/>
  <c r="AP154" i="34"/>
  <c r="AP26" i="33"/>
  <c r="AQ32" i="29"/>
  <c r="AR27" i="29"/>
  <c r="AQ30" i="33"/>
  <c r="AQ24" i="10"/>
  <c r="AQ30" i="29"/>
  <c r="AQ30" i="10"/>
  <c r="AQ29" i="30"/>
  <c r="AO169" i="34"/>
  <c r="AO150" i="34"/>
  <c r="AP31" i="34"/>
  <c r="AP31" i="33"/>
  <c r="AP33" i="33"/>
  <c r="AQ25" i="10"/>
  <c r="AQ34" i="10"/>
  <c r="AP29" i="33"/>
  <c r="AQ29" i="10"/>
  <c r="AP25" i="33"/>
  <c r="AR26" i="29"/>
  <c r="AP27" i="34"/>
  <c r="AP35" i="33"/>
  <c r="AO153" i="34"/>
  <c r="AO172" i="34"/>
  <c r="AP34" i="34"/>
  <c r="AQ26" i="34"/>
  <c r="AQ27" i="33"/>
  <c r="AQ29" i="29"/>
  <c r="AQ24" i="33"/>
  <c r="AP25" i="34"/>
  <c r="AO144" i="34"/>
  <c r="AO163" i="34"/>
  <c r="AP144" i="30"/>
  <c r="AQ24" i="30"/>
  <c r="AP163" i="30"/>
  <c r="AO171" i="34"/>
  <c r="AP33" i="34"/>
  <c r="AO152" i="34"/>
  <c r="AQ27" i="10"/>
  <c r="AQ24" i="34"/>
  <c r="AQ28" i="29"/>
  <c r="AP148" i="29"/>
  <c r="AP167" i="29"/>
  <c r="AP37" i="29"/>
  <c r="AO161" i="34"/>
  <c r="AO142" i="34"/>
  <c r="AP23" i="34"/>
  <c r="AO37" i="34"/>
  <c r="AQ34" i="29"/>
  <c r="AP23" i="33"/>
  <c r="AO37" i="33"/>
  <c r="AQ28" i="10"/>
  <c r="AQ28" i="33"/>
  <c r="AQ31" i="10"/>
  <c r="AR23" i="29"/>
  <c r="AP155" i="29"/>
  <c r="AP174" i="29"/>
  <c r="AQ35" i="29"/>
  <c r="AP34" i="33"/>
  <c r="AQ33" i="10"/>
  <c r="AR31" i="29"/>
  <c r="AO151" i="34"/>
  <c r="AO170" i="34"/>
  <c r="AP32" i="34"/>
  <c r="AQ170" i="31"/>
  <c r="AQ151" i="31"/>
  <c r="AR31" i="31"/>
  <c r="AQ147" i="30"/>
  <c r="AQ166" i="30"/>
  <c r="AR27" i="30"/>
  <c r="AR26" i="32"/>
  <c r="AQ25" i="32"/>
  <c r="AR20" i="2"/>
  <c r="AR28" i="32"/>
  <c r="AR24" i="32"/>
  <c r="AR26" i="31"/>
  <c r="AQ155" i="30"/>
  <c r="AQ174" i="30"/>
  <c r="AR35" i="30"/>
  <c r="AQ21" i="2"/>
  <c r="AQ27" i="32"/>
  <c r="AR24" i="2"/>
  <c r="AQ29" i="2"/>
  <c r="AQ29" i="32"/>
  <c r="AR21" i="32"/>
  <c r="AQ30" i="31"/>
  <c r="AQ164" i="31"/>
  <c r="AQ145" i="31"/>
  <c r="AR25" i="31"/>
  <c r="AQ155" i="31"/>
  <c r="AQ174" i="31"/>
  <c r="AR35" i="31"/>
  <c r="AR26" i="2"/>
  <c r="AQ25" i="2"/>
  <c r="AQ163" i="31"/>
  <c r="AQ144" i="31"/>
  <c r="AR24" i="31"/>
  <c r="AR23" i="30"/>
  <c r="AQ152" i="30"/>
  <c r="AQ171" i="30"/>
  <c r="AR32" i="30"/>
  <c r="AQ29" i="31"/>
  <c r="AQ22" i="2"/>
  <c r="AR22" i="32"/>
  <c r="AR145" i="30"/>
  <c r="AR164" i="30"/>
  <c r="AS25" i="30"/>
  <c r="AP31" i="32"/>
  <c r="AQ20" i="32"/>
  <c r="AQ166" i="31"/>
  <c r="AQ147" i="31"/>
  <c r="AR27" i="31"/>
  <c r="AS34" i="30"/>
  <c r="AP173" i="31"/>
  <c r="AP154" i="31"/>
  <c r="AQ34" i="31"/>
  <c r="AQ171" i="31" l="1"/>
  <c r="AQ152" i="31"/>
  <c r="AR32" i="31"/>
  <c r="AR25" i="29"/>
  <c r="AP166" i="34"/>
  <c r="AQ28" i="34"/>
  <c r="AP147" i="34"/>
  <c r="AR28" i="30"/>
  <c r="AQ167" i="30"/>
  <c r="AQ148" i="30"/>
  <c r="AQ172" i="31"/>
  <c r="AQ153" i="31"/>
  <c r="AR33" i="31"/>
  <c r="AQ30" i="34"/>
  <c r="AR23" i="31"/>
  <c r="AR26" i="30"/>
  <c r="AR30" i="30"/>
  <c r="AQ148" i="31"/>
  <c r="AQ167" i="31"/>
  <c r="AR28" i="31"/>
  <c r="AR33" i="29"/>
  <c r="AQ172" i="29"/>
  <c r="AQ153" i="29"/>
  <c r="AP148" i="34"/>
  <c r="AP167" i="34"/>
  <c r="AQ29" i="34"/>
  <c r="AR33" i="30"/>
  <c r="AR31" i="30"/>
  <c r="AV46" i="2"/>
  <c r="AW35" i="2"/>
  <c r="AQ37" i="30"/>
  <c r="AP37" i="10"/>
  <c r="AQ23" i="10"/>
  <c r="AQ32" i="10"/>
  <c r="AQ26" i="10"/>
  <c r="AQ32" i="33"/>
  <c r="AQ28" i="2"/>
  <c r="AP31" i="2"/>
  <c r="AQ27" i="2"/>
  <c r="AQ23" i="2"/>
  <c r="AR23" i="32"/>
  <c r="AS31" i="29"/>
  <c r="AR24" i="33"/>
  <c r="AQ27" i="34"/>
  <c r="AR28" i="10"/>
  <c r="AR26" i="34"/>
  <c r="AQ33" i="33"/>
  <c r="AQ26" i="33"/>
  <c r="AQ34" i="33"/>
  <c r="AQ29" i="33"/>
  <c r="AR35" i="10"/>
  <c r="AQ35" i="33"/>
  <c r="AS26" i="29"/>
  <c r="AP169" i="34"/>
  <c r="AP150" i="34"/>
  <c r="AQ31" i="34"/>
  <c r="AR30" i="29"/>
  <c r="AR24" i="10"/>
  <c r="AS27" i="29"/>
  <c r="AP151" i="34"/>
  <c r="AQ32" i="34"/>
  <c r="AP170" i="34"/>
  <c r="AR31" i="10"/>
  <c r="AP37" i="33"/>
  <c r="AQ23" i="33"/>
  <c r="AQ163" i="30"/>
  <c r="AQ144" i="30"/>
  <c r="AR24" i="30"/>
  <c r="AP144" i="34"/>
  <c r="AQ25" i="34"/>
  <c r="AP163" i="34"/>
  <c r="AR29" i="29"/>
  <c r="AQ154" i="34"/>
  <c r="AQ173" i="34"/>
  <c r="AR35" i="34"/>
  <c r="AR24" i="34"/>
  <c r="AQ167" i="29"/>
  <c r="AQ148" i="29"/>
  <c r="AR28" i="29"/>
  <c r="AR27" i="10"/>
  <c r="AP172" i="34"/>
  <c r="AP153" i="34"/>
  <c r="AQ34" i="34"/>
  <c r="AQ25" i="33"/>
  <c r="AR34" i="10"/>
  <c r="AQ31" i="33"/>
  <c r="AR28" i="33"/>
  <c r="AQ37" i="29"/>
  <c r="AR34" i="29"/>
  <c r="AP161" i="34"/>
  <c r="AP142" i="34"/>
  <c r="AP37" i="34"/>
  <c r="AQ23" i="34"/>
  <c r="AR29" i="10"/>
  <c r="AR30" i="33"/>
  <c r="AR32" i="29"/>
  <c r="AS24" i="29"/>
  <c r="AR33" i="10"/>
  <c r="AQ174" i="29"/>
  <c r="AQ155" i="29"/>
  <c r="AR35" i="29"/>
  <c r="AS23" i="29"/>
  <c r="AP171" i="34"/>
  <c r="AP152" i="34"/>
  <c r="AQ33" i="34"/>
  <c r="AR27" i="33"/>
  <c r="AR25" i="10"/>
  <c r="AR29" i="30"/>
  <c r="AR30" i="10"/>
  <c r="AS164" i="30"/>
  <c r="AS145" i="30"/>
  <c r="AT25" i="30"/>
  <c r="AS23" i="30"/>
  <c r="AR30" i="31"/>
  <c r="AR29" i="2"/>
  <c r="AR166" i="30"/>
  <c r="AR147" i="30"/>
  <c r="AS27" i="30"/>
  <c r="AR21" i="2"/>
  <c r="AR144" i="31"/>
  <c r="AR163" i="31"/>
  <c r="AS24" i="31"/>
  <c r="AR27" i="32"/>
  <c r="AR25" i="32"/>
  <c r="AR170" i="31"/>
  <c r="AR151" i="31"/>
  <c r="AS31" i="31"/>
  <c r="AR174" i="31"/>
  <c r="AR155" i="31"/>
  <c r="AS35" i="31"/>
  <c r="AR171" i="30"/>
  <c r="AR152" i="30"/>
  <c r="AS32" i="30"/>
  <c r="AS24" i="2"/>
  <c r="AR174" i="30"/>
  <c r="AR155" i="30"/>
  <c r="AS35" i="30"/>
  <c r="AS28" i="32"/>
  <c r="AS20" i="2"/>
  <c r="AS26" i="2"/>
  <c r="AR29" i="31"/>
  <c r="AR164" i="31"/>
  <c r="AR145" i="31"/>
  <c r="AS25" i="31"/>
  <c r="AS26" i="31"/>
  <c r="AQ173" i="31"/>
  <c r="AQ154" i="31"/>
  <c r="AR34" i="31"/>
  <c r="AS21" i="32"/>
  <c r="AT34" i="30"/>
  <c r="AQ31" i="32"/>
  <c r="AR20" i="32"/>
  <c r="AR166" i="31"/>
  <c r="AR147" i="31"/>
  <c r="AS27" i="31"/>
  <c r="AS22" i="32"/>
  <c r="AR22" i="2"/>
  <c r="AQ37" i="31"/>
  <c r="AR25" i="2"/>
  <c r="AR29" i="32"/>
  <c r="AS24" i="32"/>
  <c r="AS26" i="32"/>
  <c r="AS33" i="31" l="1"/>
  <c r="AR153" i="31"/>
  <c r="AR172" i="31"/>
  <c r="AS23" i="31"/>
  <c r="AR28" i="34"/>
  <c r="AQ166" i="34"/>
  <c r="AQ147" i="34"/>
  <c r="AR171" i="31"/>
  <c r="AR152" i="31"/>
  <c r="AS32" i="31"/>
  <c r="AS26" i="30"/>
  <c r="AS33" i="30"/>
  <c r="AR153" i="29"/>
  <c r="AR172" i="29"/>
  <c r="AS33" i="29"/>
  <c r="AS31" i="30"/>
  <c r="AQ148" i="34"/>
  <c r="AQ167" i="34"/>
  <c r="AR29" i="34"/>
  <c r="AR167" i="31"/>
  <c r="AR148" i="31"/>
  <c r="AS28" i="31"/>
  <c r="AS30" i="30"/>
  <c r="AR30" i="34"/>
  <c r="AR167" i="30"/>
  <c r="AR148" i="30"/>
  <c r="AS28" i="30"/>
  <c r="AS25" i="29"/>
  <c r="AR37" i="30"/>
  <c r="AW46" i="2"/>
  <c r="AX35" i="2"/>
  <c r="AQ37" i="10"/>
  <c r="AR23" i="10"/>
  <c r="AR26" i="10"/>
  <c r="AR32" i="10"/>
  <c r="AR32" i="33"/>
  <c r="AQ31" i="2"/>
  <c r="AR28" i="2"/>
  <c r="AR23" i="2"/>
  <c r="AR27" i="2"/>
  <c r="AR37" i="31"/>
  <c r="AR37" i="29"/>
  <c r="AS23" i="32"/>
  <c r="AS27" i="10"/>
  <c r="AS24" i="10"/>
  <c r="AT31" i="29"/>
  <c r="AQ171" i="34"/>
  <c r="AQ152" i="34"/>
  <c r="AR33" i="34"/>
  <c r="AR174" i="29"/>
  <c r="AR155" i="29"/>
  <c r="AS35" i="29"/>
  <c r="AS34" i="10"/>
  <c r="AR35" i="33"/>
  <c r="AR26" i="33"/>
  <c r="AR27" i="34"/>
  <c r="AS25" i="10"/>
  <c r="AS32" i="29"/>
  <c r="AR25" i="33"/>
  <c r="AR148" i="29"/>
  <c r="AR167" i="29"/>
  <c r="AS28" i="29"/>
  <c r="AQ37" i="33"/>
  <c r="AR23" i="33"/>
  <c r="AT27" i="29"/>
  <c r="AS35" i="10"/>
  <c r="AS28" i="10"/>
  <c r="AS30" i="10"/>
  <c r="AT24" i="29"/>
  <c r="AS30" i="33"/>
  <c r="AQ144" i="34"/>
  <c r="AQ163" i="34"/>
  <c r="AR25" i="34"/>
  <c r="AS26" i="34"/>
  <c r="AS34" i="29"/>
  <c r="AQ172" i="34"/>
  <c r="AQ153" i="34"/>
  <c r="AR34" i="34"/>
  <c r="AR33" i="33"/>
  <c r="AT23" i="29"/>
  <c r="AS33" i="10"/>
  <c r="AQ142" i="34"/>
  <c r="AQ161" i="34"/>
  <c r="AQ37" i="34"/>
  <c r="AR23" i="34"/>
  <c r="AS31" i="10"/>
  <c r="AR32" i="34"/>
  <c r="AQ170" i="34"/>
  <c r="AQ151" i="34"/>
  <c r="AS24" i="33"/>
  <c r="AS29" i="30"/>
  <c r="AS27" i="33"/>
  <c r="AS29" i="10"/>
  <c r="AR31" i="33"/>
  <c r="AS24" i="34"/>
  <c r="AR163" i="30"/>
  <c r="AR144" i="30"/>
  <c r="AS24" i="30"/>
  <c r="AS30" i="29"/>
  <c r="AT26" i="29"/>
  <c r="AR29" i="33"/>
  <c r="AS28" i="33"/>
  <c r="AR154" i="34"/>
  <c r="AS35" i="34"/>
  <c r="AR173" i="34"/>
  <c r="AS29" i="29"/>
  <c r="AR31" i="34"/>
  <c r="AQ150" i="34"/>
  <c r="AQ169" i="34"/>
  <c r="AR34" i="33"/>
  <c r="AT24" i="32"/>
  <c r="AT22" i="32"/>
  <c r="AS25" i="32"/>
  <c r="AT26" i="31"/>
  <c r="AT26" i="2"/>
  <c r="AT20" i="2"/>
  <c r="AT23" i="30"/>
  <c r="AS145" i="31"/>
  <c r="AS164" i="31"/>
  <c r="AT25" i="31"/>
  <c r="AS155" i="31"/>
  <c r="AS174" i="31"/>
  <c r="AT35" i="31"/>
  <c r="AS21" i="2"/>
  <c r="AT21" i="32"/>
  <c r="AS174" i="30"/>
  <c r="AS155" i="30"/>
  <c r="AT35" i="30"/>
  <c r="AT24" i="2"/>
  <c r="AS27" i="32"/>
  <c r="AT145" i="30"/>
  <c r="AT164" i="30"/>
  <c r="AU25" i="30"/>
  <c r="AS25" i="2"/>
  <c r="AT28" i="32"/>
  <c r="AS30" i="31"/>
  <c r="AU34" i="30"/>
  <c r="AS29" i="31"/>
  <c r="AS152" i="30"/>
  <c r="AS171" i="30"/>
  <c r="AT32" i="30"/>
  <c r="AS166" i="30"/>
  <c r="AS147" i="30"/>
  <c r="AT27" i="30"/>
  <c r="AT26" i="32"/>
  <c r="AS29" i="32"/>
  <c r="AS22" i="2"/>
  <c r="AS166" i="31"/>
  <c r="AS147" i="31"/>
  <c r="AT27" i="31"/>
  <c r="AS170" i="31"/>
  <c r="AS151" i="31"/>
  <c r="AT31" i="31"/>
  <c r="AR31" i="32"/>
  <c r="AS20" i="32"/>
  <c r="AR173" i="31"/>
  <c r="AR154" i="31"/>
  <c r="AS34" i="31"/>
  <c r="AS144" i="31"/>
  <c r="AS163" i="31"/>
  <c r="AT24" i="31"/>
  <c r="AS29" i="2"/>
  <c r="AS167" i="30" l="1"/>
  <c r="AT28" i="30"/>
  <c r="AS148" i="30"/>
  <c r="AT28" i="31"/>
  <c r="AS148" i="31"/>
  <c r="AS167" i="31"/>
  <c r="AS153" i="29"/>
  <c r="AT33" i="29"/>
  <c r="AS172" i="29"/>
  <c r="AS28" i="34"/>
  <c r="AR166" i="34"/>
  <c r="AR147" i="34"/>
  <c r="AT31" i="30"/>
  <c r="AS171" i="31"/>
  <c r="AT32" i="31"/>
  <c r="AS152" i="31"/>
  <c r="AT26" i="30"/>
  <c r="AS30" i="34"/>
  <c r="AR148" i="34"/>
  <c r="AR167" i="34"/>
  <c r="AS29" i="34"/>
  <c r="AT33" i="30"/>
  <c r="AS172" i="31"/>
  <c r="AS153" i="31"/>
  <c r="AT33" i="31"/>
  <c r="AT25" i="29"/>
  <c r="AT30" i="30"/>
  <c r="AT23" i="31"/>
  <c r="AX46" i="2"/>
  <c r="AY35" i="2"/>
  <c r="AR37" i="10"/>
  <c r="AS23" i="10"/>
  <c r="AS32" i="10"/>
  <c r="AS26" i="10"/>
  <c r="AS32" i="33"/>
  <c r="AR31" i="2"/>
  <c r="AS28" i="2"/>
  <c r="AS27" i="2"/>
  <c r="AS23" i="2"/>
  <c r="AS37" i="30"/>
  <c r="AT23" i="32"/>
  <c r="AS31" i="33"/>
  <c r="AU23" i="29"/>
  <c r="AS34" i="34"/>
  <c r="AR172" i="34"/>
  <c r="AR153" i="34"/>
  <c r="AT30" i="33"/>
  <c r="AS25" i="33"/>
  <c r="AT29" i="30"/>
  <c r="AT28" i="10"/>
  <c r="AS23" i="33"/>
  <c r="AR37" i="33"/>
  <c r="AS174" i="29"/>
  <c r="AS155" i="29"/>
  <c r="AT35" i="29"/>
  <c r="AS33" i="34"/>
  <c r="AR171" i="34"/>
  <c r="AR152" i="34"/>
  <c r="AS173" i="34"/>
  <c r="AS154" i="34"/>
  <c r="AT35" i="34"/>
  <c r="AT29" i="10"/>
  <c r="AS33" i="33"/>
  <c r="AU24" i="29"/>
  <c r="AT32" i="29"/>
  <c r="AS27" i="34"/>
  <c r="AS26" i="33"/>
  <c r="AS34" i="33"/>
  <c r="AS29" i="33"/>
  <c r="AS25" i="34"/>
  <c r="AR144" i="34"/>
  <c r="AR163" i="34"/>
  <c r="AT34" i="10"/>
  <c r="AT24" i="10"/>
  <c r="AT29" i="29"/>
  <c r="AT24" i="34"/>
  <c r="AS32" i="34"/>
  <c r="AR151" i="34"/>
  <c r="AR170" i="34"/>
  <c r="AT33" i="10"/>
  <c r="AT35" i="10"/>
  <c r="AS148" i="29"/>
  <c r="AT28" i="29"/>
  <c r="AS167" i="29"/>
  <c r="AS35" i="33"/>
  <c r="AT30" i="29"/>
  <c r="AT34" i="29"/>
  <c r="AT26" i="34"/>
  <c r="AU27" i="29"/>
  <c r="AT27" i="10"/>
  <c r="AS144" i="30"/>
  <c r="AS163" i="30"/>
  <c r="AT24" i="30"/>
  <c r="AT31" i="10"/>
  <c r="AS37" i="29"/>
  <c r="AT30" i="10"/>
  <c r="AT25" i="10"/>
  <c r="AS31" i="34"/>
  <c r="AR150" i="34"/>
  <c r="AR169" i="34"/>
  <c r="AT28" i="33"/>
  <c r="AU26" i="29"/>
  <c r="AT27" i="33"/>
  <c r="AT24" i="33"/>
  <c r="AR142" i="34"/>
  <c r="AR161" i="34"/>
  <c r="AR37" i="34"/>
  <c r="AS23" i="34"/>
  <c r="AU31" i="29"/>
  <c r="AT29" i="32"/>
  <c r="AT29" i="31"/>
  <c r="AT25" i="2"/>
  <c r="AT21" i="2"/>
  <c r="AT174" i="31"/>
  <c r="AT155" i="31"/>
  <c r="AU35" i="31"/>
  <c r="AS31" i="32"/>
  <c r="AT20" i="32"/>
  <c r="AT29" i="2"/>
  <c r="AU23" i="30"/>
  <c r="AT170" i="31"/>
  <c r="AT151" i="31"/>
  <c r="AU31" i="31"/>
  <c r="AT166" i="31"/>
  <c r="AT147" i="31"/>
  <c r="AU27" i="31"/>
  <c r="AT152" i="30"/>
  <c r="AT171" i="30"/>
  <c r="AU32" i="30"/>
  <c r="AU20" i="2"/>
  <c r="AT174" i="30"/>
  <c r="AT155" i="30"/>
  <c r="AU35" i="30"/>
  <c r="AS173" i="31"/>
  <c r="AS154" i="31"/>
  <c r="AT34" i="31"/>
  <c r="AV34" i="30"/>
  <c r="AU164" i="30"/>
  <c r="AU145" i="30"/>
  <c r="AV25" i="30"/>
  <c r="AU21" i="32"/>
  <c r="AU28" i="32"/>
  <c r="AU26" i="31"/>
  <c r="AS37" i="31"/>
  <c r="AT147" i="30"/>
  <c r="AT166" i="30"/>
  <c r="AU27" i="30"/>
  <c r="AT145" i="31"/>
  <c r="AT164" i="31"/>
  <c r="AU25" i="31"/>
  <c r="AT163" i="31"/>
  <c r="AT144" i="31"/>
  <c r="AU24" i="31"/>
  <c r="AT30" i="31"/>
  <c r="AU24" i="2"/>
  <c r="AU26" i="2"/>
  <c r="AU22" i="32"/>
  <c r="AT27" i="32"/>
  <c r="AT22" i="2"/>
  <c r="AU26" i="32"/>
  <c r="AT25" i="32"/>
  <c r="AU24" i="32"/>
  <c r="AU25" i="29" l="1"/>
  <c r="AU33" i="31"/>
  <c r="AT172" i="31"/>
  <c r="AT153" i="31"/>
  <c r="AS148" i="34"/>
  <c r="AS167" i="34"/>
  <c r="AT29" i="34"/>
  <c r="AU31" i="30"/>
  <c r="AT148" i="31"/>
  <c r="AT167" i="31"/>
  <c r="AU28" i="31"/>
  <c r="AU33" i="29"/>
  <c r="AT153" i="29"/>
  <c r="AT172" i="29"/>
  <c r="AU23" i="31"/>
  <c r="AT30" i="34"/>
  <c r="AT167" i="30"/>
  <c r="AT148" i="30"/>
  <c r="AU28" i="30"/>
  <c r="AT171" i="31"/>
  <c r="AT152" i="31"/>
  <c r="AU32" i="31"/>
  <c r="AU30" i="30"/>
  <c r="AU33" i="30"/>
  <c r="AU26" i="30"/>
  <c r="AS147" i="34"/>
  <c r="AS166" i="34"/>
  <c r="AT28" i="34"/>
  <c r="AT37" i="30"/>
  <c r="AY46" i="2"/>
  <c r="AS37" i="10"/>
  <c r="AT23" i="10"/>
  <c r="AT32" i="10"/>
  <c r="AT26" i="10"/>
  <c r="AT32" i="33"/>
  <c r="AS31" i="2"/>
  <c r="AT28" i="2"/>
  <c r="AT23" i="2"/>
  <c r="AT27" i="2"/>
  <c r="AT37" i="29"/>
  <c r="AU23" i="32"/>
  <c r="AU27" i="10"/>
  <c r="AU24" i="34"/>
  <c r="AV24" i="29"/>
  <c r="AT31" i="33"/>
  <c r="AT27" i="34"/>
  <c r="AU29" i="30"/>
  <c r="AT37" i="31"/>
  <c r="AU24" i="33"/>
  <c r="AU28" i="33"/>
  <c r="AU34" i="29"/>
  <c r="AU35" i="10"/>
  <c r="AT29" i="33"/>
  <c r="AU29" i="10"/>
  <c r="AS153" i="34"/>
  <c r="AS172" i="34"/>
  <c r="AT34" i="34"/>
  <c r="AV31" i="29"/>
  <c r="AU26" i="34"/>
  <c r="AT35" i="33"/>
  <c r="AU24" i="10"/>
  <c r="AT34" i="33"/>
  <c r="AT33" i="34"/>
  <c r="AS171" i="34"/>
  <c r="AS152" i="34"/>
  <c r="AT23" i="33"/>
  <c r="AU27" i="33"/>
  <c r="AU31" i="10"/>
  <c r="AT163" i="30"/>
  <c r="AT144" i="30"/>
  <c r="AU24" i="30"/>
  <c r="AU30" i="29"/>
  <c r="AU34" i="10"/>
  <c r="AU32" i="29"/>
  <c r="AT173" i="34"/>
  <c r="AT154" i="34"/>
  <c r="AU35" i="34"/>
  <c r="AT174" i="29"/>
  <c r="AT155" i="29"/>
  <c r="AU35" i="29"/>
  <c r="AS37" i="33"/>
  <c r="AT25" i="33"/>
  <c r="AS150" i="34"/>
  <c r="AS169" i="34"/>
  <c r="AT31" i="34"/>
  <c r="AS37" i="34"/>
  <c r="AT23" i="34"/>
  <c r="AS142" i="34"/>
  <c r="AS161" i="34"/>
  <c r="AU25" i="10"/>
  <c r="AS144" i="34"/>
  <c r="AT25" i="34"/>
  <c r="AS163" i="34"/>
  <c r="AV23" i="29"/>
  <c r="AV26" i="29"/>
  <c r="AT167" i="29"/>
  <c r="AU28" i="29"/>
  <c r="AT148" i="29"/>
  <c r="AT32" i="34"/>
  <c r="AS170" i="34"/>
  <c r="AS151" i="34"/>
  <c r="AT26" i="33"/>
  <c r="AT33" i="33"/>
  <c r="AU28" i="10"/>
  <c r="AU30" i="33"/>
  <c r="AU30" i="10"/>
  <c r="AV27" i="29"/>
  <c r="AU33" i="10"/>
  <c r="AU29" i="29"/>
  <c r="AV28" i="32"/>
  <c r="AV24" i="2"/>
  <c r="AV26" i="31"/>
  <c r="AU170" i="31"/>
  <c r="AU151" i="31"/>
  <c r="AV31" i="31"/>
  <c r="AT31" i="32"/>
  <c r="AU20" i="32"/>
  <c r="AU29" i="32"/>
  <c r="AU25" i="32"/>
  <c r="AU30" i="31"/>
  <c r="AU163" i="31"/>
  <c r="AU144" i="31"/>
  <c r="AV24" i="31"/>
  <c r="AV21" i="32"/>
  <c r="AV145" i="30"/>
  <c r="AV164" i="30"/>
  <c r="AW25" i="30"/>
  <c r="AU166" i="31"/>
  <c r="AU147" i="31"/>
  <c r="AV27" i="31"/>
  <c r="AU21" i="2"/>
  <c r="AV24" i="32"/>
  <c r="AU174" i="30"/>
  <c r="AU155" i="30"/>
  <c r="AV35" i="30"/>
  <c r="AU152" i="30"/>
  <c r="AU171" i="30"/>
  <c r="AV32" i="30"/>
  <c r="AV23" i="30"/>
  <c r="AU174" i="31"/>
  <c r="AU155" i="31"/>
  <c r="AV35" i="31"/>
  <c r="AV22" i="32"/>
  <c r="AV26" i="32"/>
  <c r="AV26" i="2"/>
  <c r="AU29" i="2"/>
  <c r="AU166" i="30"/>
  <c r="AU147" i="30"/>
  <c r="AV27" i="30"/>
  <c r="AV20" i="2"/>
  <c r="AU25" i="2"/>
  <c r="AU22" i="2"/>
  <c r="AU27" i="32"/>
  <c r="AU164" i="31"/>
  <c r="AU145" i="31"/>
  <c r="AV25" i="31"/>
  <c r="AW34" i="30"/>
  <c r="AT154" i="31"/>
  <c r="AT173" i="31"/>
  <c r="AU34" i="31"/>
  <c r="AU29" i="31"/>
  <c r="AU167" i="30" l="1"/>
  <c r="AU148" i="30"/>
  <c r="AV28" i="30"/>
  <c r="AU171" i="31"/>
  <c r="AU152" i="31"/>
  <c r="AV32" i="31"/>
  <c r="AV26" i="30"/>
  <c r="AV33" i="30"/>
  <c r="AU153" i="31"/>
  <c r="AU172" i="31"/>
  <c r="AV33" i="31"/>
  <c r="AV28" i="31"/>
  <c r="AU148" i="31"/>
  <c r="AU167" i="31"/>
  <c r="AV30" i="30"/>
  <c r="AU30" i="34"/>
  <c r="AU29" i="34"/>
  <c r="AT167" i="34"/>
  <c r="AT148" i="34"/>
  <c r="AV25" i="29"/>
  <c r="AU172" i="29"/>
  <c r="AU153" i="29"/>
  <c r="AV33" i="29"/>
  <c r="AU28" i="34"/>
  <c r="AT166" i="34"/>
  <c r="AT147" i="34"/>
  <c r="AV23" i="31"/>
  <c r="AV31" i="30"/>
  <c r="AU37" i="30"/>
  <c r="AT37" i="10"/>
  <c r="AU23" i="10"/>
  <c r="AU26" i="10"/>
  <c r="AU32" i="10"/>
  <c r="AU32" i="33"/>
  <c r="AU28" i="2"/>
  <c r="AT31" i="2"/>
  <c r="AU27" i="2"/>
  <c r="AU23" i="2"/>
  <c r="AU37" i="31"/>
  <c r="AV23" i="32"/>
  <c r="AV34" i="10"/>
  <c r="AV29" i="29"/>
  <c r="AV31" i="10"/>
  <c r="AV24" i="10"/>
  <c r="AV26" i="34"/>
  <c r="AU29" i="33"/>
  <c r="AV24" i="34"/>
  <c r="AU34" i="34"/>
  <c r="AT172" i="34"/>
  <c r="AT153" i="34"/>
  <c r="AV30" i="33"/>
  <c r="AT161" i="34"/>
  <c r="AT142" i="34"/>
  <c r="AT37" i="34"/>
  <c r="AU23" i="34"/>
  <c r="AV30" i="29"/>
  <c r="AV34" i="29"/>
  <c r="AV27" i="10"/>
  <c r="AW27" i="29"/>
  <c r="AV28" i="10"/>
  <c r="AW23" i="29"/>
  <c r="AV30" i="10"/>
  <c r="AT144" i="34"/>
  <c r="AT163" i="34"/>
  <c r="AU25" i="34"/>
  <c r="AT37" i="33"/>
  <c r="AU25" i="33"/>
  <c r="AT171" i="34"/>
  <c r="AT152" i="34"/>
  <c r="AU33" i="34"/>
  <c r="AV29" i="30"/>
  <c r="AU31" i="33"/>
  <c r="AU33" i="33"/>
  <c r="AU32" i="34"/>
  <c r="AT170" i="34"/>
  <c r="AT151" i="34"/>
  <c r="AW26" i="29"/>
  <c r="AV25" i="10"/>
  <c r="AV24" i="30"/>
  <c r="AU163" i="30"/>
  <c r="AU144" i="30"/>
  <c r="AW31" i="29"/>
  <c r="AV35" i="10"/>
  <c r="AV28" i="33"/>
  <c r="AU27" i="34"/>
  <c r="AV33" i="10"/>
  <c r="AT169" i="34"/>
  <c r="AT150" i="34"/>
  <c r="AU31" i="34"/>
  <c r="AU37" i="29"/>
  <c r="AV32" i="29"/>
  <c r="AU34" i="33"/>
  <c r="AU35" i="33"/>
  <c r="AV29" i="10"/>
  <c r="AV24" i="33"/>
  <c r="AU26" i="33"/>
  <c r="AU167" i="29"/>
  <c r="AU148" i="29"/>
  <c r="AV28" i="29"/>
  <c r="AU155" i="29"/>
  <c r="AU174" i="29"/>
  <c r="AV35" i="29"/>
  <c r="AU154" i="34"/>
  <c r="AU173" i="34"/>
  <c r="AV35" i="34"/>
  <c r="AV27" i="33"/>
  <c r="AU23" i="33"/>
  <c r="AW24" i="29"/>
  <c r="AV147" i="30"/>
  <c r="AV166" i="30"/>
  <c r="AW27" i="30"/>
  <c r="AV144" i="31"/>
  <c r="AV163" i="31"/>
  <c r="AW24" i="31"/>
  <c r="AW22" i="32"/>
  <c r="AW24" i="32"/>
  <c r="AV21" i="2"/>
  <c r="AW20" i="2"/>
  <c r="AV29" i="2"/>
  <c r="AV174" i="31"/>
  <c r="AV155" i="31"/>
  <c r="AW35" i="31"/>
  <c r="AW24" i="2"/>
  <c r="AW28" i="32"/>
  <c r="AX34" i="30"/>
  <c r="AV27" i="32"/>
  <c r="AV171" i="30"/>
  <c r="AV152" i="30"/>
  <c r="AW32" i="30"/>
  <c r="AV29" i="31"/>
  <c r="AV164" i="31"/>
  <c r="AV145" i="31"/>
  <c r="AW25" i="31"/>
  <c r="AV166" i="31"/>
  <c r="AV147" i="31"/>
  <c r="AW27" i="31"/>
  <c r="AV30" i="31"/>
  <c r="AV170" i="31"/>
  <c r="AV151" i="31"/>
  <c r="AW31" i="31"/>
  <c r="AV25" i="2"/>
  <c r="AV22" i="2"/>
  <c r="AU173" i="31"/>
  <c r="AU154" i="31"/>
  <c r="AV34" i="31"/>
  <c r="AW26" i="2"/>
  <c r="AW26" i="32"/>
  <c r="AV174" i="30"/>
  <c r="AV155" i="30"/>
  <c r="AW35" i="30"/>
  <c r="AW21" i="32"/>
  <c r="AV29" i="32"/>
  <c r="AU31" i="32"/>
  <c r="AV20" i="32"/>
  <c r="AW26" i="31"/>
  <c r="AW23" i="30"/>
  <c r="AW145" i="30"/>
  <c r="AW164" i="30"/>
  <c r="AX25" i="30"/>
  <c r="AV25" i="32"/>
  <c r="AU167" i="34" l="1"/>
  <c r="AU148" i="34"/>
  <c r="AV29" i="34"/>
  <c r="AV172" i="31"/>
  <c r="AV153" i="31"/>
  <c r="AW33" i="31"/>
  <c r="AV167" i="30"/>
  <c r="AV148" i="30"/>
  <c r="AW28" i="30"/>
  <c r="AU166" i="34"/>
  <c r="AU147" i="34"/>
  <c r="AV28" i="34"/>
  <c r="AV152" i="31"/>
  <c r="AW32" i="31"/>
  <c r="AV171" i="31"/>
  <c r="AV30" i="34"/>
  <c r="AV167" i="31"/>
  <c r="AV148" i="31"/>
  <c r="AW28" i="31"/>
  <c r="AW23" i="31"/>
  <c r="AW25" i="29"/>
  <c r="AW30" i="30"/>
  <c r="AW33" i="30"/>
  <c r="AW31" i="30"/>
  <c r="AV172" i="29"/>
  <c r="AV153" i="29"/>
  <c r="AW33" i="29"/>
  <c r="AW26" i="30"/>
  <c r="AV37" i="30"/>
  <c r="AV23" i="10"/>
  <c r="AV32" i="10"/>
  <c r="AV26" i="10"/>
  <c r="AU37" i="10"/>
  <c r="AV32" i="33"/>
  <c r="AU31" i="2"/>
  <c r="AV28" i="2"/>
  <c r="AV23" i="2"/>
  <c r="AV27" i="2"/>
  <c r="AW23" i="32"/>
  <c r="AW24" i="33"/>
  <c r="AV27" i="34"/>
  <c r="AW25" i="10"/>
  <c r="AW34" i="10"/>
  <c r="AV155" i="29"/>
  <c r="AW35" i="29"/>
  <c r="AV174" i="29"/>
  <c r="AU150" i="34"/>
  <c r="AU169" i="34"/>
  <c r="AV31" i="34"/>
  <c r="AX23" i="29"/>
  <c r="AW24" i="10"/>
  <c r="AW29" i="29"/>
  <c r="AV173" i="34"/>
  <c r="AV154" i="34"/>
  <c r="AW35" i="34"/>
  <c r="AV23" i="33"/>
  <c r="AU37" i="33"/>
  <c r="AV26" i="33"/>
  <c r="AW29" i="10"/>
  <c r="AU151" i="34"/>
  <c r="AV32" i="34"/>
  <c r="AU170" i="34"/>
  <c r="AW29" i="30"/>
  <c r="AU171" i="34"/>
  <c r="AU152" i="34"/>
  <c r="AV33" i="34"/>
  <c r="AW28" i="10"/>
  <c r="AW27" i="10"/>
  <c r="AU172" i="34"/>
  <c r="AU153" i="34"/>
  <c r="AV34" i="34"/>
  <c r="AV29" i="33"/>
  <c r="AX24" i="29"/>
  <c r="AW28" i="33"/>
  <c r="AV33" i="33"/>
  <c r="AV25" i="33"/>
  <c r="AW30" i="10"/>
  <c r="AW30" i="29"/>
  <c r="AW31" i="10"/>
  <c r="AW27" i="33"/>
  <c r="AW32" i="29"/>
  <c r="AW34" i="29"/>
  <c r="AW30" i="33"/>
  <c r="AW26" i="34"/>
  <c r="AV35" i="33"/>
  <c r="AV31" i="33"/>
  <c r="AX27" i="29"/>
  <c r="AW28" i="29"/>
  <c r="AV148" i="29"/>
  <c r="AV167" i="29"/>
  <c r="AV37" i="29"/>
  <c r="AW33" i="10"/>
  <c r="AW35" i="10"/>
  <c r="AV163" i="30"/>
  <c r="AV144" i="30"/>
  <c r="AW24" i="30"/>
  <c r="AX26" i="29"/>
  <c r="AU144" i="34"/>
  <c r="AU163" i="34"/>
  <c r="AV25" i="34"/>
  <c r="AW24" i="34"/>
  <c r="AV34" i="33"/>
  <c r="AX31" i="29"/>
  <c r="AU142" i="34"/>
  <c r="AU161" i="34"/>
  <c r="AU37" i="34"/>
  <c r="AV23" i="34"/>
  <c r="AX26" i="31"/>
  <c r="AW170" i="31"/>
  <c r="AW151" i="31"/>
  <c r="AX31" i="31"/>
  <c r="AW164" i="31"/>
  <c r="AW145" i="31"/>
  <c r="AX25" i="31"/>
  <c r="AX24" i="2"/>
  <c r="AW21" i="2"/>
  <c r="AW144" i="31"/>
  <c r="AW163" i="31"/>
  <c r="AX24" i="31"/>
  <c r="AW25" i="32"/>
  <c r="AW174" i="30"/>
  <c r="AW155" i="30"/>
  <c r="AX35" i="30"/>
  <c r="AW25" i="2"/>
  <c r="AX22" i="32"/>
  <c r="AV31" i="32"/>
  <c r="AW20" i="32"/>
  <c r="AX21" i="32"/>
  <c r="AW166" i="31"/>
  <c r="AW147" i="31"/>
  <c r="AX27" i="31"/>
  <c r="AW171" i="30"/>
  <c r="AW152" i="30"/>
  <c r="AX32" i="30"/>
  <c r="AX28" i="32"/>
  <c r="AX164" i="30"/>
  <c r="AX145" i="30"/>
  <c r="AY25" i="30"/>
  <c r="AX26" i="32"/>
  <c r="AW22" i="2"/>
  <c r="AW174" i="31"/>
  <c r="AW155" i="31"/>
  <c r="AX35" i="31"/>
  <c r="AX20" i="2"/>
  <c r="AX24" i="32"/>
  <c r="AW27" i="32"/>
  <c r="AW29" i="32"/>
  <c r="AX26" i="2"/>
  <c r="AW30" i="31"/>
  <c r="AW29" i="31"/>
  <c r="AV37" i="31"/>
  <c r="AW29" i="2"/>
  <c r="AY34" i="30"/>
  <c r="AX23" i="30"/>
  <c r="AV173" i="31"/>
  <c r="AV154" i="31"/>
  <c r="AW34" i="31"/>
  <c r="AW166" i="30"/>
  <c r="AW147" i="30"/>
  <c r="AX27" i="30"/>
  <c r="AY26" i="31" l="1"/>
  <c r="AY25" i="31"/>
  <c r="AY35" i="31"/>
  <c r="AY24" i="31"/>
  <c r="AY31" i="31"/>
  <c r="AY27" i="31"/>
  <c r="AW172" i="29"/>
  <c r="AW153" i="29"/>
  <c r="AX33" i="29"/>
  <c r="AW30" i="34"/>
  <c r="AW172" i="31"/>
  <c r="AW153" i="31"/>
  <c r="AX33" i="31"/>
  <c r="AX25" i="29"/>
  <c r="AX23" i="31"/>
  <c r="AW167" i="31"/>
  <c r="AW148" i="31"/>
  <c r="AX28" i="31"/>
  <c r="AW152" i="31"/>
  <c r="AW171" i="31"/>
  <c r="AX32" i="31"/>
  <c r="AW167" i="30"/>
  <c r="AX28" i="30"/>
  <c r="AW148" i="30"/>
  <c r="AW29" i="34"/>
  <c r="AV148" i="34"/>
  <c r="AV167" i="34"/>
  <c r="AX33" i="30"/>
  <c r="AX26" i="30"/>
  <c r="AX31" i="30"/>
  <c r="AX30" i="30"/>
  <c r="AW28" i="34"/>
  <c r="AV147" i="34"/>
  <c r="AV166" i="34"/>
  <c r="AW37" i="30"/>
  <c r="AW23" i="10"/>
  <c r="AW26" i="10"/>
  <c r="AV37" i="10"/>
  <c r="AW32" i="10"/>
  <c r="AW32" i="33"/>
  <c r="AW28" i="2"/>
  <c r="AV31" i="2"/>
  <c r="AW27" i="2"/>
  <c r="AW23" i="2"/>
  <c r="AX23" i="32"/>
  <c r="AV142" i="34"/>
  <c r="AV161" i="34"/>
  <c r="AV37" i="34"/>
  <c r="AW23" i="34"/>
  <c r="AV37" i="33"/>
  <c r="AW26" i="33"/>
  <c r="AY31" i="29"/>
  <c r="AX26" i="34"/>
  <c r="AX31" i="10"/>
  <c r="AX28" i="33"/>
  <c r="AX29" i="30"/>
  <c r="AW154" i="34"/>
  <c r="AX35" i="34"/>
  <c r="AW173" i="34"/>
  <c r="AX25" i="10"/>
  <c r="AX34" i="29"/>
  <c r="AW33" i="33"/>
  <c r="AX24" i="33"/>
  <c r="AY26" i="29"/>
  <c r="AW29" i="33"/>
  <c r="AW144" i="30"/>
  <c r="AW163" i="30"/>
  <c r="AX24" i="30"/>
  <c r="AY27" i="29"/>
  <c r="AW35" i="33"/>
  <c r="AX30" i="10"/>
  <c r="AV172" i="34"/>
  <c r="AV153" i="34"/>
  <c r="AW34" i="34"/>
  <c r="AX28" i="10"/>
  <c r="AX27" i="33"/>
  <c r="AY24" i="29"/>
  <c r="AV163" i="34"/>
  <c r="AV144" i="34"/>
  <c r="AW25" i="34"/>
  <c r="AW23" i="33"/>
  <c r="AY23" i="29"/>
  <c r="AW27" i="34"/>
  <c r="AX27" i="10"/>
  <c r="AW31" i="33"/>
  <c r="AW25" i="33"/>
  <c r="AX24" i="10"/>
  <c r="AW31" i="34"/>
  <c r="AV150" i="34"/>
  <c r="AV169" i="34"/>
  <c r="AX35" i="29"/>
  <c r="AW155" i="29"/>
  <c r="AW174" i="29"/>
  <c r="AX30" i="33"/>
  <c r="AW33" i="34"/>
  <c r="AV152" i="34"/>
  <c r="AV171" i="34"/>
  <c r="AX29" i="10"/>
  <c r="AX33" i="10"/>
  <c r="AW37" i="29"/>
  <c r="AX32" i="29"/>
  <c r="AW32" i="34"/>
  <c r="AV151" i="34"/>
  <c r="AV170" i="34"/>
  <c r="AW34" i="33"/>
  <c r="AX24" i="34"/>
  <c r="AX35" i="10"/>
  <c r="AW167" i="29"/>
  <c r="AW148" i="29"/>
  <c r="AX28" i="29"/>
  <c r="AX30" i="29"/>
  <c r="AX29" i="29"/>
  <c r="AX34" i="10"/>
  <c r="AY164" i="30"/>
  <c r="AY145" i="30"/>
  <c r="AX25" i="32"/>
  <c r="AX21" i="2"/>
  <c r="AX29" i="31"/>
  <c r="AX27" i="32"/>
  <c r="AY26" i="32"/>
  <c r="AX25" i="2"/>
  <c r="AX155" i="31"/>
  <c r="AX174" i="31"/>
  <c r="AX29" i="2"/>
  <c r="AX171" i="30"/>
  <c r="AX152" i="30"/>
  <c r="AY32" i="30"/>
  <c r="AW31" i="32"/>
  <c r="AX20" i="32"/>
  <c r="AY20" i="2"/>
  <c r="AW173" i="31"/>
  <c r="AW154" i="31"/>
  <c r="AX34" i="31"/>
  <c r="AW37" i="31"/>
  <c r="AY26" i="2"/>
  <c r="AY24" i="32"/>
  <c r="AY22" i="32"/>
  <c r="AY24" i="2"/>
  <c r="AY21" i="32"/>
  <c r="AY23" i="30"/>
  <c r="AX29" i="32"/>
  <c r="AX144" i="31"/>
  <c r="AX163" i="31"/>
  <c r="AX147" i="30"/>
  <c r="AX166" i="30"/>
  <c r="AY27" i="30"/>
  <c r="AX166" i="31"/>
  <c r="AX147" i="31"/>
  <c r="AX174" i="30"/>
  <c r="AX155" i="30"/>
  <c r="AY35" i="30"/>
  <c r="AX30" i="31"/>
  <c r="AX22" i="2"/>
  <c r="AY28" i="32"/>
  <c r="AX145" i="31"/>
  <c r="AX164" i="31"/>
  <c r="AX170" i="31"/>
  <c r="AX151" i="31"/>
  <c r="AY29" i="31" l="1"/>
  <c r="AY32" i="31"/>
  <c r="AY33" i="31"/>
  <c r="AY174" i="31"/>
  <c r="AY155" i="31"/>
  <c r="AY23" i="31"/>
  <c r="AY144" i="31"/>
  <c r="AY163" i="31"/>
  <c r="AY166" i="31"/>
  <c r="AY147" i="31"/>
  <c r="AY145" i="31"/>
  <c r="AY164" i="31"/>
  <c r="AY28" i="31"/>
  <c r="AY170" i="31"/>
  <c r="AY151" i="31"/>
  <c r="AY34" i="31"/>
  <c r="AY30" i="31"/>
  <c r="AX28" i="34"/>
  <c r="AW147" i="34"/>
  <c r="AW166" i="34"/>
  <c r="AY33" i="30"/>
  <c r="AW167" i="34"/>
  <c r="AW148" i="34"/>
  <c r="AX29" i="34"/>
  <c r="AX30" i="34"/>
  <c r="AY26" i="30"/>
  <c r="AY25" i="29"/>
  <c r="AY30" i="30"/>
  <c r="AX167" i="31"/>
  <c r="AX148" i="31"/>
  <c r="AX153" i="29"/>
  <c r="AX172" i="29"/>
  <c r="AY33" i="29"/>
  <c r="AX167" i="30"/>
  <c r="AX148" i="30"/>
  <c r="AY28" i="30"/>
  <c r="AX172" i="31"/>
  <c r="AX153" i="31"/>
  <c r="AX171" i="31"/>
  <c r="AX152" i="31"/>
  <c r="AY31" i="30"/>
  <c r="AX37" i="30"/>
  <c r="AW37" i="10"/>
  <c r="AX23" i="10"/>
  <c r="AX32" i="10"/>
  <c r="AX26" i="10"/>
  <c r="AX32" i="33"/>
  <c r="AX28" i="2"/>
  <c r="AW31" i="2"/>
  <c r="AX23" i="2"/>
  <c r="AX27" i="2"/>
  <c r="AX37" i="29"/>
  <c r="AY23" i="32"/>
  <c r="AX27" i="34"/>
  <c r="AY34" i="10"/>
  <c r="AX31" i="33"/>
  <c r="AX29" i="33"/>
  <c r="AY26" i="34"/>
  <c r="AY32" i="29"/>
  <c r="AY29" i="29"/>
  <c r="AY35" i="10"/>
  <c r="AW171" i="34"/>
  <c r="AW152" i="34"/>
  <c r="AX33" i="34"/>
  <c r="AW169" i="34"/>
  <c r="AW150" i="34"/>
  <c r="AX31" i="34"/>
  <c r="AY24" i="10"/>
  <c r="AX25" i="33"/>
  <c r="AX144" i="30"/>
  <c r="AY24" i="30"/>
  <c r="AX163" i="30"/>
  <c r="AY34" i="29"/>
  <c r="AY28" i="33"/>
  <c r="AX34" i="33"/>
  <c r="AX23" i="33"/>
  <c r="AW37" i="33"/>
  <c r="AY30" i="10"/>
  <c r="AY24" i="34"/>
  <c r="AX174" i="29"/>
  <c r="AX155" i="29"/>
  <c r="AY35" i="29"/>
  <c r="AY28" i="10"/>
  <c r="AY33" i="10"/>
  <c r="AY27" i="10"/>
  <c r="AW153" i="34"/>
  <c r="AW172" i="34"/>
  <c r="AX34" i="34"/>
  <c r="AX35" i="33"/>
  <c r="AY24" i="33"/>
  <c r="AY25" i="10"/>
  <c r="AX154" i="34"/>
  <c r="AX173" i="34"/>
  <c r="AY35" i="34"/>
  <c r="AY31" i="10"/>
  <c r="AY30" i="29"/>
  <c r="AY28" i="29"/>
  <c r="AX167" i="29"/>
  <c r="AX148" i="29"/>
  <c r="AW151" i="34"/>
  <c r="AW170" i="34"/>
  <c r="AX32" i="34"/>
  <c r="AY30" i="33"/>
  <c r="AX25" i="34"/>
  <c r="AW144" i="34"/>
  <c r="AW163" i="34"/>
  <c r="AX26" i="33"/>
  <c r="AW37" i="34"/>
  <c r="AW161" i="34"/>
  <c r="AX23" i="34"/>
  <c r="AW142" i="34"/>
  <c r="AY29" i="10"/>
  <c r="AY27" i="33"/>
  <c r="AX33" i="33"/>
  <c r="AY29" i="30"/>
  <c r="AY29" i="2"/>
  <c r="AY166" i="30"/>
  <c r="AY147" i="30"/>
  <c r="AY152" i="30"/>
  <c r="AY171" i="30"/>
  <c r="AX37" i="31"/>
  <c r="AX173" i="31"/>
  <c r="AX154" i="31"/>
  <c r="AX31" i="32"/>
  <c r="AY20" i="32"/>
  <c r="AY25" i="2"/>
  <c r="AY174" i="30"/>
  <c r="AY155" i="30"/>
  <c r="AY29" i="32"/>
  <c r="AY27" i="32"/>
  <c r="AY21" i="2"/>
  <c r="AY25" i="32"/>
  <c r="AY22" i="2"/>
  <c r="AY172" i="31" l="1"/>
  <c r="AY153" i="31"/>
  <c r="AY154" i="31"/>
  <c r="AY173" i="31"/>
  <c r="AY37" i="31"/>
  <c r="AY152" i="31"/>
  <c r="AY171" i="31"/>
  <c r="AY148" i="31"/>
  <c r="AY167" i="31"/>
  <c r="AY167" i="30"/>
  <c r="AY148" i="30"/>
  <c r="AY172" i="29"/>
  <c r="AY153" i="29"/>
  <c r="AY30" i="34"/>
  <c r="AY29" i="34"/>
  <c r="AX148" i="34"/>
  <c r="AX167" i="34"/>
  <c r="AX166" i="34"/>
  <c r="AY28" i="34"/>
  <c r="AX147" i="34"/>
  <c r="AY37" i="30"/>
  <c r="AX37" i="10"/>
  <c r="AY23" i="10"/>
  <c r="AY32" i="10"/>
  <c r="AY26" i="10"/>
  <c r="AY32" i="33"/>
  <c r="AY28" i="2"/>
  <c r="AY27" i="2"/>
  <c r="AX31" i="2"/>
  <c r="AY23" i="2"/>
  <c r="AX172" i="34"/>
  <c r="AX153" i="34"/>
  <c r="AY34" i="34"/>
  <c r="AY25" i="33"/>
  <c r="AX171" i="34"/>
  <c r="AY33" i="34"/>
  <c r="AX152" i="34"/>
  <c r="AY23" i="33"/>
  <c r="AX37" i="33"/>
  <c r="AX161" i="34"/>
  <c r="AX142" i="34"/>
  <c r="AX37" i="34"/>
  <c r="AY23" i="34"/>
  <c r="AY167" i="29"/>
  <c r="AY148" i="29"/>
  <c r="AY37" i="29"/>
  <c r="AY174" i="29"/>
  <c r="AY155" i="29"/>
  <c r="AY34" i="33"/>
  <c r="AX170" i="34"/>
  <c r="AX151" i="34"/>
  <c r="AY32" i="34"/>
  <c r="AY31" i="33"/>
  <c r="AY27" i="34"/>
  <c r="AY33" i="33"/>
  <c r="AY35" i="33"/>
  <c r="AY173" i="34"/>
  <c r="AY154" i="34"/>
  <c r="AY26" i="33"/>
  <c r="AY163" i="30"/>
  <c r="AY144" i="30"/>
  <c r="AX169" i="34"/>
  <c r="AX150" i="34"/>
  <c r="AY31" i="34"/>
  <c r="AX144" i="34"/>
  <c r="AY25" i="34"/>
  <c r="AX163" i="34"/>
  <c r="AY29" i="33"/>
  <c r="AY31" i="32"/>
  <c r="AY148" i="34" l="1"/>
  <c r="AY167" i="34"/>
  <c r="AY166" i="34"/>
  <c r="AY147" i="34"/>
  <c r="AY37" i="10"/>
  <c r="AY31" i="2"/>
  <c r="AY169" i="34"/>
  <c r="AY150" i="34"/>
  <c r="AY37" i="33"/>
  <c r="AY170" i="34"/>
  <c r="AY151" i="34"/>
  <c r="AY152" i="34"/>
  <c r="AY171" i="34"/>
  <c r="AY37" i="34"/>
  <c r="AY142" i="34"/>
  <c r="AY161" i="34"/>
  <c r="AY144" i="34"/>
  <c r="AY163" i="34"/>
  <c r="AY172" i="34"/>
  <c r="AY153" i="34"/>
  <c r="C2" i="48" l="1"/>
  <c r="D2" i="2"/>
  <c r="C2" i="32"/>
  <c r="C2" i="29"/>
  <c r="C2" i="34"/>
  <c r="C2" i="43"/>
  <c r="C2" i="31"/>
  <c r="C2" i="30"/>
  <c r="C2" i="33"/>
  <c r="C2" i="10"/>
  <c r="C2" i="35"/>
  <c r="C2" i="36"/>
  <c r="C64" i="30" l="1"/>
  <c r="C67" i="30"/>
  <c r="C66" i="30"/>
  <c r="C69" i="30"/>
  <c r="C60" i="30"/>
  <c r="C62" i="30"/>
  <c r="C68" i="30"/>
  <c r="C63" i="30"/>
  <c r="C70" i="30"/>
  <c r="C61" i="30"/>
  <c r="C71" i="30"/>
  <c r="C59" i="30"/>
  <c r="C65" i="30"/>
  <c r="C65" i="36"/>
  <c r="C70" i="36"/>
  <c r="C59" i="36"/>
  <c r="C71" i="36"/>
  <c r="C64" i="36"/>
  <c r="C63" i="36"/>
  <c r="C61" i="36"/>
  <c r="C67" i="36"/>
  <c r="C66" i="36"/>
  <c r="C69" i="36"/>
  <c r="C62" i="36"/>
  <c r="C68" i="36"/>
  <c r="C60" i="36"/>
  <c r="C66" i="29"/>
  <c r="C64" i="29"/>
  <c r="C68" i="29"/>
  <c r="C71" i="29"/>
  <c r="C61" i="29"/>
  <c r="C59" i="29"/>
  <c r="C63" i="29"/>
  <c r="C69" i="29"/>
  <c r="C65" i="29"/>
  <c r="C67" i="29"/>
  <c r="C60" i="29"/>
  <c r="C62" i="29"/>
  <c r="C70" i="29"/>
  <c r="D2" i="35"/>
  <c r="C59" i="35"/>
  <c r="C63" i="35"/>
  <c r="C71" i="35"/>
  <c r="C61" i="35"/>
  <c r="C69" i="35"/>
  <c r="C66" i="35"/>
  <c r="C64" i="35"/>
  <c r="C62" i="35"/>
  <c r="C67" i="35"/>
  <c r="C70" i="35"/>
  <c r="C60" i="35"/>
  <c r="C68" i="35"/>
  <c r="C65" i="35"/>
  <c r="C51" i="32"/>
  <c r="C55" i="32"/>
  <c r="C50" i="32"/>
  <c r="C59" i="32"/>
  <c r="C58" i="32"/>
  <c r="C54" i="32"/>
  <c r="C53" i="32"/>
  <c r="C56" i="32"/>
  <c r="C52" i="32"/>
  <c r="C57" i="32"/>
  <c r="C65" i="31"/>
  <c r="C67" i="31"/>
  <c r="C59" i="31"/>
  <c r="C71" i="31"/>
  <c r="C60" i="31"/>
  <c r="C69" i="31"/>
  <c r="C66" i="31"/>
  <c r="C63" i="31"/>
  <c r="C61" i="31"/>
  <c r="C62" i="31"/>
  <c r="C70" i="31"/>
  <c r="C64" i="31"/>
  <c r="C68" i="31"/>
  <c r="C61" i="10"/>
  <c r="C62" i="10"/>
  <c r="C64" i="10"/>
  <c r="C69" i="10"/>
  <c r="C65" i="10"/>
  <c r="C60" i="10"/>
  <c r="C63" i="10"/>
  <c r="C66" i="10"/>
  <c r="C71" i="10"/>
  <c r="C68" i="10"/>
  <c r="C70" i="10"/>
  <c r="C67" i="10"/>
  <c r="C59" i="10"/>
  <c r="D57" i="2"/>
  <c r="D54" i="2"/>
  <c r="D53" i="2"/>
  <c r="D51" i="2"/>
  <c r="D55" i="2"/>
  <c r="D50" i="2"/>
  <c r="D59" i="2"/>
  <c r="D52" i="2"/>
  <c r="D58" i="2"/>
  <c r="D56" i="2"/>
  <c r="C63" i="34"/>
  <c r="C69" i="34"/>
  <c r="C61" i="34"/>
  <c r="C66" i="34"/>
  <c r="C60" i="34"/>
  <c r="C65" i="34"/>
  <c r="C67" i="34"/>
  <c r="C59" i="34"/>
  <c r="C71" i="34"/>
  <c r="C64" i="34"/>
  <c r="C68" i="34"/>
  <c r="C62" i="34"/>
  <c r="C70" i="34"/>
  <c r="C65" i="33"/>
  <c r="C62" i="33"/>
  <c r="C63" i="33"/>
  <c r="C68" i="33"/>
  <c r="C66" i="33"/>
  <c r="C59" i="33"/>
  <c r="C67" i="33"/>
  <c r="C60" i="33"/>
  <c r="C70" i="33"/>
  <c r="C71" i="33"/>
  <c r="C69" i="33"/>
  <c r="C61" i="33"/>
  <c r="C64" i="33"/>
  <c r="C61" i="2"/>
  <c r="C62" i="2" s="1"/>
  <c r="D2" i="31"/>
  <c r="D2" i="34"/>
  <c r="C149" i="34"/>
  <c r="C165" i="34"/>
  <c r="C168" i="34"/>
  <c r="C146" i="34"/>
  <c r="D2" i="36"/>
  <c r="D2" i="29"/>
  <c r="D2" i="32"/>
  <c r="D2" i="43"/>
  <c r="C78" i="43"/>
  <c r="C83" i="43" s="1"/>
  <c r="C80" i="43"/>
  <c r="C85" i="43" s="1"/>
  <c r="C77" i="43"/>
  <c r="C82" i="43" s="1"/>
  <c r="C79" i="43"/>
  <c r="C84" i="43" s="1"/>
  <c r="D2" i="10"/>
  <c r="E2" i="2"/>
  <c r="D2" i="33"/>
  <c r="D2" i="48"/>
  <c r="C21" i="48"/>
  <c r="C23" i="48" s="1"/>
  <c r="D2" i="30"/>
  <c r="D66" i="34" l="1"/>
  <c r="D71" i="34"/>
  <c r="D60" i="34"/>
  <c r="D65" i="34"/>
  <c r="D63" i="34"/>
  <c r="D69" i="34"/>
  <c r="D67" i="34"/>
  <c r="D61" i="34"/>
  <c r="D59" i="34"/>
  <c r="D64" i="34"/>
  <c r="D68" i="34"/>
  <c r="D70" i="34"/>
  <c r="D62" i="34"/>
  <c r="E2" i="35"/>
  <c r="D66" i="35"/>
  <c r="D59" i="35"/>
  <c r="D61" i="35"/>
  <c r="D69" i="35"/>
  <c r="D67" i="35"/>
  <c r="D63" i="35"/>
  <c r="D71" i="35"/>
  <c r="D60" i="35"/>
  <c r="D64" i="35"/>
  <c r="D62" i="35"/>
  <c r="D68" i="35"/>
  <c r="D70" i="35"/>
  <c r="D65" i="35"/>
  <c r="D63" i="33"/>
  <c r="D60" i="33"/>
  <c r="D71" i="33"/>
  <c r="D66" i="33"/>
  <c r="D70" i="33"/>
  <c r="D62" i="33"/>
  <c r="D68" i="33"/>
  <c r="D59" i="33"/>
  <c r="D65" i="33"/>
  <c r="D67" i="33"/>
  <c r="D69" i="33"/>
  <c r="D61" i="33"/>
  <c r="D64" i="33"/>
  <c r="D51" i="32"/>
  <c r="D55" i="32"/>
  <c r="D58" i="32"/>
  <c r="D59" i="32"/>
  <c r="D50" i="32"/>
  <c r="D52" i="32"/>
  <c r="D54" i="32"/>
  <c r="D53" i="32"/>
  <c r="D56" i="32"/>
  <c r="D57" i="32"/>
  <c r="D67" i="31"/>
  <c r="D65" i="31"/>
  <c r="D60" i="31"/>
  <c r="D69" i="31"/>
  <c r="D63" i="31"/>
  <c r="D59" i="31"/>
  <c r="D66" i="31"/>
  <c r="D71" i="31"/>
  <c r="D64" i="31"/>
  <c r="D62" i="31"/>
  <c r="D68" i="31"/>
  <c r="D61" i="31"/>
  <c r="D70" i="31"/>
  <c r="D61" i="29"/>
  <c r="D71" i="29"/>
  <c r="D68" i="29"/>
  <c r="D64" i="29"/>
  <c r="D66" i="29"/>
  <c r="D63" i="29"/>
  <c r="D69" i="29"/>
  <c r="D60" i="29"/>
  <c r="D59" i="29"/>
  <c r="D65" i="29"/>
  <c r="D67" i="29"/>
  <c r="D62" i="29"/>
  <c r="D70" i="29"/>
  <c r="E55" i="2"/>
  <c r="E51" i="2"/>
  <c r="E57" i="2"/>
  <c r="E54" i="2"/>
  <c r="E56" i="2"/>
  <c r="E58" i="2"/>
  <c r="E59" i="2"/>
  <c r="E53" i="2"/>
  <c r="E50" i="2"/>
  <c r="E52" i="2"/>
  <c r="D69" i="10"/>
  <c r="D65" i="10"/>
  <c r="D63" i="10"/>
  <c r="D60" i="10"/>
  <c r="D62" i="10"/>
  <c r="D61" i="10"/>
  <c r="D70" i="10"/>
  <c r="D71" i="10"/>
  <c r="D66" i="10"/>
  <c r="D64" i="10"/>
  <c r="D68" i="10"/>
  <c r="D59" i="10"/>
  <c r="D67" i="10"/>
  <c r="E2" i="36"/>
  <c r="D61" i="36"/>
  <c r="D69" i="36"/>
  <c r="D62" i="36"/>
  <c r="D71" i="36"/>
  <c r="D70" i="36"/>
  <c r="D67" i="36"/>
  <c r="D66" i="36"/>
  <c r="D63" i="36"/>
  <c r="D59" i="36"/>
  <c r="D64" i="36"/>
  <c r="D65" i="36"/>
  <c r="D68" i="36"/>
  <c r="D60" i="36"/>
  <c r="D67" i="30"/>
  <c r="D59" i="30"/>
  <c r="D61" i="30"/>
  <c r="D68" i="30"/>
  <c r="D60" i="30"/>
  <c r="D63" i="30"/>
  <c r="D64" i="30"/>
  <c r="D66" i="30"/>
  <c r="D69" i="30"/>
  <c r="D71" i="30"/>
  <c r="D62" i="30"/>
  <c r="D70" i="30"/>
  <c r="D65" i="30"/>
  <c r="C73" i="35"/>
  <c r="C73" i="34"/>
  <c r="C108" i="28" s="1"/>
  <c r="C156" i="34"/>
  <c r="C157" i="34" s="1"/>
  <c r="C175" i="34"/>
  <c r="C182" i="34" s="1"/>
  <c r="C73" i="36"/>
  <c r="C184" i="36" s="1"/>
  <c r="C73" i="31"/>
  <c r="C102" i="28" s="1"/>
  <c r="C98" i="28"/>
  <c r="E2" i="30"/>
  <c r="D165" i="30"/>
  <c r="D146" i="30"/>
  <c r="D169" i="30"/>
  <c r="D150" i="30"/>
  <c r="E2" i="33"/>
  <c r="E2" i="10"/>
  <c r="C61" i="32"/>
  <c r="E2" i="29"/>
  <c r="D165" i="29"/>
  <c r="D146" i="29"/>
  <c r="D168" i="29"/>
  <c r="D166" i="29"/>
  <c r="D143" i="29"/>
  <c r="D150" i="29"/>
  <c r="D149" i="29"/>
  <c r="D147" i="29"/>
  <c r="D162" i="29"/>
  <c r="D169" i="29"/>
  <c r="E2" i="34"/>
  <c r="D165" i="34"/>
  <c r="D146" i="34"/>
  <c r="D168" i="34"/>
  <c r="D149" i="34"/>
  <c r="C73" i="30"/>
  <c r="D61" i="2"/>
  <c r="D62" i="2" s="1"/>
  <c r="F2" i="2"/>
  <c r="E2" i="32"/>
  <c r="C73" i="10"/>
  <c r="C73" i="29"/>
  <c r="C73" i="33"/>
  <c r="E2" i="43"/>
  <c r="D79" i="43"/>
  <c r="D84" i="43" s="1"/>
  <c r="D78" i="43"/>
  <c r="D83" i="43" s="1"/>
  <c r="D80" i="43"/>
  <c r="D85" i="43" s="1"/>
  <c r="D77" i="43"/>
  <c r="D82" i="43" s="1"/>
  <c r="E2" i="31"/>
  <c r="D169" i="31"/>
  <c r="D176" i="31" s="1"/>
  <c r="D150" i="31"/>
  <c r="D157" i="31" s="1"/>
  <c r="E2" i="48"/>
  <c r="D21" i="48"/>
  <c r="D23" i="48" s="1"/>
  <c r="D73" i="31" l="1"/>
  <c r="F59" i="2"/>
  <c r="F50" i="2"/>
  <c r="F51" i="2"/>
  <c r="F58" i="2"/>
  <c r="F57" i="2"/>
  <c r="F54" i="2"/>
  <c r="F55" i="2"/>
  <c r="F53" i="2"/>
  <c r="F52" i="2"/>
  <c r="F56" i="2"/>
  <c r="D73" i="35"/>
  <c r="C109" i="28"/>
  <c r="C74" i="35"/>
  <c r="D74" i="35" s="1"/>
  <c r="C191" i="35"/>
  <c r="C193" i="35" s="1"/>
  <c r="C179" i="35"/>
  <c r="C185" i="35"/>
  <c r="C192" i="35"/>
  <c r="C184" i="35"/>
  <c r="C200" i="35"/>
  <c r="E69" i="29"/>
  <c r="E59" i="29"/>
  <c r="E62" i="29"/>
  <c r="E64" i="29"/>
  <c r="E63" i="29"/>
  <c r="E71" i="29"/>
  <c r="E67" i="29"/>
  <c r="E60" i="29"/>
  <c r="E66" i="29"/>
  <c r="E65" i="29"/>
  <c r="E70" i="29"/>
  <c r="E61" i="29"/>
  <c r="E68" i="29"/>
  <c r="E64" i="30"/>
  <c r="E68" i="30"/>
  <c r="E62" i="30"/>
  <c r="E69" i="30"/>
  <c r="E65" i="30"/>
  <c r="E63" i="30"/>
  <c r="E59" i="30"/>
  <c r="E60" i="30"/>
  <c r="E66" i="30"/>
  <c r="E61" i="30"/>
  <c r="E71" i="30"/>
  <c r="E70" i="30"/>
  <c r="E67" i="30"/>
  <c r="F2" i="35"/>
  <c r="E70" i="35"/>
  <c r="E62" i="35"/>
  <c r="E64" i="35"/>
  <c r="E71" i="35"/>
  <c r="E61" i="35"/>
  <c r="E67" i="35"/>
  <c r="E60" i="35"/>
  <c r="E66" i="35"/>
  <c r="E59" i="35"/>
  <c r="E69" i="35"/>
  <c r="E63" i="35"/>
  <c r="E68" i="35"/>
  <c r="E65" i="35"/>
  <c r="D73" i="36"/>
  <c r="E63" i="10"/>
  <c r="E64" i="10"/>
  <c r="E68" i="10"/>
  <c r="E61" i="10"/>
  <c r="E70" i="10"/>
  <c r="E71" i="10"/>
  <c r="E65" i="10"/>
  <c r="E60" i="10"/>
  <c r="E66" i="10"/>
  <c r="E69" i="10"/>
  <c r="E62" i="10"/>
  <c r="E67" i="10"/>
  <c r="E59" i="10"/>
  <c r="F2" i="36"/>
  <c r="E61" i="36"/>
  <c r="E59" i="36"/>
  <c r="E60" i="36"/>
  <c r="E65" i="36"/>
  <c r="E68" i="36"/>
  <c r="E67" i="36"/>
  <c r="E69" i="36"/>
  <c r="E70" i="36"/>
  <c r="E64" i="36"/>
  <c r="E71" i="36"/>
  <c r="E66" i="36"/>
  <c r="E62" i="36"/>
  <c r="E63" i="36"/>
  <c r="E67" i="33"/>
  <c r="E71" i="33"/>
  <c r="E65" i="33"/>
  <c r="E66" i="33"/>
  <c r="E61" i="33"/>
  <c r="E64" i="33"/>
  <c r="E60" i="33"/>
  <c r="E59" i="33"/>
  <c r="E63" i="33"/>
  <c r="E70" i="33"/>
  <c r="E69" i="33"/>
  <c r="E62" i="33"/>
  <c r="E68" i="33"/>
  <c r="E69" i="31"/>
  <c r="E62" i="31"/>
  <c r="E60" i="31"/>
  <c r="E59" i="31"/>
  <c r="E65" i="31"/>
  <c r="E67" i="31"/>
  <c r="E68" i="31"/>
  <c r="E61" i="31"/>
  <c r="E64" i="31"/>
  <c r="E63" i="31"/>
  <c r="E71" i="31"/>
  <c r="E70" i="31"/>
  <c r="E66" i="31"/>
  <c r="E51" i="32"/>
  <c r="E58" i="32"/>
  <c r="E53" i="32"/>
  <c r="E59" i="32"/>
  <c r="E54" i="32"/>
  <c r="E55" i="32"/>
  <c r="E56" i="32"/>
  <c r="E57" i="32"/>
  <c r="E50" i="32"/>
  <c r="E52" i="32"/>
  <c r="E71" i="34"/>
  <c r="E64" i="34"/>
  <c r="E60" i="34"/>
  <c r="E66" i="34"/>
  <c r="E69" i="34"/>
  <c r="E68" i="34"/>
  <c r="E61" i="34"/>
  <c r="E62" i="34"/>
  <c r="E65" i="34"/>
  <c r="E67" i="34"/>
  <c r="E70" i="34"/>
  <c r="E59" i="34"/>
  <c r="E63" i="34"/>
  <c r="C74" i="31"/>
  <c r="D74" i="31" s="1"/>
  <c r="C179" i="31"/>
  <c r="C184" i="31"/>
  <c r="C188" i="34"/>
  <c r="C200" i="36"/>
  <c r="C185" i="36"/>
  <c r="C186" i="36" s="1"/>
  <c r="C192" i="36"/>
  <c r="C110" i="28"/>
  <c r="C94" i="28" s="1"/>
  <c r="C74" i="36"/>
  <c r="C191" i="36"/>
  <c r="C179" i="36"/>
  <c r="C185" i="31"/>
  <c r="C191" i="31"/>
  <c r="C184" i="34"/>
  <c r="C200" i="31"/>
  <c r="C74" i="34"/>
  <c r="C189" i="34"/>
  <c r="C191" i="34" s="1"/>
  <c r="C176" i="34"/>
  <c r="D73" i="33"/>
  <c r="D107" i="28" s="1"/>
  <c r="C192" i="31"/>
  <c r="C177" i="34"/>
  <c r="C178" i="34" s="1"/>
  <c r="C181" i="34"/>
  <c r="C195" i="34" s="1"/>
  <c r="D157" i="30"/>
  <c r="D182" i="30" s="1"/>
  <c r="D102" i="28"/>
  <c r="D73" i="30"/>
  <c r="D101" i="28" s="1"/>
  <c r="D73" i="34"/>
  <c r="D108" i="28" s="1"/>
  <c r="F2" i="32"/>
  <c r="F2" i="48"/>
  <c r="E21" i="48"/>
  <c r="E23" i="48" s="1"/>
  <c r="D178" i="31"/>
  <c r="D179" i="31" s="1"/>
  <c r="D189" i="31"/>
  <c r="D182" i="31"/>
  <c r="D158" i="31"/>
  <c r="C74" i="33"/>
  <c r="C107" i="28"/>
  <c r="E61" i="2"/>
  <c r="F2" i="10"/>
  <c r="D190" i="31"/>
  <c r="D192" i="31" s="1"/>
  <c r="D183" i="31"/>
  <c r="D185" i="31" s="1"/>
  <c r="D177" i="31"/>
  <c r="G2" i="2"/>
  <c r="D156" i="34"/>
  <c r="D176" i="30"/>
  <c r="C74" i="10"/>
  <c r="C99" i="28"/>
  <c r="D98" i="28"/>
  <c r="D175" i="34"/>
  <c r="D157" i="29"/>
  <c r="F2" i="30"/>
  <c r="E146" i="30"/>
  <c r="E165" i="30"/>
  <c r="E150" i="30"/>
  <c r="E169" i="30"/>
  <c r="C74" i="30"/>
  <c r="C101" i="28"/>
  <c r="C93" i="28" s="1"/>
  <c r="C192" i="30"/>
  <c r="C191" i="30"/>
  <c r="C185" i="30"/>
  <c r="C184" i="30"/>
  <c r="C200" i="30"/>
  <c r="F2" i="34"/>
  <c r="E149" i="34"/>
  <c r="E168" i="34"/>
  <c r="E162" i="34"/>
  <c r="E143" i="34"/>
  <c r="E146" i="34"/>
  <c r="E165" i="34"/>
  <c r="F2" i="29"/>
  <c r="E147" i="29"/>
  <c r="E166" i="29"/>
  <c r="E143" i="29"/>
  <c r="E162" i="29"/>
  <c r="E146" i="29"/>
  <c r="E165" i="29"/>
  <c r="E168" i="29"/>
  <c r="E150" i="29"/>
  <c r="E169" i="29"/>
  <c r="E149" i="29"/>
  <c r="F2" i="33"/>
  <c r="F2" i="43"/>
  <c r="E78" i="43"/>
  <c r="E83" i="43" s="1"/>
  <c r="E80" i="43"/>
  <c r="E85" i="43" s="1"/>
  <c r="E79" i="43"/>
  <c r="E84" i="43" s="1"/>
  <c r="E77" i="43"/>
  <c r="E82" i="43" s="1"/>
  <c r="F2" i="31"/>
  <c r="E143" i="31"/>
  <c r="E162" i="31"/>
  <c r="E169" i="31"/>
  <c r="E150" i="31"/>
  <c r="D61" i="32"/>
  <c r="D106" i="28" s="1"/>
  <c r="C62" i="32"/>
  <c r="C106" i="28"/>
  <c r="C100" i="28"/>
  <c r="C92" i="28" s="1"/>
  <c r="C74" i="29"/>
  <c r="C184" i="29"/>
  <c r="C192" i="29"/>
  <c r="C191" i="29"/>
  <c r="C179" i="29"/>
  <c r="C185" i="29"/>
  <c r="C200" i="29"/>
  <c r="D176" i="29"/>
  <c r="D73" i="29"/>
  <c r="D100" i="28" s="1"/>
  <c r="D73" i="10"/>
  <c r="D99" i="28" s="1"/>
  <c r="E73" i="35" l="1"/>
  <c r="F67" i="33"/>
  <c r="F69" i="33"/>
  <c r="F62" i="33"/>
  <c r="F66" i="33"/>
  <c r="F68" i="33"/>
  <c r="F71" i="33"/>
  <c r="F64" i="33"/>
  <c r="F63" i="33"/>
  <c r="F59" i="33"/>
  <c r="F61" i="33"/>
  <c r="F60" i="33"/>
  <c r="F65" i="33"/>
  <c r="F70" i="33"/>
  <c r="E109" i="28"/>
  <c r="E185" i="35"/>
  <c r="E184" i="35"/>
  <c r="E191" i="35"/>
  <c r="E192" i="35"/>
  <c r="E179" i="35"/>
  <c r="E200" i="35"/>
  <c r="G2" i="35"/>
  <c r="F68" i="35"/>
  <c r="F71" i="35"/>
  <c r="F67" i="35"/>
  <c r="F62" i="35"/>
  <c r="F61" i="35"/>
  <c r="F69" i="35"/>
  <c r="F60" i="35"/>
  <c r="F65" i="35"/>
  <c r="F59" i="35"/>
  <c r="F64" i="35"/>
  <c r="F66" i="35"/>
  <c r="F63" i="35"/>
  <c r="F70" i="35"/>
  <c r="F62" i="31"/>
  <c r="F67" i="31"/>
  <c r="F69" i="31"/>
  <c r="F65" i="31"/>
  <c r="F60" i="31"/>
  <c r="F70" i="31"/>
  <c r="F59" i="31"/>
  <c r="F63" i="31"/>
  <c r="F71" i="31"/>
  <c r="F66" i="31"/>
  <c r="F64" i="31"/>
  <c r="F61" i="31"/>
  <c r="F68" i="31"/>
  <c r="F66" i="34"/>
  <c r="F63" i="34"/>
  <c r="F65" i="34"/>
  <c r="F71" i="34"/>
  <c r="F64" i="34"/>
  <c r="F61" i="34"/>
  <c r="F68" i="34"/>
  <c r="F70" i="34"/>
  <c r="F67" i="34"/>
  <c r="F59" i="34"/>
  <c r="F62" i="34"/>
  <c r="F69" i="34"/>
  <c r="F60" i="34"/>
  <c r="F61" i="10"/>
  <c r="F71" i="10"/>
  <c r="F63" i="10"/>
  <c r="F70" i="10"/>
  <c r="F60" i="10"/>
  <c r="F62" i="10"/>
  <c r="F68" i="10"/>
  <c r="F69" i="10"/>
  <c r="F67" i="10"/>
  <c r="F65" i="10"/>
  <c r="F64" i="10"/>
  <c r="F59" i="10"/>
  <c r="F66" i="10"/>
  <c r="E74" i="35"/>
  <c r="F68" i="29"/>
  <c r="F64" i="29"/>
  <c r="F70" i="29"/>
  <c r="F62" i="29"/>
  <c r="F66" i="29"/>
  <c r="F61" i="29"/>
  <c r="F69" i="29"/>
  <c r="F71" i="29"/>
  <c r="F65" i="29"/>
  <c r="F60" i="29"/>
  <c r="F67" i="29"/>
  <c r="F59" i="29"/>
  <c r="F63" i="29"/>
  <c r="E73" i="36"/>
  <c r="D110" i="28"/>
  <c r="D94" i="28" s="1"/>
  <c r="D191" i="36"/>
  <c r="D184" i="36"/>
  <c r="D192" i="36"/>
  <c r="D185" i="36"/>
  <c r="D179" i="36"/>
  <c r="D200" i="36"/>
  <c r="F57" i="32"/>
  <c r="F54" i="32"/>
  <c r="F53" i="32"/>
  <c r="F55" i="32"/>
  <c r="F56" i="32"/>
  <c r="F52" i="32"/>
  <c r="F59" i="32"/>
  <c r="F51" i="32"/>
  <c r="F50" i="32"/>
  <c r="F58" i="32"/>
  <c r="D109" i="28"/>
  <c r="D184" i="35"/>
  <c r="D179" i="35"/>
  <c r="D185" i="35"/>
  <c r="D186" i="35" s="1"/>
  <c r="D191" i="35"/>
  <c r="D192" i="35"/>
  <c r="D200" i="35"/>
  <c r="G2" i="36"/>
  <c r="F61" i="36"/>
  <c r="F59" i="36"/>
  <c r="F64" i="36"/>
  <c r="F68" i="36"/>
  <c r="F71" i="36"/>
  <c r="F60" i="36"/>
  <c r="F62" i="36"/>
  <c r="F67" i="36"/>
  <c r="F65" i="36"/>
  <c r="F69" i="36"/>
  <c r="F70" i="36"/>
  <c r="F66" i="36"/>
  <c r="F63" i="36"/>
  <c r="C186" i="35"/>
  <c r="C194" i="35" s="1"/>
  <c r="F63" i="30"/>
  <c r="F70" i="30"/>
  <c r="F62" i="30"/>
  <c r="F71" i="30"/>
  <c r="F67" i="30"/>
  <c r="F60" i="30"/>
  <c r="F59" i="30"/>
  <c r="F68" i="30"/>
  <c r="F61" i="30"/>
  <c r="F69" i="30"/>
  <c r="F64" i="30"/>
  <c r="F65" i="30"/>
  <c r="F66" i="30"/>
  <c r="G51" i="2"/>
  <c r="G56" i="2"/>
  <c r="G54" i="2"/>
  <c r="G52" i="2"/>
  <c r="G50" i="2"/>
  <c r="G59" i="2"/>
  <c r="G55" i="2"/>
  <c r="G58" i="2"/>
  <c r="G57" i="2"/>
  <c r="G53" i="2"/>
  <c r="D93" i="28"/>
  <c r="C183" i="34"/>
  <c r="C185" i="34" s="1"/>
  <c r="C193" i="36"/>
  <c r="C194" i="36" s="1"/>
  <c r="D74" i="36"/>
  <c r="E74" i="36" s="1"/>
  <c r="C186" i="31"/>
  <c r="D178" i="30"/>
  <c r="D179" i="30" s="1"/>
  <c r="C196" i="34"/>
  <c r="C197" i="34" s="1"/>
  <c r="C199" i="34" s="1"/>
  <c r="D189" i="30"/>
  <c r="D191" i="30" s="1"/>
  <c r="D158" i="30"/>
  <c r="C190" i="34"/>
  <c r="C192" i="34" s="1"/>
  <c r="D74" i="34"/>
  <c r="D91" i="28"/>
  <c r="C193" i="31"/>
  <c r="C194" i="31" s="1"/>
  <c r="C111" i="28"/>
  <c r="E98" i="28"/>
  <c r="C193" i="29"/>
  <c r="E62" i="2"/>
  <c r="C90" i="28"/>
  <c r="E73" i="34"/>
  <c r="E108" i="28" s="1"/>
  <c r="C91" i="28"/>
  <c r="D178" i="34"/>
  <c r="D111" i="28"/>
  <c r="E61" i="32"/>
  <c r="E106" i="28" s="1"/>
  <c r="E73" i="30"/>
  <c r="E101" i="28" s="1"/>
  <c r="E93" i="28" s="1"/>
  <c r="C186" i="30"/>
  <c r="C103" i="28"/>
  <c r="E156" i="34"/>
  <c r="E188" i="34" s="1"/>
  <c r="E176" i="29"/>
  <c r="D158" i="29"/>
  <c r="D189" i="29"/>
  <c r="D182" i="29"/>
  <c r="D178" i="29"/>
  <c r="D179" i="29" s="1"/>
  <c r="D181" i="34"/>
  <c r="D188" i="34"/>
  <c r="D196" i="31"/>
  <c r="D184" i="31"/>
  <c r="D186" i="31" s="1"/>
  <c r="D182" i="34"/>
  <c r="D184" i="34" s="1"/>
  <c r="D189" i="34"/>
  <c r="D191" i="34" s="1"/>
  <c r="G2" i="10"/>
  <c r="D197" i="31"/>
  <c r="D191" i="31"/>
  <c r="D193" i="31" s="1"/>
  <c r="E176" i="31"/>
  <c r="E177" i="31" s="1"/>
  <c r="G2" i="43"/>
  <c r="F77" i="43"/>
  <c r="F82" i="43" s="1"/>
  <c r="F80" i="43"/>
  <c r="F85" i="43" s="1"/>
  <c r="F79" i="43"/>
  <c r="F84" i="43" s="1"/>
  <c r="F78" i="43"/>
  <c r="F83" i="43" s="1"/>
  <c r="E157" i="29"/>
  <c r="C9" i="28"/>
  <c r="D74" i="30"/>
  <c r="F61" i="2"/>
  <c r="D62" i="32"/>
  <c r="E157" i="31"/>
  <c r="E158" i="31" s="1"/>
  <c r="E175" i="34"/>
  <c r="C10" i="28"/>
  <c r="E176" i="30"/>
  <c r="D103" i="28"/>
  <c r="H2" i="2"/>
  <c r="E73" i="33"/>
  <c r="E107" i="28" s="1"/>
  <c r="D90" i="28"/>
  <c r="D157" i="34"/>
  <c r="D184" i="30"/>
  <c r="G2" i="48"/>
  <c r="F21" i="48"/>
  <c r="G2" i="32"/>
  <c r="C186" i="29"/>
  <c r="C8" i="28"/>
  <c r="D74" i="29"/>
  <c r="G2" i="31"/>
  <c r="F162" i="31"/>
  <c r="F143" i="31"/>
  <c r="F149" i="31"/>
  <c r="F169" i="31"/>
  <c r="F150" i="31"/>
  <c r="F168" i="31"/>
  <c r="G2" i="33"/>
  <c r="G2" i="29"/>
  <c r="F162" i="29"/>
  <c r="F165" i="29"/>
  <c r="F143" i="29"/>
  <c r="F146" i="29"/>
  <c r="F166" i="29"/>
  <c r="F147" i="29"/>
  <c r="F152" i="29"/>
  <c r="F168" i="29"/>
  <c r="F149" i="29"/>
  <c r="F150" i="29"/>
  <c r="F171" i="29"/>
  <c r="F169" i="29"/>
  <c r="E157" i="30"/>
  <c r="D176" i="34"/>
  <c r="E73" i="10"/>
  <c r="E73" i="29"/>
  <c r="E100" i="28" s="1"/>
  <c r="D74" i="10"/>
  <c r="D74" i="33"/>
  <c r="D92" i="28"/>
  <c r="D177" i="29"/>
  <c r="D183" i="29"/>
  <c r="D185" i="29" s="1"/>
  <c r="D190" i="29"/>
  <c r="D192" i="29" s="1"/>
  <c r="E73" i="31"/>
  <c r="E102" i="28" s="1"/>
  <c r="G2" i="34"/>
  <c r="F168" i="34"/>
  <c r="F149" i="34"/>
  <c r="F143" i="34"/>
  <c r="F162" i="34"/>
  <c r="F165" i="34"/>
  <c r="F146" i="34"/>
  <c r="C193" i="30"/>
  <c r="G2" i="30"/>
  <c r="F150" i="30"/>
  <c r="F169" i="30"/>
  <c r="F165" i="30"/>
  <c r="F146" i="30"/>
  <c r="D177" i="30"/>
  <c r="D190" i="30"/>
  <c r="D192" i="30" s="1"/>
  <c r="D183" i="30"/>
  <c r="D185" i="30" s="1"/>
  <c r="F73" i="35" l="1"/>
  <c r="F74" i="35" s="1"/>
  <c r="E193" i="35"/>
  <c r="G61" i="10"/>
  <c r="G71" i="10"/>
  <c r="G63" i="10"/>
  <c r="G64" i="10"/>
  <c r="G68" i="10"/>
  <c r="G69" i="10"/>
  <c r="G62" i="10"/>
  <c r="G59" i="10"/>
  <c r="G66" i="10"/>
  <c r="G65" i="10"/>
  <c r="G67" i="10"/>
  <c r="G60" i="10"/>
  <c r="G70" i="10"/>
  <c r="D193" i="35"/>
  <c r="D194" i="35" s="1"/>
  <c r="F109" i="28"/>
  <c r="F179" i="35"/>
  <c r="F184" i="35"/>
  <c r="F185" i="35"/>
  <c r="F191" i="35"/>
  <c r="F192" i="35"/>
  <c r="F200" i="35"/>
  <c r="G61" i="30"/>
  <c r="G71" i="30"/>
  <c r="G67" i="30"/>
  <c r="G65" i="30"/>
  <c r="G66" i="30"/>
  <c r="G70" i="30"/>
  <c r="G62" i="30"/>
  <c r="G59" i="30"/>
  <c r="G64" i="30"/>
  <c r="G63" i="30"/>
  <c r="G60" i="30"/>
  <c r="G69" i="30"/>
  <c r="G68" i="30"/>
  <c r="G62" i="34"/>
  <c r="G71" i="34"/>
  <c r="G60" i="34"/>
  <c r="G70" i="34"/>
  <c r="G65" i="34"/>
  <c r="G64" i="34"/>
  <c r="G66" i="34"/>
  <c r="G63" i="34"/>
  <c r="G61" i="34"/>
  <c r="G59" i="34"/>
  <c r="G68" i="34"/>
  <c r="G69" i="34"/>
  <c r="G67" i="34"/>
  <c r="G62" i="29"/>
  <c r="G67" i="29"/>
  <c r="G63" i="29"/>
  <c r="G59" i="29"/>
  <c r="G66" i="29"/>
  <c r="G69" i="29"/>
  <c r="G70" i="29"/>
  <c r="G71" i="29"/>
  <c r="G64" i="29"/>
  <c r="G65" i="29"/>
  <c r="G61" i="29"/>
  <c r="G68" i="29"/>
  <c r="G60" i="29"/>
  <c r="G62" i="31"/>
  <c r="G60" i="31"/>
  <c r="G71" i="31"/>
  <c r="G63" i="31"/>
  <c r="G61" i="31"/>
  <c r="G67" i="31"/>
  <c r="G59" i="31"/>
  <c r="G66" i="31"/>
  <c r="G65" i="31"/>
  <c r="G69" i="31"/>
  <c r="G64" i="31"/>
  <c r="G68" i="31"/>
  <c r="G70" i="31"/>
  <c r="H2" i="35"/>
  <c r="G67" i="35"/>
  <c r="G70" i="35"/>
  <c r="G69" i="35"/>
  <c r="G71" i="35"/>
  <c r="G68" i="35"/>
  <c r="G60" i="35"/>
  <c r="G59" i="35"/>
  <c r="G63" i="35"/>
  <c r="G66" i="35"/>
  <c r="G62" i="35"/>
  <c r="G64" i="35"/>
  <c r="G65" i="35"/>
  <c r="G61" i="35"/>
  <c r="G65" i="33"/>
  <c r="G70" i="33"/>
  <c r="G60" i="33"/>
  <c r="G69" i="33"/>
  <c r="G59" i="33"/>
  <c r="G62" i="33"/>
  <c r="G63" i="33"/>
  <c r="G68" i="33"/>
  <c r="G64" i="33"/>
  <c r="G71" i="33"/>
  <c r="G67" i="33"/>
  <c r="G66" i="33"/>
  <c r="G61" i="33"/>
  <c r="F73" i="36"/>
  <c r="F74" i="36" s="1"/>
  <c r="D186" i="36"/>
  <c r="H51" i="2"/>
  <c r="H59" i="2"/>
  <c r="H56" i="2"/>
  <c r="H52" i="2"/>
  <c r="H50" i="2"/>
  <c r="H55" i="2"/>
  <c r="H54" i="2"/>
  <c r="H58" i="2"/>
  <c r="H57" i="2"/>
  <c r="H53" i="2"/>
  <c r="D193" i="36"/>
  <c r="G54" i="32"/>
  <c r="G57" i="32"/>
  <c r="G55" i="32"/>
  <c r="G56" i="32"/>
  <c r="G59" i="32"/>
  <c r="G50" i="32"/>
  <c r="G52" i="32"/>
  <c r="G51" i="32"/>
  <c r="G53" i="32"/>
  <c r="G58" i="32"/>
  <c r="H2" i="36"/>
  <c r="G70" i="36"/>
  <c r="G59" i="36"/>
  <c r="G60" i="36"/>
  <c r="G66" i="36"/>
  <c r="G63" i="36"/>
  <c r="G67" i="36"/>
  <c r="G71" i="36"/>
  <c r="G65" i="36"/>
  <c r="G68" i="36"/>
  <c r="G61" i="36"/>
  <c r="G69" i="36"/>
  <c r="G64" i="36"/>
  <c r="G62" i="36"/>
  <c r="E110" i="28"/>
  <c r="E94" i="28" s="1"/>
  <c r="E185" i="36"/>
  <c r="E192" i="36"/>
  <c r="E179" i="36"/>
  <c r="E191" i="36"/>
  <c r="E184" i="36"/>
  <c r="E200" i="36"/>
  <c r="E186" i="35"/>
  <c r="E194" i="35" s="1"/>
  <c r="F23" i="48"/>
  <c r="F98" i="28"/>
  <c r="C194" i="29"/>
  <c r="E177" i="30"/>
  <c r="C193" i="34"/>
  <c r="E90" i="28"/>
  <c r="D95" i="28"/>
  <c r="C194" i="30"/>
  <c r="F62" i="2"/>
  <c r="E74" i="34"/>
  <c r="E92" i="28"/>
  <c r="C95" i="28"/>
  <c r="E177" i="29"/>
  <c r="F73" i="30"/>
  <c r="F101" i="28" s="1"/>
  <c r="F93" i="28" s="1"/>
  <c r="E176" i="34"/>
  <c r="F156" i="34"/>
  <c r="F188" i="34" s="1"/>
  <c r="F73" i="34"/>
  <c r="F108" i="28" s="1"/>
  <c r="F157" i="30"/>
  <c r="F189" i="30" s="1"/>
  <c r="E157" i="34"/>
  <c r="D198" i="31"/>
  <c r="D200" i="31" s="1"/>
  <c r="F73" i="33"/>
  <c r="F107" i="28" s="1"/>
  <c r="F157" i="31"/>
  <c r="F158" i="31" s="1"/>
  <c r="E181" i="34"/>
  <c r="E183" i="34" s="1"/>
  <c r="F176" i="31"/>
  <c r="F177" i="31" s="1"/>
  <c r="F175" i="34"/>
  <c r="F182" i="34" s="1"/>
  <c r="F184" i="34" s="1"/>
  <c r="F73" i="31"/>
  <c r="F102" i="28" s="1"/>
  <c r="D194" i="31"/>
  <c r="H2" i="30"/>
  <c r="G169" i="30"/>
  <c r="G150" i="30"/>
  <c r="G146" i="30"/>
  <c r="G165" i="30"/>
  <c r="E74" i="10"/>
  <c r="E99" i="28"/>
  <c r="E74" i="30"/>
  <c r="D9" i="28"/>
  <c r="H2" i="33"/>
  <c r="H2" i="32"/>
  <c r="D197" i="30"/>
  <c r="E189" i="34"/>
  <c r="E191" i="34" s="1"/>
  <c r="E182" i="34"/>
  <c r="E184" i="34" s="1"/>
  <c r="E189" i="30"/>
  <c r="E182" i="30"/>
  <c r="E178" i="30"/>
  <c r="E179" i="30" s="1"/>
  <c r="F157" i="29"/>
  <c r="D193" i="30"/>
  <c r="E189" i="31"/>
  <c r="E178" i="31"/>
  <c r="E179" i="31" s="1"/>
  <c r="E182" i="31"/>
  <c r="H2" i="43"/>
  <c r="G79" i="43"/>
  <c r="G84" i="43" s="1"/>
  <c r="G80" i="43"/>
  <c r="G85" i="43" s="1"/>
  <c r="G77" i="43"/>
  <c r="G82" i="43" s="1"/>
  <c r="G78" i="43"/>
  <c r="G83" i="43" s="1"/>
  <c r="H2" i="10"/>
  <c r="D190" i="34"/>
  <c r="D192" i="34" s="1"/>
  <c r="D196" i="34"/>
  <c r="D10" i="28"/>
  <c r="F176" i="30"/>
  <c r="H2" i="31"/>
  <c r="G162" i="31"/>
  <c r="G143" i="31"/>
  <c r="G150" i="31"/>
  <c r="G149" i="31"/>
  <c r="G168" i="31"/>
  <c r="G169" i="31"/>
  <c r="F61" i="32"/>
  <c r="F106" i="28" s="1"/>
  <c r="H2" i="48"/>
  <c r="G21" i="48"/>
  <c r="G61" i="2"/>
  <c r="E62" i="32"/>
  <c r="E74" i="31"/>
  <c r="E190" i="31"/>
  <c r="E192" i="31" s="1"/>
  <c r="E183" i="31"/>
  <c r="E185" i="31" s="1"/>
  <c r="D195" i="34"/>
  <c r="D183" i="34"/>
  <c r="D185" i="34" s="1"/>
  <c r="E183" i="29"/>
  <c r="E185" i="29" s="1"/>
  <c r="E190" i="29"/>
  <c r="E192" i="29" s="1"/>
  <c r="C7" i="28"/>
  <c r="C19" i="28"/>
  <c r="F73" i="29"/>
  <c r="F100" i="28" s="1"/>
  <c r="E74" i="29"/>
  <c r="D186" i="30"/>
  <c r="C27" i="28"/>
  <c r="C6" i="28"/>
  <c r="F176" i="29"/>
  <c r="D196" i="30"/>
  <c r="I2" i="2"/>
  <c r="E158" i="29"/>
  <c r="E178" i="29"/>
  <c r="E179" i="29" s="1"/>
  <c r="E189" i="29"/>
  <c r="E182" i="29"/>
  <c r="E177" i="34"/>
  <c r="E178" i="34" s="1"/>
  <c r="D184" i="29"/>
  <c r="D186" i="29" s="1"/>
  <c r="D196" i="29"/>
  <c r="H2" i="34"/>
  <c r="G149" i="34"/>
  <c r="G168" i="34"/>
  <c r="G162" i="34"/>
  <c r="G143" i="34"/>
  <c r="G146" i="34"/>
  <c r="G165" i="34"/>
  <c r="H2" i="29"/>
  <c r="G146" i="29"/>
  <c r="G147" i="29"/>
  <c r="G166" i="29"/>
  <c r="G162" i="29"/>
  <c r="G165" i="29"/>
  <c r="G144" i="29"/>
  <c r="G163" i="29"/>
  <c r="G143" i="29"/>
  <c r="G149" i="29"/>
  <c r="G168" i="29"/>
  <c r="G169" i="29"/>
  <c r="G150" i="29"/>
  <c r="G171" i="29"/>
  <c r="G152" i="29"/>
  <c r="E158" i="30"/>
  <c r="F73" i="10"/>
  <c r="F99" i="28" s="1"/>
  <c r="D197" i="29"/>
  <c r="D191" i="29"/>
  <c r="D193" i="29" s="1"/>
  <c r="E74" i="33"/>
  <c r="E190" i="30"/>
  <c r="E192" i="30" s="1"/>
  <c r="E183" i="30"/>
  <c r="E185" i="30" s="1"/>
  <c r="E190" i="34"/>
  <c r="E111" i="28" l="1"/>
  <c r="F92" i="28"/>
  <c r="D194" i="36"/>
  <c r="I2" i="36"/>
  <c r="H61" i="36"/>
  <c r="H59" i="36"/>
  <c r="H66" i="36"/>
  <c r="H71" i="36"/>
  <c r="H60" i="36"/>
  <c r="H70" i="36"/>
  <c r="H63" i="36"/>
  <c r="H65" i="36"/>
  <c r="H68" i="36"/>
  <c r="H64" i="36"/>
  <c r="H62" i="36"/>
  <c r="H67" i="36"/>
  <c r="H69" i="36"/>
  <c r="F110" i="28"/>
  <c r="F94" i="28" s="1"/>
  <c r="F185" i="36"/>
  <c r="F179" i="36"/>
  <c r="F191" i="36"/>
  <c r="F192" i="36"/>
  <c r="F184" i="36"/>
  <c r="F200" i="36"/>
  <c r="H71" i="34"/>
  <c r="H62" i="34"/>
  <c r="H60" i="34"/>
  <c r="H64" i="34"/>
  <c r="H59" i="34"/>
  <c r="H66" i="34"/>
  <c r="H69" i="34"/>
  <c r="H67" i="34"/>
  <c r="H63" i="34"/>
  <c r="H65" i="34"/>
  <c r="H68" i="34"/>
  <c r="H70" i="34"/>
  <c r="H61" i="34"/>
  <c r="I56" i="2"/>
  <c r="I50" i="2"/>
  <c r="I54" i="2"/>
  <c r="I51" i="2"/>
  <c r="I55" i="2"/>
  <c r="I52" i="2"/>
  <c r="I59" i="2"/>
  <c r="I57" i="2"/>
  <c r="I58" i="2"/>
  <c r="I53" i="2"/>
  <c r="H63" i="29"/>
  <c r="H67" i="29"/>
  <c r="H59" i="29"/>
  <c r="H60" i="29"/>
  <c r="H62" i="29"/>
  <c r="H70" i="29"/>
  <c r="H65" i="29"/>
  <c r="H64" i="29"/>
  <c r="H66" i="29"/>
  <c r="H68" i="29"/>
  <c r="H69" i="29"/>
  <c r="H61" i="29"/>
  <c r="H71" i="29"/>
  <c r="H61" i="10"/>
  <c r="H64" i="10"/>
  <c r="H70" i="10"/>
  <c r="H65" i="10"/>
  <c r="H63" i="10"/>
  <c r="H66" i="10"/>
  <c r="H67" i="10"/>
  <c r="H69" i="10"/>
  <c r="H71" i="10"/>
  <c r="H60" i="10"/>
  <c r="H68" i="10"/>
  <c r="H59" i="10"/>
  <c r="H62" i="10"/>
  <c r="H51" i="32"/>
  <c r="H58" i="32"/>
  <c r="H54" i="32"/>
  <c r="H52" i="32"/>
  <c r="H59" i="32"/>
  <c r="H55" i="32"/>
  <c r="H53" i="32"/>
  <c r="H50" i="32"/>
  <c r="H57" i="32"/>
  <c r="H56" i="32"/>
  <c r="I2" i="35"/>
  <c r="H62" i="35"/>
  <c r="H64" i="35"/>
  <c r="H61" i="35"/>
  <c r="H66" i="35"/>
  <c r="H69" i="35"/>
  <c r="H67" i="35"/>
  <c r="H60" i="35"/>
  <c r="H70" i="35"/>
  <c r="H65" i="35"/>
  <c r="H63" i="35"/>
  <c r="H59" i="35"/>
  <c r="H71" i="35"/>
  <c r="H68" i="35"/>
  <c r="F193" i="35"/>
  <c r="H67" i="31"/>
  <c r="H63" i="31"/>
  <c r="H61" i="31"/>
  <c r="H71" i="31"/>
  <c r="H62" i="31"/>
  <c r="H60" i="31"/>
  <c r="H64" i="31"/>
  <c r="H59" i="31"/>
  <c r="H70" i="31"/>
  <c r="H66" i="31"/>
  <c r="H68" i="31"/>
  <c r="H69" i="31"/>
  <c r="H65" i="31"/>
  <c r="H66" i="33"/>
  <c r="H59" i="33"/>
  <c r="H68" i="33"/>
  <c r="H71" i="33"/>
  <c r="H60" i="33"/>
  <c r="H62" i="33"/>
  <c r="H69" i="33"/>
  <c r="H63" i="33"/>
  <c r="H64" i="33"/>
  <c r="H61" i="33"/>
  <c r="H65" i="33"/>
  <c r="H67" i="33"/>
  <c r="H70" i="33"/>
  <c r="E186" i="36"/>
  <c r="G73" i="35"/>
  <c r="H61" i="30"/>
  <c r="H71" i="30"/>
  <c r="H59" i="30"/>
  <c r="H70" i="30"/>
  <c r="H68" i="30"/>
  <c r="H67" i="30"/>
  <c r="H66" i="30"/>
  <c r="H69" i="30"/>
  <c r="H63" i="30"/>
  <c r="H65" i="30"/>
  <c r="H62" i="30"/>
  <c r="H64" i="30"/>
  <c r="H60" i="30"/>
  <c r="E193" i="36"/>
  <c r="G73" i="36"/>
  <c r="G74" i="36" s="1"/>
  <c r="F186" i="35"/>
  <c r="F91" i="28"/>
  <c r="F90" i="28"/>
  <c r="G23" i="48"/>
  <c r="G98" i="28"/>
  <c r="D197" i="34"/>
  <c r="D199" i="34" s="1"/>
  <c r="F181" i="34"/>
  <c r="F183" i="34" s="1"/>
  <c r="F185" i="34" s="1"/>
  <c r="F74" i="34"/>
  <c r="E196" i="34"/>
  <c r="F157" i="34"/>
  <c r="G62" i="2"/>
  <c r="D198" i="30"/>
  <c r="D200" i="30" s="1"/>
  <c r="F177" i="34"/>
  <c r="F178" i="34" s="1"/>
  <c r="F189" i="31"/>
  <c r="F191" i="31" s="1"/>
  <c r="F182" i="30"/>
  <c r="F184" i="30" s="1"/>
  <c r="F158" i="30"/>
  <c r="F158" i="29"/>
  <c r="F183" i="31"/>
  <c r="F185" i="31" s="1"/>
  <c r="E192" i="34"/>
  <c r="E185" i="34"/>
  <c r="E195" i="34"/>
  <c r="D193" i="34"/>
  <c r="F111" i="28"/>
  <c r="F189" i="34"/>
  <c r="F191" i="34" s="1"/>
  <c r="F182" i="31"/>
  <c r="F184" i="31" s="1"/>
  <c r="D19" i="28"/>
  <c r="F190" i="31"/>
  <c r="F192" i="31" s="1"/>
  <c r="G73" i="31"/>
  <c r="G102" i="28" s="1"/>
  <c r="G73" i="33"/>
  <c r="G107" i="28" s="1"/>
  <c r="G156" i="34"/>
  <c r="G181" i="34" s="1"/>
  <c r="F178" i="31"/>
  <c r="F179" i="31" s="1"/>
  <c r="D8" i="28"/>
  <c r="C11" i="28"/>
  <c r="F176" i="34"/>
  <c r="D194" i="30"/>
  <c r="G73" i="29"/>
  <c r="G100" i="28" s="1"/>
  <c r="F74" i="29"/>
  <c r="E8" i="28"/>
  <c r="I2" i="43"/>
  <c r="H80" i="43"/>
  <c r="H85" i="43" s="1"/>
  <c r="H79" i="43"/>
  <c r="H84" i="43" s="1"/>
  <c r="H78" i="43"/>
  <c r="H83" i="43" s="1"/>
  <c r="H77" i="43"/>
  <c r="H82" i="43" s="1"/>
  <c r="E196" i="30"/>
  <c r="E184" i="30"/>
  <c r="E186" i="30" s="1"/>
  <c r="I2" i="29"/>
  <c r="H164" i="29"/>
  <c r="H145" i="29"/>
  <c r="H162" i="29"/>
  <c r="H144" i="29"/>
  <c r="H146" i="29"/>
  <c r="H166" i="29"/>
  <c r="H163" i="29"/>
  <c r="H143" i="29"/>
  <c r="H170" i="29"/>
  <c r="H165" i="29"/>
  <c r="H151" i="29"/>
  <c r="H147" i="29"/>
  <c r="H173" i="29"/>
  <c r="H149" i="29"/>
  <c r="H154" i="29"/>
  <c r="H169" i="29"/>
  <c r="H168" i="29"/>
  <c r="H171" i="29"/>
  <c r="H150" i="29"/>
  <c r="H152" i="29"/>
  <c r="E184" i="29"/>
  <c r="E186" i="29" s="1"/>
  <c r="E196" i="29"/>
  <c r="I2" i="48"/>
  <c r="H21" i="48"/>
  <c r="E197" i="30"/>
  <c r="E191" i="30"/>
  <c r="E193" i="30" s="1"/>
  <c r="F183" i="29"/>
  <c r="F185" i="29" s="1"/>
  <c r="F190" i="29"/>
  <c r="F192" i="29" s="1"/>
  <c r="E197" i="29"/>
  <c r="E191" i="29"/>
  <c r="E193" i="29" s="1"/>
  <c r="G157" i="31"/>
  <c r="F190" i="30"/>
  <c r="F192" i="30" s="1"/>
  <c r="F183" i="30"/>
  <c r="F185" i="30" s="1"/>
  <c r="E196" i="31"/>
  <c r="E184" i="31"/>
  <c r="E186" i="31" s="1"/>
  <c r="I2" i="33"/>
  <c r="F103" i="28"/>
  <c r="F195" i="34"/>
  <c r="F190" i="34"/>
  <c r="G176" i="29"/>
  <c r="I2" i="34"/>
  <c r="H149" i="34"/>
  <c r="H168" i="34"/>
  <c r="H145" i="34"/>
  <c r="H162" i="34"/>
  <c r="H164" i="34"/>
  <c r="H143" i="34"/>
  <c r="H146" i="34"/>
  <c r="H165" i="34"/>
  <c r="G176" i="31"/>
  <c r="F177" i="30"/>
  <c r="I2" i="10"/>
  <c r="F178" i="30"/>
  <c r="F179" i="30" s="1"/>
  <c r="E103" i="28"/>
  <c r="E91" i="28"/>
  <c r="E95" i="28" s="1"/>
  <c r="I2" i="30"/>
  <c r="H150" i="30"/>
  <c r="H169" i="30"/>
  <c r="H146" i="30"/>
  <c r="H165" i="30"/>
  <c r="H143" i="30"/>
  <c r="H162" i="30"/>
  <c r="H149" i="30"/>
  <c r="H168" i="30"/>
  <c r="H61" i="2"/>
  <c r="F74" i="31"/>
  <c r="E10" i="28"/>
  <c r="I2" i="31"/>
  <c r="H162" i="31"/>
  <c r="H143" i="31"/>
  <c r="H146" i="31"/>
  <c r="H165" i="31"/>
  <c r="H169" i="31"/>
  <c r="H150" i="31"/>
  <c r="H149" i="31"/>
  <c r="H168" i="31"/>
  <c r="E197" i="31"/>
  <c r="E191" i="31"/>
  <c r="E193" i="31" s="1"/>
  <c r="F191" i="30"/>
  <c r="F74" i="10"/>
  <c r="G157" i="29"/>
  <c r="F62" i="32"/>
  <c r="I2" i="32"/>
  <c r="G176" i="30"/>
  <c r="F74" i="33"/>
  <c r="G175" i="34"/>
  <c r="D198" i="29"/>
  <c r="D200" i="29" s="1"/>
  <c r="D27" i="28"/>
  <c r="D6" i="28"/>
  <c r="D7" i="28"/>
  <c r="F189" i="29"/>
  <c r="F178" i="29"/>
  <c r="F179" i="29" s="1"/>
  <c r="F182" i="29"/>
  <c r="G73" i="30"/>
  <c r="G101" i="28" s="1"/>
  <c r="G73" i="34"/>
  <c r="G108" i="28" s="1"/>
  <c r="D194" i="29"/>
  <c r="J2" i="2"/>
  <c r="F177" i="29"/>
  <c r="G73" i="10"/>
  <c r="G99" i="28" s="1"/>
  <c r="G91" i="28" s="1"/>
  <c r="G61" i="32"/>
  <c r="G106" i="28" s="1"/>
  <c r="F74" i="30"/>
  <c r="E9" i="28"/>
  <c r="G157" i="30"/>
  <c r="F186" i="36" l="1"/>
  <c r="F194" i="35"/>
  <c r="H73" i="35"/>
  <c r="H184" i="35" s="1"/>
  <c r="I52" i="32"/>
  <c r="I58" i="32"/>
  <c r="I56" i="32"/>
  <c r="I51" i="32"/>
  <c r="I54" i="32"/>
  <c r="I59" i="32"/>
  <c r="I53" i="32"/>
  <c r="I50" i="32"/>
  <c r="I57" i="32"/>
  <c r="I55" i="32"/>
  <c r="G110" i="28"/>
  <c r="G94" i="28" s="1"/>
  <c r="G185" i="36"/>
  <c r="G192" i="36"/>
  <c r="G179" i="36"/>
  <c r="G191" i="36"/>
  <c r="G184" i="36"/>
  <c r="G200" i="36"/>
  <c r="J54" i="2"/>
  <c r="J56" i="2"/>
  <c r="J50" i="2"/>
  <c r="J52" i="2"/>
  <c r="J55" i="2"/>
  <c r="J59" i="2"/>
  <c r="J51" i="2"/>
  <c r="J53" i="2"/>
  <c r="J58" i="2"/>
  <c r="J57" i="2"/>
  <c r="I62" i="34"/>
  <c r="I60" i="34"/>
  <c r="I71" i="34"/>
  <c r="I61" i="34"/>
  <c r="I70" i="34"/>
  <c r="I63" i="34"/>
  <c r="I64" i="34"/>
  <c r="I67" i="34"/>
  <c r="I69" i="34"/>
  <c r="I65" i="34"/>
  <c r="I59" i="34"/>
  <c r="I68" i="34"/>
  <c r="I66" i="34"/>
  <c r="I70" i="30"/>
  <c r="I61" i="30"/>
  <c r="I68" i="30"/>
  <c r="I63" i="30"/>
  <c r="I71" i="30"/>
  <c r="I59" i="30"/>
  <c r="I62" i="30"/>
  <c r="I66" i="30"/>
  <c r="I65" i="30"/>
  <c r="I60" i="30"/>
  <c r="I64" i="30"/>
  <c r="I67" i="30"/>
  <c r="I69" i="30"/>
  <c r="I62" i="29"/>
  <c r="I59" i="29"/>
  <c r="I67" i="29"/>
  <c r="I63" i="29"/>
  <c r="I60" i="29"/>
  <c r="I69" i="29"/>
  <c r="I71" i="29"/>
  <c r="I66" i="29"/>
  <c r="I64" i="29"/>
  <c r="I65" i="29"/>
  <c r="I68" i="29"/>
  <c r="I70" i="29"/>
  <c r="I61" i="29"/>
  <c r="H109" i="28"/>
  <c r="H179" i="35"/>
  <c r="H192" i="35"/>
  <c r="H185" i="35"/>
  <c r="H191" i="35"/>
  <c r="H200" i="35"/>
  <c r="G109" i="28"/>
  <c r="G93" i="28" s="1"/>
  <c r="G191" i="35"/>
  <c r="G185" i="35"/>
  <c r="G192" i="35"/>
  <c r="G184" i="35"/>
  <c r="G179" i="35"/>
  <c r="G200" i="35"/>
  <c r="G74" i="35"/>
  <c r="H74" i="35" s="1"/>
  <c r="H73" i="36"/>
  <c r="E194" i="36"/>
  <c r="F193" i="36"/>
  <c r="F194" i="36" s="1"/>
  <c r="F95" i="28"/>
  <c r="J2" i="35"/>
  <c r="I67" i="35"/>
  <c r="I62" i="35"/>
  <c r="I60" i="35"/>
  <c r="I59" i="35"/>
  <c r="I63" i="35"/>
  <c r="I65" i="35"/>
  <c r="I68" i="35"/>
  <c r="I66" i="35"/>
  <c r="I61" i="35"/>
  <c r="I70" i="35"/>
  <c r="I71" i="35"/>
  <c r="I69" i="35"/>
  <c r="I64" i="35"/>
  <c r="J2" i="36"/>
  <c r="I68" i="36"/>
  <c r="I59" i="36"/>
  <c r="I69" i="36"/>
  <c r="I71" i="36"/>
  <c r="I67" i="36"/>
  <c r="I70" i="36"/>
  <c r="I63" i="36"/>
  <c r="I65" i="36"/>
  <c r="I64" i="36"/>
  <c r="I61" i="36"/>
  <c r="I60" i="36"/>
  <c r="I62" i="36"/>
  <c r="I66" i="36"/>
  <c r="I67" i="31"/>
  <c r="I62" i="31"/>
  <c r="I61" i="31"/>
  <c r="I60" i="31"/>
  <c r="I63" i="31"/>
  <c r="I71" i="31"/>
  <c r="I66" i="31"/>
  <c r="I68" i="31"/>
  <c r="I59" i="31"/>
  <c r="I65" i="31"/>
  <c r="I69" i="31"/>
  <c r="I64" i="31"/>
  <c r="I70" i="31"/>
  <c r="I63" i="10"/>
  <c r="I65" i="10"/>
  <c r="I60" i="10"/>
  <c r="I66" i="10"/>
  <c r="I70" i="10"/>
  <c r="I71" i="10"/>
  <c r="I64" i="10"/>
  <c r="I61" i="10"/>
  <c r="I69" i="10"/>
  <c r="I67" i="10"/>
  <c r="I68" i="10"/>
  <c r="I62" i="10"/>
  <c r="I59" i="10"/>
  <c r="I63" i="33"/>
  <c r="I66" i="33"/>
  <c r="I64" i="33"/>
  <c r="I60" i="33"/>
  <c r="I67" i="33"/>
  <c r="I68" i="33"/>
  <c r="I70" i="33"/>
  <c r="I71" i="33"/>
  <c r="I61" i="33"/>
  <c r="I65" i="33"/>
  <c r="I69" i="33"/>
  <c r="I62" i="33"/>
  <c r="I59" i="33"/>
  <c r="G92" i="28"/>
  <c r="G90" i="28"/>
  <c r="H23" i="48"/>
  <c r="H98" i="28"/>
  <c r="H62" i="2"/>
  <c r="F192" i="34"/>
  <c r="F193" i="34" s="1"/>
  <c r="F196" i="34"/>
  <c r="F197" i="34" s="1"/>
  <c r="F199" i="34" s="1"/>
  <c r="E197" i="34"/>
  <c r="E199" i="34" s="1"/>
  <c r="G177" i="29"/>
  <c r="E193" i="34"/>
  <c r="F197" i="31"/>
  <c r="F197" i="30"/>
  <c r="F193" i="30"/>
  <c r="F196" i="31"/>
  <c r="G188" i="34"/>
  <c r="G190" i="34" s="1"/>
  <c r="G157" i="34"/>
  <c r="F193" i="31"/>
  <c r="F186" i="31"/>
  <c r="H73" i="10"/>
  <c r="H99" i="28" s="1"/>
  <c r="H73" i="34"/>
  <c r="H108" i="28" s="1"/>
  <c r="D11" i="28"/>
  <c r="E19" i="28"/>
  <c r="H73" i="31"/>
  <c r="H102" i="28" s="1"/>
  <c r="E194" i="29"/>
  <c r="E198" i="30"/>
  <c r="E200" i="30" s="1"/>
  <c r="G62" i="32"/>
  <c r="H73" i="29"/>
  <c r="H100" i="28" s="1"/>
  <c r="E194" i="30"/>
  <c r="F8" i="28"/>
  <c r="G74" i="29"/>
  <c r="F196" i="29"/>
  <c r="F184" i="29"/>
  <c r="F186" i="29" s="1"/>
  <c r="J2" i="31"/>
  <c r="I143" i="31"/>
  <c r="I162" i="31"/>
  <c r="I165" i="31"/>
  <c r="I146" i="31"/>
  <c r="I149" i="31"/>
  <c r="I150" i="31"/>
  <c r="I168" i="31"/>
  <c r="I169" i="31"/>
  <c r="G74" i="33"/>
  <c r="H74" i="36"/>
  <c r="E7" i="28"/>
  <c r="H73" i="33"/>
  <c r="H107" i="28" s="1"/>
  <c r="G189" i="31"/>
  <c r="G182" i="31"/>
  <c r="G178" i="31"/>
  <c r="G179" i="31" s="1"/>
  <c r="G158" i="31"/>
  <c r="F197" i="29"/>
  <c r="F191" i="29"/>
  <c r="F193" i="29" s="1"/>
  <c r="G190" i="30"/>
  <c r="G192" i="30" s="1"/>
  <c r="G183" i="30"/>
  <c r="G185" i="30" s="1"/>
  <c r="G183" i="34"/>
  <c r="G74" i="31"/>
  <c r="F10" i="28"/>
  <c r="H176" i="30"/>
  <c r="J2" i="33"/>
  <c r="H176" i="29"/>
  <c r="G189" i="34"/>
  <c r="G191" i="34" s="1"/>
  <c r="G182" i="34"/>
  <c r="G184" i="34" s="1"/>
  <c r="H61" i="32"/>
  <c r="H106" i="28" s="1"/>
  <c r="G177" i="34"/>
  <c r="G178" i="34" s="1"/>
  <c r="H157" i="30"/>
  <c r="J2" i="30"/>
  <c r="I169" i="30"/>
  <c r="I150" i="30"/>
  <c r="I165" i="30"/>
  <c r="I146" i="30"/>
  <c r="I143" i="30"/>
  <c r="I162" i="30"/>
  <c r="I168" i="30"/>
  <c r="I149" i="30"/>
  <c r="H156" i="34"/>
  <c r="J2" i="34"/>
  <c r="I149" i="34"/>
  <c r="I168" i="34"/>
  <c r="I143" i="34"/>
  <c r="I162" i="34"/>
  <c r="I145" i="34"/>
  <c r="I164" i="34"/>
  <c r="I146" i="34"/>
  <c r="I165" i="34"/>
  <c r="F196" i="30"/>
  <c r="H157" i="29"/>
  <c r="G178" i="30"/>
  <c r="G179" i="30" s="1"/>
  <c r="G182" i="30"/>
  <c r="G189" i="30"/>
  <c r="G182" i="29"/>
  <c r="G178" i="29"/>
  <c r="G179" i="29" s="1"/>
  <c r="G189" i="29"/>
  <c r="G74" i="34"/>
  <c r="H73" i="30"/>
  <c r="H101" i="28" s="1"/>
  <c r="H93" i="28" s="1"/>
  <c r="J2" i="10"/>
  <c r="G183" i="29"/>
  <c r="G185" i="29" s="1"/>
  <c r="G190" i="29"/>
  <c r="G192" i="29" s="1"/>
  <c r="F186" i="30"/>
  <c r="G158" i="30"/>
  <c r="K2" i="2"/>
  <c r="G103" i="28"/>
  <c r="J2" i="32"/>
  <c r="H157" i="31"/>
  <c r="G177" i="30"/>
  <c r="H175" i="34"/>
  <c r="E194" i="31"/>
  <c r="J2" i="48"/>
  <c r="I21" i="48"/>
  <c r="J2" i="43"/>
  <c r="I78" i="43"/>
  <c r="I83" i="43" s="1"/>
  <c r="I80" i="43"/>
  <c r="I85" i="43" s="1"/>
  <c r="I79" i="43"/>
  <c r="I84" i="43" s="1"/>
  <c r="I77" i="43"/>
  <c r="I82" i="43" s="1"/>
  <c r="I61" i="2"/>
  <c r="G74" i="30"/>
  <c r="F9" i="28"/>
  <c r="E27" i="28"/>
  <c r="E6" i="28"/>
  <c r="G74" i="10"/>
  <c r="H176" i="31"/>
  <c r="G158" i="29"/>
  <c r="G176" i="34"/>
  <c r="G190" i="31"/>
  <c r="G192" i="31" s="1"/>
  <c r="G183" i="31"/>
  <c r="G185" i="31" s="1"/>
  <c r="G177" i="31"/>
  <c r="E198" i="31"/>
  <c r="E200" i="31" s="1"/>
  <c r="E198" i="29"/>
  <c r="E200" i="29" s="1"/>
  <c r="J2" i="29"/>
  <c r="I164" i="29"/>
  <c r="I145" i="29"/>
  <c r="I166" i="29"/>
  <c r="I162" i="29"/>
  <c r="I147" i="29"/>
  <c r="I144" i="29"/>
  <c r="I170" i="29"/>
  <c r="I151" i="29"/>
  <c r="I165" i="29"/>
  <c r="I146" i="29"/>
  <c r="I143" i="29"/>
  <c r="I163" i="29"/>
  <c r="I171" i="29"/>
  <c r="I154" i="29"/>
  <c r="I173" i="29"/>
  <c r="I169" i="29"/>
  <c r="I152" i="29"/>
  <c r="I168" i="29"/>
  <c r="I149" i="29"/>
  <c r="I150" i="29"/>
  <c r="G111" i="28" l="1"/>
  <c r="H186" i="35"/>
  <c r="G193" i="35"/>
  <c r="J64" i="10"/>
  <c r="J63" i="10"/>
  <c r="J71" i="10"/>
  <c r="J67" i="10"/>
  <c r="J70" i="10"/>
  <c r="J60" i="10"/>
  <c r="J69" i="10"/>
  <c r="J61" i="10"/>
  <c r="J66" i="10"/>
  <c r="J65" i="10"/>
  <c r="J62" i="10"/>
  <c r="J68" i="10"/>
  <c r="J59" i="10"/>
  <c r="G193" i="36"/>
  <c r="J62" i="29"/>
  <c r="J67" i="29"/>
  <c r="J60" i="29"/>
  <c r="J63" i="29"/>
  <c r="J59" i="29"/>
  <c r="J70" i="29"/>
  <c r="J68" i="29"/>
  <c r="J69" i="29"/>
  <c r="J61" i="29"/>
  <c r="J66" i="29"/>
  <c r="J71" i="29"/>
  <c r="J65" i="29"/>
  <c r="J64" i="29"/>
  <c r="H110" i="28"/>
  <c r="H94" i="28" s="1"/>
  <c r="H192" i="36"/>
  <c r="H184" i="36"/>
  <c r="H191" i="36"/>
  <c r="H179" i="36"/>
  <c r="H185" i="36"/>
  <c r="H200" i="36"/>
  <c r="I73" i="36"/>
  <c r="I74" i="36" s="1"/>
  <c r="K2" i="35"/>
  <c r="J63" i="35"/>
  <c r="J71" i="35"/>
  <c r="J59" i="35"/>
  <c r="J60" i="35"/>
  <c r="J65" i="35"/>
  <c r="J69" i="35"/>
  <c r="J68" i="35"/>
  <c r="J70" i="35"/>
  <c r="J61" i="35"/>
  <c r="J62" i="35"/>
  <c r="J66" i="35"/>
  <c r="J64" i="35"/>
  <c r="J67" i="35"/>
  <c r="J56" i="32"/>
  <c r="J51" i="32"/>
  <c r="J52" i="32"/>
  <c r="J54" i="32"/>
  <c r="J58" i="32"/>
  <c r="J50" i="32"/>
  <c r="J59" i="32"/>
  <c r="J53" i="32"/>
  <c r="J55" i="32"/>
  <c r="J57" i="32"/>
  <c r="K54" i="2"/>
  <c r="K56" i="2"/>
  <c r="K50" i="2"/>
  <c r="K59" i="2"/>
  <c r="K51" i="2"/>
  <c r="K52" i="2"/>
  <c r="K55" i="2"/>
  <c r="K58" i="2"/>
  <c r="K53" i="2"/>
  <c r="K57" i="2"/>
  <c r="J60" i="34"/>
  <c r="J71" i="34"/>
  <c r="J62" i="34"/>
  <c r="J65" i="34"/>
  <c r="J68" i="34"/>
  <c r="J70" i="34"/>
  <c r="J63" i="34"/>
  <c r="J64" i="34"/>
  <c r="J59" i="34"/>
  <c r="J69" i="34"/>
  <c r="J67" i="34"/>
  <c r="J66" i="34"/>
  <c r="J61" i="34"/>
  <c r="K2" i="36"/>
  <c r="J71" i="36"/>
  <c r="J63" i="36"/>
  <c r="J66" i="36"/>
  <c r="J62" i="36"/>
  <c r="J69" i="36"/>
  <c r="J60" i="36"/>
  <c r="J61" i="36"/>
  <c r="J59" i="36"/>
  <c r="J65" i="36"/>
  <c r="J70" i="36"/>
  <c r="J68" i="36"/>
  <c r="J64" i="36"/>
  <c r="J67" i="36"/>
  <c r="J66" i="33"/>
  <c r="J63" i="33"/>
  <c r="J60" i="33"/>
  <c r="J64" i="33"/>
  <c r="J62" i="33"/>
  <c r="J70" i="33"/>
  <c r="J59" i="33"/>
  <c r="J61" i="33"/>
  <c r="J67" i="33"/>
  <c r="J68" i="33"/>
  <c r="J69" i="33"/>
  <c r="J71" i="33"/>
  <c r="J65" i="33"/>
  <c r="G186" i="35"/>
  <c r="G194" i="35" s="1"/>
  <c r="H193" i="35"/>
  <c r="H194" i="35" s="1"/>
  <c r="J70" i="30"/>
  <c r="J61" i="30"/>
  <c r="J63" i="30"/>
  <c r="J59" i="30"/>
  <c r="J71" i="30"/>
  <c r="J68" i="30"/>
  <c r="J64" i="30"/>
  <c r="J62" i="30"/>
  <c r="J60" i="30"/>
  <c r="J67" i="30"/>
  <c r="J69" i="30"/>
  <c r="J66" i="30"/>
  <c r="J65" i="30"/>
  <c r="J71" i="31"/>
  <c r="J67" i="31"/>
  <c r="J62" i="31"/>
  <c r="J60" i="31"/>
  <c r="J61" i="31"/>
  <c r="J63" i="31"/>
  <c r="J66" i="31"/>
  <c r="J64" i="31"/>
  <c r="J70" i="31"/>
  <c r="J68" i="31"/>
  <c r="J69" i="31"/>
  <c r="J59" i="31"/>
  <c r="J65" i="31"/>
  <c r="I73" i="35"/>
  <c r="G186" i="36"/>
  <c r="H92" i="28"/>
  <c r="G95" i="28"/>
  <c r="H91" i="28"/>
  <c r="H90" i="28"/>
  <c r="I23" i="48"/>
  <c r="I98" i="28"/>
  <c r="H103" i="28"/>
  <c r="F194" i="30"/>
  <c r="H177" i="29"/>
  <c r="F198" i="30"/>
  <c r="F200" i="30" s="1"/>
  <c r="F198" i="31"/>
  <c r="F200" i="31" s="1"/>
  <c r="H157" i="34"/>
  <c r="E11" i="28"/>
  <c r="F194" i="31"/>
  <c r="G185" i="34"/>
  <c r="I176" i="30"/>
  <c r="I183" i="30" s="1"/>
  <c r="G195" i="34"/>
  <c r="I157" i="30"/>
  <c r="I182" i="30" s="1"/>
  <c r="I73" i="30"/>
  <c r="I101" i="28" s="1"/>
  <c r="I176" i="29"/>
  <c r="I183" i="29" s="1"/>
  <c r="F19" i="28"/>
  <c r="H177" i="31"/>
  <c r="H182" i="34"/>
  <c r="H184" i="34" s="1"/>
  <c r="H189" i="34"/>
  <c r="H191" i="34" s="1"/>
  <c r="H190" i="29"/>
  <c r="H192" i="29" s="1"/>
  <c r="H183" i="29"/>
  <c r="H185" i="29" s="1"/>
  <c r="I157" i="31"/>
  <c r="H74" i="10"/>
  <c r="K2" i="10"/>
  <c r="K2" i="30"/>
  <c r="J169" i="30"/>
  <c r="J150" i="30"/>
  <c r="J154" i="30"/>
  <c r="J165" i="30"/>
  <c r="J173" i="30"/>
  <c r="J146" i="30"/>
  <c r="J162" i="30"/>
  <c r="J143" i="30"/>
  <c r="J149" i="30"/>
  <c r="J168" i="30"/>
  <c r="G184" i="31"/>
  <c r="G186" i="31" s="1"/>
  <c r="G196" i="31"/>
  <c r="K2" i="31"/>
  <c r="J143" i="31"/>
  <c r="J162" i="31"/>
  <c r="J165" i="31"/>
  <c r="J146" i="31"/>
  <c r="J169" i="31"/>
  <c r="J168" i="31"/>
  <c r="J150" i="31"/>
  <c r="J149" i="31"/>
  <c r="F27" i="28"/>
  <c r="F6" i="28"/>
  <c r="G197" i="30"/>
  <c r="G191" i="30"/>
  <c r="G193" i="30" s="1"/>
  <c r="H158" i="30"/>
  <c r="H182" i="30"/>
  <c r="H189" i="30"/>
  <c r="H178" i="30"/>
  <c r="H179" i="30" s="1"/>
  <c r="G191" i="31"/>
  <c r="G193" i="31" s="1"/>
  <c r="G197" i="31"/>
  <c r="F7" i="28"/>
  <c r="F194" i="29"/>
  <c r="H62" i="32"/>
  <c r="K2" i="43"/>
  <c r="J77" i="43"/>
  <c r="J82" i="43" s="1"/>
  <c r="J78" i="43"/>
  <c r="J83" i="43" s="1"/>
  <c r="J79" i="43"/>
  <c r="J84" i="43" s="1"/>
  <c r="J80" i="43"/>
  <c r="J85" i="43" s="1"/>
  <c r="H74" i="34"/>
  <c r="G196" i="30"/>
  <c r="G184" i="30"/>
  <c r="G186" i="30" s="1"/>
  <c r="K2" i="34"/>
  <c r="J149" i="34"/>
  <c r="J168" i="34"/>
  <c r="J143" i="34"/>
  <c r="J164" i="34"/>
  <c r="J145" i="34"/>
  <c r="J162" i="34"/>
  <c r="J146" i="34"/>
  <c r="J165" i="34"/>
  <c r="I73" i="33"/>
  <c r="I107" i="28" s="1"/>
  <c r="H74" i="33"/>
  <c r="F198" i="29"/>
  <c r="F200" i="29" s="1"/>
  <c r="H176" i="34"/>
  <c r="H189" i="31"/>
  <c r="H182" i="31"/>
  <c r="H178" i="31"/>
  <c r="H179" i="31" s="1"/>
  <c r="G191" i="29"/>
  <c r="G193" i="29" s="1"/>
  <c r="G197" i="29"/>
  <c r="I73" i="34"/>
  <c r="I108" i="28" s="1"/>
  <c r="H181" i="34"/>
  <c r="H177" i="34"/>
  <c r="H178" i="34" s="1"/>
  <c r="H188" i="34"/>
  <c r="K2" i="33"/>
  <c r="H74" i="29"/>
  <c r="I73" i="29"/>
  <c r="I100" i="28" s="1"/>
  <c r="K2" i="29"/>
  <c r="J145" i="29"/>
  <c r="J164" i="29"/>
  <c r="J162" i="29"/>
  <c r="J147" i="29"/>
  <c r="J143" i="29"/>
  <c r="J165" i="29"/>
  <c r="J170" i="29"/>
  <c r="J163" i="29"/>
  <c r="J151" i="29"/>
  <c r="J144" i="29"/>
  <c r="J166" i="29"/>
  <c r="J146" i="29"/>
  <c r="J168" i="29"/>
  <c r="J152" i="29"/>
  <c r="J171" i="29"/>
  <c r="J150" i="29"/>
  <c r="J169" i="29"/>
  <c r="J154" i="29"/>
  <c r="J149" i="29"/>
  <c r="J173" i="29"/>
  <c r="G9" i="28"/>
  <c r="H74" i="30"/>
  <c r="K2" i="48"/>
  <c r="J21" i="48"/>
  <c r="I61" i="32"/>
  <c r="I106" i="28" s="1"/>
  <c r="J61" i="2"/>
  <c r="I73" i="10"/>
  <c r="I99" i="28" s="1"/>
  <c r="H158" i="29"/>
  <c r="H189" i="29"/>
  <c r="H178" i="29"/>
  <c r="H179" i="29" s="1"/>
  <c r="H182" i="29"/>
  <c r="H177" i="30"/>
  <c r="H183" i="30"/>
  <c r="H185" i="30" s="1"/>
  <c r="H190" i="30"/>
  <c r="H192" i="30" s="1"/>
  <c r="G196" i="34"/>
  <c r="H190" i="31"/>
  <c r="H192" i="31" s="1"/>
  <c r="H183" i="31"/>
  <c r="H185" i="31" s="1"/>
  <c r="G184" i="29"/>
  <c r="G186" i="29" s="1"/>
  <c r="G196" i="29"/>
  <c r="I175" i="34"/>
  <c r="G192" i="34"/>
  <c r="I73" i="31"/>
  <c r="I102" i="28" s="1"/>
  <c r="I157" i="29"/>
  <c r="K2" i="32"/>
  <c r="L2" i="2"/>
  <c r="I62" i="2"/>
  <c r="I156" i="34"/>
  <c r="H74" i="31"/>
  <c r="G10" i="28"/>
  <c r="H158" i="31"/>
  <c r="I176" i="31"/>
  <c r="H111" i="28" l="1"/>
  <c r="G194" i="36"/>
  <c r="H186" i="36"/>
  <c r="K61" i="30"/>
  <c r="K70" i="30"/>
  <c r="K71" i="30"/>
  <c r="K59" i="30"/>
  <c r="K63" i="30"/>
  <c r="K68" i="30"/>
  <c r="K62" i="30"/>
  <c r="K60" i="30"/>
  <c r="K64" i="30"/>
  <c r="K67" i="30"/>
  <c r="K66" i="30"/>
  <c r="K65" i="30"/>
  <c r="K69" i="30"/>
  <c r="J73" i="36"/>
  <c r="J74" i="36" s="1"/>
  <c r="L2" i="36"/>
  <c r="K68" i="36"/>
  <c r="K59" i="36"/>
  <c r="K66" i="36"/>
  <c r="K70" i="36"/>
  <c r="K63" i="36"/>
  <c r="K69" i="36"/>
  <c r="K65" i="36"/>
  <c r="K71" i="36"/>
  <c r="K61" i="36"/>
  <c r="K67" i="36"/>
  <c r="K62" i="36"/>
  <c r="K64" i="36"/>
  <c r="K60" i="36"/>
  <c r="K70" i="10"/>
  <c r="K61" i="10"/>
  <c r="K60" i="10"/>
  <c r="K63" i="10"/>
  <c r="K64" i="10"/>
  <c r="K65" i="10"/>
  <c r="K66" i="10"/>
  <c r="K67" i="10"/>
  <c r="K69" i="10"/>
  <c r="K71" i="10"/>
  <c r="K68" i="10"/>
  <c r="K62" i="10"/>
  <c r="K59" i="10"/>
  <c r="I109" i="28"/>
  <c r="I191" i="35"/>
  <c r="I185" i="35"/>
  <c r="I179" i="35"/>
  <c r="I184" i="35"/>
  <c r="I192" i="35"/>
  <c r="I200" i="35"/>
  <c r="L2" i="35"/>
  <c r="K62" i="35"/>
  <c r="K61" i="35"/>
  <c r="K65" i="35"/>
  <c r="K63" i="35"/>
  <c r="K67" i="35"/>
  <c r="K66" i="35"/>
  <c r="K64" i="35"/>
  <c r="K70" i="35"/>
  <c r="K59" i="35"/>
  <c r="K69" i="35"/>
  <c r="K71" i="35"/>
  <c r="K60" i="35"/>
  <c r="K68" i="35"/>
  <c r="K61" i="31"/>
  <c r="K67" i="31"/>
  <c r="K60" i="31"/>
  <c r="K71" i="31"/>
  <c r="K63" i="31"/>
  <c r="K62" i="31"/>
  <c r="K64" i="31"/>
  <c r="K65" i="31"/>
  <c r="K66" i="31"/>
  <c r="K59" i="31"/>
  <c r="K69" i="31"/>
  <c r="K68" i="31"/>
  <c r="K70" i="31"/>
  <c r="I110" i="28"/>
  <c r="I94" i="28" s="1"/>
  <c r="I192" i="36"/>
  <c r="I179" i="36"/>
  <c r="I191" i="36"/>
  <c r="I185" i="36"/>
  <c r="I184" i="36"/>
  <c r="I200" i="36"/>
  <c r="K67" i="29"/>
  <c r="K63" i="29"/>
  <c r="K60" i="29"/>
  <c r="K59" i="29"/>
  <c r="K62" i="29"/>
  <c r="K61" i="29"/>
  <c r="K64" i="29"/>
  <c r="K65" i="29"/>
  <c r="K66" i="29"/>
  <c r="K69" i="29"/>
  <c r="K70" i="29"/>
  <c r="K68" i="29"/>
  <c r="K71" i="29"/>
  <c r="I93" i="28"/>
  <c r="I74" i="35"/>
  <c r="K62" i="34"/>
  <c r="K60" i="34"/>
  <c r="K71" i="34"/>
  <c r="K65" i="34"/>
  <c r="K64" i="34"/>
  <c r="K69" i="34"/>
  <c r="K66" i="34"/>
  <c r="K59" i="34"/>
  <c r="K61" i="34"/>
  <c r="K63" i="34"/>
  <c r="K70" i="34"/>
  <c r="K68" i="34"/>
  <c r="K67" i="34"/>
  <c r="L50" i="2"/>
  <c r="L56" i="2"/>
  <c r="L54" i="2"/>
  <c r="L55" i="2"/>
  <c r="L59" i="2"/>
  <c r="L52" i="2"/>
  <c r="L51" i="2"/>
  <c r="L57" i="2"/>
  <c r="L58" i="2"/>
  <c r="L53" i="2"/>
  <c r="K66" i="33"/>
  <c r="K60" i="33"/>
  <c r="K63" i="33"/>
  <c r="K64" i="33"/>
  <c r="K70" i="33"/>
  <c r="K61" i="33"/>
  <c r="K62" i="33"/>
  <c r="K67" i="33"/>
  <c r="K65" i="33"/>
  <c r="K69" i="33"/>
  <c r="K59" i="33"/>
  <c r="K71" i="33"/>
  <c r="K68" i="33"/>
  <c r="J73" i="35"/>
  <c r="H193" i="36"/>
  <c r="K51" i="32"/>
  <c r="K54" i="32"/>
  <c r="K56" i="32"/>
  <c r="K52" i="32"/>
  <c r="K58" i="32"/>
  <c r="K59" i="32"/>
  <c r="K57" i="32"/>
  <c r="K55" i="32"/>
  <c r="K53" i="32"/>
  <c r="K50" i="32"/>
  <c r="I92" i="28"/>
  <c r="H95" i="28"/>
  <c r="I91" i="28"/>
  <c r="I90" i="28"/>
  <c r="J23" i="48"/>
  <c r="J98" i="28"/>
  <c r="I103" i="28"/>
  <c r="G197" i="34"/>
  <c r="G199" i="34" s="1"/>
  <c r="G193" i="34"/>
  <c r="I177" i="30"/>
  <c r="I158" i="30"/>
  <c r="G198" i="29"/>
  <c r="G200" i="29" s="1"/>
  <c r="I177" i="29"/>
  <c r="I158" i="31"/>
  <c r="G7" i="28"/>
  <c r="I190" i="29"/>
  <c r="I192" i="29" s="1"/>
  <c r="I189" i="30"/>
  <c r="I191" i="30" s="1"/>
  <c r="I185" i="30"/>
  <c r="I178" i="30"/>
  <c r="I179" i="30" s="1"/>
  <c r="I190" i="30"/>
  <c r="I192" i="30" s="1"/>
  <c r="J73" i="34"/>
  <c r="J108" i="28" s="1"/>
  <c r="G198" i="30"/>
  <c r="G200" i="30" s="1"/>
  <c r="I181" i="34"/>
  <c r="I183" i="34" s="1"/>
  <c r="I188" i="34"/>
  <c r="I177" i="34"/>
  <c r="I178" i="34" s="1"/>
  <c r="H197" i="29"/>
  <c r="H191" i="29"/>
  <c r="H193" i="29" s="1"/>
  <c r="J73" i="29"/>
  <c r="J100" i="28" s="1"/>
  <c r="H197" i="31"/>
  <c r="H191" i="31"/>
  <c r="H193" i="31" s="1"/>
  <c r="J73" i="31"/>
  <c r="J102" i="28" s="1"/>
  <c r="I189" i="31"/>
  <c r="I178" i="31"/>
  <c r="I179" i="31" s="1"/>
  <c r="I182" i="31"/>
  <c r="I157" i="34"/>
  <c r="J62" i="2"/>
  <c r="K61" i="2"/>
  <c r="J61" i="32"/>
  <c r="J106" i="28" s="1"/>
  <c r="I158" i="29"/>
  <c r="I182" i="29"/>
  <c r="I178" i="29"/>
  <c r="I179" i="29" s="1"/>
  <c r="I189" i="29"/>
  <c r="H195" i="34"/>
  <c r="H183" i="34"/>
  <c r="H185" i="34" s="1"/>
  <c r="I176" i="34"/>
  <c r="J175" i="34"/>
  <c r="L2" i="31"/>
  <c r="K162" i="31"/>
  <c r="K143" i="31"/>
  <c r="K146" i="31"/>
  <c r="K165" i="31"/>
  <c r="K150" i="31"/>
  <c r="K169" i="31"/>
  <c r="K168" i="31"/>
  <c r="K149" i="31"/>
  <c r="J157" i="30"/>
  <c r="I184" i="30"/>
  <c r="I196" i="30"/>
  <c r="I185" i="29"/>
  <c r="J176" i="29"/>
  <c r="I74" i="29"/>
  <c r="L2" i="34"/>
  <c r="K168" i="34"/>
  <c r="K149" i="34"/>
  <c r="K145" i="34"/>
  <c r="K143" i="34"/>
  <c r="K162" i="34"/>
  <c r="K164" i="34"/>
  <c r="K146" i="34"/>
  <c r="K165" i="34"/>
  <c r="G194" i="30"/>
  <c r="F11" i="28"/>
  <c r="J176" i="30"/>
  <c r="L2" i="10"/>
  <c r="M2" i="2"/>
  <c r="I74" i="33"/>
  <c r="L2" i="43"/>
  <c r="K80" i="43"/>
  <c r="K85" i="43" s="1"/>
  <c r="K79" i="43"/>
  <c r="K84" i="43" s="1"/>
  <c r="K77" i="43"/>
  <c r="K82" i="43" s="1"/>
  <c r="K78" i="43"/>
  <c r="K83" i="43" s="1"/>
  <c r="H191" i="30"/>
  <c r="H193" i="30" s="1"/>
  <c r="H197" i="30"/>
  <c r="G198" i="31"/>
  <c r="G200" i="31" s="1"/>
  <c r="J73" i="30"/>
  <c r="J101" i="28" s="1"/>
  <c r="I183" i="31"/>
  <c r="I185" i="31" s="1"/>
  <c r="I190" i="31"/>
  <c r="I192" i="31" s="1"/>
  <c r="J73" i="33"/>
  <c r="J107" i="28" s="1"/>
  <c r="G8" i="28"/>
  <c r="I62" i="32"/>
  <c r="H196" i="30"/>
  <c r="H184" i="30"/>
  <c r="H186" i="30" s="1"/>
  <c r="G194" i="31"/>
  <c r="J73" i="10"/>
  <c r="J99" i="28" s="1"/>
  <c r="I74" i="10"/>
  <c r="I189" i="34"/>
  <c r="I191" i="34" s="1"/>
  <c r="I182" i="34"/>
  <c r="G194" i="29"/>
  <c r="H184" i="29"/>
  <c r="H186" i="29" s="1"/>
  <c r="H196" i="29"/>
  <c r="L2" i="48"/>
  <c r="K21" i="48"/>
  <c r="J157" i="29"/>
  <c r="L2" i="33"/>
  <c r="J156" i="34"/>
  <c r="I74" i="34"/>
  <c r="G27" i="28"/>
  <c r="G6" i="28"/>
  <c r="J176" i="31"/>
  <c r="L2" i="30"/>
  <c r="K150" i="30"/>
  <c r="K169" i="30"/>
  <c r="K154" i="30"/>
  <c r="K165" i="30"/>
  <c r="K146" i="30"/>
  <c r="K173" i="30"/>
  <c r="K162" i="30"/>
  <c r="K143" i="30"/>
  <c r="K168" i="30"/>
  <c r="K149" i="30"/>
  <c r="G19" i="28"/>
  <c r="H10" i="28"/>
  <c r="I74" i="31"/>
  <c r="L2" i="32"/>
  <c r="H9" i="28"/>
  <c r="I74" i="30"/>
  <c r="L2" i="29"/>
  <c r="K164" i="29"/>
  <c r="K145" i="29"/>
  <c r="K146" i="29"/>
  <c r="K170" i="29"/>
  <c r="K151" i="29"/>
  <c r="K162" i="29"/>
  <c r="K166" i="29"/>
  <c r="K143" i="29"/>
  <c r="K147" i="29"/>
  <c r="K144" i="29"/>
  <c r="K165" i="29"/>
  <c r="K163" i="29"/>
  <c r="K149" i="29"/>
  <c r="K150" i="29"/>
  <c r="K154" i="29"/>
  <c r="K173" i="29"/>
  <c r="K171" i="29"/>
  <c r="K152" i="29"/>
  <c r="K169" i="29"/>
  <c r="K168" i="29"/>
  <c r="H196" i="34"/>
  <c r="H190" i="34"/>
  <c r="H192" i="34" s="1"/>
  <c r="H184" i="31"/>
  <c r="H186" i="31" s="1"/>
  <c r="H196" i="31"/>
  <c r="J157" i="31"/>
  <c r="I177" i="31"/>
  <c r="I111" i="28" l="1"/>
  <c r="H194" i="36"/>
  <c r="I186" i="35"/>
  <c r="I193" i="36"/>
  <c r="M2" i="36"/>
  <c r="L70" i="36"/>
  <c r="L69" i="36"/>
  <c r="L60" i="36"/>
  <c r="L67" i="36"/>
  <c r="L63" i="36"/>
  <c r="L62" i="36"/>
  <c r="L71" i="36"/>
  <c r="L65" i="36"/>
  <c r="L59" i="36"/>
  <c r="L61" i="36"/>
  <c r="L64" i="36"/>
  <c r="L66" i="36"/>
  <c r="L68" i="36"/>
  <c r="J110" i="28"/>
  <c r="J94" i="28" s="1"/>
  <c r="J179" i="36"/>
  <c r="J184" i="36"/>
  <c r="J185" i="36"/>
  <c r="J191" i="36"/>
  <c r="J192" i="36"/>
  <c r="J200" i="36"/>
  <c r="L67" i="29"/>
  <c r="L59" i="29"/>
  <c r="L60" i="29"/>
  <c r="L63" i="29"/>
  <c r="L62" i="29"/>
  <c r="L65" i="29"/>
  <c r="L68" i="29"/>
  <c r="L70" i="29"/>
  <c r="L69" i="29"/>
  <c r="L66" i="29"/>
  <c r="L64" i="29"/>
  <c r="L61" i="29"/>
  <c r="L71" i="29"/>
  <c r="L61" i="30"/>
  <c r="L70" i="30"/>
  <c r="L59" i="30"/>
  <c r="L63" i="30"/>
  <c r="L68" i="30"/>
  <c r="L71" i="30"/>
  <c r="L69" i="30"/>
  <c r="L67" i="30"/>
  <c r="L62" i="30"/>
  <c r="L60" i="30"/>
  <c r="L65" i="30"/>
  <c r="L64" i="30"/>
  <c r="L66" i="30"/>
  <c r="L67" i="31"/>
  <c r="L60" i="31"/>
  <c r="L71" i="31"/>
  <c r="L62" i="31"/>
  <c r="L61" i="31"/>
  <c r="L63" i="31"/>
  <c r="L70" i="31"/>
  <c r="L59" i="31"/>
  <c r="L66" i="31"/>
  <c r="L64" i="31"/>
  <c r="L68" i="31"/>
  <c r="L69" i="31"/>
  <c r="L65" i="31"/>
  <c r="L71" i="34"/>
  <c r="L62" i="34"/>
  <c r="L60" i="34"/>
  <c r="L69" i="34"/>
  <c r="L67" i="34"/>
  <c r="L63" i="34"/>
  <c r="L61" i="34"/>
  <c r="L66" i="34"/>
  <c r="L68" i="34"/>
  <c r="L65" i="34"/>
  <c r="L59" i="34"/>
  <c r="L70" i="34"/>
  <c r="L64" i="34"/>
  <c r="I193" i="35"/>
  <c r="L54" i="32"/>
  <c r="L51" i="32"/>
  <c r="L58" i="32"/>
  <c r="L52" i="32"/>
  <c r="L56" i="32"/>
  <c r="L55" i="32"/>
  <c r="L50" i="32"/>
  <c r="L59" i="32"/>
  <c r="L57" i="32"/>
  <c r="L53" i="32"/>
  <c r="K73" i="35"/>
  <c r="M54" i="2"/>
  <c r="M56" i="2"/>
  <c r="M50" i="2"/>
  <c r="M59" i="2"/>
  <c r="M55" i="2"/>
  <c r="M52" i="2"/>
  <c r="M51" i="2"/>
  <c r="M57" i="2"/>
  <c r="M53" i="2"/>
  <c r="M58" i="2"/>
  <c r="J74" i="35"/>
  <c r="I186" i="36"/>
  <c r="I194" i="36" s="1"/>
  <c r="M2" i="35"/>
  <c r="L62" i="35"/>
  <c r="L59" i="35"/>
  <c r="L61" i="35"/>
  <c r="L69" i="35"/>
  <c r="L70" i="35"/>
  <c r="L64" i="35"/>
  <c r="L63" i="35"/>
  <c r="L66" i="35"/>
  <c r="L65" i="35"/>
  <c r="L68" i="35"/>
  <c r="L67" i="35"/>
  <c r="L71" i="35"/>
  <c r="L60" i="35"/>
  <c r="K73" i="36"/>
  <c r="K74" i="36" s="1"/>
  <c r="L66" i="33"/>
  <c r="L60" i="33"/>
  <c r="L63" i="33"/>
  <c r="L64" i="33"/>
  <c r="L70" i="33"/>
  <c r="L59" i="33"/>
  <c r="L69" i="33"/>
  <c r="L71" i="33"/>
  <c r="L67" i="33"/>
  <c r="L62" i="33"/>
  <c r="L68" i="33"/>
  <c r="L61" i="33"/>
  <c r="L65" i="33"/>
  <c r="L71" i="10"/>
  <c r="L60" i="10"/>
  <c r="L65" i="10"/>
  <c r="L70" i="10"/>
  <c r="L69" i="10"/>
  <c r="L66" i="10"/>
  <c r="L61" i="10"/>
  <c r="L63" i="10"/>
  <c r="L67" i="10"/>
  <c r="L64" i="10"/>
  <c r="L68" i="10"/>
  <c r="L62" i="10"/>
  <c r="L59" i="10"/>
  <c r="J109" i="28"/>
  <c r="J93" i="28" s="1"/>
  <c r="J185" i="35"/>
  <c r="J192" i="35"/>
  <c r="J179" i="35"/>
  <c r="J191" i="35"/>
  <c r="J184" i="35"/>
  <c r="J200" i="35"/>
  <c r="J92" i="28"/>
  <c r="J91" i="28"/>
  <c r="I95" i="28"/>
  <c r="J90" i="28"/>
  <c r="K23" i="48"/>
  <c r="K98" i="28"/>
  <c r="J103" i="28"/>
  <c r="J158" i="30"/>
  <c r="J158" i="31"/>
  <c r="H198" i="31"/>
  <c r="H200" i="31" s="1"/>
  <c r="J177" i="29"/>
  <c r="H194" i="31"/>
  <c r="J177" i="30"/>
  <c r="H198" i="29"/>
  <c r="H200" i="29" s="1"/>
  <c r="I193" i="30"/>
  <c r="I186" i="30"/>
  <c r="H8" i="28"/>
  <c r="I197" i="30"/>
  <c r="I198" i="30" s="1"/>
  <c r="I200" i="30" s="1"/>
  <c r="H194" i="30"/>
  <c r="J177" i="31"/>
  <c r="K73" i="10"/>
  <c r="K99" i="28" s="1"/>
  <c r="K176" i="29"/>
  <c r="K73" i="30"/>
  <c r="K101" i="28" s="1"/>
  <c r="J176" i="34"/>
  <c r="H194" i="29"/>
  <c r="J74" i="31"/>
  <c r="I10" i="28"/>
  <c r="J74" i="34"/>
  <c r="M2" i="48"/>
  <c r="L21" i="48"/>
  <c r="H27" i="28"/>
  <c r="H6" i="28"/>
  <c r="M2" i="43"/>
  <c r="L79" i="43"/>
  <c r="L84" i="43" s="1"/>
  <c r="L80" i="43"/>
  <c r="L85" i="43" s="1"/>
  <c r="L77" i="43"/>
  <c r="L82" i="43" s="1"/>
  <c r="L78" i="43"/>
  <c r="L83" i="43" s="1"/>
  <c r="M2" i="31"/>
  <c r="L143" i="31"/>
  <c r="L162" i="31"/>
  <c r="L146" i="31"/>
  <c r="L165" i="31"/>
  <c r="L149" i="31"/>
  <c r="L169" i="31"/>
  <c r="L150" i="31"/>
  <c r="L168" i="31"/>
  <c r="I9" i="28"/>
  <c r="J74" i="30"/>
  <c r="J177" i="34"/>
  <c r="J178" i="34" s="1"/>
  <c r="J188" i="34"/>
  <c r="J181" i="34"/>
  <c r="J62" i="32"/>
  <c r="I6" i="28"/>
  <c r="J189" i="34"/>
  <c r="J191" i="34" s="1"/>
  <c r="J182" i="34"/>
  <c r="J184" i="34" s="1"/>
  <c r="I191" i="31"/>
  <c r="I193" i="31" s="1"/>
  <c r="I197" i="31"/>
  <c r="I196" i="34"/>
  <c r="I190" i="34"/>
  <c r="I192" i="34" s="1"/>
  <c r="M2" i="30"/>
  <c r="L150" i="30"/>
  <c r="L169" i="30"/>
  <c r="L154" i="30"/>
  <c r="L173" i="30"/>
  <c r="L146" i="30"/>
  <c r="L165" i="30"/>
  <c r="L143" i="30"/>
  <c r="L162" i="30"/>
  <c r="L149" i="30"/>
  <c r="L168" i="30"/>
  <c r="H19" i="28"/>
  <c r="H7" i="28"/>
  <c r="K157" i="29"/>
  <c r="J183" i="31"/>
  <c r="J185" i="31" s="1"/>
  <c r="J190" i="31"/>
  <c r="J192" i="31" s="1"/>
  <c r="J74" i="10"/>
  <c r="J74" i="33"/>
  <c r="L61" i="2"/>
  <c r="K175" i="34"/>
  <c r="M2" i="34"/>
  <c r="L168" i="34"/>
  <c r="L149" i="34"/>
  <c r="L164" i="34"/>
  <c r="L143" i="34"/>
  <c r="L162" i="34"/>
  <c r="L145" i="34"/>
  <c r="L146" i="34"/>
  <c r="L165" i="34"/>
  <c r="J189" i="30"/>
  <c r="J182" i="30"/>
  <c r="J178" i="30"/>
  <c r="J179" i="30" s="1"/>
  <c r="H193" i="34"/>
  <c r="K62" i="2"/>
  <c r="K73" i="33"/>
  <c r="K107" i="28" s="1"/>
  <c r="K73" i="34"/>
  <c r="K108" i="28" s="1"/>
  <c r="H197" i="34"/>
  <c r="H199" i="34" s="1"/>
  <c r="G11" i="28"/>
  <c r="M2" i="33"/>
  <c r="I195" i="34"/>
  <c r="I184" i="34"/>
  <c r="I185" i="34" s="1"/>
  <c r="K156" i="34"/>
  <c r="J74" i="29"/>
  <c r="K157" i="31"/>
  <c r="I197" i="29"/>
  <c r="I191" i="29"/>
  <c r="I193" i="29" s="1"/>
  <c r="J182" i="31"/>
  <c r="J178" i="31"/>
  <c r="J179" i="31" s="1"/>
  <c r="J189" i="31"/>
  <c r="K61" i="32"/>
  <c r="K106" i="28" s="1"/>
  <c r="K157" i="30"/>
  <c r="J158" i="29"/>
  <c r="J178" i="29"/>
  <c r="J179" i="29" s="1"/>
  <c r="J189" i="29"/>
  <c r="J182" i="29"/>
  <c r="N2" i="2"/>
  <c r="M2" i="10"/>
  <c r="K176" i="31"/>
  <c r="J157" i="34"/>
  <c r="M2" i="29"/>
  <c r="L164" i="29"/>
  <c r="L145" i="29"/>
  <c r="L147" i="29"/>
  <c r="L144" i="29"/>
  <c r="L162" i="29"/>
  <c r="L170" i="29"/>
  <c r="L166" i="29"/>
  <c r="L143" i="29"/>
  <c r="L151" i="29"/>
  <c r="L163" i="29"/>
  <c r="L165" i="29"/>
  <c r="L146" i="29"/>
  <c r="L152" i="29"/>
  <c r="L173" i="29"/>
  <c r="L168" i="29"/>
  <c r="L150" i="29"/>
  <c r="L154" i="29"/>
  <c r="L169" i="29"/>
  <c r="L171" i="29"/>
  <c r="L149" i="29"/>
  <c r="K73" i="29"/>
  <c r="K100" i="28" s="1"/>
  <c r="M2" i="32"/>
  <c r="K176" i="30"/>
  <c r="H198" i="30"/>
  <c r="H200" i="30" s="1"/>
  <c r="J183" i="30"/>
  <c r="J185" i="30" s="1"/>
  <c r="J190" i="30"/>
  <c r="J192" i="30" s="1"/>
  <c r="J183" i="29"/>
  <c r="J185" i="29" s="1"/>
  <c r="J190" i="29"/>
  <c r="J192" i="29" s="1"/>
  <c r="K73" i="31"/>
  <c r="K102" i="28" s="1"/>
  <c r="I196" i="29"/>
  <c r="I184" i="29"/>
  <c r="I186" i="29" s="1"/>
  <c r="I196" i="31"/>
  <c r="I184" i="31"/>
  <c r="I186" i="31" s="1"/>
  <c r="K92" i="28" l="1"/>
  <c r="I194" i="35"/>
  <c r="J111" i="28"/>
  <c r="J186" i="35"/>
  <c r="K74" i="35"/>
  <c r="J193" i="35"/>
  <c r="M62" i="29"/>
  <c r="M59" i="29"/>
  <c r="M60" i="29"/>
  <c r="M63" i="29"/>
  <c r="M67" i="29"/>
  <c r="M61" i="29"/>
  <c r="M68" i="29"/>
  <c r="M69" i="29"/>
  <c r="M65" i="29"/>
  <c r="M71" i="29"/>
  <c r="M70" i="29"/>
  <c r="M64" i="29"/>
  <c r="M66" i="29"/>
  <c r="N2" i="35"/>
  <c r="M71" i="35"/>
  <c r="M68" i="35"/>
  <c r="M62" i="35"/>
  <c r="M60" i="35"/>
  <c r="M59" i="35"/>
  <c r="M61" i="35"/>
  <c r="M70" i="35"/>
  <c r="M69" i="35"/>
  <c r="M64" i="35"/>
  <c r="M66" i="35"/>
  <c r="M65" i="35"/>
  <c r="M67" i="35"/>
  <c r="M63" i="35"/>
  <c r="M63" i="31"/>
  <c r="M71" i="31"/>
  <c r="M67" i="31"/>
  <c r="M60" i="31"/>
  <c r="M61" i="31"/>
  <c r="M62" i="31"/>
  <c r="M65" i="31"/>
  <c r="M64" i="31"/>
  <c r="M59" i="31"/>
  <c r="M66" i="31"/>
  <c r="M70" i="31"/>
  <c r="M69" i="31"/>
  <c r="M68" i="31"/>
  <c r="J193" i="36"/>
  <c r="M70" i="10"/>
  <c r="M66" i="10"/>
  <c r="M64" i="10"/>
  <c r="M69" i="10"/>
  <c r="M71" i="10"/>
  <c r="M60" i="10"/>
  <c r="M67" i="10"/>
  <c r="M65" i="10"/>
  <c r="M61" i="10"/>
  <c r="M63" i="10"/>
  <c r="M59" i="10"/>
  <c r="M68" i="10"/>
  <c r="M62" i="10"/>
  <c r="M70" i="30"/>
  <c r="M61" i="30"/>
  <c r="M59" i="30"/>
  <c r="M68" i="30"/>
  <c r="M63" i="30"/>
  <c r="M71" i="30"/>
  <c r="M62" i="30"/>
  <c r="M60" i="30"/>
  <c r="M67" i="30"/>
  <c r="M64" i="30"/>
  <c r="M65" i="30"/>
  <c r="M69" i="30"/>
  <c r="M66" i="30"/>
  <c r="K110" i="28"/>
  <c r="K94" i="28" s="1"/>
  <c r="K185" i="36"/>
  <c r="K179" i="36"/>
  <c r="K192" i="36"/>
  <c r="K191" i="36"/>
  <c r="K193" i="36" s="1"/>
  <c r="K184" i="36"/>
  <c r="K200" i="36"/>
  <c r="N54" i="2"/>
  <c r="N50" i="2"/>
  <c r="N56" i="2"/>
  <c r="N55" i="2"/>
  <c r="N52" i="2"/>
  <c r="N51" i="2"/>
  <c r="N59" i="2"/>
  <c r="N57" i="2"/>
  <c r="N58" i="2"/>
  <c r="N53" i="2"/>
  <c r="J186" i="36"/>
  <c r="M64" i="33"/>
  <c r="M60" i="33"/>
  <c r="M66" i="33"/>
  <c r="M63" i="33"/>
  <c r="M67" i="33"/>
  <c r="M61" i="33"/>
  <c r="M68" i="33"/>
  <c r="M71" i="33"/>
  <c r="M59" i="33"/>
  <c r="M62" i="33"/>
  <c r="M69" i="33"/>
  <c r="M70" i="33"/>
  <c r="M65" i="33"/>
  <c r="J95" i="28"/>
  <c r="L73" i="36"/>
  <c r="L74" i="36" s="1"/>
  <c r="K109" i="28"/>
  <c r="K93" i="28" s="1"/>
  <c r="K192" i="35"/>
  <c r="K185" i="35"/>
  <c r="K191" i="35"/>
  <c r="K184" i="35"/>
  <c r="K186" i="35" s="1"/>
  <c r="K179" i="35"/>
  <c r="K200" i="35"/>
  <c r="N2" i="36"/>
  <c r="M69" i="36"/>
  <c r="M60" i="36"/>
  <c r="M71" i="36"/>
  <c r="M59" i="36"/>
  <c r="M62" i="36"/>
  <c r="M65" i="36"/>
  <c r="M63" i="36"/>
  <c r="M67" i="36"/>
  <c r="M70" i="36"/>
  <c r="M64" i="36"/>
  <c r="M66" i="36"/>
  <c r="M61" i="36"/>
  <c r="M68" i="36"/>
  <c r="M56" i="32"/>
  <c r="M51" i="32"/>
  <c r="M52" i="32"/>
  <c r="M54" i="32"/>
  <c r="M58" i="32"/>
  <c r="M59" i="32"/>
  <c r="M55" i="32"/>
  <c r="M50" i="32"/>
  <c r="M53" i="32"/>
  <c r="M57" i="32"/>
  <c r="M62" i="34"/>
  <c r="M60" i="34"/>
  <c r="M71" i="34"/>
  <c r="M70" i="34"/>
  <c r="M63" i="34"/>
  <c r="M68" i="34"/>
  <c r="M61" i="34"/>
  <c r="M65" i="34"/>
  <c r="M66" i="34"/>
  <c r="M59" i="34"/>
  <c r="M64" i="34"/>
  <c r="M67" i="34"/>
  <c r="M69" i="34"/>
  <c r="L73" i="35"/>
  <c r="L74" i="35" s="1"/>
  <c r="K91" i="28"/>
  <c r="K90" i="28"/>
  <c r="L23" i="48"/>
  <c r="L98" i="28"/>
  <c r="K177" i="29"/>
  <c r="K158" i="31"/>
  <c r="K176" i="34"/>
  <c r="K158" i="30"/>
  <c r="K177" i="31"/>
  <c r="I198" i="29"/>
  <c r="I200" i="29" s="1"/>
  <c r="K190" i="29"/>
  <c r="K192" i="29" s="1"/>
  <c r="K183" i="29"/>
  <c r="K185" i="29" s="1"/>
  <c r="I19" i="28"/>
  <c r="I198" i="31"/>
  <c r="I200" i="31" s="1"/>
  <c r="I194" i="30"/>
  <c r="I7" i="28"/>
  <c r="I197" i="34"/>
  <c r="I199" i="34" s="1"/>
  <c r="L156" i="34"/>
  <c r="L181" i="34" s="1"/>
  <c r="K157" i="34"/>
  <c r="L176" i="30"/>
  <c r="L183" i="30" s="1"/>
  <c r="L157" i="30"/>
  <c r="L73" i="33"/>
  <c r="L107" i="28" s="1"/>
  <c r="L73" i="30"/>
  <c r="L101" i="28" s="1"/>
  <c r="I194" i="31"/>
  <c r="I194" i="29"/>
  <c r="L73" i="34"/>
  <c r="L108" i="28" s="1"/>
  <c r="L176" i="29"/>
  <c r="J191" i="29"/>
  <c r="J193" i="29" s="1"/>
  <c r="J197" i="29"/>
  <c r="J184" i="30"/>
  <c r="J186" i="30" s="1"/>
  <c r="J196" i="30"/>
  <c r="L175" i="34"/>
  <c r="K103" i="28"/>
  <c r="K62" i="32"/>
  <c r="J6" i="28"/>
  <c r="L157" i="31"/>
  <c r="K183" i="31"/>
  <c r="K185" i="31" s="1"/>
  <c r="K190" i="31"/>
  <c r="K192" i="31" s="1"/>
  <c r="K74" i="29"/>
  <c r="J191" i="30"/>
  <c r="J193" i="30" s="1"/>
  <c r="J197" i="30"/>
  <c r="J195" i="34"/>
  <c r="J183" i="34"/>
  <c r="J185" i="34" s="1"/>
  <c r="L73" i="31"/>
  <c r="L102" i="28" s="1"/>
  <c r="N2" i="43"/>
  <c r="M78" i="43"/>
  <c r="M83" i="43" s="1"/>
  <c r="M80" i="43"/>
  <c r="M85" i="43" s="1"/>
  <c r="M79" i="43"/>
  <c r="M84" i="43" s="1"/>
  <c r="M77" i="43"/>
  <c r="M82" i="43" s="1"/>
  <c r="K74" i="31"/>
  <c r="J10" i="28"/>
  <c r="L157" i="29"/>
  <c r="K181" i="34"/>
  <c r="K188" i="34"/>
  <c r="K177" i="34"/>
  <c r="K178" i="34" s="1"/>
  <c r="N2" i="33"/>
  <c r="K74" i="33"/>
  <c r="J196" i="34"/>
  <c r="J190" i="34"/>
  <c r="J192" i="34" s="1"/>
  <c r="N2" i="31"/>
  <c r="M143" i="31"/>
  <c r="M162" i="31"/>
  <c r="M146" i="31"/>
  <c r="M165" i="31"/>
  <c r="M168" i="31"/>
  <c r="M169" i="31"/>
  <c r="M149" i="31"/>
  <c r="M150" i="31"/>
  <c r="H11" i="28"/>
  <c r="K183" i="30"/>
  <c r="K185" i="30" s="1"/>
  <c r="K190" i="30"/>
  <c r="K192" i="30" s="1"/>
  <c r="N2" i="10"/>
  <c r="K182" i="30"/>
  <c r="K189" i="30"/>
  <c r="K178" i="30"/>
  <c r="K179" i="30" s="1"/>
  <c r="K177" i="30"/>
  <c r="L62" i="2"/>
  <c r="K74" i="10"/>
  <c r="M61" i="2"/>
  <c r="N2" i="30"/>
  <c r="M150" i="30"/>
  <c r="M169" i="30"/>
  <c r="M173" i="30"/>
  <c r="M165" i="30"/>
  <c r="M146" i="30"/>
  <c r="M154" i="30"/>
  <c r="M162" i="30"/>
  <c r="M143" i="30"/>
  <c r="M168" i="30"/>
  <c r="M149" i="30"/>
  <c r="J9" i="28"/>
  <c r="K74" i="30"/>
  <c r="L73" i="10"/>
  <c r="L99" i="28" s="1"/>
  <c r="J191" i="31"/>
  <c r="J193" i="31" s="1"/>
  <c r="J197" i="31"/>
  <c r="I193" i="34"/>
  <c r="N2" i="48"/>
  <c r="M21" i="48"/>
  <c r="N2" i="32"/>
  <c r="L73" i="29"/>
  <c r="L100" i="28" s="1"/>
  <c r="O2" i="2"/>
  <c r="N2" i="34"/>
  <c r="M149" i="34"/>
  <c r="M168" i="34"/>
  <c r="M145" i="34"/>
  <c r="M164" i="34"/>
  <c r="M143" i="34"/>
  <c r="M162" i="34"/>
  <c r="M146" i="34"/>
  <c r="M165" i="34"/>
  <c r="I8" i="28"/>
  <c r="L61" i="32"/>
  <c r="L106" i="28" s="1"/>
  <c r="N2" i="29"/>
  <c r="M145" i="29"/>
  <c r="M164" i="29"/>
  <c r="M163" i="29"/>
  <c r="M143" i="29"/>
  <c r="M144" i="29"/>
  <c r="M162" i="29"/>
  <c r="M166" i="29"/>
  <c r="M165" i="29"/>
  <c r="M151" i="29"/>
  <c r="M147" i="29"/>
  <c r="M170" i="29"/>
  <c r="M146" i="29"/>
  <c r="M154" i="29"/>
  <c r="M149" i="29"/>
  <c r="M152" i="29"/>
  <c r="M169" i="29"/>
  <c r="M168" i="29"/>
  <c r="M171" i="29"/>
  <c r="M150" i="29"/>
  <c r="M173" i="29"/>
  <c r="J184" i="29"/>
  <c r="J186" i="29" s="1"/>
  <c r="J196" i="29"/>
  <c r="J184" i="31"/>
  <c r="J186" i="31" s="1"/>
  <c r="J196" i="31"/>
  <c r="K182" i="31"/>
  <c r="K189" i="31"/>
  <c r="K178" i="31"/>
  <c r="K179" i="31" s="1"/>
  <c r="K189" i="34"/>
  <c r="K191" i="34" s="1"/>
  <c r="K182" i="34"/>
  <c r="K184" i="34" s="1"/>
  <c r="K158" i="29"/>
  <c r="K178" i="29"/>
  <c r="K179" i="29" s="1"/>
  <c r="K189" i="29"/>
  <c r="K182" i="29"/>
  <c r="I27" i="28"/>
  <c r="L176" i="31"/>
  <c r="K74" i="34"/>
  <c r="J194" i="36" l="1"/>
  <c r="J194" i="35"/>
  <c r="L176" i="34"/>
  <c r="K193" i="35"/>
  <c r="K194" i="35" s="1"/>
  <c r="L92" i="28"/>
  <c r="K111" i="28"/>
  <c r="N60" i="29"/>
  <c r="N67" i="29"/>
  <c r="N59" i="29"/>
  <c r="N63" i="29"/>
  <c r="N62" i="29"/>
  <c r="N66" i="29"/>
  <c r="N69" i="29"/>
  <c r="N70" i="29"/>
  <c r="N68" i="29"/>
  <c r="N65" i="29"/>
  <c r="N61" i="29"/>
  <c r="N64" i="29"/>
  <c r="N71" i="29"/>
  <c r="O2" i="36"/>
  <c r="N64" i="36"/>
  <c r="N69" i="36"/>
  <c r="N63" i="36"/>
  <c r="N67" i="36"/>
  <c r="N68" i="36"/>
  <c r="N65" i="36"/>
  <c r="N61" i="36"/>
  <c r="N66" i="36"/>
  <c r="N62" i="36"/>
  <c r="N71" i="36"/>
  <c r="N60" i="36"/>
  <c r="N70" i="36"/>
  <c r="N59" i="36"/>
  <c r="L110" i="28"/>
  <c r="L184" i="36"/>
  <c r="L192" i="36"/>
  <c r="L179" i="36"/>
  <c r="L185" i="36"/>
  <c r="L191" i="36"/>
  <c r="L200" i="36"/>
  <c r="O2" i="35"/>
  <c r="N71" i="35"/>
  <c r="N64" i="35"/>
  <c r="N62" i="35"/>
  <c r="N69" i="35"/>
  <c r="N65" i="35"/>
  <c r="N67" i="35"/>
  <c r="N70" i="35"/>
  <c r="N59" i="35"/>
  <c r="N63" i="35"/>
  <c r="N66" i="35"/>
  <c r="N68" i="35"/>
  <c r="N61" i="35"/>
  <c r="N60" i="35"/>
  <c r="N70" i="30"/>
  <c r="N61" i="30"/>
  <c r="N59" i="30"/>
  <c r="N71" i="30"/>
  <c r="N63" i="30"/>
  <c r="N68" i="30"/>
  <c r="N69" i="30"/>
  <c r="N60" i="30"/>
  <c r="N66" i="30"/>
  <c r="N65" i="30"/>
  <c r="N62" i="30"/>
  <c r="N67" i="30"/>
  <c r="N64" i="30"/>
  <c r="N71" i="10"/>
  <c r="N65" i="10"/>
  <c r="N67" i="10"/>
  <c r="N63" i="10"/>
  <c r="N61" i="10"/>
  <c r="N64" i="10"/>
  <c r="N66" i="10"/>
  <c r="N69" i="10"/>
  <c r="N60" i="10"/>
  <c r="N70" i="10"/>
  <c r="N62" i="10"/>
  <c r="N59" i="10"/>
  <c r="N68" i="10"/>
  <c r="N63" i="33"/>
  <c r="N60" i="33"/>
  <c r="N66" i="33"/>
  <c r="N64" i="33"/>
  <c r="N67" i="33"/>
  <c r="N65" i="33"/>
  <c r="N61" i="33"/>
  <c r="N59" i="33"/>
  <c r="N69" i="33"/>
  <c r="N70" i="33"/>
  <c r="N62" i="33"/>
  <c r="N71" i="33"/>
  <c r="N68" i="33"/>
  <c r="N71" i="34"/>
  <c r="N62" i="34"/>
  <c r="N60" i="34"/>
  <c r="N64" i="34"/>
  <c r="N67" i="34"/>
  <c r="N69" i="34"/>
  <c r="N68" i="34"/>
  <c r="N66" i="34"/>
  <c r="N61" i="34"/>
  <c r="N63" i="34"/>
  <c r="N70" i="34"/>
  <c r="N65" i="34"/>
  <c r="N59" i="34"/>
  <c r="L109" i="28"/>
  <c r="L93" i="28" s="1"/>
  <c r="L184" i="35"/>
  <c r="L179" i="35"/>
  <c r="L192" i="35"/>
  <c r="L185" i="35"/>
  <c r="L191" i="35"/>
  <c r="L200" i="35"/>
  <c r="M73" i="35"/>
  <c r="O54" i="2"/>
  <c r="O56" i="2"/>
  <c r="O50" i="2"/>
  <c r="O59" i="2"/>
  <c r="O51" i="2"/>
  <c r="O52" i="2"/>
  <c r="O55" i="2"/>
  <c r="O53" i="2"/>
  <c r="O57" i="2"/>
  <c r="O58" i="2"/>
  <c r="M73" i="36"/>
  <c r="M74" i="36" s="1"/>
  <c r="K186" i="36"/>
  <c r="K194" i="36" s="1"/>
  <c r="N58" i="32"/>
  <c r="N54" i="32"/>
  <c r="N51" i="32"/>
  <c r="N56" i="32"/>
  <c r="N52" i="32"/>
  <c r="N55" i="32"/>
  <c r="N59" i="32"/>
  <c r="N57" i="32"/>
  <c r="N53" i="32"/>
  <c r="N50" i="32"/>
  <c r="N61" i="31"/>
  <c r="N62" i="31"/>
  <c r="N63" i="31"/>
  <c r="N67" i="31"/>
  <c r="N71" i="31"/>
  <c r="N60" i="31"/>
  <c r="N66" i="31"/>
  <c r="N59" i="31"/>
  <c r="N70" i="31"/>
  <c r="N69" i="31"/>
  <c r="N65" i="31"/>
  <c r="N64" i="31"/>
  <c r="N68" i="31"/>
  <c r="L94" i="28"/>
  <c r="L91" i="28"/>
  <c r="K95" i="28"/>
  <c r="L90" i="28"/>
  <c r="M23" i="48"/>
  <c r="M98" i="28"/>
  <c r="L158" i="30"/>
  <c r="L177" i="30"/>
  <c r="J8" i="28"/>
  <c r="J194" i="31"/>
  <c r="J198" i="29"/>
  <c r="J200" i="29" s="1"/>
  <c r="I11" i="28"/>
  <c r="L158" i="29"/>
  <c r="J194" i="29"/>
  <c r="L157" i="34"/>
  <c r="L188" i="34"/>
  <c r="L190" i="34" s="1"/>
  <c r="L182" i="30"/>
  <c r="L184" i="30" s="1"/>
  <c r="L189" i="30"/>
  <c r="L177" i="34"/>
  <c r="L178" i="34" s="1"/>
  <c r="L190" i="30"/>
  <c r="L192" i="30" s="1"/>
  <c r="J19" i="28"/>
  <c r="L178" i="30"/>
  <c r="L179" i="30" s="1"/>
  <c r="M176" i="31"/>
  <c r="M183" i="31" s="1"/>
  <c r="J198" i="31"/>
  <c r="J200" i="31" s="1"/>
  <c r="M157" i="30"/>
  <c r="M189" i="30" s="1"/>
  <c r="M73" i="30"/>
  <c r="M101" i="28" s="1"/>
  <c r="L185" i="30"/>
  <c r="O2" i="32"/>
  <c r="K191" i="30"/>
  <c r="K193" i="30" s="1"/>
  <c r="K197" i="30"/>
  <c r="L74" i="29"/>
  <c r="L74" i="34"/>
  <c r="M73" i="29"/>
  <c r="M100" i="28" s="1"/>
  <c r="M156" i="34"/>
  <c r="M176" i="30"/>
  <c r="L74" i="10"/>
  <c r="K184" i="30"/>
  <c r="K186" i="30" s="1"/>
  <c r="K196" i="30"/>
  <c r="J7" i="28"/>
  <c r="K190" i="34"/>
  <c r="K192" i="34" s="1"/>
  <c r="K196" i="34"/>
  <c r="O2" i="48"/>
  <c r="N21" i="48"/>
  <c r="M73" i="10"/>
  <c r="M99" i="28" s="1"/>
  <c r="L74" i="33"/>
  <c r="K183" i="34"/>
  <c r="K185" i="34" s="1"/>
  <c r="K195" i="34"/>
  <c r="O2" i="43"/>
  <c r="N79" i="43"/>
  <c r="N84" i="43" s="1"/>
  <c r="N78" i="43"/>
  <c r="N83" i="43" s="1"/>
  <c r="N80" i="43"/>
  <c r="N85" i="43" s="1"/>
  <c r="N77" i="43"/>
  <c r="N82" i="43" s="1"/>
  <c r="L103" i="28"/>
  <c r="L177" i="29"/>
  <c r="L183" i="29"/>
  <c r="L185" i="29" s="1"/>
  <c r="L190" i="29"/>
  <c r="L192" i="29" s="1"/>
  <c r="K191" i="31"/>
  <c r="K193" i="31" s="1"/>
  <c r="K197" i="31"/>
  <c r="N61" i="2"/>
  <c r="K9" i="28"/>
  <c r="L74" i="30"/>
  <c r="M62" i="2"/>
  <c r="O2" i="10"/>
  <c r="M73" i="31"/>
  <c r="M102" i="28" s="1"/>
  <c r="L182" i="29"/>
  <c r="L178" i="29"/>
  <c r="L179" i="29" s="1"/>
  <c r="L189" i="29"/>
  <c r="K196" i="31"/>
  <c r="K184" i="31"/>
  <c r="K186" i="31" s="1"/>
  <c r="P2" i="2"/>
  <c r="O2" i="30"/>
  <c r="N170" i="30"/>
  <c r="N151" i="30"/>
  <c r="N172" i="30"/>
  <c r="N150" i="30"/>
  <c r="N153" i="30"/>
  <c r="N169" i="30"/>
  <c r="N173" i="30"/>
  <c r="N165" i="30"/>
  <c r="N146" i="30"/>
  <c r="N154" i="30"/>
  <c r="N143" i="30"/>
  <c r="N162" i="30"/>
  <c r="N168" i="30"/>
  <c r="N149" i="30"/>
  <c r="M157" i="31"/>
  <c r="J193" i="34"/>
  <c r="L183" i="34"/>
  <c r="L189" i="31"/>
  <c r="L178" i="31"/>
  <c r="L179" i="31" s="1"/>
  <c r="L182" i="31"/>
  <c r="L189" i="34"/>
  <c r="L191" i="34" s="1"/>
  <c r="L182" i="34"/>
  <c r="L184" i="34" s="1"/>
  <c r="L183" i="31"/>
  <c r="L185" i="31" s="1"/>
  <c r="L190" i="31"/>
  <c r="L192" i="31" s="1"/>
  <c r="K184" i="29"/>
  <c r="K186" i="29" s="1"/>
  <c r="K196" i="29"/>
  <c r="M176" i="29"/>
  <c r="O2" i="31"/>
  <c r="N143" i="31"/>
  <c r="N162" i="31"/>
  <c r="N165" i="31"/>
  <c r="N146" i="31"/>
  <c r="N168" i="31"/>
  <c r="N150" i="31"/>
  <c r="N149" i="31"/>
  <c r="N169" i="31"/>
  <c r="L74" i="31"/>
  <c r="K10" i="28"/>
  <c r="J197" i="34"/>
  <c r="J199" i="34" s="1"/>
  <c r="J27" i="28"/>
  <c r="J198" i="30"/>
  <c r="J200" i="30" s="1"/>
  <c r="K197" i="29"/>
  <c r="K191" i="29"/>
  <c r="K193" i="29" s="1"/>
  <c r="M175" i="34"/>
  <c r="L177" i="31"/>
  <c r="M73" i="33"/>
  <c r="M107" i="28" s="1"/>
  <c r="L62" i="32"/>
  <c r="J194" i="30"/>
  <c r="M157" i="29"/>
  <c r="O2" i="29"/>
  <c r="N145" i="29"/>
  <c r="N164" i="29"/>
  <c r="N146" i="29"/>
  <c r="N166" i="29"/>
  <c r="N147" i="29"/>
  <c r="N143" i="29"/>
  <c r="N170" i="29"/>
  <c r="N162" i="29"/>
  <c r="N163" i="29"/>
  <c r="N144" i="29"/>
  <c r="N151" i="29"/>
  <c r="N165" i="29"/>
  <c r="N173" i="29"/>
  <c r="N154" i="29"/>
  <c r="N169" i="29"/>
  <c r="N150" i="29"/>
  <c r="N168" i="29"/>
  <c r="N171" i="29"/>
  <c r="N149" i="29"/>
  <c r="N152" i="29"/>
  <c r="M73" i="34"/>
  <c r="M108" i="28" s="1"/>
  <c r="O2" i="34"/>
  <c r="N168" i="34"/>
  <c r="N149" i="34"/>
  <c r="N162" i="34"/>
  <c r="N164" i="34"/>
  <c r="N145" i="34"/>
  <c r="N143" i="34"/>
  <c r="N165" i="34"/>
  <c r="N146" i="34"/>
  <c r="M61" i="32"/>
  <c r="M106" i="28" s="1"/>
  <c r="O2" i="33"/>
  <c r="L158" i="31"/>
  <c r="L111" i="28" l="1"/>
  <c r="L193" i="35"/>
  <c r="L186" i="35"/>
  <c r="L194" i="35" s="1"/>
  <c r="L186" i="36"/>
  <c r="P56" i="2"/>
  <c r="P54" i="2"/>
  <c r="P50" i="2"/>
  <c r="P52" i="2"/>
  <c r="P55" i="2"/>
  <c r="P59" i="2"/>
  <c r="P51" i="2"/>
  <c r="P57" i="2"/>
  <c r="P53" i="2"/>
  <c r="P58" i="2"/>
  <c r="P2" i="36"/>
  <c r="O69" i="36"/>
  <c r="O70" i="36"/>
  <c r="O71" i="36"/>
  <c r="O62" i="36"/>
  <c r="O63" i="36"/>
  <c r="O65" i="36"/>
  <c r="O66" i="36"/>
  <c r="O60" i="36"/>
  <c r="O68" i="36"/>
  <c r="O59" i="36"/>
  <c r="O64" i="36"/>
  <c r="O67" i="36"/>
  <c r="O61" i="36"/>
  <c r="O63" i="31"/>
  <c r="O71" i="31"/>
  <c r="O61" i="31"/>
  <c r="O62" i="31"/>
  <c r="O67" i="31"/>
  <c r="O60" i="31"/>
  <c r="O59" i="31"/>
  <c r="O70" i="31"/>
  <c r="O64" i="31"/>
  <c r="O65" i="31"/>
  <c r="O69" i="31"/>
  <c r="O68" i="31"/>
  <c r="O66" i="31"/>
  <c r="O52" i="32"/>
  <c r="O58" i="32"/>
  <c r="O51" i="32"/>
  <c r="O54" i="32"/>
  <c r="O56" i="32"/>
  <c r="O50" i="32"/>
  <c r="O59" i="32"/>
  <c r="O55" i="32"/>
  <c r="O53" i="32"/>
  <c r="O57" i="32"/>
  <c r="M109" i="28"/>
  <c r="M93" i="28" s="1"/>
  <c r="M179" i="35"/>
  <c r="M192" i="35"/>
  <c r="M191" i="35"/>
  <c r="M185" i="35"/>
  <c r="M184" i="35"/>
  <c r="M200" i="35"/>
  <c r="L95" i="28"/>
  <c r="O62" i="29"/>
  <c r="O59" i="29"/>
  <c r="O63" i="29"/>
  <c r="O67" i="29"/>
  <c r="O60" i="29"/>
  <c r="O71" i="29"/>
  <c r="O69" i="29"/>
  <c r="O64" i="29"/>
  <c r="O66" i="29"/>
  <c r="O65" i="29"/>
  <c r="O70" i="29"/>
  <c r="O68" i="29"/>
  <c r="O61" i="29"/>
  <c r="N73" i="35"/>
  <c r="P2" i="35"/>
  <c r="O59" i="35"/>
  <c r="O69" i="35"/>
  <c r="O70" i="35"/>
  <c r="O66" i="35"/>
  <c r="O68" i="35"/>
  <c r="O60" i="35"/>
  <c r="O62" i="35"/>
  <c r="O61" i="35"/>
  <c r="O71" i="35"/>
  <c r="O65" i="35"/>
  <c r="O63" i="35"/>
  <c r="O64" i="35"/>
  <c r="O67" i="35"/>
  <c r="N73" i="36"/>
  <c r="N74" i="36" s="1"/>
  <c r="O62" i="34"/>
  <c r="O60" i="34"/>
  <c r="O71" i="34"/>
  <c r="O67" i="34"/>
  <c r="O64" i="34"/>
  <c r="O65" i="34"/>
  <c r="O66" i="34"/>
  <c r="O68" i="34"/>
  <c r="O69" i="34"/>
  <c r="O61" i="34"/>
  <c r="O70" i="34"/>
  <c r="O63" i="34"/>
  <c r="O59" i="34"/>
  <c r="O61" i="30"/>
  <c r="O70" i="30"/>
  <c r="O68" i="30"/>
  <c r="O63" i="30"/>
  <c r="O71" i="30"/>
  <c r="O59" i="30"/>
  <c r="O62" i="30"/>
  <c r="O69" i="30"/>
  <c r="O64" i="30"/>
  <c r="O66" i="30"/>
  <c r="O60" i="30"/>
  <c r="O67" i="30"/>
  <c r="O65" i="30"/>
  <c r="L193" i="36"/>
  <c r="L194" i="36" s="1"/>
  <c r="O66" i="33"/>
  <c r="O64" i="33"/>
  <c r="O60" i="33"/>
  <c r="O63" i="33"/>
  <c r="O62" i="33"/>
  <c r="O69" i="33"/>
  <c r="O61" i="33"/>
  <c r="O65" i="33"/>
  <c r="O71" i="33"/>
  <c r="O67" i="33"/>
  <c r="O70" i="33"/>
  <c r="O59" i="33"/>
  <c r="O68" i="33"/>
  <c r="O64" i="10"/>
  <c r="O61" i="10"/>
  <c r="O65" i="10"/>
  <c r="O67" i="10"/>
  <c r="O71" i="10"/>
  <c r="O69" i="10"/>
  <c r="O60" i="10"/>
  <c r="O66" i="10"/>
  <c r="O70" i="10"/>
  <c r="O63" i="10"/>
  <c r="O68" i="10"/>
  <c r="O59" i="10"/>
  <c r="O62" i="10"/>
  <c r="M110" i="28"/>
  <c r="M94" i="28" s="1"/>
  <c r="M185" i="36"/>
  <c r="M192" i="36"/>
  <c r="M179" i="36"/>
  <c r="M184" i="36"/>
  <c r="M191" i="36"/>
  <c r="M200" i="36"/>
  <c r="M74" i="35"/>
  <c r="N74" i="35" s="1"/>
  <c r="M92" i="28"/>
  <c r="L196" i="30"/>
  <c r="M91" i="28"/>
  <c r="M90" i="28"/>
  <c r="M177" i="30"/>
  <c r="N23" i="48"/>
  <c r="N98" i="28"/>
  <c r="K27" i="28"/>
  <c r="J11" i="28"/>
  <c r="L197" i="30"/>
  <c r="M158" i="31"/>
  <c r="M182" i="30"/>
  <c r="M184" i="30" s="1"/>
  <c r="M158" i="30"/>
  <c r="L191" i="30"/>
  <c r="L193" i="30" s="1"/>
  <c r="M190" i="31"/>
  <c r="M192" i="31" s="1"/>
  <c r="M177" i="31"/>
  <c r="L186" i="30"/>
  <c r="K197" i="34"/>
  <c r="K199" i="34" s="1"/>
  <c r="N176" i="30"/>
  <c r="K194" i="31"/>
  <c r="L195" i="34"/>
  <c r="L185" i="34"/>
  <c r="N73" i="10"/>
  <c r="N99" i="28" s="1"/>
  <c r="K193" i="34"/>
  <c r="K6" i="28"/>
  <c r="N157" i="29"/>
  <c r="N189" i="29" s="1"/>
  <c r="K194" i="30"/>
  <c r="K8" i="28"/>
  <c r="P2" i="31"/>
  <c r="O143" i="31"/>
  <c r="O162" i="31"/>
  <c r="O165" i="31"/>
  <c r="O146" i="31"/>
  <c r="O169" i="31"/>
  <c r="O168" i="31"/>
  <c r="O149" i="31"/>
  <c r="O150" i="31"/>
  <c r="L197" i="29"/>
  <c r="L191" i="29"/>
  <c r="L193" i="29" s="1"/>
  <c r="N156" i="34"/>
  <c r="L184" i="31"/>
  <c r="L186" i="31" s="1"/>
  <c r="L196" i="31"/>
  <c r="K19" i="28"/>
  <c r="M74" i="30"/>
  <c r="L9" i="28"/>
  <c r="O77" i="43"/>
  <c r="P2" i="43"/>
  <c r="O78" i="43"/>
  <c r="O83" i="43" s="1"/>
  <c r="O79" i="43"/>
  <c r="O84" i="43" s="1"/>
  <c r="O80" i="43"/>
  <c r="O85" i="43" s="1"/>
  <c r="M74" i="10"/>
  <c r="M74" i="29"/>
  <c r="N73" i="33"/>
  <c r="N107" i="28" s="1"/>
  <c r="N73" i="29"/>
  <c r="N100" i="28" s="1"/>
  <c r="P2" i="29"/>
  <c r="O145" i="29"/>
  <c r="O164" i="29"/>
  <c r="O143" i="29"/>
  <c r="O170" i="29"/>
  <c r="O147" i="29"/>
  <c r="O151" i="29"/>
  <c r="O166" i="29"/>
  <c r="O163" i="29"/>
  <c r="O165" i="29"/>
  <c r="O144" i="29"/>
  <c r="O146" i="29"/>
  <c r="O162" i="29"/>
  <c r="O154" i="29"/>
  <c r="O168" i="29"/>
  <c r="O171" i="29"/>
  <c r="O150" i="29"/>
  <c r="O169" i="29"/>
  <c r="O149" i="29"/>
  <c r="O173" i="29"/>
  <c r="O152" i="29"/>
  <c r="M103" i="28"/>
  <c r="M177" i="29"/>
  <c r="M183" i="29"/>
  <c r="M185" i="29" s="1"/>
  <c r="M190" i="29"/>
  <c r="M192" i="29" s="1"/>
  <c r="L196" i="29"/>
  <c r="L184" i="29"/>
  <c r="L186" i="29" s="1"/>
  <c r="M189" i="29"/>
  <c r="M178" i="29"/>
  <c r="M179" i="29" s="1"/>
  <c r="M182" i="29"/>
  <c r="M74" i="31"/>
  <c r="L10" i="28"/>
  <c r="K198" i="29"/>
  <c r="K200" i="29" s="1"/>
  <c r="L191" i="31"/>
  <c r="L193" i="31" s="1"/>
  <c r="L197" i="31"/>
  <c r="O61" i="2"/>
  <c r="L192" i="34"/>
  <c r="P2" i="48"/>
  <c r="O21" i="48"/>
  <c r="M183" i="30"/>
  <c r="M185" i="30" s="1"/>
  <c r="M190" i="30"/>
  <c r="M192" i="30" s="1"/>
  <c r="N61" i="32"/>
  <c r="N106" i="28" s="1"/>
  <c r="N73" i="34"/>
  <c r="N108" i="28" s="1"/>
  <c r="M158" i="29"/>
  <c r="M176" i="34"/>
  <c r="M189" i="34"/>
  <c r="M191" i="34" s="1"/>
  <c r="M182" i="34"/>
  <c r="M184" i="34" s="1"/>
  <c r="K194" i="29"/>
  <c r="Q2" i="2"/>
  <c r="L196" i="34"/>
  <c r="M74" i="33"/>
  <c r="M177" i="34"/>
  <c r="M178" i="34" s="1"/>
  <c r="M181" i="34"/>
  <c r="M188" i="34"/>
  <c r="M157" i="34"/>
  <c r="P2" i="32"/>
  <c r="P2" i="34"/>
  <c r="O168" i="34"/>
  <c r="O149" i="34"/>
  <c r="O145" i="34"/>
  <c r="O164" i="34"/>
  <c r="O162" i="34"/>
  <c r="O143" i="34"/>
  <c r="O146" i="34"/>
  <c r="O165" i="34"/>
  <c r="N176" i="31"/>
  <c r="P2" i="10"/>
  <c r="O82" i="43"/>
  <c r="K7" i="28"/>
  <c r="P2" i="33"/>
  <c r="N175" i="34"/>
  <c r="N176" i="29"/>
  <c r="N157" i="31"/>
  <c r="N73" i="30"/>
  <c r="N101" i="28" s="1"/>
  <c r="K198" i="31"/>
  <c r="K200" i="31" s="1"/>
  <c r="M185" i="31"/>
  <c r="M74" i="34"/>
  <c r="M191" i="30"/>
  <c r="M62" i="32"/>
  <c r="N73" i="31"/>
  <c r="N102" i="28" s="1"/>
  <c r="M182" i="31"/>
  <c r="M189" i="31"/>
  <c r="M178" i="31"/>
  <c r="M179" i="31" s="1"/>
  <c r="N157" i="30"/>
  <c r="P2" i="30"/>
  <c r="O151" i="30"/>
  <c r="O170" i="30"/>
  <c r="O172" i="30"/>
  <c r="O169" i="30"/>
  <c r="O150" i="30"/>
  <c r="O153" i="30"/>
  <c r="O173" i="30"/>
  <c r="O146" i="30"/>
  <c r="O154" i="30"/>
  <c r="O165" i="30"/>
  <c r="O162" i="30"/>
  <c r="O143" i="30"/>
  <c r="O149" i="30"/>
  <c r="O168" i="30"/>
  <c r="N62" i="2"/>
  <c r="K198" i="30"/>
  <c r="K200" i="30" s="1"/>
  <c r="M178" i="30"/>
  <c r="M179" i="30" s="1"/>
  <c r="M111" i="28" l="1"/>
  <c r="N177" i="30"/>
  <c r="M193" i="35"/>
  <c r="M95" i="28"/>
  <c r="Q2" i="35"/>
  <c r="P63" i="35"/>
  <c r="P62" i="35"/>
  <c r="P61" i="35"/>
  <c r="P59" i="35"/>
  <c r="P60" i="35"/>
  <c r="P66" i="35"/>
  <c r="P71" i="35"/>
  <c r="P70" i="35"/>
  <c r="P69" i="35"/>
  <c r="P64" i="35"/>
  <c r="P65" i="35"/>
  <c r="P68" i="35"/>
  <c r="P67" i="35"/>
  <c r="N109" i="28"/>
  <c r="N192" i="35"/>
  <c r="N185" i="35"/>
  <c r="N184" i="35"/>
  <c r="N186" i="35" s="1"/>
  <c r="N179" i="35"/>
  <c r="N191" i="35"/>
  <c r="N193" i="35" s="1"/>
  <c r="N200" i="35"/>
  <c r="N110" i="28"/>
  <c r="N94" i="28" s="1"/>
  <c r="N185" i="36"/>
  <c r="N191" i="36"/>
  <c r="N179" i="36"/>
  <c r="N192" i="36"/>
  <c r="N184" i="36"/>
  <c r="N200" i="36"/>
  <c r="P66" i="10"/>
  <c r="P67" i="10"/>
  <c r="P61" i="10"/>
  <c r="P63" i="10"/>
  <c r="P70" i="10"/>
  <c r="P69" i="10"/>
  <c r="P64" i="10"/>
  <c r="P60" i="10"/>
  <c r="P71" i="10"/>
  <c r="P65" i="10"/>
  <c r="P62" i="10"/>
  <c r="P68" i="10"/>
  <c r="P59" i="10"/>
  <c r="P71" i="34"/>
  <c r="P62" i="34"/>
  <c r="P60" i="34"/>
  <c r="P59" i="34"/>
  <c r="P63" i="34"/>
  <c r="P65" i="34"/>
  <c r="P68" i="34"/>
  <c r="P70" i="34"/>
  <c r="P61" i="34"/>
  <c r="P67" i="34"/>
  <c r="P69" i="34"/>
  <c r="P64" i="34"/>
  <c r="P66" i="34"/>
  <c r="Q54" i="2"/>
  <c r="Q56" i="2"/>
  <c r="Q50" i="2"/>
  <c r="Q52" i="2"/>
  <c r="Q51" i="2"/>
  <c r="Q55" i="2"/>
  <c r="Q59" i="2"/>
  <c r="Q57" i="2"/>
  <c r="Q53" i="2"/>
  <c r="Q58" i="2"/>
  <c r="P63" i="29"/>
  <c r="P59" i="29"/>
  <c r="P60" i="29"/>
  <c r="P67" i="29"/>
  <c r="P62" i="29"/>
  <c r="P66" i="29"/>
  <c r="P65" i="29"/>
  <c r="P70" i="29"/>
  <c r="P68" i="29"/>
  <c r="P61" i="29"/>
  <c r="P64" i="29"/>
  <c r="P69" i="29"/>
  <c r="P71" i="29"/>
  <c r="O73" i="36"/>
  <c r="N93" i="28"/>
  <c r="P51" i="32"/>
  <c r="P54" i="32"/>
  <c r="P52" i="32"/>
  <c r="P56" i="32"/>
  <c r="P58" i="32"/>
  <c r="P59" i="32"/>
  <c r="P55" i="32"/>
  <c r="P53" i="32"/>
  <c r="P57" i="32"/>
  <c r="P50" i="32"/>
  <c r="M186" i="35"/>
  <c r="Q2" i="36"/>
  <c r="P60" i="36"/>
  <c r="P62" i="36"/>
  <c r="P61" i="36"/>
  <c r="P69" i="36"/>
  <c r="P71" i="36"/>
  <c r="P63" i="36"/>
  <c r="P67" i="36"/>
  <c r="P59" i="36"/>
  <c r="P65" i="36"/>
  <c r="P66" i="36"/>
  <c r="P64" i="36"/>
  <c r="P70" i="36"/>
  <c r="P68" i="36"/>
  <c r="P63" i="33"/>
  <c r="P60" i="33"/>
  <c r="P66" i="33"/>
  <c r="P64" i="33"/>
  <c r="P71" i="33"/>
  <c r="P69" i="33"/>
  <c r="P61" i="33"/>
  <c r="P59" i="33"/>
  <c r="P67" i="33"/>
  <c r="P70" i="33"/>
  <c r="P62" i="33"/>
  <c r="P65" i="33"/>
  <c r="P68" i="33"/>
  <c r="P67" i="31"/>
  <c r="P60" i="31"/>
  <c r="P62" i="31"/>
  <c r="P61" i="31"/>
  <c r="P71" i="31"/>
  <c r="P63" i="31"/>
  <c r="P69" i="31"/>
  <c r="P66" i="31"/>
  <c r="P59" i="31"/>
  <c r="P64" i="31"/>
  <c r="P65" i="31"/>
  <c r="P70" i="31"/>
  <c r="P68" i="31"/>
  <c r="M193" i="36"/>
  <c r="P70" i="30"/>
  <c r="P61" i="30"/>
  <c r="P63" i="30"/>
  <c r="P68" i="30"/>
  <c r="P59" i="30"/>
  <c r="P71" i="30"/>
  <c r="P65" i="30"/>
  <c r="P62" i="30"/>
  <c r="P60" i="30"/>
  <c r="P64" i="30"/>
  <c r="P69" i="30"/>
  <c r="P67" i="30"/>
  <c r="P66" i="30"/>
  <c r="M186" i="36"/>
  <c r="O73" i="35"/>
  <c r="L198" i="30"/>
  <c r="L200" i="30" s="1"/>
  <c r="N90" i="28"/>
  <c r="N92" i="28"/>
  <c r="N91" i="28"/>
  <c r="O23" i="48"/>
  <c r="O98" i="28"/>
  <c r="N190" i="30"/>
  <c r="N192" i="30" s="1"/>
  <c r="M197" i="30"/>
  <c r="N183" i="30"/>
  <c r="N185" i="30" s="1"/>
  <c r="L194" i="30"/>
  <c r="N158" i="29"/>
  <c r="N157" i="34"/>
  <c r="L197" i="34"/>
  <c r="L199" i="34" s="1"/>
  <c r="L198" i="29"/>
  <c r="L200" i="29" s="1"/>
  <c r="L193" i="34"/>
  <c r="K11" i="28"/>
  <c r="M193" i="30"/>
  <c r="N178" i="29"/>
  <c r="N179" i="29" s="1"/>
  <c r="L8" i="28"/>
  <c r="N182" i="29"/>
  <c r="N184" i="29" s="1"/>
  <c r="O73" i="34"/>
  <c r="O156" i="34"/>
  <c r="O181" i="34" s="1"/>
  <c r="L194" i="29"/>
  <c r="O175" i="34"/>
  <c r="O182" i="34" s="1"/>
  <c r="O157" i="31"/>
  <c r="O189" i="31" s="1"/>
  <c r="M184" i="31"/>
  <c r="M186" i="31" s="1"/>
  <c r="M196" i="31"/>
  <c r="Q2" i="34"/>
  <c r="P168" i="34"/>
  <c r="P149" i="34"/>
  <c r="P164" i="34"/>
  <c r="P143" i="34"/>
  <c r="P145" i="34"/>
  <c r="P162" i="34"/>
  <c r="P165" i="34"/>
  <c r="P146" i="34"/>
  <c r="M197" i="29"/>
  <c r="M191" i="29"/>
  <c r="M193" i="29" s="1"/>
  <c r="O73" i="29"/>
  <c r="O100" i="28" s="1"/>
  <c r="L198" i="31"/>
  <c r="L200" i="31" s="1"/>
  <c r="O73" i="33"/>
  <c r="O107" i="28" s="1"/>
  <c r="N74" i="33"/>
  <c r="N111" i="28"/>
  <c r="Q2" i="43"/>
  <c r="P77" i="43"/>
  <c r="P82" i="43" s="1"/>
  <c r="P78" i="43"/>
  <c r="P83" i="43" s="1"/>
  <c r="P79" i="43"/>
  <c r="P84" i="43" s="1"/>
  <c r="P80" i="43"/>
  <c r="P85" i="43" s="1"/>
  <c r="L194" i="31"/>
  <c r="Q2" i="31"/>
  <c r="P162" i="31"/>
  <c r="P143" i="31"/>
  <c r="P165" i="31"/>
  <c r="P146" i="31"/>
  <c r="P168" i="31"/>
  <c r="P149" i="31"/>
  <c r="P150" i="31"/>
  <c r="P169" i="31"/>
  <c r="O61" i="32"/>
  <c r="O106" i="28" s="1"/>
  <c r="N74" i="29"/>
  <c r="N62" i="32"/>
  <c r="M6" i="28"/>
  <c r="O176" i="30"/>
  <c r="L6" i="28"/>
  <c r="L27" i="28"/>
  <c r="Q2" i="33"/>
  <c r="N190" i="31"/>
  <c r="N192" i="31" s="1"/>
  <c r="N183" i="31"/>
  <c r="N185" i="31" s="1"/>
  <c r="Q2" i="32"/>
  <c r="N103" i="28"/>
  <c r="O157" i="29"/>
  <c r="N177" i="31"/>
  <c r="N191" i="29"/>
  <c r="O62" i="2"/>
  <c r="Q2" i="30"/>
  <c r="P151" i="30"/>
  <c r="P170" i="30"/>
  <c r="P169" i="30"/>
  <c r="P150" i="30"/>
  <c r="P172" i="30"/>
  <c r="P153" i="30"/>
  <c r="P165" i="30"/>
  <c r="P173" i="30"/>
  <c r="P146" i="30"/>
  <c r="P154" i="30"/>
  <c r="P162" i="30"/>
  <c r="P143" i="30"/>
  <c r="P168" i="30"/>
  <c r="P149" i="30"/>
  <c r="N189" i="31"/>
  <c r="N182" i="31"/>
  <c r="N178" i="31"/>
  <c r="N179" i="31" s="1"/>
  <c r="N176" i="34"/>
  <c r="N74" i="10"/>
  <c r="N74" i="30"/>
  <c r="M9" i="28"/>
  <c r="N181" i="34"/>
  <c r="N188" i="34"/>
  <c r="N177" i="34"/>
  <c r="N178" i="34" s="1"/>
  <c r="O157" i="30"/>
  <c r="N158" i="30"/>
  <c r="N182" i="30"/>
  <c r="N189" i="30"/>
  <c r="N178" i="30"/>
  <c r="N179" i="30" s="1"/>
  <c r="N183" i="29"/>
  <c r="N185" i="29" s="1"/>
  <c r="N190" i="29"/>
  <c r="N192" i="29" s="1"/>
  <c r="M196" i="34"/>
  <c r="M190" i="34"/>
  <c r="M192" i="34" s="1"/>
  <c r="N74" i="31"/>
  <c r="M10" i="28"/>
  <c r="L19" i="28"/>
  <c r="L7" i="28"/>
  <c r="M196" i="30"/>
  <c r="N189" i="34"/>
  <c r="N191" i="34" s="1"/>
  <c r="N182" i="34"/>
  <c r="N184" i="34" s="1"/>
  <c r="O73" i="10"/>
  <c r="O99" i="28" s="1"/>
  <c r="M195" i="34"/>
  <c r="M183" i="34"/>
  <c r="M185" i="34" s="1"/>
  <c r="P61" i="2"/>
  <c r="Q2" i="48"/>
  <c r="P21" i="48"/>
  <c r="M196" i="29"/>
  <c r="M184" i="29"/>
  <c r="M186" i="29" s="1"/>
  <c r="N177" i="29"/>
  <c r="O176" i="29"/>
  <c r="O74" i="36"/>
  <c r="M186" i="30"/>
  <c r="O73" i="31"/>
  <c r="O102" i="28" s="1"/>
  <c r="O73" i="30"/>
  <c r="O101" i="28" s="1"/>
  <c r="M191" i="31"/>
  <c r="M193" i="31" s="1"/>
  <c r="M197" i="31"/>
  <c r="N74" i="34"/>
  <c r="Q2" i="10"/>
  <c r="R2" i="2"/>
  <c r="N158" i="31"/>
  <c r="Q2" i="29"/>
  <c r="P164" i="29"/>
  <c r="P145" i="29"/>
  <c r="P144" i="29"/>
  <c r="P146" i="29"/>
  <c r="P163" i="29"/>
  <c r="P166" i="29"/>
  <c r="P170" i="29"/>
  <c r="P162" i="29"/>
  <c r="P151" i="29"/>
  <c r="P165" i="29"/>
  <c r="P143" i="29"/>
  <c r="P147" i="29"/>
  <c r="P149" i="29"/>
  <c r="P171" i="29"/>
  <c r="P152" i="29"/>
  <c r="P173" i="29"/>
  <c r="P169" i="29"/>
  <c r="P168" i="29"/>
  <c r="P150" i="29"/>
  <c r="P154" i="29"/>
  <c r="O176" i="31"/>
  <c r="M194" i="35" l="1"/>
  <c r="Q70" i="30"/>
  <c r="Q61" i="30"/>
  <c r="Q68" i="30"/>
  <c r="Q59" i="30"/>
  <c r="Q63" i="30"/>
  <c r="Q71" i="30"/>
  <c r="Q66" i="30"/>
  <c r="Q69" i="30"/>
  <c r="Q67" i="30"/>
  <c r="Q65" i="30"/>
  <c r="Q64" i="30"/>
  <c r="Q60" i="30"/>
  <c r="Q62" i="30"/>
  <c r="Q60" i="33"/>
  <c r="Q64" i="33"/>
  <c r="Q63" i="33"/>
  <c r="Q66" i="33"/>
  <c r="Q69" i="33"/>
  <c r="Q70" i="33"/>
  <c r="Q68" i="33"/>
  <c r="Q59" i="33"/>
  <c r="Q65" i="33"/>
  <c r="Q61" i="33"/>
  <c r="Q67" i="33"/>
  <c r="Q71" i="33"/>
  <c r="Q62" i="33"/>
  <c r="Q60" i="31"/>
  <c r="Q63" i="31"/>
  <c r="Q71" i="31"/>
  <c r="Q62" i="31"/>
  <c r="Q61" i="31"/>
  <c r="Q67" i="31"/>
  <c r="Q70" i="31"/>
  <c r="Q69" i="31"/>
  <c r="Q59" i="31"/>
  <c r="Q64" i="31"/>
  <c r="Q68" i="31"/>
  <c r="Q66" i="31"/>
  <c r="Q65" i="31"/>
  <c r="O110" i="28"/>
  <c r="O94" i="28" s="1"/>
  <c r="O192" i="36"/>
  <c r="O191" i="36"/>
  <c r="O184" i="36"/>
  <c r="O179" i="36"/>
  <c r="O185" i="36"/>
  <c r="P73" i="35"/>
  <c r="O109" i="28"/>
  <c r="O93" i="28" s="1"/>
  <c r="O192" i="35"/>
  <c r="O184" i="35"/>
  <c r="O179" i="35"/>
  <c r="O185" i="35"/>
  <c r="O191" i="35"/>
  <c r="P73" i="36"/>
  <c r="P74" i="36" s="1"/>
  <c r="R2" i="36"/>
  <c r="Q61" i="36"/>
  <c r="Q60" i="36"/>
  <c r="Q64" i="36"/>
  <c r="Q68" i="36"/>
  <c r="Q67" i="36"/>
  <c r="Q71" i="36"/>
  <c r="Q59" i="36"/>
  <c r="Q70" i="36"/>
  <c r="Q69" i="36"/>
  <c r="Q66" i="36"/>
  <c r="Q63" i="36"/>
  <c r="Q62" i="36"/>
  <c r="Q65" i="36"/>
  <c r="M194" i="36"/>
  <c r="N186" i="36"/>
  <c r="Q60" i="29"/>
  <c r="Q59" i="29"/>
  <c r="Q67" i="29"/>
  <c r="Q62" i="29"/>
  <c r="Q63" i="29"/>
  <c r="Q66" i="29"/>
  <c r="Q65" i="29"/>
  <c r="Q69" i="29"/>
  <c r="Q68" i="29"/>
  <c r="Q64" i="29"/>
  <c r="Q71" i="29"/>
  <c r="Q70" i="29"/>
  <c r="Q61" i="29"/>
  <c r="R56" i="2"/>
  <c r="R54" i="2"/>
  <c r="R50" i="2"/>
  <c r="R52" i="2"/>
  <c r="R59" i="2"/>
  <c r="R51" i="2"/>
  <c r="R55" i="2"/>
  <c r="R58" i="2"/>
  <c r="R57" i="2"/>
  <c r="R53" i="2"/>
  <c r="O74" i="35"/>
  <c r="N194" i="35"/>
  <c r="Q69" i="10"/>
  <c r="Q63" i="10"/>
  <c r="Q66" i="10"/>
  <c r="Q64" i="10"/>
  <c r="Q67" i="10"/>
  <c r="Q70" i="10"/>
  <c r="Q65" i="10"/>
  <c r="Q61" i="10"/>
  <c r="Q71" i="10"/>
  <c r="Q60" i="10"/>
  <c r="Q59" i="10"/>
  <c r="Q68" i="10"/>
  <c r="Q62" i="10"/>
  <c r="Q52" i="32"/>
  <c r="Q56" i="32"/>
  <c r="Q54" i="32"/>
  <c r="Q51" i="32"/>
  <c r="Q58" i="32"/>
  <c r="Q57" i="32"/>
  <c r="Q55" i="32"/>
  <c r="Q50" i="32"/>
  <c r="Q53" i="32"/>
  <c r="Q59" i="32"/>
  <c r="R2" i="35"/>
  <c r="Q60" i="35"/>
  <c r="Q62" i="35"/>
  <c r="Q65" i="35"/>
  <c r="Q61" i="35"/>
  <c r="Q68" i="35"/>
  <c r="Q69" i="35"/>
  <c r="Q71" i="35"/>
  <c r="Q63" i="35"/>
  <c r="Q66" i="35"/>
  <c r="Q64" i="35"/>
  <c r="Q70" i="35"/>
  <c r="Q59" i="35"/>
  <c r="Q67" i="35"/>
  <c r="Q62" i="34"/>
  <c r="Q71" i="34"/>
  <c r="Q60" i="34"/>
  <c r="Q65" i="34"/>
  <c r="Q64" i="34"/>
  <c r="Q67" i="34"/>
  <c r="Q66" i="34"/>
  <c r="Q59" i="34"/>
  <c r="Q63" i="34"/>
  <c r="Q69" i="34"/>
  <c r="Q68" i="34"/>
  <c r="Q70" i="34"/>
  <c r="Q61" i="34"/>
  <c r="N193" i="36"/>
  <c r="O91" i="28"/>
  <c r="O90" i="28"/>
  <c r="O178" i="34"/>
  <c r="O108" i="28"/>
  <c r="O92" i="28" s="1"/>
  <c r="N95" i="28"/>
  <c r="P23" i="48"/>
  <c r="P98" i="28"/>
  <c r="O158" i="29"/>
  <c r="M198" i="30"/>
  <c r="M200" i="30" s="1"/>
  <c r="O157" i="34"/>
  <c r="O188" i="34"/>
  <c r="O190" i="34" s="1"/>
  <c r="M7" i="28"/>
  <c r="M8" i="28"/>
  <c r="M194" i="30"/>
  <c r="O176" i="34"/>
  <c r="O189" i="34"/>
  <c r="M194" i="29"/>
  <c r="O178" i="31"/>
  <c r="O179" i="31" s="1"/>
  <c r="O158" i="31"/>
  <c r="O191" i="34"/>
  <c r="O182" i="31"/>
  <c r="O184" i="31" s="1"/>
  <c r="M198" i="29"/>
  <c r="M200" i="29" s="1"/>
  <c r="O177" i="29"/>
  <c r="O184" i="34"/>
  <c r="P61" i="32"/>
  <c r="P106" i="28" s="1"/>
  <c r="N186" i="29"/>
  <c r="M193" i="34"/>
  <c r="L11" i="28"/>
  <c r="P157" i="30"/>
  <c r="P182" i="30" s="1"/>
  <c r="M197" i="34"/>
  <c r="M199" i="34" s="1"/>
  <c r="P156" i="34"/>
  <c r="P73" i="34"/>
  <c r="P108" i="28" s="1"/>
  <c r="P157" i="29"/>
  <c r="P182" i="29" s="1"/>
  <c r="R2" i="29"/>
  <c r="Q145" i="29"/>
  <c r="Q164" i="29"/>
  <c r="Q166" i="29"/>
  <c r="Q170" i="29"/>
  <c r="Q147" i="29"/>
  <c r="Q162" i="29"/>
  <c r="Q163" i="29"/>
  <c r="Q165" i="29"/>
  <c r="Q143" i="29"/>
  <c r="Q144" i="29"/>
  <c r="Q146" i="29"/>
  <c r="Q151" i="29"/>
  <c r="Q152" i="29"/>
  <c r="Q171" i="29"/>
  <c r="Q169" i="29"/>
  <c r="Q173" i="29"/>
  <c r="Q168" i="29"/>
  <c r="Q154" i="29"/>
  <c r="Q150" i="29"/>
  <c r="Q149" i="29"/>
  <c r="O74" i="34"/>
  <c r="O190" i="29"/>
  <c r="O192" i="29" s="1"/>
  <c r="O183" i="29"/>
  <c r="O185" i="29" s="1"/>
  <c r="N196" i="29"/>
  <c r="N197" i="29"/>
  <c r="O195" i="34"/>
  <c r="O183" i="34"/>
  <c r="R2" i="34"/>
  <c r="Q168" i="34"/>
  <c r="Q149" i="34"/>
  <c r="Q162" i="34"/>
  <c r="Q145" i="34"/>
  <c r="Q143" i="34"/>
  <c r="Q164" i="34"/>
  <c r="Q146" i="34"/>
  <c r="Q165" i="34"/>
  <c r="N193" i="29"/>
  <c r="O183" i="30"/>
  <c r="O185" i="30" s="1"/>
  <c r="O190" i="30"/>
  <c r="O192" i="30" s="1"/>
  <c r="O177" i="31"/>
  <c r="M27" i="28"/>
  <c r="Q61" i="2"/>
  <c r="N190" i="34"/>
  <c r="N192" i="34" s="1"/>
  <c r="N196" i="34"/>
  <c r="P176" i="30"/>
  <c r="O178" i="29"/>
  <c r="O179" i="29" s="1"/>
  <c r="O182" i="29"/>
  <c r="O189" i="29"/>
  <c r="O62" i="32"/>
  <c r="N6" i="28"/>
  <c r="P157" i="31"/>
  <c r="O103" i="28"/>
  <c r="M198" i="31"/>
  <c r="M200" i="31" s="1"/>
  <c r="S2" i="2"/>
  <c r="P73" i="10"/>
  <c r="P99" i="28" s="1"/>
  <c r="N10" i="28"/>
  <c r="O74" i="31"/>
  <c r="N191" i="30"/>
  <c r="N193" i="30" s="1"/>
  <c r="N197" i="30"/>
  <c r="N183" i="34"/>
  <c r="N185" i="34" s="1"/>
  <c r="N195" i="34"/>
  <c r="P73" i="30"/>
  <c r="P101" i="28" s="1"/>
  <c r="R2" i="30"/>
  <c r="Q170" i="30"/>
  <c r="Q151" i="30"/>
  <c r="Q153" i="30"/>
  <c r="Q172" i="30"/>
  <c r="Q169" i="30"/>
  <c r="Q150" i="30"/>
  <c r="Q165" i="30"/>
  <c r="Q146" i="30"/>
  <c r="Q154" i="30"/>
  <c r="Q173" i="30"/>
  <c r="Q162" i="30"/>
  <c r="Q143" i="30"/>
  <c r="Q149" i="30"/>
  <c r="Q168" i="30"/>
  <c r="O177" i="30"/>
  <c r="P176" i="31"/>
  <c r="R2" i="43"/>
  <c r="Q80" i="43"/>
  <c r="Q85" i="43" s="1"/>
  <c r="Q79" i="43"/>
  <c r="Q84" i="43" s="1"/>
  <c r="Q78" i="43"/>
  <c r="Q83" i="43" s="1"/>
  <c r="Q77" i="43"/>
  <c r="Q82" i="43" s="1"/>
  <c r="M194" i="31"/>
  <c r="O183" i="31"/>
  <c r="O185" i="31" s="1"/>
  <c r="O190" i="31"/>
  <c r="O192" i="31" s="1"/>
  <c r="R2" i="48"/>
  <c r="Q21" i="48"/>
  <c r="N196" i="30"/>
  <c r="N184" i="30"/>
  <c r="N186" i="30" s="1"/>
  <c r="N184" i="31"/>
  <c r="N186" i="31" s="1"/>
  <c r="N196" i="31"/>
  <c r="P62" i="2"/>
  <c r="P73" i="33"/>
  <c r="P107" i="28" s="1"/>
  <c r="O74" i="29"/>
  <c r="P73" i="31"/>
  <c r="P102" i="28" s="1"/>
  <c r="O191" i="31"/>
  <c r="P73" i="29"/>
  <c r="P100" i="28" s="1"/>
  <c r="P176" i="29"/>
  <c r="R2" i="10"/>
  <c r="M19" i="28"/>
  <c r="O74" i="30"/>
  <c r="N9" i="28"/>
  <c r="N197" i="31"/>
  <c r="N191" i="31"/>
  <c r="N193" i="31" s="1"/>
  <c r="R2" i="33"/>
  <c r="R2" i="31"/>
  <c r="Q162" i="31"/>
  <c r="Q143" i="31"/>
  <c r="Q165" i="31"/>
  <c r="Q146" i="31"/>
  <c r="Q169" i="31"/>
  <c r="Q150" i="31"/>
  <c r="Q168" i="31"/>
  <c r="Q149" i="31"/>
  <c r="O74" i="33"/>
  <c r="O158" i="30"/>
  <c r="O178" i="30"/>
  <c r="O179" i="30" s="1"/>
  <c r="O182" i="30"/>
  <c r="O189" i="30"/>
  <c r="O74" i="10"/>
  <c r="R2" i="32"/>
  <c r="P175" i="34"/>
  <c r="O193" i="36" l="1"/>
  <c r="P74" i="35"/>
  <c r="R66" i="33"/>
  <c r="R60" i="33"/>
  <c r="R64" i="33"/>
  <c r="R63" i="33"/>
  <c r="R61" i="33"/>
  <c r="R69" i="33"/>
  <c r="R65" i="33"/>
  <c r="R68" i="33"/>
  <c r="R62" i="33"/>
  <c r="R59" i="33"/>
  <c r="R71" i="33"/>
  <c r="R70" i="33"/>
  <c r="R67" i="33"/>
  <c r="S2" i="35"/>
  <c r="R66" i="35"/>
  <c r="R68" i="35"/>
  <c r="R71" i="35"/>
  <c r="R70" i="35"/>
  <c r="R62" i="35"/>
  <c r="R60" i="35"/>
  <c r="R69" i="35"/>
  <c r="R61" i="35"/>
  <c r="R64" i="35"/>
  <c r="R63" i="35"/>
  <c r="R65" i="35"/>
  <c r="R67" i="35"/>
  <c r="R59" i="35"/>
  <c r="N194" i="36"/>
  <c r="S2" i="36"/>
  <c r="R64" i="36"/>
  <c r="R59" i="36"/>
  <c r="R60" i="36"/>
  <c r="R70" i="36"/>
  <c r="R68" i="36"/>
  <c r="R65" i="36"/>
  <c r="R63" i="36"/>
  <c r="R69" i="36"/>
  <c r="R66" i="36"/>
  <c r="R61" i="36"/>
  <c r="R71" i="36"/>
  <c r="R62" i="36"/>
  <c r="R67" i="36"/>
  <c r="P109" i="28"/>
  <c r="P192" i="35"/>
  <c r="P179" i="35"/>
  <c r="P184" i="35"/>
  <c r="P185" i="35"/>
  <c r="P191" i="35"/>
  <c r="R62" i="29"/>
  <c r="R59" i="29"/>
  <c r="R67" i="29"/>
  <c r="R60" i="29"/>
  <c r="R63" i="29"/>
  <c r="R68" i="29"/>
  <c r="R71" i="29"/>
  <c r="R65" i="29"/>
  <c r="R61" i="29"/>
  <c r="R64" i="29"/>
  <c r="R66" i="29"/>
  <c r="R70" i="29"/>
  <c r="R69" i="29"/>
  <c r="Q73" i="36"/>
  <c r="Q74" i="36" s="1"/>
  <c r="P110" i="28"/>
  <c r="P94" i="28" s="1"/>
  <c r="P184" i="36"/>
  <c r="P192" i="36"/>
  <c r="P185" i="36"/>
  <c r="P179" i="36"/>
  <c r="P191" i="36"/>
  <c r="P193" i="36" s="1"/>
  <c r="R70" i="30"/>
  <c r="R61" i="30"/>
  <c r="R68" i="30"/>
  <c r="R71" i="30"/>
  <c r="R59" i="30"/>
  <c r="R63" i="30"/>
  <c r="R60" i="30"/>
  <c r="R69" i="30"/>
  <c r="R64" i="30"/>
  <c r="R67" i="30"/>
  <c r="R66" i="30"/>
  <c r="R65" i="30"/>
  <c r="R62" i="30"/>
  <c r="O193" i="35"/>
  <c r="P93" i="28"/>
  <c r="S56" i="2"/>
  <c r="S54" i="2"/>
  <c r="S50" i="2"/>
  <c r="S51" i="2"/>
  <c r="S52" i="2"/>
  <c r="S55" i="2"/>
  <c r="S59" i="2"/>
  <c r="S53" i="2"/>
  <c r="S58" i="2"/>
  <c r="S57" i="2"/>
  <c r="Q73" i="35"/>
  <c r="O186" i="36"/>
  <c r="O194" i="36" s="1"/>
  <c r="R70" i="10"/>
  <c r="R60" i="10"/>
  <c r="R66" i="10"/>
  <c r="R71" i="10"/>
  <c r="R64" i="10"/>
  <c r="R63" i="10"/>
  <c r="R65" i="10"/>
  <c r="R61" i="10"/>
  <c r="R69" i="10"/>
  <c r="R67" i="10"/>
  <c r="R62" i="10"/>
  <c r="R59" i="10"/>
  <c r="R68" i="10"/>
  <c r="R56" i="32"/>
  <c r="R52" i="32"/>
  <c r="R54" i="32"/>
  <c r="R51" i="32"/>
  <c r="R58" i="32"/>
  <c r="R50" i="32"/>
  <c r="R57" i="32"/>
  <c r="R55" i="32"/>
  <c r="R59" i="32"/>
  <c r="R53" i="32"/>
  <c r="R62" i="31"/>
  <c r="R67" i="31"/>
  <c r="R60" i="31"/>
  <c r="R61" i="31"/>
  <c r="R71" i="31"/>
  <c r="R63" i="31"/>
  <c r="R66" i="31"/>
  <c r="R68" i="31"/>
  <c r="R70" i="31"/>
  <c r="R69" i="31"/>
  <c r="R65" i="31"/>
  <c r="R64" i="31"/>
  <c r="R59" i="31"/>
  <c r="R71" i="34"/>
  <c r="R62" i="34"/>
  <c r="R60" i="34"/>
  <c r="R59" i="34"/>
  <c r="R64" i="34"/>
  <c r="R69" i="34"/>
  <c r="R67" i="34"/>
  <c r="R70" i="34"/>
  <c r="R68" i="34"/>
  <c r="R63" i="34"/>
  <c r="R61" i="34"/>
  <c r="R65" i="34"/>
  <c r="R66" i="34"/>
  <c r="O186" i="35"/>
  <c r="O194" i="35" s="1"/>
  <c r="P92" i="28"/>
  <c r="N194" i="30"/>
  <c r="O192" i="34"/>
  <c r="O111" i="28"/>
  <c r="P157" i="34"/>
  <c r="O95" i="28"/>
  <c r="P91" i="28"/>
  <c r="P90" i="28"/>
  <c r="Q23" i="48"/>
  <c r="Q98" i="28"/>
  <c r="M11" i="28"/>
  <c r="P158" i="31"/>
  <c r="O196" i="34"/>
  <c r="O197" i="34" s="1"/>
  <c r="P176" i="34"/>
  <c r="P188" i="34"/>
  <c r="P190" i="34" s="1"/>
  <c r="P181" i="34"/>
  <c r="P183" i="34" s="1"/>
  <c r="P158" i="30"/>
  <c r="P177" i="29"/>
  <c r="P189" i="30"/>
  <c r="P191" i="30" s="1"/>
  <c r="P178" i="34"/>
  <c r="O185" i="34"/>
  <c r="N194" i="29"/>
  <c r="P158" i="29"/>
  <c r="N7" i="28"/>
  <c r="O197" i="31"/>
  <c r="N197" i="34"/>
  <c r="N199" i="34" s="1"/>
  <c r="N193" i="34"/>
  <c r="P189" i="29"/>
  <c r="P191" i="29" s="1"/>
  <c r="Q175" i="34"/>
  <c r="Q189" i="34" s="1"/>
  <c r="N198" i="30"/>
  <c r="N200" i="30" s="1"/>
  <c r="Q176" i="31"/>
  <c r="Q190" i="31" s="1"/>
  <c r="P177" i="30"/>
  <c r="P74" i="33"/>
  <c r="N198" i="31"/>
  <c r="N200" i="31" s="1"/>
  <c r="T2" i="2"/>
  <c r="P62" i="32"/>
  <c r="O6" i="28"/>
  <c r="N8" i="28"/>
  <c r="Q73" i="29"/>
  <c r="Q100" i="28" s="1"/>
  <c r="Q176" i="29"/>
  <c r="S2" i="29"/>
  <c r="R145" i="29"/>
  <c r="R164" i="29"/>
  <c r="R151" i="29"/>
  <c r="R163" i="29"/>
  <c r="R144" i="29"/>
  <c r="R165" i="29"/>
  <c r="R146" i="29"/>
  <c r="R162" i="29"/>
  <c r="R170" i="29"/>
  <c r="R143" i="29"/>
  <c r="R166" i="29"/>
  <c r="R147" i="29"/>
  <c r="R173" i="29"/>
  <c r="R149" i="29"/>
  <c r="R150" i="29"/>
  <c r="R168" i="29"/>
  <c r="R169" i="29"/>
  <c r="R171" i="29"/>
  <c r="R154" i="29"/>
  <c r="R152" i="29"/>
  <c r="O191" i="30"/>
  <c r="O193" i="30" s="1"/>
  <c r="O197" i="30"/>
  <c r="Q73" i="10"/>
  <c r="Q99" i="28" s="1"/>
  <c r="N194" i="31"/>
  <c r="O191" i="29"/>
  <c r="O193" i="29" s="1"/>
  <c r="O197" i="29"/>
  <c r="P74" i="34"/>
  <c r="P178" i="29"/>
  <c r="P179" i="29" s="1"/>
  <c r="O196" i="30"/>
  <c r="O184" i="30"/>
  <c r="O186" i="30" s="1"/>
  <c r="Q73" i="33"/>
  <c r="Q107" i="28" s="1"/>
  <c r="P74" i="29"/>
  <c r="O184" i="29"/>
  <c r="O186" i="29" s="1"/>
  <c r="O196" i="29"/>
  <c r="Q61" i="32"/>
  <c r="Q106" i="28" s="1"/>
  <c r="Q157" i="31"/>
  <c r="S2" i="33"/>
  <c r="Q157" i="30"/>
  <c r="P74" i="31"/>
  <c r="O10" i="28"/>
  <c r="Q73" i="34"/>
  <c r="Q108" i="28" s="1"/>
  <c r="P184" i="29"/>
  <c r="S2" i="10"/>
  <c r="Q73" i="30"/>
  <c r="Q101" i="28" s="1"/>
  <c r="O186" i="31"/>
  <c r="P190" i="30"/>
  <c r="P192" i="30" s="1"/>
  <c r="P183" i="30"/>
  <c r="P185" i="30" s="1"/>
  <c r="P177" i="31"/>
  <c r="N198" i="29"/>
  <c r="N200" i="29" s="1"/>
  <c r="P103" i="28"/>
  <c r="Q73" i="31"/>
  <c r="Q102" i="28" s="1"/>
  <c r="P190" i="29"/>
  <c r="P192" i="29" s="1"/>
  <c r="P183" i="29"/>
  <c r="P185" i="29" s="1"/>
  <c r="Q62" i="2"/>
  <c r="S2" i="48"/>
  <c r="R21" i="48"/>
  <c r="R80" i="43"/>
  <c r="R85" i="43" s="1"/>
  <c r="R77" i="43"/>
  <c r="R82" i="43" s="1"/>
  <c r="R78" i="43"/>
  <c r="R83" i="43" s="1"/>
  <c r="R79" i="43"/>
  <c r="R84" i="43" s="1"/>
  <c r="S2" i="43"/>
  <c r="Q176" i="30"/>
  <c r="S2" i="30"/>
  <c r="R151" i="30"/>
  <c r="R170" i="30"/>
  <c r="R169" i="30"/>
  <c r="R153" i="30"/>
  <c r="R172" i="30"/>
  <c r="R150" i="30"/>
  <c r="R146" i="30"/>
  <c r="R154" i="30"/>
  <c r="R173" i="30"/>
  <c r="R165" i="30"/>
  <c r="R162" i="30"/>
  <c r="R143" i="30"/>
  <c r="R168" i="30"/>
  <c r="R149" i="30"/>
  <c r="R61" i="2"/>
  <c r="O196" i="31"/>
  <c r="Q157" i="29"/>
  <c r="S2" i="32"/>
  <c r="N19" i="28"/>
  <c r="S2" i="31"/>
  <c r="R143" i="31"/>
  <c r="R162" i="31"/>
  <c r="R165" i="31"/>
  <c r="R146" i="31"/>
  <c r="R169" i="31"/>
  <c r="R149" i="31"/>
  <c r="R150" i="31"/>
  <c r="R168" i="31"/>
  <c r="P190" i="31"/>
  <c r="P192" i="31" s="1"/>
  <c r="P183" i="31"/>
  <c r="P185" i="31" s="1"/>
  <c r="P182" i="31"/>
  <c r="P189" i="31"/>
  <c r="P178" i="31"/>
  <c r="P179" i="31" s="1"/>
  <c r="P178" i="30"/>
  <c r="P179" i="30" s="1"/>
  <c r="P189" i="34"/>
  <c r="P191" i="34" s="1"/>
  <c r="P182" i="34"/>
  <c r="P184" i="34" s="1"/>
  <c r="P74" i="10"/>
  <c r="P74" i="30"/>
  <c r="O9" i="28"/>
  <c r="O193" i="31"/>
  <c r="N27" i="28"/>
  <c r="P184" i="30"/>
  <c r="Q156" i="34"/>
  <c r="S2" i="34"/>
  <c r="R149" i="34"/>
  <c r="R168" i="34"/>
  <c r="R164" i="34"/>
  <c r="R145" i="34"/>
  <c r="R162" i="34"/>
  <c r="R143" i="34"/>
  <c r="R165" i="34"/>
  <c r="R146" i="34"/>
  <c r="O193" i="34" l="1"/>
  <c r="P111" i="28"/>
  <c r="P186" i="35"/>
  <c r="S67" i="31"/>
  <c r="S62" i="31"/>
  <c r="S60" i="31"/>
  <c r="S63" i="31"/>
  <c r="S71" i="31"/>
  <c r="S61" i="31"/>
  <c r="S68" i="31"/>
  <c r="S59" i="31"/>
  <c r="S70" i="31"/>
  <c r="S69" i="31"/>
  <c r="S64" i="31"/>
  <c r="S66" i="31"/>
  <c r="S65" i="31"/>
  <c r="S61" i="10"/>
  <c r="S65" i="10"/>
  <c r="S66" i="10"/>
  <c r="S69" i="10"/>
  <c r="S71" i="10"/>
  <c r="S63" i="10"/>
  <c r="S64" i="10"/>
  <c r="S60" i="10"/>
  <c r="S70" i="10"/>
  <c r="S67" i="10"/>
  <c r="S68" i="10"/>
  <c r="S59" i="10"/>
  <c r="S62" i="10"/>
  <c r="Q109" i="28"/>
  <c r="Q93" i="28" s="1"/>
  <c r="Q185" i="35"/>
  <c r="Q184" i="35"/>
  <c r="Q179" i="35"/>
  <c r="Q191" i="35"/>
  <c r="Q192" i="35"/>
  <c r="Q110" i="28"/>
  <c r="Q94" i="28" s="1"/>
  <c r="Q192" i="36"/>
  <c r="Q185" i="36"/>
  <c r="Q191" i="36"/>
  <c r="Q193" i="36" s="1"/>
  <c r="Q179" i="36"/>
  <c r="Q184" i="36"/>
  <c r="T50" i="2"/>
  <c r="T54" i="2"/>
  <c r="T56" i="2"/>
  <c r="T55" i="2"/>
  <c r="T51" i="2"/>
  <c r="T52" i="2"/>
  <c r="T59" i="2"/>
  <c r="T53" i="2"/>
  <c r="T58" i="2"/>
  <c r="T57" i="2"/>
  <c r="T2" i="36"/>
  <c r="S68" i="36"/>
  <c r="S59" i="36"/>
  <c r="S64" i="36"/>
  <c r="S60" i="36"/>
  <c r="S62" i="36"/>
  <c r="S66" i="36"/>
  <c r="S61" i="36"/>
  <c r="S63" i="36"/>
  <c r="S71" i="36"/>
  <c r="S65" i="36"/>
  <c r="S69" i="36"/>
  <c r="S70" i="36"/>
  <c r="S67" i="36"/>
  <c r="T2" i="35"/>
  <c r="S68" i="35"/>
  <c r="S62" i="35"/>
  <c r="S61" i="35"/>
  <c r="S65" i="35"/>
  <c r="S71" i="35"/>
  <c r="S66" i="35"/>
  <c r="S70" i="35"/>
  <c r="S60" i="35"/>
  <c r="S64" i="35"/>
  <c r="S67" i="35"/>
  <c r="S59" i="35"/>
  <c r="S63" i="35"/>
  <c r="S69" i="35"/>
  <c r="S51" i="32"/>
  <c r="S56" i="32"/>
  <c r="S52" i="32"/>
  <c r="S54" i="32"/>
  <c r="S58" i="32"/>
  <c r="S59" i="32"/>
  <c r="S55" i="32"/>
  <c r="S50" i="32"/>
  <c r="S57" i="32"/>
  <c r="S53" i="32"/>
  <c r="S60" i="29"/>
  <c r="S67" i="29"/>
  <c r="S62" i="29"/>
  <c r="S59" i="29"/>
  <c r="S63" i="29"/>
  <c r="S66" i="29"/>
  <c r="S71" i="29"/>
  <c r="S61" i="29"/>
  <c r="S68" i="29"/>
  <c r="S64" i="29"/>
  <c r="S65" i="29"/>
  <c r="S70" i="29"/>
  <c r="S69" i="29"/>
  <c r="Q74" i="35"/>
  <c r="S61" i="30"/>
  <c r="S70" i="30"/>
  <c r="S63" i="30"/>
  <c r="S59" i="30"/>
  <c r="S71" i="30"/>
  <c r="S68" i="30"/>
  <c r="S65" i="30"/>
  <c r="S67" i="30"/>
  <c r="S62" i="30"/>
  <c r="S60" i="30"/>
  <c r="S64" i="30"/>
  <c r="S69" i="30"/>
  <c r="S66" i="30"/>
  <c r="R73" i="35"/>
  <c r="S62" i="34"/>
  <c r="S60" i="34"/>
  <c r="S71" i="34"/>
  <c r="S67" i="34"/>
  <c r="S61" i="34"/>
  <c r="S59" i="34"/>
  <c r="S70" i="34"/>
  <c r="S65" i="34"/>
  <c r="S64" i="34"/>
  <c r="S63" i="34"/>
  <c r="S69" i="34"/>
  <c r="S68" i="34"/>
  <c r="S66" i="34"/>
  <c r="S64" i="33"/>
  <c r="S60" i="33"/>
  <c r="S63" i="33"/>
  <c r="S66" i="33"/>
  <c r="S71" i="33"/>
  <c r="S59" i="33"/>
  <c r="S70" i="33"/>
  <c r="S68" i="33"/>
  <c r="S62" i="33"/>
  <c r="S65" i="33"/>
  <c r="S69" i="33"/>
  <c r="S67" i="33"/>
  <c r="S61" i="33"/>
  <c r="P186" i="36"/>
  <c r="P194" i="36" s="1"/>
  <c r="P193" i="35"/>
  <c r="P194" i="35" s="1"/>
  <c r="R73" i="36"/>
  <c r="P95" i="28"/>
  <c r="R23" i="48"/>
  <c r="Q90" i="28"/>
  <c r="Q91" i="28"/>
  <c r="Q92" i="28"/>
  <c r="R98" i="28"/>
  <c r="O198" i="31"/>
  <c r="Q177" i="30"/>
  <c r="P196" i="30"/>
  <c r="Q183" i="31"/>
  <c r="Q185" i="31" s="1"/>
  <c r="Q177" i="31"/>
  <c r="N11" i="28"/>
  <c r="P186" i="30"/>
  <c r="O194" i="30"/>
  <c r="Q176" i="34"/>
  <c r="Q182" i="34"/>
  <c r="Q184" i="34" s="1"/>
  <c r="P197" i="30"/>
  <c r="P193" i="30"/>
  <c r="R157" i="31"/>
  <c r="R182" i="31" s="1"/>
  <c r="R157" i="30"/>
  <c r="R189" i="30" s="1"/>
  <c r="O19" i="28"/>
  <c r="O198" i="29"/>
  <c r="O194" i="29"/>
  <c r="P186" i="29"/>
  <c r="P9" i="28"/>
  <c r="Q74" i="30"/>
  <c r="R176" i="31"/>
  <c r="Q158" i="29"/>
  <c r="Q178" i="29"/>
  <c r="Q179" i="29" s="1"/>
  <c r="Q182" i="29"/>
  <c r="Q189" i="29"/>
  <c r="O194" i="31"/>
  <c r="Q178" i="34"/>
  <c r="T2" i="33"/>
  <c r="Q191" i="34"/>
  <c r="R176" i="29"/>
  <c r="Q103" i="28"/>
  <c r="Q74" i="33"/>
  <c r="Q182" i="31"/>
  <c r="Q184" i="31" s="1"/>
  <c r="Q189" i="31"/>
  <c r="Q178" i="31"/>
  <c r="Q179" i="31" s="1"/>
  <c r="O27" i="28"/>
  <c r="R73" i="31"/>
  <c r="R102" i="28" s="1"/>
  <c r="R73" i="10"/>
  <c r="R99" i="28" s="1"/>
  <c r="Q74" i="31"/>
  <c r="P10" i="28"/>
  <c r="P196" i="34"/>
  <c r="T2" i="29"/>
  <c r="S145" i="29"/>
  <c r="S164" i="29"/>
  <c r="S146" i="29"/>
  <c r="S166" i="29"/>
  <c r="S151" i="29"/>
  <c r="S163" i="29"/>
  <c r="S144" i="29"/>
  <c r="S143" i="29"/>
  <c r="S162" i="29"/>
  <c r="S165" i="29"/>
  <c r="S147" i="29"/>
  <c r="S170" i="29"/>
  <c r="S173" i="29"/>
  <c r="S169" i="29"/>
  <c r="S152" i="29"/>
  <c r="S168" i="29"/>
  <c r="S150" i="29"/>
  <c r="S171" i="29"/>
  <c r="S149" i="29"/>
  <c r="S154" i="29"/>
  <c r="Q62" i="32"/>
  <c r="P6" i="28"/>
  <c r="S61" i="2"/>
  <c r="P197" i="31"/>
  <c r="P191" i="31"/>
  <c r="P193" i="31" s="1"/>
  <c r="Q74" i="10"/>
  <c r="P196" i="31"/>
  <c r="P184" i="31"/>
  <c r="P186" i="31" s="1"/>
  <c r="T2" i="31"/>
  <c r="S143" i="31"/>
  <c r="S162" i="31"/>
  <c r="S165" i="31"/>
  <c r="S146" i="31"/>
  <c r="S168" i="31"/>
  <c r="S169" i="31"/>
  <c r="S149" i="31"/>
  <c r="S150" i="31"/>
  <c r="R176" i="30"/>
  <c r="T2" i="30"/>
  <c r="S170" i="30"/>
  <c r="S151" i="30"/>
  <c r="S169" i="30"/>
  <c r="S153" i="30"/>
  <c r="S150" i="30"/>
  <c r="S172" i="30"/>
  <c r="S165" i="30"/>
  <c r="S146" i="30"/>
  <c r="S173" i="30"/>
  <c r="S154" i="30"/>
  <c r="S162" i="30"/>
  <c r="S143" i="30"/>
  <c r="S168" i="30"/>
  <c r="S149" i="30"/>
  <c r="T2" i="48"/>
  <c r="S21" i="48"/>
  <c r="S23" i="48" s="1"/>
  <c r="T2" i="10"/>
  <c r="Q158" i="30"/>
  <c r="Q182" i="30"/>
  <c r="Q178" i="30"/>
  <c r="Q179" i="30" s="1"/>
  <c r="Q189" i="30"/>
  <c r="P193" i="29"/>
  <c r="O198" i="30"/>
  <c r="P192" i="34"/>
  <c r="R157" i="29"/>
  <c r="Q183" i="29"/>
  <c r="Q185" i="29" s="1"/>
  <c r="Q190" i="29"/>
  <c r="Q192" i="29" s="1"/>
  <c r="Q190" i="30"/>
  <c r="Q192" i="30" s="1"/>
  <c r="Q183" i="30"/>
  <c r="Q185" i="30" s="1"/>
  <c r="P197" i="29"/>
  <c r="S79" i="43"/>
  <c r="S84" i="43" s="1"/>
  <c r="S80" i="43"/>
  <c r="S85" i="43" s="1"/>
  <c r="S77" i="43"/>
  <c r="S82" i="43" s="1"/>
  <c r="T2" i="43"/>
  <c r="S78" i="43"/>
  <c r="S83" i="43" s="1"/>
  <c r="R62" i="2"/>
  <c r="Q192" i="31"/>
  <c r="Q74" i="34"/>
  <c r="R73" i="29"/>
  <c r="R100" i="28" s="1"/>
  <c r="U2" i="2"/>
  <c r="R175" i="34"/>
  <c r="R73" i="30"/>
  <c r="R101" i="28" s="1"/>
  <c r="O8" i="28"/>
  <c r="Q158" i="31"/>
  <c r="P185" i="34"/>
  <c r="Q177" i="29"/>
  <c r="R156" i="34"/>
  <c r="T2" i="34"/>
  <c r="S168" i="34"/>
  <c r="S149" i="34"/>
  <c r="S145" i="34"/>
  <c r="S162" i="34"/>
  <c r="S164" i="34"/>
  <c r="S143" i="34"/>
  <c r="S165" i="34"/>
  <c r="S146" i="34"/>
  <c r="R74" i="36"/>
  <c r="R73" i="34"/>
  <c r="R108" i="28" s="1"/>
  <c r="Q188" i="34"/>
  <c r="Q181" i="34"/>
  <c r="Q157" i="34"/>
  <c r="R61" i="32"/>
  <c r="R106" i="28" s="1"/>
  <c r="T2" i="32"/>
  <c r="P196" i="29"/>
  <c r="R73" i="33"/>
  <c r="R107" i="28" s="1"/>
  <c r="Q74" i="29"/>
  <c r="P195" i="34"/>
  <c r="O7" i="28"/>
  <c r="Q111" i="28" l="1"/>
  <c r="R74" i="35"/>
  <c r="Q186" i="36"/>
  <c r="Q194" i="36" s="1"/>
  <c r="Q186" i="35"/>
  <c r="Q193" i="35"/>
  <c r="T71" i="31"/>
  <c r="T61" i="31"/>
  <c r="T62" i="31"/>
  <c r="T67" i="31"/>
  <c r="T60" i="31"/>
  <c r="T63" i="31"/>
  <c r="T65" i="31"/>
  <c r="T69" i="31"/>
  <c r="T59" i="31"/>
  <c r="T68" i="31"/>
  <c r="T64" i="31"/>
  <c r="T70" i="31"/>
  <c r="T66" i="31"/>
  <c r="T66" i="33"/>
  <c r="T60" i="33"/>
  <c r="T64" i="33"/>
  <c r="T63" i="33"/>
  <c r="T62" i="33"/>
  <c r="T71" i="33"/>
  <c r="T70" i="33"/>
  <c r="T67" i="33"/>
  <c r="T59" i="33"/>
  <c r="T69" i="33"/>
  <c r="T61" i="33"/>
  <c r="T68" i="33"/>
  <c r="T65" i="33"/>
  <c r="S73" i="36"/>
  <c r="S74" i="36" s="1"/>
  <c r="R109" i="28"/>
  <c r="R93" i="28" s="1"/>
  <c r="R192" i="35"/>
  <c r="R179" i="35"/>
  <c r="R184" i="35"/>
  <c r="R185" i="35"/>
  <c r="R191" i="35"/>
  <c r="S73" i="35"/>
  <c r="S74" i="35" s="1"/>
  <c r="T71" i="34"/>
  <c r="T62" i="34"/>
  <c r="T60" i="34"/>
  <c r="T63" i="34"/>
  <c r="T66" i="34"/>
  <c r="T65" i="34"/>
  <c r="T64" i="34"/>
  <c r="T67" i="34"/>
  <c r="T68" i="34"/>
  <c r="T59" i="34"/>
  <c r="T61" i="34"/>
  <c r="T70" i="34"/>
  <c r="T69" i="34"/>
  <c r="U54" i="2"/>
  <c r="U50" i="2"/>
  <c r="U56" i="2"/>
  <c r="U55" i="2"/>
  <c r="U52" i="2"/>
  <c r="U59" i="2"/>
  <c r="U51" i="2"/>
  <c r="U58" i="2"/>
  <c r="U57" i="2"/>
  <c r="U53" i="2"/>
  <c r="T66" i="10"/>
  <c r="T63" i="10"/>
  <c r="T70" i="10"/>
  <c r="T71" i="10"/>
  <c r="T67" i="10"/>
  <c r="T64" i="10"/>
  <c r="T60" i="10"/>
  <c r="T69" i="10"/>
  <c r="T61" i="10"/>
  <c r="T65" i="10"/>
  <c r="T68" i="10"/>
  <c r="T62" i="10"/>
  <c r="T59" i="10"/>
  <c r="T67" i="29"/>
  <c r="T62" i="29"/>
  <c r="T63" i="29"/>
  <c r="T59" i="29"/>
  <c r="T60" i="29"/>
  <c r="T71" i="29"/>
  <c r="T65" i="29"/>
  <c r="T68" i="29"/>
  <c r="T66" i="29"/>
  <c r="T70" i="29"/>
  <c r="T69" i="29"/>
  <c r="T64" i="29"/>
  <c r="T61" i="29"/>
  <c r="U2" i="36"/>
  <c r="T61" i="36"/>
  <c r="T69" i="36"/>
  <c r="T68" i="36"/>
  <c r="T60" i="36"/>
  <c r="T62" i="36"/>
  <c r="T59" i="36"/>
  <c r="T65" i="36"/>
  <c r="T71" i="36"/>
  <c r="T64" i="36"/>
  <c r="T70" i="36"/>
  <c r="T67" i="36"/>
  <c r="T66" i="36"/>
  <c r="T63" i="36"/>
  <c r="T54" i="32"/>
  <c r="T51" i="32"/>
  <c r="T58" i="32"/>
  <c r="T52" i="32"/>
  <c r="T56" i="32"/>
  <c r="T55" i="32"/>
  <c r="T50" i="32"/>
  <c r="T53" i="32"/>
  <c r="T57" i="32"/>
  <c r="T59" i="32"/>
  <c r="T70" i="30"/>
  <c r="T61" i="30"/>
  <c r="T71" i="30"/>
  <c r="T59" i="30"/>
  <c r="T63" i="30"/>
  <c r="T68" i="30"/>
  <c r="T69" i="30"/>
  <c r="T64" i="30"/>
  <c r="T65" i="30"/>
  <c r="T66" i="30"/>
  <c r="T60" i="30"/>
  <c r="T67" i="30"/>
  <c r="T62" i="30"/>
  <c r="R110" i="28"/>
  <c r="R94" i="28" s="1"/>
  <c r="R184" i="36"/>
  <c r="R191" i="36"/>
  <c r="R192" i="36"/>
  <c r="R185" i="36"/>
  <c r="R179" i="36"/>
  <c r="U2" i="35"/>
  <c r="T68" i="35"/>
  <c r="T61" i="35"/>
  <c r="T71" i="35"/>
  <c r="T62" i="35"/>
  <c r="T67" i="35"/>
  <c r="T70" i="35"/>
  <c r="T60" i="35"/>
  <c r="T63" i="35"/>
  <c r="T66" i="35"/>
  <c r="T65" i="35"/>
  <c r="T59" i="35"/>
  <c r="T69" i="35"/>
  <c r="T64" i="35"/>
  <c r="R90" i="28"/>
  <c r="R92" i="28"/>
  <c r="R91" i="28"/>
  <c r="Q95" i="28"/>
  <c r="S98" i="28"/>
  <c r="R177" i="31"/>
  <c r="R158" i="30"/>
  <c r="P194" i="29"/>
  <c r="Q186" i="31"/>
  <c r="Q196" i="31"/>
  <c r="P197" i="34"/>
  <c r="P198" i="30"/>
  <c r="R178" i="30"/>
  <c r="R179" i="30" s="1"/>
  <c r="P193" i="34"/>
  <c r="P19" i="28"/>
  <c r="P198" i="29"/>
  <c r="R182" i="30"/>
  <c r="R184" i="30" s="1"/>
  <c r="P194" i="30"/>
  <c r="R189" i="31"/>
  <c r="R191" i="31" s="1"/>
  <c r="R158" i="31"/>
  <c r="R177" i="30"/>
  <c r="S73" i="31"/>
  <c r="S102" i="28" s="1"/>
  <c r="O11" i="28"/>
  <c r="R103" i="28"/>
  <c r="R177" i="29"/>
  <c r="S73" i="34"/>
  <c r="Q197" i="30"/>
  <c r="Q191" i="30"/>
  <c r="Q193" i="30" s="1"/>
  <c r="S176" i="31"/>
  <c r="S157" i="29"/>
  <c r="Q10" i="28"/>
  <c r="R74" i="31"/>
  <c r="T61" i="2"/>
  <c r="S62" i="2"/>
  <c r="R191" i="30"/>
  <c r="U2" i="33"/>
  <c r="R190" i="31"/>
  <c r="R192" i="31" s="1"/>
  <c r="R183" i="31"/>
  <c r="R185" i="31" s="1"/>
  <c r="U2" i="32"/>
  <c r="V2" i="2"/>
  <c r="Q196" i="30"/>
  <c r="Q184" i="30"/>
  <c r="Q186" i="30" s="1"/>
  <c r="S157" i="31"/>
  <c r="R183" i="29"/>
  <c r="R185" i="29" s="1"/>
  <c r="R190" i="29"/>
  <c r="R192" i="29" s="1"/>
  <c r="Q9" i="28"/>
  <c r="R74" i="30"/>
  <c r="R74" i="29"/>
  <c r="S157" i="30"/>
  <c r="U2" i="31"/>
  <c r="T162" i="31"/>
  <c r="T143" i="31"/>
  <c r="T146" i="31"/>
  <c r="T165" i="31"/>
  <c r="T150" i="31"/>
  <c r="T168" i="31"/>
  <c r="T149" i="31"/>
  <c r="T169" i="31"/>
  <c r="R184" i="31"/>
  <c r="Q195" i="34"/>
  <c r="Q183" i="34"/>
  <c r="Q185" i="34" s="1"/>
  <c r="S156" i="34"/>
  <c r="P8" i="28"/>
  <c r="U2" i="43"/>
  <c r="T78" i="43"/>
  <c r="T83" i="43" s="1"/>
  <c r="T79" i="43"/>
  <c r="T84" i="43" s="1"/>
  <c r="T80" i="43"/>
  <c r="T85" i="43" s="1"/>
  <c r="T77" i="43"/>
  <c r="T82" i="43" s="1"/>
  <c r="R158" i="29"/>
  <c r="R182" i="29"/>
  <c r="R189" i="29"/>
  <c r="R178" i="29"/>
  <c r="R179" i="29" s="1"/>
  <c r="S73" i="30"/>
  <c r="S101" i="28" s="1"/>
  <c r="P194" i="31"/>
  <c r="P27" i="28"/>
  <c r="U2" i="29"/>
  <c r="T164" i="29"/>
  <c r="T145" i="29"/>
  <c r="T143" i="29"/>
  <c r="T144" i="29"/>
  <c r="T146" i="29"/>
  <c r="T151" i="29"/>
  <c r="T163" i="29"/>
  <c r="T165" i="29"/>
  <c r="T162" i="29"/>
  <c r="T170" i="29"/>
  <c r="T147" i="29"/>
  <c r="T166" i="29"/>
  <c r="T152" i="29"/>
  <c r="T168" i="29"/>
  <c r="T173" i="29"/>
  <c r="T149" i="29"/>
  <c r="T169" i="29"/>
  <c r="T171" i="29"/>
  <c r="T154" i="29"/>
  <c r="T150" i="29"/>
  <c r="R178" i="31"/>
  <c r="R179" i="31" s="1"/>
  <c r="Q196" i="34"/>
  <c r="Q190" i="34"/>
  <c r="Q192" i="34" s="1"/>
  <c r="U2" i="34"/>
  <c r="T168" i="34"/>
  <c r="T149" i="34"/>
  <c r="T164" i="34"/>
  <c r="T162" i="34"/>
  <c r="T143" i="34"/>
  <c r="T145" i="34"/>
  <c r="T146" i="34"/>
  <c r="T165" i="34"/>
  <c r="R74" i="34"/>
  <c r="U2" i="10"/>
  <c r="S176" i="30"/>
  <c r="U2" i="30"/>
  <c r="T151" i="30"/>
  <c r="T170" i="30"/>
  <c r="T150" i="30"/>
  <c r="T169" i="30"/>
  <c r="T153" i="30"/>
  <c r="T172" i="30"/>
  <c r="T173" i="30"/>
  <c r="T154" i="30"/>
  <c r="T146" i="30"/>
  <c r="T165" i="30"/>
  <c r="T143" i="30"/>
  <c r="T162" i="30"/>
  <c r="T168" i="30"/>
  <c r="T149" i="30"/>
  <c r="P198" i="31"/>
  <c r="Q6" i="28"/>
  <c r="R62" i="32"/>
  <c r="S73" i="29"/>
  <c r="S100" i="28" s="1"/>
  <c r="Q191" i="29"/>
  <c r="Q193" i="29" s="1"/>
  <c r="Q197" i="29"/>
  <c r="R178" i="34"/>
  <c r="S175" i="34"/>
  <c r="R157" i="34"/>
  <c r="R181" i="34"/>
  <c r="R188" i="34"/>
  <c r="S73" i="10"/>
  <c r="S99" i="28" s="1"/>
  <c r="R183" i="30"/>
  <c r="R185" i="30" s="1"/>
  <c r="R190" i="30"/>
  <c r="R192" i="30" s="1"/>
  <c r="R74" i="10"/>
  <c r="Q191" i="31"/>
  <c r="Q193" i="31" s="1"/>
  <c r="Q197" i="31"/>
  <c r="R74" i="33"/>
  <c r="Q196" i="29"/>
  <c r="Q184" i="29"/>
  <c r="Q186" i="29" s="1"/>
  <c r="S61" i="32"/>
  <c r="S106" i="28" s="1"/>
  <c r="R189" i="34"/>
  <c r="R191" i="34" s="1"/>
  <c r="R182" i="34"/>
  <c r="R184" i="34" s="1"/>
  <c r="R176" i="34"/>
  <c r="U2" i="48"/>
  <c r="T21" i="48"/>
  <c r="T23" i="48" s="1"/>
  <c r="S176" i="29"/>
  <c r="P7" i="28"/>
  <c r="S73" i="33"/>
  <c r="S107" i="28" s="1"/>
  <c r="Q194" i="35" l="1"/>
  <c r="R193" i="36"/>
  <c r="T73" i="35"/>
  <c r="T185" i="35" s="1"/>
  <c r="R186" i="36"/>
  <c r="R194" i="36" s="1"/>
  <c r="T73" i="36"/>
  <c r="T74" i="35"/>
  <c r="R193" i="35"/>
  <c r="U61" i="30"/>
  <c r="U70" i="30"/>
  <c r="U63" i="30"/>
  <c r="U68" i="30"/>
  <c r="U71" i="30"/>
  <c r="U59" i="30"/>
  <c r="U62" i="30"/>
  <c r="U60" i="30"/>
  <c r="U66" i="30"/>
  <c r="U64" i="30"/>
  <c r="U69" i="30"/>
  <c r="U67" i="30"/>
  <c r="U65" i="30"/>
  <c r="V56" i="2"/>
  <c r="V50" i="2"/>
  <c r="V54" i="2"/>
  <c r="V52" i="2"/>
  <c r="V59" i="2"/>
  <c r="V55" i="2"/>
  <c r="V51" i="2"/>
  <c r="V57" i="2"/>
  <c r="V53" i="2"/>
  <c r="V58" i="2"/>
  <c r="V2" i="36"/>
  <c r="U64" i="36"/>
  <c r="U69" i="36"/>
  <c r="U63" i="36"/>
  <c r="U61" i="36"/>
  <c r="U67" i="36"/>
  <c r="U62" i="36"/>
  <c r="U66" i="36"/>
  <c r="U68" i="36"/>
  <c r="U71" i="36"/>
  <c r="U65" i="36"/>
  <c r="U70" i="36"/>
  <c r="U59" i="36"/>
  <c r="U60" i="36"/>
  <c r="U52" i="32"/>
  <c r="U51" i="32"/>
  <c r="U56" i="32"/>
  <c r="U58" i="32"/>
  <c r="U54" i="32"/>
  <c r="U55" i="32"/>
  <c r="U53" i="32"/>
  <c r="U50" i="32"/>
  <c r="U57" i="32"/>
  <c r="U59" i="32"/>
  <c r="S110" i="28"/>
  <c r="S94" i="28" s="1"/>
  <c r="S191" i="36"/>
  <c r="S185" i="36"/>
  <c r="S192" i="36"/>
  <c r="S179" i="36"/>
  <c r="S184" i="36"/>
  <c r="T109" i="28"/>
  <c r="T179" i="35"/>
  <c r="T191" i="35"/>
  <c r="T193" i="35" s="1"/>
  <c r="T192" i="35"/>
  <c r="T184" i="35"/>
  <c r="T110" i="28"/>
  <c r="T192" i="36"/>
  <c r="T179" i="36"/>
  <c r="T185" i="36"/>
  <c r="T184" i="36"/>
  <c r="T191" i="36"/>
  <c r="S109" i="28"/>
  <c r="S185" i="35"/>
  <c r="S184" i="35"/>
  <c r="S179" i="35"/>
  <c r="S192" i="35"/>
  <c r="S191" i="35"/>
  <c r="U70" i="10"/>
  <c r="U71" i="10"/>
  <c r="U66" i="10"/>
  <c r="U67" i="10"/>
  <c r="U65" i="10"/>
  <c r="U69" i="10"/>
  <c r="U63" i="10"/>
  <c r="U64" i="10"/>
  <c r="U60" i="10"/>
  <c r="U61" i="10"/>
  <c r="U68" i="10"/>
  <c r="U59" i="10"/>
  <c r="U62" i="10"/>
  <c r="U62" i="34"/>
  <c r="U71" i="34"/>
  <c r="U60" i="34"/>
  <c r="U59" i="34"/>
  <c r="U64" i="34"/>
  <c r="U70" i="34"/>
  <c r="U69" i="34"/>
  <c r="U65" i="34"/>
  <c r="U68" i="34"/>
  <c r="U63" i="34"/>
  <c r="U67" i="34"/>
  <c r="U66" i="34"/>
  <c r="U61" i="34"/>
  <c r="U62" i="29"/>
  <c r="U59" i="29"/>
  <c r="U67" i="29"/>
  <c r="U63" i="29"/>
  <c r="U60" i="29"/>
  <c r="U71" i="29"/>
  <c r="U64" i="29"/>
  <c r="U65" i="29"/>
  <c r="U61" i="29"/>
  <c r="U66" i="29"/>
  <c r="U68" i="29"/>
  <c r="U70" i="29"/>
  <c r="U69" i="29"/>
  <c r="U64" i="33"/>
  <c r="U66" i="33"/>
  <c r="U60" i="33"/>
  <c r="U63" i="33"/>
  <c r="U65" i="33"/>
  <c r="U67" i="33"/>
  <c r="U68" i="33"/>
  <c r="U71" i="33"/>
  <c r="U70" i="33"/>
  <c r="U62" i="33"/>
  <c r="U69" i="33"/>
  <c r="U61" i="33"/>
  <c r="U59" i="33"/>
  <c r="V2" i="35"/>
  <c r="U71" i="35"/>
  <c r="U68" i="35"/>
  <c r="U60" i="35"/>
  <c r="U70" i="35"/>
  <c r="U66" i="35"/>
  <c r="U67" i="35"/>
  <c r="U59" i="35"/>
  <c r="U65" i="35"/>
  <c r="U63" i="35"/>
  <c r="U64" i="35"/>
  <c r="U61" i="35"/>
  <c r="U69" i="35"/>
  <c r="U62" i="35"/>
  <c r="R186" i="35"/>
  <c r="R194" i="35" s="1"/>
  <c r="U63" i="31"/>
  <c r="U60" i="31"/>
  <c r="U62" i="31"/>
  <c r="U71" i="31"/>
  <c r="U67" i="31"/>
  <c r="U61" i="31"/>
  <c r="U65" i="31"/>
  <c r="U70" i="31"/>
  <c r="U66" i="31"/>
  <c r="U69" i="31"/>
  <c r="U64" i="31"/>
  <c r="U68" i="31"/>
  <c r="U59" i="31"/>
  <c r="S93" i="28"/>
  <c r="Q198" i="29"/>
  <c r="Q194" i="30"/>
  <c r="S178" i="34"/>
  <c r="S108" i="28"/>
  <c r="S90" i="28"/>
  <c r="S91" i="28"/>
  <c r="R95" i="28"/>
  <c r="T98" i="28"/>
  <c r="Q198" i="31"/>
  <c r="Q194" i="31"/>
  <c r="S177" i="31"/>
  <c r="Q198" i="30"/>
  <c r="R186" i="30"/>
  <c r="P11" i="28"/>
  <c r="R193" i="31"/>
  <c r="R197" i="31"/>
  <c r="S158" i="29"/>
  <c r="R193" i="30"/>
  <c r="S176" i="34"/>
  <c r="R186" i="31"/>
  <c r="T73" i="34"/>
  <c r="T156" i="34"/>
  <c r="T181" i="34" s="1"/>
  <c r="Q8" i="28"/>
  <c r="R196" i="31"/>
  <c r="T73" i="33"/>
  <c r="T107" i="28" s="1"/>
  <c r="Q7" i="28"/>
  <c r="Q19" i="28"/>
  <c r="V2" i="10"/>
  <c r="V2" i="34"/>
  <c r="U149" i="34"/>
  <c r="U168" i="34"/>
  <c r="U162" i="34"/>
  <c r="U145" i="34"/>
  <c r="U164" i="34"/>
  <c r="U143" i="34"/>
  <c r="U165" i="34"/>
  <c r="U146" i="34"/>
  <c r="R196" i="29"/>
  <c r="R184" i="29"/>
  <c r="R186" i="29" s="1"/>
  <c r="S189" i="31"/>
  <c r="S178" i="31"/>
  <c r="S179" i="31" s="1"/>
  <c r="S182" i="31"/>
  <c r="S190" i="31"/>
  <c r="S192" i="31" s="1"/>
  <c r="S183" i="31"/>
  <c r="S185" i="31" s="1"/>
  <c r="S74" i="34"/>
  <c r="S157" i="34"/>
  <c r="S181" i="34"/>
  <c r="S188" i="34"/>
  <c r="T157" i="31"/>
  <c r="T61" i="32"/>
  <c r="T106" i="28" s="1"/>
  <c r="V2" i="33"/>
  <c r="R190" i="34"/>
  <c r="R192" i="34" s="1"/>
  <c r="R196" i="34"/>
  <c r="T175" i="34"/>
  <c r="V2" i="29"/>
  <c r="U164" i="29"/>
  <c r="U145" i="29"/>
  <c r="U151" i="29"/>
  <c r="U166" i="29"/>
  <c r="U163" i="29"/>
  <c r="U147" i="29"/>
  <c r="U170" i="29"/>
  <c r="U162" i="29"/>
  <c r="U144" i="29"/>
  <c r="U165" i="29"/>
  <c r="U143" i="29"/>
  <c r="U146" i="29"/>
  <c r="U171" i="29"/>
  <c r="U150" i="29"/>
  <c r="U152" i="29"/>
  <c r="U168" i="29"/>
  <c r="U173" i="29"/>
  <c r="U149" i="29"/>
  <c r="U154" i="29"/>
  <c r="U169" i="29"/>
  <c r="Q193" i="34"/>
  <c r="T176" i="31"/>
  <c r="T177" i="31" s="1"/>
  <c r="R9" i="28"/>
  <c r="S74" i="30"/>
  <c r="V2" i="32"/>
  <c r="R197" i="30"/>
  <c r="S158" i="31"/>
  <c r="R183" i="34"/>
  <c r="R185" i="34" s="1"/>
  <c r="R195" i="34"/>
  <c r="T176" i="30"/>
  <c r="Q197" i="34"/>
  <c r="T73" i="31"/>
  <c r="T102" i="28" s="1"/>
  <c r="R111" i="28"/>
  <c r="T74" i="36"/>
  <c r="T73" i="30"/>
  <c r="T101" i="28" s="1"/>
  <c r="T93" i="28" s="1"/>
  <c r="T73" i="29"/>
  <c r="T100" i="28" s="1"/>
  <c r="V2" i="31"/>
  <c r="U162" i="31"/>
  <c r="U143" i="31"/>
  <c r="U146" i="31"/>
  <c r="U165" i="31"/>
  <c r="U169" i="31"/>
  <c r="U150" i="31"/>
  <c r="U168" i="31"/>
  <c r="U149" i="31"/>
  <c r="R10" i="28"/>
  <c r="S74" i="31"/>
  <c r="T157" i="30"/>
  <c r="V2" i="30"/>
  <c r="U170" i="30"/>
  <c r="U151" i="30"/>
  <c r="U150" i="30"/>
  <c r="U169" i="30"/>
  <c r="U172" i="30"/>
  <c r="U153" i="30"/>
  <c r="U173" i="30"/>
  <c r="U154" i="30"/>
  <c r="U146" i="30"/>
  <c r="U165" i="30"/>
  <c r="U162" i="30"/>
  <c r="U143" i="30"/>
  <c r="U149" i="30"/>
  <c r="U168" i="30"/>
  <c r="T73" i="10"/>
  <c r="T99" i="28" s="1"/>
  <c r="T176" i="29"/>
  <c r="S158" i="30"/>
  <c r="S189" i="30"/>
  <c r="S178" i="30"/>
  <c r="S179" i="30" s="1"/>
  <c r="S182" i="30"/>
  <c r="U61" i="2"/>
  <c r="S177" i="29"/>
  <c r="S183" i="29"/>
  <c r="S185" i="29" s="1"/>
  <c r="S190" i="29"/>
  <c r="S192" i="29" s="1"/>
  <c r="S182" i="34"/>
  <c r="S184" i="34" s="1"/>
  <c r="S189" i="34"/>
  <c r="S191" i="34" s="1"/>
  <c r="Q27" i="28"/>
  <c r="S190" i="30"/>
  <c r="S192" i="30" s="1"/>
  <c r="S183" i="30"/>
  <c r="S185" i="30" s="1"/>
  <c r="T157" i="29"/>
  <c r="S103" i="28"/>
  <c r="R196" i="30"/>
  <c r="S182" i="29"/>
  <c r="S189" i="29"/>
  <c r="S178" i="29"/>
  <c r="S179" i="29" s="1"/>
  <c r="S74" i="33"/>
  <c r="S62" i="32"/>
  <c r="S74" i="10"/>
  <c r="V2" i="48"/>
  <c r="U21" i="48"/>
  <c r="U23" i="48" s="1"/>
  <c r="Q194" i="29"/>
  <c r="R191" i="29"/>
  <c r="R193" i="29" s="1"/>
  <c r="R197" i="29"/>
  <c r="V2" i="43"/>
  <c r="U77" i="43"/>
  <c r="U82" i="43" s="1"/>
  <c r="U78" i="43"/>
  <c r="U83" i="43" s="1"/>
  <c r="U79" i="43"/>
  <c r="U84" i="43" s="1"/>
  <c r="U80" i="43"/>
  <c r="U85" i="43" s="1"/>
  <c r="S74" i="29"/>
  <c r="W2" i="2"/>
  <c r="T62" i="2"/>
  <c r="S177" i="30"/>
  <c r="T91" i="28" l="1"/>
  <c r="T186" i="36"/>
  <c r="T94" i="28"/>
  <c r="S111" i="28"/>
  <c r="T186" i="35"/>
  <c r="T194" i="35" s="1"/>
  <c r="S186" i="35"/>
  <c r="S186" i="36"/>
  <c r="V60" i="34"/>
  <c r="V71" i="34"/>
  <c r="V62" i="34"/>
  <c r="V70" i="34"/>
  <c r="V68" i="34"/>
  <c r="V64" i="34"/>
  <c r="V59" i="34"/>
  <c r="V67" i="34"/>
  <c r="V66" i="34"/>
  <c r="V61" i="34"/>
  <c r="V69" i="34"/>
  <c r="V65" i="34"/>
  <c r="V63" i="34"/>
  <c r="V60" i="31"/>
  <c r="V61" i="31"/>
  <c r="V62" i="31"/>
  <c r="V63" i="31"/>
  <c r="V67" i="31"/>
  <c r="V71" i="31"/>
  <c r="V66" i="31"/>
  <c r="V65" i="31"/>
  <c r="V69" i="31"/>
  <c r="V59" i="31"/>
  <c r="V68" i="31"/>
  <c r="V64" i="31"/>
  <c r="V70" i="31"/>
  <c r="V65" i="10"/>
  <c r="V69" i="10"/>
  <c r="V70" i="10"/>
  <c r="V71" i="10"/>
  <c r="V61" i="10"/>
  <c r="V64" i="10"/>
  <c r="V66" i="10"/>
  <c r="V63" i="10"/>
  <c r="V67" i="10"/>
  <c r="V60" i="10"/>
  <c r="V68" i="10"/>
  <c r="V62" i="10"/>
  <c r="V59" i="10"/>
  <c r="V63" i="33"/>
  <c r="V60" i="33"/>
  <c r="V64" i="33"/>
  <c r="V66" i="33"/>
  <c r="V59" i="33"/>
  <c r="V70" i="33"/>
  <c r="V61" i="33"/>
  <c r="V69" i="33"/>
  <c r="V68" i="33"/>
  <c r="V65" i="33"/>
  <c r="V67" i="33"/>
  <c r="V62" i="33"/>
  <c r="V71" i="33"/>
  <c r="W2" i="35"/>
  <c r="V70" i="35"/>
  <c r="V62" i="35"/>
  <c r="V67" i="35"/>
  <c r="V66" i="35"/>
  <c r="V61" i="35"/>
  <c r="V65" i="35"/>
  <c r="V64" i="35"/>
  <c r="V60" i="35"/>
  <c r="V68" i="35"/>
  <c r="V69" i="35"/>
  <c r="V71" i="35"/>
  <c r="V63" i="35"/>
  <c r="V59" i="35"/>
  <c r="U73" i="35"/>
  <c r="U73" i="36"/>
  <c r="U74" i="36" s="1"/>
  <c r="W56" i="2"/>
  <c r="W54" i="2"/>
  <c r="W50" i="2"/>
  <c r="W59" i="2"/>
  <c r="W51" i="2"/>
  <c r="W55" i="2"/>
  <c r="W52" i="2"/>
  <c r="W58" i="2"/>
  <c r="W57" i="2"/>
  <c r="W53" i="2"/>
  <c r="V70" i="30"/>
  <c r="V61" i="30"/>
  <c r="V71" i="30"/>
  <c r="V59" i="30"/>
  <c r="V68" i="30"/>
  <c r="V63" i="30"/>
  <c r="V65" i="30"/>
  <c r="V69" i="30"/>
  <c r="V64" i="30"/>
  <c r="V67" i="30"/>
  <c r="V60" i="30"/>
  <c r="V62" i="30"/>
  <c r="V66" i="30"/>
  <c r="V54" i="32"/>
  <c r="V52" i="32"/>
  <c r="V56" i="32"/>
  <c r="V58" i="32"/>
  <c r="V51" i="32"/>
  <c r="V50" i="32"/>
  <c r="V59" i="32"/>
  <c r="V57" i="32"/>
  <c r="V55" i="32"/>
  <c r="V53" i="32"/>
  <c r="T193" i="36"/>
  <c r="T194" i="36" s="1"/>
  <c r="V60" i="29"/>
  <c r="V63" i="29"/>
  <c r="V59" i="29"/>
  <c r="V67" i="29"/>
  <c r="V62" i="29"/>
  <c r="V71" i="29"/>
  <c r="V70" i="29"/>
  <c r="V64" i="29"/>
  <c r="V66" i="29"/>
  <c r="V65" i="29"/>
  <c r="V61" i="29"/>
  <c r="V68" i="29"/>
  <c r="V69" i="29"/>
  <c r="S193" i="36"/>
  <c r="S92" i="28"/>
  <c r="S95" i="28" s="1"/>
  <c r="S193" i="35"/>
  <c r="S194" i="35" s="1"/>
  <c r="W2" i="36"/>
  <c r="V68" i="36"/>
  <c r="V65" i="36"/>
  <c r="V69" i="36"/>
  <c r="V60" i="36"/>
  <c r="V64" i="36"/>
  <c r="V71" i="36"/>
  <c r="V61" i="36"/>
  <c r="V66" i="36"/>
  <c r="V62" i="36"/>
  <c r="V63" i="36"/>
  <c r="V59" i="36"/>
  <c r="V70" i="36"/>
  <c r="V67" i="36"/>
  <c r="T178" i="34"/>
  <c r="T108" i="28"/>
  <c r="T92" i="28" s="1"/>
  <c r="T90" i="28"/>
  <c r="U98" i="28"/>
  <c r="T177" i="30"/>
  <c r="R194" i="30"/>
  <c r="R198" i="31"/>
  <c r="R194" i="31"/>
  <c r="T176" i="34"/>
  <c r="T188" i="34"/>
  <c r="T190" i="34" s="1"/>
  <c r="Q11" i="28"/>
  <c r="R197" i="34"/>
  <c r="T158" i="30"/>
  <c r="T158" i="31"/>
  <c r="T157" i="34"/>
  <c r="U157" i="31"/>
  <c r="U182" i="31" s="1"/>
  <c r="U157" i="30"/>
  <c r="U182" i="30" s="1"/>
  <c r="U73" i="29"/>
  <c r="U100" i="28" s="1"/>
  <c r="R27" i="28"/>
  <c r="T177" i="29"/>
  <c r="R7" i="28"/>
  <c r="U176" i="30"/>
  <c r="U177" i="30" s="1"/>
  <c r="U73" i="10"/>
  <c r="U99" i="28" s="1"/>
  <c r="R193" i="34"/>
  <c r="R19" i="28"/>
  <c r="U73" i="30"/>
  <c r="U101" i="28" s="1"/>
  <c r="T74" i="29"/>
  <c r="U73" i="31"/>
  <c r="U102" i="28" s="1"/>
  <c r="T190" i="31"/>
  <c r="T192" i="31" s="1"/>
  <c r="T183" i="31"/>
  <c r="T185" i="31" s="1"/>
  <c r="W2" i="29"/>
  <c r="V145" i="29"/>
  <c r="V164" i="29"/>
  <c r="V170" i="29"/>
  <c r="V163" i="29"/>
  <c r="V143" i="29"/>
  <c r="V151" i="29"/>
  <c r="V166" i="29"/>
  <c r="V162" i="29"/>
  <c r="V147" i="29"/>
  <c r="V165" i="29"/>
  <c r="V144" i="29"/>
  <c r="V146" i="29"/>
  <c r="V154" i="29"/>
  <c r="V152" i="29"/>
  <c r="V168" i="29"/>
  <c r="V171" i="29"/>
  <c r="V149" i="29"/>
  <c r="V169" i="29"/>
  <c r="V173" i="29"/>
  <c r="V150" i="29"/>
  <c r="W2" i="30"/>
  <c r="V170" i="30"/>
  <c r="V151" i="30"/>
  <c r="V172" i="30"/>
  <c r="V153" i="30"/>
  <c r="V150" i="30"/>
  <c r="V169" i="30"/>
  <c r="V173" i="30"/>
  <c r="V154" i="30"/>
  <c r="V146" i="30"/>
  <c r="V165" i="30"/>
  <c r="V162" i="30"/>
  <c r="V143" i="30"/>
  <c r="V149" i="30"/>
  <c r="V168" i="30"/>
  <c r="T182" i="34"/>
  <c r="T184" i="34" s="1"/>
  <c r="T189" i="34"/>
  <c r="T191" i="34" s="1"/>
  <c r="W2" i="33"/>
  <c r="T183" i="34"/>
  <c r="S184" i="31"/>
  <c r="S186" i="31" s="1"/>
  <c r="S196" i="31"/>
  <c r="T62" i="32"/>
  <c r="T182" i="29"/>
  <c r="T189" i="29"/>
  <c r="T178" i="29"/>
  <c r="T179" i="29" s="1"/>
  <c r="T183" i="29"/>
  <c r="T185" i="29" s="1"/>
  <c r="T190" i="29"/>
  <c r="T192" i="29" s="1"/>
  <c r="T189" i="30"/>
  <c r="T182" i="30"/>
  <c r="T178" i="30"/>
  <c r="T179" i="30" s="1"/>
  <c r="U176" i="31"/>
  <c r="R198" i="30"/>
  <c r="U156" i="34"/>
  <c r="W2" i="34"/>
  <c r="V168" i="34"/>
  <c r="V149" i="34"/>
  <c r="V164" i="34"/>
  <c r="V145" i="34"/>
  <c r="V143" i="34"/>
  <c r="V162" i="34"/>
  <c r="V165" i="34"/>
  <c r="V146" i="34"/>
  <c r="U62" i="2"/>
  <c r="T74" i="33"/>
  <c r="W2" i="31"/>
  <c r="V143" i="31"/>
  <c r="V162" i="31"/>
  <c r="V165" i="31"/>
  <c r="V146" i="31"/>
  <c r="V168" i="31"/>
  <c r="V169" i="31"/>
  <c r="V149" i="31"/>
  <c r="V150" i="31"/>
  <c r="U61" i="32"/>
  <c r="U106" i="28" s="1"/>
  <c r="U157" i="29"/>
  <c r="T189" i="31"/>
  <c r="T182" i="31"/>
  <c r="T178" i="31"/>
  <c r="T179" i="31" s="1"/>
  <c r="T74" i="34"/>
  <c r="S197" i="31"/>
  <c r="S191" i="31"/>
  <c r="S193" i="31" s="1"/>
  <c r="S10" i="28"/>
  <c r="T74" i="31"/>
  <c r="T103" i="28"/>
  <c r="S190" i="34"/>
  <c r="S192" i="34" s="1"/>
  <c r="S196" i="34"/>
  <c r="R8" i="28"/>
  <c r="R194" i="29"/>
  <c r="W2" i="48"/>
  <c r="V21" i="48"/>
  <c r="V23" i="48" s="1"/>
  <c r="S196" i="30"/>
  <c r="S184" i="30"/>
  <c r="S186" i="30" s="1"/>
  <c r="T183" i="30"/>
  <c r="T185" i="30" s="1"/>
  <c r="T190" i="30"/>
  <c r="T192" i="30" s="1"/>
  <c r="W2" i="32"/>
  <c r="S183" i="34"/>
  <c r="S185" i="34" s="1"/>
  <c r="S195" i="34"/>
  <c r="R198" i="29"/>
  <c r="U73" i="34"/>
  <c r="U108" i="28" s="1"/>
  <c r="T74" i="10"/>
  <c r="S191" i="29"/>
  <c r="S193" i="29" s="1"/>
  <c r="S197" i="29"/>
  <c r="S9" i="28"/>
  <c r="T74" i="30"/>
  <c r="U175" i="34"/>
  <c r="W2" i="10"/>
  <c r="V61" i="2"/>
  <c r="V98" i="28" s="1"/>
  <c r="V14" i="28" s="1"/>
  <c r="X2" i="2"/>
  <c r="W2" i="43"/>
  <c r="V80" i="43"/>
  <c r="V85" i="43" s="1"/>
  <c r="V77" i="43"/>
  <c r="V82" i="43" s="1"/>
  <c r="V78" i="43"/>
  <c r="V83" i="43" s="1"/>
  <c r="V79" i="43"/>
  <c r="V84" i="43" s="1"/>
  <c r="S196" i="29"/>
  <c r="S184" i="29"/>
  <c r="S186" i="29" s="1"/>
  <c r="S197" i="30"/>
  <c r="S191" i="30"/>
  <c r="S193" i="30" s="1"/>
  <c r="U176" i="29"/>
  <c r="U73" i="33"/>
  <c r="U107" i="28" s="1"/>
  <c r="T158" i="29"/>
  <c r="R6" i="28"/>
  <c r="S194" i="36" l="1"/>
  <c r="U189" i="31"/>
  <c r="W62" i="34"/>
  <c r="W71" i="34"/>
  <c r="W60" i="34"/>
  <c r="W61" i="34"/>
  <c r="W59" i="34"/>
  <c r="W63" i="34"/>
  <c r="W64" i="34"/>
  <c r="W70" i="34"/>
  <c r="W67" i="34"/>
  <c r="W66" i="34"/>
  <c r="W65" i="34"/>
  <c r="W68" i="34"/>
  <c r="W69" i="34"/>
  <c r="W63" i="33"/>
  <c r="W64" i="33"/>
  <c r="W60" i="33"/>
  <c r="W66" i="33"/>
  <c r="W62" i="33"/>
  <c r="W59" i="33"/>
  <c r="W65" i="33"/>
  <c r="W71" i="33"/>
  <c r="W68" i="33"/>
  <c r="W67" i="33"/>
  <c r="W69" i="33"/>
  <c r="W61" i="33"/>
  <c r="W70" i="33"/>
  <c r="X56" i="2"/>
  <c r="X50" i="2"/>
  <c r="X54" i="2"/>
  <c r="X55" i="2"/>
  <c r="X52" i="2"/>
  <c r="X51" i="2"/>
  <c r="X59" i="2"/>
  <c r="X53" i="2"/>
  <c r="X57" i="2"/>
  <c r="X58" i="2"/>
  <c r="W61" i="30"/>
  <c r="W70" i="30"/>
  <c r="W63" i="30"/>
  <c r="W71" i="30"/>
  <c r="W68" i="30"/>
  <c r="W59" i="30"/>
  <c r="W62" i="30"/>
  <c r="W64" i="30"/>
  <c r="W67" i="30"/>
  <c r="W69" i="30"/>
  <c r="W60" i="30"/>
  <c r="W65" i="30"/>
  <c r="W66" i="30"/>
  <c r="U110" i="28"/>
  <c r="U94" i="28" s="1"/>
  <c r="U191" i="36"/>
  <c r="U184" i="36"/>
  <c r="U185" i="36"/>
  <c r="U192" i="36"/>
  <c r="U179" i="36"/>
  <c r="V73" i="36"/>
  <c r="U109" i="28"/>
  <c r="U93" i="28" s="1"/>
  <c r="U179" i="35"/>
  <c r="U192" i="35"/>
  <c r="U184" i="35"/>
  <c r="U185" i="35"/>
  <c r="U191" i="35"/>
  <c r="U74" i="35"/>
  <c r="X2" i="35"/>
  <c r="W62" i="35"/>
  <c r="W70" i="35"/>
  <c r="W59" i="35"/>
  <c r="W64" i="35"/>
  <c r="W65" i="35"/>
  <c r="W67" i="35"/>
  <c r="W66" i="35"/>
  <c r="W68" i="35"/>
  <c r="W60" i="35"/>
  <c r="W63" i="35"/>
  <c r="W71" i="35"/>
  <c r="W69" i="35"/>
  <c r="W61" i="35"/>
  <c r="W60" i="10"/>
  <c r="W61" i="10"/>
  <c r="W63" i="10"/>
  <c r="W64" i="10"/>
  <c r="W70" i="10"/>
  <c r="W69" i="10"/>
  <c r="W67" i="10"/>
  <c r="W66" i="10"/>
  <c r="W65" i="10"/>
  <c r="W71" i="10"/>
  <c r="W62" i="10"/>
  <c r="W59" i="10"/>
  <c r="W68" i="10"/>
  <c r="W67" i="31"/>
  <c r="W62" i="31"/>
  <c r="W60" i="31"/>
  <c r="W71" i="31"/>
  <c r="W61" i="31"/>
  <c r="W63" i="31"/>
  <c r="W70" i="31"/>
  <c r="W59" i="31"/>
  <c r="W66" i="31"/>
  <c r="W64" i="31"/>
  <c r="W68" i="31"/>
  <c r="W69" i="31"/>
  <c r="W65" i="31"/>
  <c r="T111" i="28"/>
  <c r="X2" i="36"/>
  <c r="W62" i="36"/>
  <c r="W65" i="36"/>
  <c r="W59" i="36"/>
  <c r="W69" i="36"/>
  <c r="W71" i="36"/>
  <c r="W68" i="36"/>
  <c r="W61" i="36"/>
  <c r="W67" i="36"/>
  <c r="W63" i="36"/>
  <c r="W60" i="36"/>
  <c r="W64" i="36"/>
  <c r="W70" i="36"/>
  <c r="W66" i="36"/>
  <c r="V73" i="35"/>
  <c r="W51" i="32"/>
  <c r="W52" i="32"/>
  <c r="W54" i="32"/>
  <c r="W58" i="32"/>
  <c r="W56" i="32"/>
  <c r="W53" i="32"/>
  <c r="W50" i="32"/>
  <c r="W55" i="32"/>
  <c r="W57" i="32"/>
  <c r="W59" i="32"/>
  <c r="W67" i="29"/>
  <c r="W62" i="29"/>
  <c r="W63" i="29"/>
  <c r="W59" i="29"/>
  <c r="W60" i="29"/>
  <c r="W64" i="29"/>
  <c r="W61" i="29"/>
  <c r="W68" i="29"/>
  <c r="W69" i="29"/>
  <c r="W71" i="29"/>
  <c r="W66" i="29"/>
  <c r="W70" i="29"/>
  <c r="W65" i="29"/>
  <c r="U92" i="28"/>
  <c r="U90" i="28"/>
  <c r="T95" i="28"/>
  <c r="U91" i="28"/>
  <c r="U158" i="31"/>
  <c r="U183" i="30"/>
  <c r="U196" i="30" s="1"/>
  <c r="U158" i="29"/>
  <c r="U189" i="30"/>
  <c r="U191" i="30" s="1"/>
  <c r="U178" i="30"/>
  <c r="U179" i="30" s="1"/>
  <c r="R11" i="28"/>
  <c r="S198" i="29"/>
  <c r="U177" i="29"/>
  <c r="U158" i="30"/>
  <c r="U190" i="30"/>
  <c r="U192" i="30" s="1"/>
  <c r="T185" i="34"/>
  <c r="S7" i="28"/>
  <c r="T195" i="34"/>
  <c r="S193" i="34"/>
  <c r="S197" i="34"/>
  <c r="V73" i="33"/>
  <c r="V107" i="28" s="1"/>
  <c r="V23" i="28" s="1"/>
  <c r="U189" i="34"/>
  <c r="U191" i="34" s="1"/>
  <c r="U182" i="34"/>
  <c r="U184" i="34" s="1"/>
  <c r="S194" i="30"/>
  <c r="T191" i="30"/>
  <c r="T193" i="30" s="1"/>
  <c r="T197" i="30"/>
  <c r="S27" i="28"/>
  <c r="U191" i="31"/>
  <c r="V176" i="29"/>
  <c r="V74" i="36"/>
  <c r="W61" i="2"/>
  <c r="S198" i="30"/>
  <c r="V73" i="34"/>
  <c r="V108" i="28" s="1"/>
  <c r="V24" i="28" s="1"/>
  <c r="X2" i="34"/>
  <c r="W168" i="34"/>
  <c r="W149" i="34"/>
  <c r="W143" i="34"/>
  <c r="W162" i="34"/>
  <c r="W145" i="34"/>
  <c r="W164" i="34"/>
  <c r="W165" i="34"/>
  <c r="W146" i="34"/>
  <c r="U184" i="31"/>
  <c r="W78" i="43"/>
  <c r="W83" i="43" s="1"/>
  <c r="X2" i="43"/>
  <c r="W79" i="43"/>
  <c r="W84" i="43" s="1"/>
  <c r="W80" i="43"/>
  <c r="W85" i="43" s="1"/>
  <c r="W77" i="43"/>
  <c r="W82" i="43" s="1"/>
  <c r="T9" i="28"/>
  <c r="U74" i="30"/>
  <c r="V73" i="10"/>
  <c r="V99" i="28" s="1"/>
  <c r="V15" i="28" s="1"/>
  <c r="T10" i="28"/>
  <c r="U74" i="31"/>
  <c r="U74" i="34"/>
  <c r="V176" i="31"/>
  <c r="V175" i="34"/>
  <c r="U188" i="34"/>
  <c r="U181" i="34"/>
  <c r="S198" i="31"/>
  <c r="X2" i="33"/>
  <c r="V73" i="29"/>
  <c r="V100" i="28" s="1"/>
  <c r="S194" i="29"/>
  <c r="X2" i="48"/>
  <c r="W21" i="48"/>
  <c r="W23" i="48" s="1"/>
  <c r="V157" i="31"/>
  <c r="V62" i="2"/>
  <c r="V156" i="34"/>
  <c r="U157" i="34"/>
  <c r="S194" i="31"/>
  <c r="T192" i="34"/>
  <c r="X2" i="29"/>
  <c r="W164" i="29"/>
  <c r="W145" i="29"/>
  <c r="W162" i="29"/>
  <c r="W143" i="29"/>
  <c r="W166" i="29"/>
  <c r="W163" i="29"/>
  <c r="W144" i="29"/>
  <c r="W151" i="29"/>
  <c r="W147" i="29"/>
  <c r="W165" i="29"/>
  <c r="W146" i="29"/>
  <c r="W170" i="29"/>
  <c r="W152" i="29"/>
  <c r="W168" i="29"/>
  <c r="W154" i="29"/>
  <c r="W150" i="29"/>
  <c r="W149" i="29"/>
  <c r="W169" i="29"/>
  <c r="W171" i="29"/>
  <c r="W173" i="29"/>
  <c r="U184" i="30"/>
  <c r="Y2" i="2"/>
  <c r="U103" i="28"/>
  <c r="V73" i="31"/>
  <c r="V102" i="28" s="1"/>
  <c r="T196" i="34"/>
  <c r="V157" i="29"/>
  <c r="U74" i="10"/>
  <c r="X2" i="32"/>
  <c r="S19" i="28"/>
  <c r="T184" i="31"/>
  <c r="T186" i="31" s="1"/>
  <c r="T196" i="31"/>
  <c r="X2" i="31"/>
  <c r="W143" i="31"/>
  <c r="W162" i="31"/>
  <c r="W165" i="31"/>
  <c r="W146" i="31"/>
  <c r="W168" i="31"/>
  <c r="W169" i="31"/>
  <c r="W149" i="31"/>
  <c r="W150" i="31"/>
  <c r="U183" i="31"/>
  <c r="U185" i="31" s="1"/>
  <c r="U190" i="31"/>
  <c r="U192" i="31" s="1"/>
  <c r="T191" i="29"/>
  <c r="T193" i="29" s="1"/>
  <c r="T197" i="29"/>
  <c r="V73" i="30"/>
  <c r="V101" i="28" s="1"/>
  <c r="U74" i="29"/>
  <c r="V61" i="32"/>
  <c r="V106" i="28" s="1"/>
  <c r="S6" i="28"/>
  <c r="T191" i="31"/>
  <c r="T193" i="31" s="1"/>
  <c r="T197" i="31"/>
  <c r="U176" i="34"/>
  <c r="T196" i="29"/>
  <c r="T184" i="29"/>
  <c r="T186" i="29" s="1"/>
  <c r="V157" i="30"/>
  <c r="U177" i="31"/>
  <c r="S8" i="28"/>
  <c r="U190" i="29"/>
  <c r="U192" i="29" s="1"/>
  <c r="U183" i="29"/>
  <c r="U185" i="29" s="1"/>
  <c r="X2" i="10"/>
  <c r="U178" i="34"/>
  <c r="U189" i="29"/>
  <c r="U182" i="29"/>
  <c r="U178" i="29"/>
  <c r="U179" i="29" s="1"/>
  <c r="U74" i="33"/>
  <c r="T184" i="30"/>
  <c r="T186" i="30" s="1"/>
  <c r="T196" i="30"/>
  <c r="T6" i="28"/>
  <c r="U62" i="32"/>
  <c r="U178" i="31"/>
  <c r="U179" i="31" s="1"/>
  <c r="V176" i="30"/>
  <c r="X2" i="30"/>
  <c r="W170" i="30"/>
  <c r="W151" i="30"/>
  <c r="W153" i="30"/>
  <c r="W150" i="30"/>
  <c r="W169" i="30"/>
  <c r="W172" i="30"/>
  <c r="W165" i="30"/>
  <c r="W154" i="30"/>
  <c r="W146" i="30"/>
  <c r="W173" i="30"/>
  <c r="W143" i="30"/>
  <c r="W162" i="30"/>
  <c r="W168" i="30"/>
  <c r="W149" i="30"/>
  <c r="U193" i="35" l="1"/>
  <c r="V74" i="35"/>
  <c r="X62" i="29"/>
  <c r="X59" i="29"/>
  <c r="X63" i="29"/>
  <c r="X60" i="29"/>
  <c r="X67" i="29"/>
  <c r="X69" i="29"/>
  <c r="X70" i="29"/>
  <c r="X64" i="29"/>
  <c r="X65" i="29"/>
  <c r="X71" i="29"/>
  <c r="X61" i="29"/>
  <c r="X66" i="29"/>
  <c r="X68" i="29"/>
  <c r="W98" i="28"/>
  <c r="W14" i="28" s="1"/>
  <c r="W73" i="36"/>
  <c r="U186" i="35"/>
  <c r="U194" i="35" s="1"/>
  <c r="Y50" i="2"/>
  <c r="Y54" i="2"/>
  <c r="Y56" i="2"/>
  <c r="Y51" i="2"/>
  <c r="Y52" i="2"/>
  <c r="Y59" i="2"/>
  <c r="Y55" i="2"/>
  <c r="Y58" i="2"/>
  <c r="Y57" i="2"/>
  <c r="Y53" i="2"/>
  <c r="W73" i="35"/>
  <c r="U186" i="36"/>
  <c r="X61" i="31"/>
  <c r="X71" i="31"/>
  <c r="X62" i="31"/>
  <c r="X60" i="31"/>
  <c r="X63" i="31"/>
  <c r="X67" i="31"/>
  <c r="X64" i="31"/>
  <c r="X66" i="31"/>
  <c r="X69" i="31"/>
  <c r="X68" i="31"/>
  <c r="X59" i="31"/>
  <c r="X65" i="31"/>
  <c r="X70" i="31"/>
  <c r="X64" i="33"/>
  <c r="X60" i="33"/>
  <c r="X66" i="33"/>
  <c r="X63" i="33"/>
  <c r="X65" i="33"/>
  <c r="X70" i="33"/>
  <c r="X59" i="33"/>
  <c r="X71" i="33"/>
  <c r="X69" i="33"/>
  <c r="X61" i="33"/>
  <c r="X62" i="33"/>
  <c r="X67" i="33"/>
  <c r="X68" i="33"/>
  <c r="Y2" i="36"/>
  <c r="X65" i="36"/>
  <c r="X64" i="36"/>
  <c r="X67" i="36"/>
  <c r="X62" i="36"/>
  <c r="X66" i="36"/>
  <c r="X70" i="36"/>
  <c r="X69" i="36"/>
  <c r="X60" i="36"/>
  <c r="X63" i="36"/>
  <c r="X68" i="36"/>
  <c r="X59" i="36"/>
  <c r="X71" i="36"/>
  <c r="X61" i="36"/>
  <c r="U193" i="36"/>
  <c r="X52" i="32"/>
  <c r="X56" i="32"/>
  <c r="X54" i="32"/>
  <c r="X51" i="32"/>
  <c r="X58" i="32"/>
  <c r="X55" i="32"/>
  <c r="X50" i="32"/>
  <c r="X53" i="32"/>
  <c r="X57" i="32"/>
  <c r="X59" i="32"/>
  <c r="X61" i="30"/>
  <c r="X70" i="30"/>
  <c r="X68" i="30"/>
  <c r="X59" i="30"/>
  <c r="X63" i="30"/>
  <c r="X71" i="30"/>
  <c r="X67" i="30"/>
  <c r="X62" i="30"/>
  <c r="X65" i="30"/>
  <c r="X64" i="30"/>
  <c r="X66" i="30"/>
  <c r="X69" i="30"/>
  <c r="X60" i="30"/>
  <c r="X63" i="10"/>
  <c r="X60" i="10"/>
  <c r="X61" i="10"/>
  <c r="X67" i="10"/>
  <c r="X69" i="10"/>
  <c r="X64" i="10"/>
  <c r="X65" i="10"/>
  <c r="X66" i="10"/>
  <c r="X70" i="10"/>
  <c r="X71" i="10"/>
  <c r="X68" i="10"/>
  <c r="X59" i="10"/>
  <c r="X62" i="10"/>
  <c r="X62" i="34"/>
  <c r="X60" i="34"/>
  <c r="X71" i="34"/>
  <c r="X59" i="34"/>
  <c r="X69" i="34"/>
  <c r="X68" i="34"/>
  <c r="X65" i="34"/>
  <c r="X70" i="34"/>
  <c r="X66" i="34"/>
  <c r="X67" i="34"/>
  <c r="X61" i="34"/>
  <c r="X63" i="34"/>
  <c r="X64" i="34"/>
  <c r="V109" i="28"/>
  <c r="V25" i="28" s="1"/>
  <c r="V185" i="35"/>
  <c r="V179" i="35"/>
  <c r="V184" i="35"/>
  <c r="V191" i="35"/>
  <c r="V192" i="35"/>
  <c r="Y2" i="35"/>
  <c r="X67" i="35"/>
  <c r="X62" i="35"/>
  <c r="X59" i="35"/>
  <c r="X68" i="35"/>
  <c r="X71" i="35"/>
  <c r="X65" i="35"/>
  <c r="X64" i="35"/>
  <c r="X63" i="35"/>
  <c r="X61" i="35"/>
  <c r="X70" i="35"/>
  <c r="X60" i="35"/>
  <c r="X66" i="35"/>
  <c r="X69" i="35"/>
  <c r="V110" i="28"/>
  <c r="V26" i="28" s="1"/>
  <c r="V192" i="36"/>
  <c r="V191" i="36"/>
  <c r="V184" i="36"/>
  <c r="V186" i="36" s="1"/>
  <c r="V179" i="36"/>
  <c r="V185" i="36"/>
  <c r="V90" i="28"/>
  <c r="V22" i="28"/>
  <c r="V18" i="28"/>
  <c r="V93" i="28"/>
  <c r="V17" i="28"/>
  <c r="V92" i="28"/>
  <c r="V16" i="28"/>
  <c r="V91" i="28"/>
  <c r="U95" i="28"/>
  <c r="U30" i="28" s="1"/>
  <c r="V158" i="31"/>
  <c r="U197" i="30"/>
  <c r="U198" i="30" s="1"/>
  <c r="T197" i="34"/>
  <c r="U185" i="30"/>
  <c r="U186" i="30" s="1"/>
  <c r="U193" i="30"/>
  <c r="V177" i="31"/>
  <c r="T193" i="34"/>
  <c r="W61" i="32"/>
  <c r="W106" i="28" s="1"/>
  <c r="V157" i="34"/>
  <c r="W73" i="10"/>
  <c r="W99" i="28" s="1"/>
  <c r="S11" i="28"/>
  <c r="W73" i="30"/>
  <c r="W101" i="28" s="1"/>
  <c r="W157" i="30"/>
  <c r="W182" i="30" s="1"/>
  <c r="T194" i="29"/>
  <c r="W175" i="34"/>
  <c r="W182" i="34" s="1"/>
  <c r="V176" i="34"/>
  <c r="T19" i="28"/>
  <c r="U7" i="28"/>
  <c r="V74" i="33"/>
  <c r="V189" i="29"/>
  <c r="V178" i="29"/>
  <c r="V179" i="29" s="1"/>
  <c r="V182" i="29"/>
  <c r="W62" i="2"/>
  <c r="U195" i="34"/>
  <c r="U183" i="34"/>
  <c r="U185" i="34" s="1"/>
  <c r="V74" i="10"/>
  <c r="U186" i="31"/>
  <c r="T198" i="30"/>
  <c r="Y2" i="10"/>
  <c r="X61" i="2"/>
  <c r="U190" i="34"/>
  <c r="U192" i="34" s="1"/>
  <c r="U196" i="34"/>
  <c r="U9" i="28"/>
  <c r="V74" i="30"/>
  <c r="U196" i="31"/>
  <c r="T194" i="30"/>
  <c r="Y2" i="30"/>
  <c r="X151" i="30"/>
  <c r="X170" i="30"/>
  <c r="X169" i="30"/>
  <c r="X172" i="30"/>
  <c r="X153" i="30"/>
  <c r="X150" i="30"/>
  <c r="X173" i="30"/>
  <c r="X154" i="30"/>
  <c r="X146" i="30"/>
  <c r="X165" i="30"/>
  <c r="X162" i="30"/>
  <c r="X143" i="30"/>
  <c r="X168" i="30"/>
  <c r="X149" i="30"/>
  <c r="V177" i="30"/>
  <c r="V190" i="30"/>
  <c r="V192" i="30" s="1"/>
  <c r="V183" i="30"/>
  <c r="V185" i="30" s="1"/>
  <c r="T198" i="29"/>
  <c r="V74" i="29"/>
  <c r="W73" i="31"/>
  <c r="W102" i="28" s="1"/>
  <c r="Z2" i="2"/>
  <c r="V189" i="34"/>
  <c r="V191" i="34" s="1"/>
  <c r="V182" i="34"/>
  <c r="V184" i="34" s="1"/>
  <c r="W156" i="34"/>
  <c r="W74" i="36"/>
  <c r="U111" i="28"/>
  <c r="U196" i="29"/>
  <c r="U184" i="29"/>
  <c r="U186" i="29" s="1"/>
  <c r="W176" i="31"/>
  <c r="Y2" i="32"/>
  <c r="W73" i="29"/>
  <c r="W100" i="28" s="1"/>
  <c r="Y2" i="29"/>
  <c r="X164" i="29"/>
  <c r="X145" i="29"/>
  <c r="X144" i="29"/>
  <c r="X165" i="29"/>
  <c r="X162" i="29"/>
  <c r="X146" i="29"/>
  <c r="X166" i="29"/>
  <c r="X147" i="29"/>
  <c r="X151" i="29"/>
  <c r="X170" i="29"/>
  <c r="X163" i="29"/>
  <c r="X143" i="29"/>
  <c r="X152" i="29"/>
  <c r="X171" i="29"/>
  <c r="X173" i="29"/>
  <c r="X154" i="29"/>
  <c r="X149" i="29"/>
  <c r="X169" i="29"/>
  <c r="X150" i="29"/>
  <c r="X168" i="29"/>
  <c r="V189" i="31"/>
  <c r="V178" i="31"/>
  <c r="V179" i="31" s="1"/>
  <c r="V182" i="31"/>
  <c r="V190" i="31"/>
  <c r="V192" i="31" s="1"/>
  <c r="V183" i="31"/>
  <c r="V185" i="31" s="1"/>
  <c r="V62" i="32"/>
  <c r="U191" i="29"/>
  <c r="U193" i="29" s="1"/>
  <c r="U197" i="29"/>
  <c r="W157" i="31"/>
  <c r="T7" i="28"/>
  <c r="T8" i="28"/>
  <c r="V183" i="29"/>
  <c r="V185" i="29" s="1"/>
  <c r="V190" i="29"/>
  <c r="V192" i="29" s="1"/>
  <c r="Y2" i="31"/>
  <c r="X162" i="31"/>
  <c r="X143" i="31"/>
  <c r="X146" i="31"/>
  <c r="X165" i="31"/>
  <c r="X169" i="31"/>
  <c r="X150" i="31"/>
  <c r="X168" i="31"/>
  <c r="X149" i="31"/>
  <c r="Y2" i="48"/>
  <c r="X21" i="48"/>
  <c r="X23" i="48" s="1"/>
  <c r="W73" i="33"/>
  <c r="W107" i="28" s="1"/>
  <c r="W23" i="28" s="1"/>
  <c r="V74" i="34"/>
  <c r="U193" i="31"/>
  <c r="T27" i="28"/>
  <c r="T198" i="31"/>
  <c r="W157" i="29"/>
  <c r="Y2" i="33"/>
  <c r="V74" i="31"/>
  <c r="X77" i="43"/>
  <c r="X82" i="43" s="1"/>
  <c r="Y2" i="43"/>
  <c r="X78" i="43"/>
  <c r="X83" i="43" s="1"/>
  <c r="X79" i="43"/>
  <c r="X84" i="43" s="1"/>
  <c r="X80" i="43"/>
  <c r="X85" i="43" s="1"/>
  <c r="W73" i="34"/>
  <c r="Y2" i="34"/>
  <c r="X168" i="34"/>
  <c r="X149" i="34"/>
  <c r="X143" i="34"/>
  <c r="X164" i="34"/>
  <c r="X145" i="34"/>
  <c r="X162" i="34"/>
  <c r="X146" i="34"/>
  <c r="X165" i="34"/>
  <c r="U197" i="31"/>
  <c r="W176" i="30"/>
  <c r="V182" i="30"/>
  <c r="V189" i="30"/>
  <c r="V178" i="30"/>
  <c r="V179" i="30" s="1"/>
  <c r="V158" i="30"/>
  <c r="T194" i="31"/>
  <c r="V158" i="29"/>
  <c r="W176" i="29"/>
  <c r="V181" i="34"/>
  <c r="V188" i="34"/>
  <c r="V178" i="34"/>
  <c r="V177" i="29"/>
  <c r="V94" i="28" l="1"/>
  <c r="V186" i="35"/>
  <c r="V95" i="28"/>
  <c r="V30" i="28" s="1"/>
  <c r="Z2" i="36"/>
  <c r="Y70" i="36"/>
  <c r="Y61" i="36"/>
  <c r="Y69" i="36"/>
  <c r="Y64" i="36"/>
  <c r="Y71" i="36"/>
  <c r="Y60" i="36"/>
  <c r="Y68" i="36"/>
  <c r="Y63" i="36"/>
  <c r="Y65" i="36"/>
  <c r="Y66" i="36"/>
  <c r="Y59" i="36"/>
  <c r="Y62" i="36"/>
  <c r="Y67" i="36"/>
  <c r="W110" i="28"/>
  <c r="W26" i="28" s="1"/>
  <c r="W179" i="36"/>
  <c r="W191" i="36"/>
  <c r="W192" i="36"/>
  <c r="W185" i="36"/>
  <c r="W184" i="36"/>
  <c r="Y56" i="32"/>
  <c r="Y58" i="32"/>
  <c r="Y52" i="32"/>
  <c r="Y54" i="32"/>
  <c r="Y51" i="32"/>
  <c r="Y55" i="32"/>
  <c r="Y59" i="32"/>
  <c r="Y50" i="32"/>
  <c r="Y57" i="32"/>
  <c r="Y53" i="32"/>
  <c r="Z56" i="2"/>
  <c r="Z54" i="2"/>
  <c r="Z50" i="2"/>
  <c r="Z55" i="2"/>
  <c r="Z59" i="2"/>
  <c r="Z52" i="2"/>
  <c r="Z51" i="2"/>
  <c r="Z57" i="2"/>
  <c r="Z58" i="2"/>
  <c r="Z53" i="2"/>
  <c r="V193" i="36"/>
  <c r="V194" i="36" s="1"/>
  <c r="Z2" i="35"/>
  <c r="Y71" i="35"/>
  <c r="Y60" i="35"/>
  <c r="Y66" i="35"/>
  <c r="Y70" i="35"/>
  <c r="Y65" i="35"/>
  <c r="Y59" i="35"/>
  <c r="Y64" i="35"/>
  <c r="Y68" i="35"/>
  <c r="Y62" i="35"/>
  <c r="Y63" i="35"/>
  <c r="Y69" i="35"/>
  <c r="Y61" i="35"/>
  <c r="Y67" i="35"/>
  <c r="U194" i="36"/>
  <c r="Y62" i="34"/>
  <c r="Y71" i="34"/>
  <c r="Y60" i="34"/>
  <c r="Y70" i="34"/>
  <c r="Y68" i="34"/>
  <c r="Y59" i="34"/>
  <c r="Y64" i="34"/>
  <c r="Y65" i="34"/>
  <c r="Y69" i="34"/>
  <c r="Y67" i="34"/>
  <c r="Y63" i="34"/>
  <c r="Y61" i="34"/>
  <c r="Y66" i="34"/>
  <c r="Y64" i="33"/>
  <c r="Y63" i="33"/>
  <c r="Y66" i="33"/>
  <c r="Y60" i="33"/>
  <c r="Y59" i="33"/>
  <c r="Y61" i="33"/>
  <c r="Y67" i="33"/>
  <c r="Y62" i="33"/>
  <c r="Y70" i="33"/>
  <c r="Y65" i="33"/>
  <c r="Y69" i="33"/>
  <c r="Y71" i="33"/>
  <c r="Y68" i="33"/>
  <c r="V193" i="35"/>
  <c r="V194" i="35" s="1"/>
  <c r="W109" i="28"/>
  <c r="W25" i="28" s="1"/>
  <c r="W192" i="35"/>
  <c r="W184" i="35"/>
  <c r="W186" i="35" s="1"/>
  <c r="W179" i="35"/>
  <c r="W185" i="35"/>
  <c r="W191" i="35"/>
  <c r="Y61" i="31"/>
  <c r="Y60" i="31"/>
  <c r="Y63" i="31"/>
  <c r="Y62" i="31"/>
  <c r="Y67" i="31"/>
  <c r="Y71" i="31"/>
  <c r="Y65" i="31"/>
  <c r="Y70" i="31"/>
  <c r="Y59" i="31"/>
  <c r="Y66" i="31"/>
  <c r="Y69" i="31"/>
  <c r="Y68" i="31"/>
  <c r="Y64" i="31"/>
  <c r="X73" i="36"/>
  <c r="X74" i="36" s="1"/>
  <c r="X98" i="28"/>
  <c r="Y59" i="29"/>
  <c r="Y60" i="29"/>
  <c r="Y62" i="29"/>
  <c r="Y67" i="29"/>
  <c r="Y63" i="29"/>
  <c r="Y70" i="29"/>
  <c r="Y69" i="29"/>
  <c r="Y71" i="29"/>
  <c r="Y61" i="29"/>
  <c r="Y65" i="29"/>
  <c r="Y64" i="29"/>
  <c r="Y66" i="29"/>
  <c r="Y68" i="29"/>
  <c r="Y61" i="30"/>
  <c r="Y70" i="30"/>
  <c r="Y68" i="30"/>
  <c r="Y71" i="30"/>
  <c r="Y63" i="30"/>
  <c r="Y59" i="30"/>
  <c r="Y64" i="30"/>
  <c r="Y67" i="30"/>
  <c r="Y69" i="30"/>
  <c r="Y60" i="30"/>
  <c r="Y62" i="30"/>
  <c r="Y65" i="30"/>
  <c r="Y66" i="30"/>
  <c r="Y69" i="10"/>
  <c r="Y60" i="10"/>
  <c r="Y66" i="10"/>
  <c r="Y70" i="10"/>
  <c r="Y63" i="10"/>
  <c r="Y61" i="10"/>
  <c r="Y64" i="10"/>
  <c r="Y65" i="10"/>
  <c r="Y67" i="10"/>
  <c r="Y71" i="10"/>
  <c r="Y59" i="10"/>
  <c r="Y68" i="10"/>
  <c r="Y62" i="10"/>
  <c r="X73" i="35"/>
  <c r="W74" i="35"/>
  <c r="W178" i="34"/>
  <c r="W108" i="28"/>
  <c r="W24" i="28" s="1"/>
  <c r="W22" i="28"/>
  <c r="W6" i="28" s="1"/>
  <c r="W90" i="28"/>
  <c r="W18" i="28"/>
  <c r="W17" i="28"/>
  <c r="W16" i="28"/>
  <c r="X14" i="28"/>
  <c r="W15" i="28"/>
  <c r="W91" i="28"/>
  <c r="W103" i="28"/>
  <c r="W74" i="10"/>
  <c r="W158" i="30"/>
  <c r="W158" i="31"/>
  <c r="W177" i="31"/>
  <c r="W189" i="30"/>
  <c r="W191" i="30" s="1"/>
  <c r="U194" i="30"/>
  <c r="W157" i="34"/>
  <c r="U8" i="28"/>
  <c r="U19" i="28"/>
  <c r="T11" i="28"/>
  <c r="W176" i="34"/>
  <c r="X73" i="30"/>
  <c r="X101" i="28" s="1"/>
  <c r="U10" i="28"/>
  <c r="X176" i="30"/>
  <c r="X183" i="30" s="1"/>
  <c r="W158" i="29"/>
  <c r="W189" i="34"/>
  <c r="W191" i="34" s="1"/>
  <c r="V196" i="34"/>
  <c r="V190" i="34"/>
  <c r="V192" i="34" s="1"/>
  <c r="V191" i="30"/>
  <c r="V193" i="30" s="1"/>
  <c r="V197" i="30"/>
  <c r="Z2" i="34"/>
  <c r="Y149" i="34"/>
  <c r="Y168" i="34"/>
  <c r="Y143" i="34"/>
  <c r="Y162" i="34"/>
  <c r="Y145" i="34"/>
  <c r="Y164" i="34"/>
  <c r="Y165" i="34"/>
  <c r="Y146" i="34"/>
  <c r="V6" i="28"/>
  <c r="W62" i="32"/>
  <c r="V197" i="31"/>
  <c r="V191" i="31"/>
  <c r="V193" i="31" s="1"/>
  <c r="Y61" i="2"/>
  <c r="Z2" i="30"/>
  <c r="Y170" i="30"/>
  <c r="Y151" i="30"/>
  <c r="Y169" i="30"/>
  <c r="Y172" i="30"/>
  <c r="Y150" i="30"/>
  <c r="Y153" i="30"/>
  <c r="Y165" i="30"/>
  <c r="Y154" i="30"/>
  <c r="Y173" i="30"/>
  <c r="Y146" i="30"/>
  <c r="Y162" i="30"/>
  <c r="Y143" i="30"/>
  <c r="Y149" i="30"/>
  <c r="Y168" i="30"/>
  <c r="U194" i="31"/>
  <c r="V196" i="29"/>
  <c r="V184" i="29"/>
  <c r="V186" i="29" s="1"/>
  <c r="V183" i="34"/>
  <c r="V185" i="34" s="1"/>
  <c r="V195" i="34"/>
  <c r="V184" i="30"/>
  <c r="V186" i="30" s="1"/>
  <c r="V196" i="30"/>
  <c r="Z2" i="48"/>
  <c r="Y21" i="48"/>
  <c r="Y23" i="48" s="1"/>
  <c r="U27" i="28"/>
  <c r="V10" i="28"/>
  <c r="V103" i="28"/>
  <c r="X73" i="29"/>
  <c r="X100" i="28" s="1"/>
  <c r="AA2" i="2"/>
  <c r="W177" i="30"/>
  <c r="V191" i="29"/>
  <c r="V193" i="29" s="1"/>
  <c r="V197" i="29"/>
  <c r="X73" i="34"/>
  <c r="X73" i="33"/>
  <c r="X107" i="28" s="1"/>
  <c r="X23" i="28" s="1"/>
  <c r="X73" i="31"/>
  <c r="X102" i="28" s="1"/>
  <c r="Z2" i="32"/>
  <c r="W181" i="34"/>
  <c r="W188" i="34"/>
  <c r="W74" i="31"/>
  <c r="W184" i="34"/>
  <c r="U193" i="34"/>
  <c r="W183" i="29"/>
  <c r="W185" i="29" s="1"/>
  <c r="W190" i="29"/>
  <c r="W192" i="29" s="1"/>
  <c r="X156" i="34"/>
  <c r="X157" i="31"/>
  <c r="X61" i="32"/>
  <c r="X106" i="28" s="1"/>
  <c r="W190" i="31"/>
  <c r="W192" i="31" s="1"/>
  <c r="W183" i="31"/>
  <c r="W185" i="31" s="1"/>
  <c r="W74" i="29"/>
  <c r="U198" i="31"/>
  <c r="Z2" i="10"/>
  <c r="U197" i="34"/>
  <c r="V7" i="28"/>
  <c r="W74" i="33"/>
  <c r="Z2" i="43"/>
  <c r="Y77" i="43"/>
  <c r="Y82" i="43" s="1"/>
  <c r="Y78" i="43"/>
  <c r="Y83" i="43" s="1"/>
  <c r="Y79" i="43"/>
  <c r="Y84" i="43" s="1"/>
  <c r="Y80" i="43"/>
  <c r="Y85" i="43" s="1"/>
  <c r="Z2" i="33"/>
  <c r="W74" i="34"/>
  <c r="X176" i="31"/>
  <c r="W182" i="31"/>
  <c r="W189" i="31"/>
  <c r="W178" i="31"/>
  <c r="W179" i="31" s="1"/>
  <c r="X157" i="29"/>
  <c r="V9" i="28"/>
  <c r="W74" i="30"/>
  <c r="W184" i="30"/>
  <c r="X62" i="2"/>
  <c r="W178" i="30"/>
  <c r="W179" i="30" s="1"/>
  <c r="W183" i="30"/>
  <c r="W185" i="30" s="1"/>
  <c r="W190" i="30"/>
  <c r="W192" i="30" s="1"/>
  <c r="Z2" i="31"/>
  <c r="Y162" i="31"/>
  <c r="Y143" i="31"/>
  <c r="Y146" i="31"/>
  <c r="Y165" i="31"/>
  <c r="Y150" i="31"/>
  <c r="Y168" i="31"/>
  <c r="Y149" i="31"/>
  <c r="Y169" i="31"/>
  <c r="V184" i="31"/>
  <c r="V186" i="31" s="1"/>
  <c r="V196" i="31"/>
  <c r="U194" i="29"/>
  <c r="X73" i="10"/>
  <c r="W177" i="29"/>
  <c r="V111" i="28"/>
  <c r="X175" i="34"/>
  <c r="W189" i="29"/>
  <c r="W178" i="29"/>
  <c r="W179" i="29" s="1"/>
  <c r="W182" i="29"/>
  <c r="X176" i="29"/>
  <c r="Z2" i="29"/>
  <c r="Y164" i="29"/>
  <c r="Y145" i="29"/>
  <c r="Y170" i="29"/>
  <c r="Y163" i="29"/>
  <c r="Y162" i="29"/>
  <c r="Y151" i="29"/>
  <c r="Y143" i="29"/>
  <c r="Y166" i="29"/>
  <c r="Y147" i="29"/>
  <c r="Y165" i="29"/>
  <c r="Y144" i="29"/>
  <c r="Y146" i="29"/>
  <c r="Y152" i="29"/>
  <c r="Y173" i="29"/>
  <c r="Y154" i="29"/>
  <c r="Y171" i="29"/>
  <c r="Y169" i="29"/>
  <c r="Y168" i="29"/>
  <c r="Y150" i="29"/>
  <c r="Y149" i="29"/>
  <c r="U198" i="29"/>
  <c r="U6" i="28"/>
  <c r="X157" i="30"/>
  <c r="Q59" i="28" l="1"/>
  <c r="W186" i="36"/>
  <c r="W10" i="28"/>
  <c r="W92" i="28"/>
  <c r="X177" i="31"/>
  <c r="W93" i="28"/>
  <c r="W94" i="28"/>
  <c r="W95" i="28" s="1"/>
  <c r="W30" i="28" s="1"/>
  <c r="X74" i="35"/>
  <c r="Z67" i="29"/>
  <c r="Z60" i="29"/>
  <c r="Z62" i="29"/>
  <c r="Z59" i="29"/>
  <c r="Z63" i="29"/>
  <c r="Z66" i="29"/>
  <c r="Z69" i="29"/>
  <c r="Z71" i="29"/>
  <c r="Z70" i="29"/>
  <c r="Z64" i="29"/>
  <c r="Z61" i="29"/>
  <c r="Z68" i="29"/>
  <c r="Z65" i="29"/>
  <c r="AA54" i="2"/>
  <c r="AA56" i="2"/>
  <c r="AA50" i="2"/>
  <c r="AA52" i="2"/>
  <c r="AA55" i="2"/>
  <c r="AA51" i="2"/>
  <c r="AA59" i="2"/>
  <c r="AA53" i="2"/>
  <c r="AA57" i="2"/>
  <c r="AA58" i="2"/>
  <c r="Z66" i="33"/>
  <c r="Z64" i="33"/>
  <c r="Z60" i="33"/>
  <c r="Z63" i="33"/>
  <c r="Z59" i="33"/>
  <c r="Z65" i="33"/>
  <c r="Z68" i="33"/>
  <c r="Z62" i="33"/>
  <c r="Z69" i="33"/>
  <c r="Z61" i="33"/>
  <c r="Z67" i="33"/>
  <c r="Z71" i="33"/>
  <c r="Z70" i="33"/>
  <c r="Z58" i="32"/>
  <c r="Z56" i="32"/>
  <c r="Z52" i="32"/>
  <c r="Z54" i="32"/>
  <c r="Z51" i="32"/>
  <c r="Z50" i="32"/>
  <c r="Z59" i="32"/>
  <c r="Z55" i="32"/>
  <c r="Z53" i="32"/>
  <c r="Z57" i="32"/>
  <c r="Y73" i="36"/>
  <c r="Y74" i="36" s="1"/>
  <c r="Z61" i="10"/>
  <c r="Z67" i="10"/>
  <c r="Z69" i="10"/>
  <c r="Z70" i="10"/>
  <c r="Z71" i="10"/>
  <c r="Z64" i="10"/>
  <c r="Z63" i="10"/>
  <c r="Z65" i="10"/>
  <c r="Z66" i="10"/>
  <c r="Z60" i="10"/>
  <c r="Z62" i="10"/>
  <c r="Z59" i="10"/>
  <c r="Z68" i="10"/>
  <c r="Z71" i="34"/>
  <c r="Z60" i="34"/>
  <c r="Z62" i="34"/>
  <c r="Z64" i="34"/>
  <c r="Z63" i="34"/>
  <c r="Z68" i="34"/>
  <c r="Z66" i="34"/>
  <c r="Z61" i="34"/>
  <c r="Z59" i="34"/>
  <c r="Z69" i="34"/>
  <c r="Z70" i="34"/>
  <c r="Z67" i="34"/>
  <c r="Z65" i="34"/>
  <c r="X109" i="28"/>
  <c r="X25" i="28" s="1"/>
  <c r="X179" i="35"/>
  <c r="X185" i="35"/>
  <c r="X184" i="35"/>
  <c r="X191" i="35"/>
  <c r="X192" i="35"/>
  <c r="AA2" i="35"/>
  <c r="Z63" i="35"/>
  <c r="Z59" i="35"/>
  <c r="Z65" i="35"/>
  <c r="Z68" i="35"/>
  <c r="Z71" i="35"/>
  <c r="Z64" i="35"/>
  <c r="Z67" i="35"/>
  <c r="Z69" i="35"/>
  <c r="Z61" i="35"/>
  <c r="Z60" i="35"/>
  <c r="Z66" i="35"/>
  <c r="Z62" i="35"/>
  <c r="Z70" i="35"/>
  <c r="Z60" i="31"/>
  <c r="Z62" i="31"/>
  <c r="Z67" i="31"/>
  <c r="Z63" i="31"/>
  <c r="Z61" i="31"/>
  <c r="Z71" i="31"/>
  <c r="Z66" i="31"/>
  <c r="Z59" i="31"/>
  <c r="Z69" i="31"/>
  <c r="Z70" i="31"/>
  <c r="Z64" i="31"/>
  <c r="Z68" i="31"/>
  <c r="Z65" i="31"/>
  <c r="W193" i="35"/>
  <c r="W194" i="35" s="1"/>
  <c r="Z61" i="30"/>
  <c r="Z70" i="30"/>
  <c r="Z71" i="30"/>
  <c r="Z68" i="30"/>
  <c r="Z63" i="30"/>
  <c r="Z59" i="30"/>
  <c r="Z66" i="30"/>
  <c r="Z64" i="30"/>
  <c r="Z65" i="30"/>
  <c r="Z62" i="30"/>
  <c r="Z60" i="30"/>
  <c r="Z69" i="30"/>
  <c r="Z67" i="30"/>
  <c r="X110" i="28"/>
  <c r="X26" i="28" s="1"/>
  <c r="X185" i="36"/>
  <c r="X179" i="36"/>
  <c r="X192" i="36"/>
  <c r="X184" i="36"/>
  <c r="X191" i="36"/>
  <c r="Y73" i="35"/>
  <c r="W193" i="36"/>
  <c r="W194" i="36" s="1"/>
  <c r="AA2" i="36"/>
  <c r="Z66" i="36"/>
  <c r="Z60" i="36"/>
  <c r="Z61" i="36"/>
  <c r="Z71" i="36"/>
  <c r="Z63" i="36"/>
  <c r="Z64" i="36"/>
  <c r="Z59" i="36"/>
  <c r="Z68" i="36"/>
  <c r="Z69" i="36"/>
  <c r="Z70" i="36"/>
  <c r="Z65" i="36"/>
  <c r="Z62" i="36"/>
  <c r="Z67" i="36"/>
  <c r="Y98" i="28"/>
  <c r="W111" i="28"/>
  <c r="X178" i="34"/>
  <c r="X108" i="28"/>
  <c r="X24" i="28" s="1"/>
  <c r="X90" i="28"/>
  <c r="W27" i="28"/>
  <c r="X22" i="28"/>
  <c r="X18" i="28"/>
  <c r="W9" i="28"/>
  <c r="X17" i="28"/>
  <c r="X9" i="28" s="1"/>
  <c r="W8" i="28"/>
  <c r="X16" i="28"/>
  <c r="X74" i="10"/>
  <c r="X99" i="28"/>
  <c r="W7" i="28"/>
  <c r="W19" i="28"/>
  <c r="X15" i="28"/>
  <c r="X158" i="30"/>
  <c r="X157" i="34"/>
  <c r="X74" i="33"/>
  <c r="V194" i="30"/>
  <c r="U11" i="28"/>
  <c r="U31" i="28" s="1"/>
  <c r="U33" i="28" s="1"/>
  <c r="X62" i="32"/>
  <c r="V193" i="34"/>
  <c r="V198" i="31"/>
  <c r="X74" i="30"/>
  <c r="V198" i="30"/>
  <c r="V194" i="31"/>
  <c r="X74" i="34"/>
  <c r="X185" i="30"/>
  <c r="X74" i="29"/>
  <c r="V8" i="28"/>
  <c r="X177" i="30"/>
  <c r="X190" i="30"/>
  <c r="X192" i="30" s="1"/>
  <c r="Y62" i="2"/>
  <c r="W196" i="30"/>
  <c r="Y176" i="30"/>
  <c r="V19" i="28"/>
  <c r="Y157" i="29"/>
  <c r="Y189" i="29" s="1"/>
  <c r="V197" i="34"/>
  <c r="Y73" i="30"/>
  <c r="Y101" i="28" s="1"/>
  <c r="W197" i="29"/>
  <c r="W191" i="29"/>
  <c r="W193" i="29" s="1"/>
  <c r="AA2" i="31"/>
  <c r="Z143" i="31"/>
  <c r="Z162" i="31"/>
  <c r="Z165" i="31"/>
  <c r="Z146" i="31"/>
  <c r="Z150" i="31"/>
  <c r="Z169" i="31"/>
  <c r="Z168" i="31"/>
  <c r="Z149" i="31"/>
  <c r="X189" i="34"/>
  <c r="X191" i="34" s="1"/>
  <c r="X182" i="34"/>
  <c r="X184" i="34" s="1"/>
  <c r="X176" i="34"/>
  <c r="Y157" i="30"/>
  <c r="X189" i="29"/>
  <c r="X178" i="29"/>
  <c r="X179" i="29" s="1"/>
  <c r="X182" i="29"/>
  <c r="Z78" i="43"/>
  <c r="Z83" i="43" s="1"/>
  <c r="Z79" i="43"/>
  <c r="Z84" i="43" s="1"/>
  <c r="AA2" i="43"/>
  <c r="Z80" i="43"/>
  <c r="Z85" i="43" s="1"/>
  <c r="Z77" i="43"/>
  <c r="Z82" i="43" s="1"/>
  <c r="Y61" i="32"/>
  <c r="Y106" i="28" s="1"/>
  <c r="AA2" i="32"/>
  <c r="V194" i="29"/>
  <c r="AA2" i="30"/>
  <c r="Z170" i="30"/>
  <c r="Z151" i="30"/>
  <c r="Z169" i="30"/>
  <c r="Z150" i="30"/>
  <c r="Z172" i="30"/>
  <c r="Z153" i="30"/>
  <c r="Z173" i="30"/>
  <c r="Z154" i="30"/>
  <c r="Z146" i="30"/>
  <c r="Z165" i="30"/>
  <c r="Z162" i="30"/>
  <c r="Z143" i="30"/>
  <c r="Z168" i="30"/>
  <c r="Z149" i="30"/>
  <c r="V27" i="28"/>
  <c r="Y175" i="34"/>
  <c r="X182" i="30"/>
  <c r="X189" i="30"/>
  <c r="X178" i="30"/>
  <c r="X179" i="30" s="1"/>
  <c r="X74" i="31"/>
  <c r="V198" i="29"/>
  <c r="Y156" i="34"/>
  <c r="Y176" i="29"/>
  <c r="AA2" i="29"/>
  <c r="Z164" i="29"/>
  <c r="Z145" i="29"/>
  <c r="Z144" i="29"/>
  <c r="Z162" i="29"/>
  <c r="Z166" i="29"/>
  <c r="Z143" i="29"/>
  <c r="Z147" i="29"/>
  <c r="Z163" i="29"/>
  <c r="Z170" i="29"/>
  <c r="Z151" i="29"/>
  <c r="Z165" i="29"/>
  <c r="Z146" i="29"/>
  <c r="Z168" i="29"/>
  <c r="Z149" i="29"/>
  <c r="Z171" i="29"/>
  <c r="Z152" i="29"/>
  <c r="Z169" i="29"/>
  <c r="Z173" i="29"/>
  <c r="Z150" i="29"/>
  <c r="Z154" i="29"/>
  <c r="X177" i="29"/>
  <c r="Y177" i="29" s="1"/>
  <c r="W191" i="31"/>
  <c r="W193" i="31" s="1"/>
  <c r="W197" i="31"/>
  <c r="Y73" i="33"/>
  <c r="Y107" i="28" s="1"/>
  <c r="Y23" i="28" s="1"/>
  <c r="Y73" i="31"/>
  <c r="Y102" i="28" s="1"/>
  <c r="W196" i="31"/>
  <c r="W184" i="31"/>
  <c r="W186" i="31" s="1"/>
  <c r="AA2" i="33"/>
  <c r="Z61" i="2"/>
  <c r="Z98" i="28" s="1"/>
  <c r="AA2" i="48"/>
  <c r="Z21" i="48"/>
  <c r="Z23" i="48" s="1"/>
  <c r="W196" i="29"/>
  <c r="W184" i="29"/>
  <c r="W186" i="29" s="1"/>
  <c r="W197" i="30"/>
  <c r="Y157" i="31"/>
  <c r="X183" i="31"/>
  <c r="X185" i="31" s="1"/>
  <c r="X190" i="31"/>
  <c r="X192" i="31" s="1"/>
  <c r="Y73" i="10"/>
  <c r="Y99" i="28" s="1"/>
  <c r="X182" i="31"/>
  <c r="X189" i="31"/>
  <c r="X178" i="31"/>
  <c r="X179" i="31" s="1"/>
  <c r="W196" i="34"/>
  <c r="W190" i="34"/>
  <c r="W192" i="34" s="1"/>
  <c r="X158" i="29"/>
  <c r="AB2" i="2"/>
  <c r="Y73" i="34"/>
  <c r="X158" i="31"/>
  <c r="X183" i="29"/>
  <c r="X185" i="29" s="1"/>
  <c r="X190" i="29"/>
  <c r="X192" i="29" s="1"/>
  <c r="Y73" i="29"/>
  <c r="Y100" i="28" s="1"/>
  <c r="W193" i="30"/>
  <c r="Y176" i="31"/>
  <c r="W186" i="30"/>
  <c r="AA2" i="10"/>
  <c r="X181" i="34"/>
  <c r="X188" i="34"/>
  <c r="W183" i="34"/>
  <c r="W185" i="34" s="1"/>
  <c r="W195" i="34"/>
  <c r="AA2" i="34"/>
  <c r="Z149" i="34"/>
  <c r="Z168" i="34"/>
  <c r="Z143" i="34"/>
  <c r="Z145" i="34"/>
  <c r="Z164" i="34"/>
  <c r="Z162" i="34"/>
  <c r="Z146" i="34"/>
  <c r="Z165" i="34"/>
  <c r="X93" i="28" l="1"/>
  <c r="X94" i="28"/>
  <c r="X193" i="36"/>
  <c r="AB50" i="2"/>
  <c r="AB56" i="2"/>
  <c r="AB54" i="2"/>
  <c r="AB55" i="2"/>
  <c r="AB52" i="2"/>
  <c r="AB59" i="2"/>
  <c r="AB51" i="2"/>
  <c r="AB57" i="2"/>
  <c r="AB58" i="2"/>
  <c r="AB53" i="2"/>
  <c r="Y17" i="28"/>
  <c r="AA64" i="33"/>
  <c r="AA63" i="33"/>
  <c r="AA66" i="33"/>
  <c r="AA60" i="33"/>
  <c r="AA69" i="33"/>
  <c r="AA70" i="33"/>
  <c r="AA61" i="33"/>
  <c r="AA59" i="33"/>
  <c r="AA65" i="33"/>
  <c r="AA71" i="33"/>
  <c r="AA68" i="33"/>
  <c r="AA62" i="33"/>
  <c r="AA67" i="33"/>
  <c r="AB2" i="36"/>
  <c r="AA66" i="36"/>
  <c r="AA59" i="36"/>
  <c r="AA70" i="36"/>
  <c r="AA71" i="36"/>
  <c r="AA68" i="36"/>
  <c r="AA62" i="36"/>
  <c r="AA69" i="36"/>
  <c r="AA61" i="36"/>
  <c r="AA63" i="36"/>
  <c r="AA60" i="36"/>
  <c r="AA67" i="36"/>
  <c r="AA64" i="36"/>
  <c r="AA65" i="36"/>
  <c r="AA62" i="34"/>
  <c r="AA60" i="34"/>
  <c r="AA71" i="34"/>
  <c r="AA68" i="34"/>
  <c r="AA63" i="34"/>
  <c r="AA61" i="34"/>
  <c r="AA59" i="34"/>
  <c r="AA69" i="34"/>
  <c r="AA70" i="34"/>
  <c r="AA65" i="34"/>
  <c r="AA64" i="34"/>
  <c r="AA66" i="34"/>
  <c r="AA67" i="34"/>
  <c r="X10" i="28"/>
  <c r="Z73" i="36"/>
  <c r="Z74" i="36" s="1"/>
  <c r="Z73" i="35"/>
  <c r="X27" i="28"/>
  <c r="Y14" i="28"/>
  <c r="Y90" i="28"/>
  <c r="Y103" i="28"/>
  <c r="Y109" i="28"/>
  <c r="Y25" i="28" s="1"/>
  <c r="Y192" i="35"/>
  <c r="Y185" i="35"/>
  <c r="Y179" i="35"/>
  <c r="Y191" i="35"/>
  <c r="Y184" i="35"/>
  <c r="Y16" i="28"/>
  <c r="Y18" i="28"/>
  <c r="AB2" i="35"/>
  <c r="AA71" i="35"/>
  <c r="AA60" i="35"/>
  <c r="AA63" i="35"/>
  <c r="AA61" i="35"/>
  <c r="AA65" i="35"/>
  <c r="AA64" i="35"/>
  <c r="AA67" i="35"/>
  <c r="AA70" i="35"/>
  <c r="AA69" i="35"/>
  <c r="AA68" i="35"/>
  <c r="AA62" i="35"/>
  <c r="AA66" i="35"/>
  <c r="AA59" i="35"/>
  <c r="Z14" i="28"/>
  <c r="AA59" i="29"/>
  <c r="AA60" i="29"/>
  <c r="AA62" i="29"/>
  <c r="AA63" i="29"/>
  <c r="AA67" i="29"/>
  <c r="AA66" i="29"/>
  <c r="AA65" i="29"/>
  <c r="AA69" i="29"/>
  <c r="AA64" i="29"/>
  <c r="AA68" i="29"/>
  <c r="AA71" i="29"/>
  <c r="AA70" i="29"/>
  <c r="AA61" i="29"/>
  <c r="AA61" i="30"/>
  <c r="AA70" i="30"/>
  <c r="AA63" i="30"/>
  <c r="AA59" i="30"/>
  <c r="AA71" i="30"/>
  <c r="AA68" i="30"/>
  <c r="AA67" i="30"/>
  <c r="AA65" i="30"/>
  <c r="AA62" i="30"/>
  <c r="AA66" i="30"/>
  <c r="AA64" i="30"/>
  <c r="AA60" i="30"/>
  <c r="AA69" i="30"/>
  <c r="AA62" i="31"/>
  <c r="AA61" i="31"/>
  <c r="AA71" i="31"/>
  <c r="AA67" i="31"/>
  <c r="AA63" i="31"/>
  <c r="AA60" i="31"/>
  <c r="AA69" i="31"/>
  <c r="AA65" i="31"/>
  <c r="AA70" i="31"/>
  <c r="AA68" i="31"/>
  <c r="AA66" i="31"/>
  <c r="AA64" i="31"/>
  <c r="AA59" i="31"/>
  <c r="X186" i="36"/>
  <c r="X194" i="36" s="1"/>
  <c r="Y110" i="28"/>
  <c r="Y26" i="28" s="1"/>
  <c r="Y179" i="36"/>
  <c r="Y191" i="36"/>
  <c r="Y184" i="36"/>
  <c r="Y192" i="36"/>
  <c r="Y185" i="36"/>
  <c r="X193" i="35"/>
  <c r="Y22" i="28"/>
  <c r="AA63" i="10"/>
  <c r="AA67" i="10"/>
  <c r="AA64" i="10"/>
  <c r="AA70" i="10"/>
  <c r="AA69" i="10"/>
  <c r="AA65" i="10"/>
  <c r="AA61" i="10"/>
  <c r="AA60" i="10"/>
  <c r="AA71" i="10"/>
  <c r="AA66" i="10"/>
  <c r="AA62" i="10"/>
  <c r="AA68" i="10"/>
  <c r="AA59" i="10"/>
  <c r="Y178" i="34"/>
  <c r="Y108" i="28"/>
  <c r="Y24" i="28" s="1"/>
  <c r="Y15" i="28"/>
  <c r="Y7" i="28" s="1"/>
  <c r="Y91" i="28"/>
  <c r="AA58" i="32"/>
  <c r="AA56" i="32"/>
  <c r="AA54" i="32"/>
  <c r="AA52" i="32"/>
  <c r="AA51" i="32"/>
  <c r="AA50" i="32"/>
  <c r="AA53" i="32"/>
  <c r="AA55" i="32"/>
  <c r="AA59" i="32"/>
  <c r="AA57" i="32"/>
  <c r="X92" i="28"/>
  <c r="X186" i="35"/>
  <c r="X194" i="35" s="1"/>
  <c r="Y74" i="35"/>
  <c r="Y74" i="33"/>
  <c r="Y74" i="10"/>
  <c r="X8" i="28"/>
  <c r="X111" i="28"/>
  <c r="W11" i="28"/>
  <c r="W31" i="28" s="1"/>
  <c r="W32" i="28" s="1"/>
  <c r="W33" i="28" s="1"/>
  <c r="X6" i="28"/>
  <c r="X7" i="28"/>
  <c r="X19" i="28"/>
  <c r="X91" i="28"/>
  <c r="X103" i="28"/>
  <c r="Y157" i="34"/>
  <c r="Y158" i="30"/>
  <c r="Y62" i="32"/>
  <c r="Y74" i="30"/>
  <c r="Y74" i="29"/>
  <c r="Y158" i="29"/>
  <c r="Y182" i="29"/>
  <c r="Y184" i="29" s="1"/>
  <c r="Y177" i="30"/>
  <c r="Z62" i="2"/>
  <c r="W198" i="30"/>
  <c r="V11" i="28"/>
  <c r="V31" i="28" s="1"/>
  <c r="V32" i="28" s="1"/>
  <c r="V33" i="28" s="1"/>
  <c r="Y183" i="30"/>
  <c r="Y185" i="30" s="1"/>
  <c r="Y190" i="30"/>
  <c r="Y192" i="30" s="1"/>
  <c r="Y74" i="31"/>
  <c r="W198" i="29"/>
  <c r="W197" i="34"/>
  <c r="Y74" i="34"/>
  <c r="Z61" i="32"/>
  <c r="Z106" i="28" s="1"/>
  <c r="Z90" i="28" s="1"/>
  <c r="W194" i="30"/>
  <c r="W194" i="31"/>
  <c r="Z156" i="34"/>
  <c r="Y158" i="31"/>
  <c r="Z175" i="34"/>
  <c r="Z189" i="34" s="1"/>
  <c r="W194" i="29"/>
  <c r="Z73" i="33"/>
  <c r="Z157" i="31"/>
  <c r="Z182" i="31" s="1"/>
  <c r="Z73" i="31"/>
  <c r="Z102" i="28" s="1"/>
  <c r="W193" i="34"/>
  <c r="W198" i="31"/>
  <c r="X184" i="31"/>
  <c r="X186" i="31" s="1"/>
  <c r="X196" i="31"/>
  <c r="AB2" i="29"/>
  <c r="AA164" i="29"/>
  <c r="AA145" i="29"/>
  <c r="AA162" i="29"/>
  <c r="AA144" i="29"/>
  <c r="AA163" i="29"/>
  <c r="AA166" i="29"/>
  <c r="AA165" i="29"/>
  <c r="AA143" i="29"/>
  <c r="AA170" i="29"/>
  <c r="AA147" i="29"/>
  <c r="AA146" i="29"/>
  <c r="AA151" i="29"/>
  <c r="AA149" i="29"/>
  <c r="AA169" i="29"/>
  <c r="AA168" i="29"/>
  <c r="AA150" i="29"/>
  <c r="AA171" i="29"/>
  <c r="AA173" i="29"/>
  <c r="AA152" i="29"/>
  <c r="AA154" i="29"/>
  <c r="X196" i="30"/>
  <c r="X184" i="30"/>
  <c r="X186" i="30" s="1"/>
  <c r="Y190" i="31"/>
  <c r="Y192" i="31" s="1"/>
  <c r="Y183" i="31"/>
  <c r="Y185" i="31" s="1"/>
  <c r="AB2" i="33"/>
  <c r="Z157" i="29"/>
  <c r="Y183" i="29"/>
  <c r="Y185" i="29" s="1"/>
  <c r="Y190" i="29"/>
  <c r="Y192" i="29" s="1"/>
  <c r="X184" i="29"/>
  <c r="X186" i="29" s="1"/>
  <c r="X196" i="29"/>
  <c r="Y176" i="34"/>
  <c r="Y188" i="34"/>
  <c r="Y181" i="34"/>
  <c r="Y178" i="29"/>
  <c r="Y179" i="29" s="1"/>
  <c r="Z73" i="30"/>
  <c r="Z101" i="28" s="1"/>
  <c r="AB2" i="32"/>
  <c r="AB2" i="31"/>
  <c r="AA143" i="31"/>
  <c r="AA162" i="31"/>
  <c r="AA165" i="31"/>
  <c r="AA146" i="31"/>
  <c r="AA169" i="31"/>
  <c r="AA168" i="31"/>
  <c r="AA150" i="31"/>
  <c r="AA149" i="31"/>
  <c r="Z73" i="10"/>
  <c r="AC2" i="2"/>
  <c r="X196" i="34"/>
  <c r="X190" i="34"/>
  <c r="X192" i="34" s="1"/>
  <c r="AB2" i="48"/>
  <c r="AA21" i="48"/>
  <c r="AA23" i="48" s="1"/>
  <c r="Z176" i="29"/>
  <c r="Z177" i="29" s="1"/>
  <c r="Y191" i="29"/>
  <c r="Z157" i="30"/>
  <c r="Z158" i="30" s="1"/>
  <c r="X191" i="29"/>
  <c r="X193" i="29" s="1"/>
  <c r="X197" i="29"/>
  <c r="X183" i="34"/>
  <c r="X185" i="34" s="1"/>
  <c r="X195" i="34"/>
  <c r="Z176" i="30"/>
  <c r="AB2" i="30"/>
  <c r="AA151" i="30"/>
  <c r="AA170" i="30"/>
  <c r="AA169" i="30"/>
  <c r="AA150" i="30"/>
  <c r="AA172" i="30"/>
  <c r="AA153" i="30"/>
  <c r="AA154" i="30"/>
  <c r="AA146" i="30"/>
  <c r="AA165" i="30"/>
  <c r="AA173" i="30"/>
  <c r="AA162" i="30"/>
  <c r="AA143" i="30"/>
  <c r="AA149" i="30"/>
  <c r="AA168" i="30"/>
  <c r="AB2" i="34"/>
  <c r="AA168" i="34"/>
  <c r="AA149" i="34"/>
  <c r="AA162" i="34"/>
  <c r="AA143" i="34"/>
  <c r="AA145" i="34"/>
  <c r="AA164" i="34"/>
  <c r="AA146" i="34"/>
  <c r="AA165" i="34"/>
  <c r="Y189" i="34"/>
  <c r="Y191" i="34" s="1"/>
  <c r="Y182" i="34"/>
  <c r="Y184" i="34" s="1"/>
  <c r="Y177" i="31"/>
  <c r="AB2" i="10"/>
  <c r="Y182" i="31"/>
  <c r="Y189" i="31"/>
  <c r="Y178" i="31"/>
  <c r="Y179" i="31" s="1"/>
  <c r="Z73" i="29"/>
  <c r="Z100" i="28" s="1"/>
  <c r="AA78" i="43"/>
  <c r="AA83" i="43" s="1"/>
  <c r="AA79" i="43"/>
  <c r="AA84" i="43" s="1"/>
  <c r="AA80" i="43"/>
  <c r="AA85" i="43" s="1"/>
  <c r="AA77" i="43"/>
  <c r="AA82" i="43" s="1"/>
  <c r="AB2" i="43"/>
  <c r="Y189" i="30"/>
  <c r="Y178" i="30"/>
  <c r="Y179" i="30" s="1"/>
  <c r="Y182" i="30"/>
  <c r="Z73" i="34"/>
  <c r="AA61" i="2"/>
  <c r="X197" i="31"/>
  <c r="X191" i="31"/>
  <c r="X193" i="31" s="1"/>
  <c r="X197" i="30"/>
  <c r="X191" i="30"/>
  <c r="X193" i="30" s="1"/>
  <c r="Z176" i="31"/>
  <c r="Z74" i="35" l="1"/>
  <c r="X11" i="28"/>
  <c r="X31" i="28" s="1"/>
  <c r="X95" i="28"/>
  <c r="AB62" i="29"/>
  <c r="AB67" i="29"/>
  <c r="AB63" i="29"/>
  <c r="AB60" i="29"/>
  <c r="AB59" i="29"/>
  <c r="AB65" i="29"/>
  <c r="AB70" i="29"/>
  <c r="AB69" i="29"/>
  <c r="AB64" i="29"/>
  <c r="AB66" i="29"/>
  <c r="AB68" i="29"/>
  <c r="AB71" i="29"/>
  <c r="AB61" i="29"/>
  <c r="Y111" i="28"/>
  <c r="Z109" i="28"/>
  <c r="Z25" i="28" s="1"/>
  <c r="Z192" i="35"/>
  <c r="Z184" i="35"/>
  <c r="Z191" i="35"/>
  <c r="Z185" i="35"/>
  <c r="Z179" i="35"/>
  <c r="Y27" i="28"/>
  <c r="AC2" i="35"/>
  <c r="AB70" i="35"/>
  <c r="AB67" i="35"/>
  <c r="AB71" i="35"/>
  <c r="AB68" i="35"/>
  <c r="AB63" i="35"/>
  <c r="AB66" i="35"/>
  <c r="AB69" i="35"/>
  <c r="AB64" i="35"/>
  <c r="AB61" i="35"/>
  <c r="AB59" i="35"/>
  <c r="AB65" i="35"/>
  <c r="AB62" i="35"/>
  <c r="AB60" i="35"/>
  <c r="Z74" i="10"/>
  <c r="Z99" i="28"/>
  <c r="Y94" i="28"/>
  <c r="AC56" i="2"/>
  <c r="AC50" i="2"/>
  <c r="AC54" i="2"/>
  <c r="AC55" i="2"/>
  <c r="AC59" i="2"/>
  <c r="AC51" i="2"/>
  <c r="AC52" i="2"/>
  <c r="AC58" i="2"/>
  <c r="AC57" i="2"/>
  <c r="AC53" i="2"/>
  <c r="AB71" i="31"/>
  <c r="AB63" i="31"/>
  <c r="AB61" i="31"/>
  <c r="AB62" i="31"/>
  <c r="AB60" i="31"/>
  <c r="AB67" i="31"/>
  <c r="AB68" i="31"/>
  <c r="AB65" i="31"/>
  <c r="AB69" i="31"/>
  <c r="AB66" i="31"/>
  <c r="AB59" i="31"/>
  <c r="AB70" i="31"/>
  <c r="AB64" i="31"/>
  <c r="Y10" i="28"/>
  <c r="AA98" i="28"/>
  <c r="Z178" i="34"/>
  <c r="Z108" i="28"/>
  <c r="Z24" i="28" s="1"/>
  <c r="AB61" i="30"/>
  <c r="AB70" i="30"/>
  <c r="AB71" i="30"/>
  <c r="AB63" i="30"/>
  <c r="AB59" i="30"/>
  <c r="AB68" i="30"/>
  <c r="AB69" i="30"/>
  <c r="AB64" i="30"/>
  <c r="AB67" i="30"/>
  <c r="AB65" i="30"/>
  <c r="AB60" i="30"/>
  <c r="AB66" i="30"/>
  <c r="AB62" i="30"/>
  <c r="AB56" i="32"/>
  <c r="AB54" i="32"/>
  <c r="AB58" i="32"/>
  <c r="AB52" i="32"/>
  <c r="AB51" i="32"/>
  <c r="AB50" i="32"/>
  <c r="AB53" i="32"/>
  <c r="AB55" i="32"/>
  <c r="AB59" i="32"/>
  <c r="AB57" i="32"/>
  <c r="AA73" i="35"/>
  <c r="AA74" i="35" s="1"/>
  <c r="Y92" i="28"/>
  <c r="AA73" i="36"/>
  <c r="Y93" i="28"/>
  <c r="AB62" i="34"/>
  <c r="AB60" i="34"/>
  <c r="AB71" i="34"/>
  <c r="AB69" i="34"/>
  <c r="AB70" i="34"/>
  <c r="AB61" i="34"/>
  <c r="AB63" i="34"/>
  <c r="AB66" i="34"/>
  <c r="AB65" i="34"/>
  <c r="AB59" i="34"/>
  <c r="AB68" i="34"/>
  <c r="AB64" i="34"/>
  <c r="AB67" i="34"/>
  <c r="Z18" i="28"/>
  <c r="Y186" i="36"/>
  <c r="Y8" i="28"/>
  <c r="Y9" i="28"/>
  <c r="AB70" i="10"/>
  <c r="AB60" i="10"/>
  <c r="AB69" i="10"/>
  <c r="AB66" i="10"/>
  <c r="AB65" i="10"/>
  <c r="AB71" i="10"/>
  <c r="AB63" i="10"/>
  <c r="AB67" i="10"/>
  <c r="AB64" i="10"/>
  <c r="AB61" i="10"/>
  <c r="AB62" i="10"/>
  <c r="AB68" i="10"/>
  <c r="AB59" i="10"/>
  <c r="Z17" i="28"/>
  <c r="Z9" i="28" s="1"/>
  <c r="Z22" i="28"/>
  <c r="Y193" i="36"/>
  <c r="Y186" i="35"/>
  <c r="Y6" i="28"/>
  <c r="Y19" i="28"/>
  <c r="AC2" i="36"/>
  <c r="AB61" i="36"/>
  <c r="AB65" i="36"/>
  <c r="AB67" i="36"/>
  <c r="AB63" i="36"/>
  <c r="AB71" i="36"/>
  <c r="AB66" i="36"/>
  <c r="AB62" i="36"/>
  <c r="AB64" i="36"/>
  <c r="AB69" i="36"/>
  <c r="AB59" i="36"/>
  <c r="AB70" i="36"/>
  <c r="AB68" i="36"/>
  <c r="AB60" i="36"/>
  <c r="Z110" i="28"/>
  <c r="Z26" i="28" s="1"/>
  <c r="Z179" i="36"/>
  <c r="Z192" i="36"/>
  <c r="Z184" i="36"/>
  <c r="Z185" i="36"/>
  <c r="Z191" i="36"/>
  <c r="Z16" i="28"/>
  <c r="AB66" i="33"/>
  <c r="AB64" i="33"/>
  <c r="AB60" i="33"/>
  <c r="AB63" i="33"/>
  <c r="AB65" i="33"/>
  <c r="AB71" i="33"/>
  <c r="AB59" i="33"/>
  <c r="AB68" i="33"/>
  <c r="AB67" i="33"/>
  <c r="AB69" i="33"/>
  <c r="AB70" i="33"/>
  <c r="AB61" i="33"/>
  <c r="AB62" i="33"/>
  <c r="Z74" i="33"/>
  <c r="Z107" i="28"/>
  <c r="Z23" i="28" s="1"/>
  <c r="Y193" i="35"/>
  <c r="Z74" i="29"/>
  <c r="X30" i="28"/>
  <c r="Z74" i="30"/>
  <c r="AA62" i="2"/>
  <c r="Z157" i="34"/>
  <c r="Z62" i="32"/>
  <c r="Z189" i="31"/>
  <c r="Z191" i="31" s="1"/>
  <c r="Z178" i="31"/>
  <c r="Z179" i="31" s="1"/>
  <c r="Z182" i="34"/>
  <c r="Z184" i="34" s="1"/>
  <c r="Z74" i="31"/>
  <c r="Z176" i="34"/>
  <c r="Z181" i="34"/>
  <c r="Z183" i="34" s="1"/>
  <c r="Z188" i="34"/>
  <c r="Z190" i="34" s="1"/>
  <c r="Y197" i="29"/>
  <c r="X193" i="34"/>
  <c r="Y193" i="29"/>
  <c r="Y196" i="29"/>
  <c r="AA73" i="34"/>
  <c r="X197" i="34"/>
  <c r="AA156" i="34"/>
  <c r="AA188" i="34" s="1"/>
  <c r="AA176" i="30"/>
  <c r="AA190" i="30" s="1"/>
  <c r="Z158" i="31"/>
  <c r="AA157" i="31"/>
  <c r="AA189" i="31" s="1"/>
  <c r="AA73" i="10"/>
  <c r="AC2" i="30"/>
  <c r="AB170" i="30"/>
  <c r="AB151" i="30"/>
  <c r="AB172" i="30"/>
  <c r="AB150" i="30"/>
  <c r="AB169" i="30"/>
  <c r="AB153" i="30"/>
  <c r="AB146" i="30"/>
  <c r="AB154" i="30"/>
  <c r="AB165" i="30"/>
  <c r="AB173" i="30"/>
  <c r="AB162" i="30"/>
  <c r="AB143" i="30"/>
  <c r="AB168" i="30"/>
  <c r="AB149" i="30"/>
  <c r="AA176" i="31"/>
  <c r="Y183" i="34"/>
  <c r="Y185" i="34" s="1"/>
  <c r="Y195" i="34"/>
  <c r="X194" i="30"/>
  <c r="AC2" i="29"/>
  <c r="AB164" i="29"/>
  <c r="AB145" i="29"/>
  <c r="AB151" i="29"/>
  <c r="AB170" i="29"/>
  <c r="AB147" i="29"/>
  <c r="AB162" i="29"/>
  <c r="AB166" i="29"/>
  <c r="AB143" i="29"/>
  <c r="AB165" i="29"/>
  <c r="AB144" i="29"/>
  <c r="AB146" i="29"/>
  <c r="AB163" i="29"/>
  <c r="AB173" i="29"/>
  <c r="AB154" i="29"/>
  <c r="AB171" i="29"/>
  <c r="AB169" i="29"/>
  <c r="AB150" i="29"/>
  <c r="AB149" i="29"/>
  <c r="AB168" i="29"/>
  <c r="AB152" i="29"/>
  <c r="Z74" i="34"/>
  <c r="AC2" i="10"/>
  <c r="AC2" i="34"/>
  <c r="AB149" i="34"/>
  <c r="AB168" i="34"/>
  <c r="AB145" i="34"/>
  <c r="AB162" i="34"/>
  <c r="AB164" i="34"/>
  <c r="AB143" i="34"/>
  <c r="AB165" i="34"/>
  <c r="AB146" i="34"/>
  <c r="Z190" i="30"/>
  <c r="Z192" i="30" s="1"/>
  <c r="Z183" i="30"/>
  <c r="Z185" i="30" s="1"/>
  <c r="Z177" i="30"/>
  <c r="AB61" i="2"/>
  <c r="Y190" i="34"/>
  <c r="Y192" i="34" s="1"/>
  <c r="Y196" i="34"/>
  <c r="AC2" i="33"/>
  <c r="X198" i="30"/>
  <c r="X198" i="31"/>
  <c r="Z177" i="31"/>
  <c r="Z182" i="30"/>
  <c r="Z189" i="30"/>
  <c r="Z178" i="30"/>
  <c r="Z179" i="30" s="1"/>
  <c r="AC2" i="31"/>
  <c r="AB143" i="31"/>
  <c r="AB162" i="31"/>
  <c r="AB146" i="31"/>
  <c r="AB165" i="31"/>
  <c r="AB169" i="31"/>
  <c r="AB149" i="31"/>
  <c r="AB168" i="31"/>
  <c r="AB150" i="31"/>
  <c r="AA73" i="29"/>
  <c r="X194" i="31"/>
  <c r="Z158" i="29"/>
  <c r="Z182" i="29"/>
  <c r="Z178" i="29"/>
  <c r="Z179" i="29" s="1"/>
  <c r="Z189" i="29"/>
  <c r="AA175" i="34"/>
  <c r="AD2" i="2"/>
  <c r="AA61" i="32"/>
  <c r="AA106" i="28" s="1"/>
  <c r="AA176" i="29"/>
  <c r="Z190" i="31"/>
  <c r="Z192" i="31" s="1"/>
  <c r="Z183" i="31"/>
  <c r="Z185" i="31" s="1"/>
  <c r="Y184" i="30"/>
  <c r="Y186" i="30" s="1"/>
  <c r="Y196" i="30"/>
  <c r="Y191" i="30"/>
  <c r="Y193" i="30" s="1"/>
  <c r="Y197" i="30"/>
  <c r="Z183" i="29"/>
  <c r="Z185" i="29" s="1"/>
  <c r="Z190" i="29"/>
  <c r="Z192" i="29" s="1"/>
  <c r="AC2" i="32"/>
  <c r="X198" i="29"/>
  <c r="Z184" i="31"/>
  <c r="AA73" i="30"/>
  <c r="AA101" i="28" s="1"/>
  <c r="X194" i="29"/>
  <c r="AA157" i="29"/>
  <c r="Y197" i="31"/>
  <c r="Y191" i="31"/>
  <c r="Y193" i="31" s="1"/>
  <c r="AB77" i="43"/>
  <c r="AB82" i="43" s="1"/>
  <c r="AC2" i="43"/>
  <c r="AB78" i="43"/>
  <c r="AB83" i="43" s="1"/>
  <c r="AB79" i="43"/>
  <c r="AB84" i="43" s="1"/>
  <c r="AB80" i="43"/>
  <c r="AB85" i="43" s="1"/>
  <c r="Y184" i="31"/>
  <c r="Y186" i="31" s="1"/>
  <c r="Y196" i="31"/>
  <c r="AA157" i="30"/>
  <c r="Z191" i="34"/>
  <c r="AC2" i="48"/>
  <c r="AB21" i="48"/>
  <c r="AB23" i="48" s="1"/>
  <c r="AA73" i="31"/>
  <c r="AA102" i="28" s="1"/>
  <c r="Y186" i="29"/>
  <c r="AA73" i="33"/>
  <c r="Z93" i="28" l="1"/>
  <c r="X32" i="28"/>
  <c r="X33" i="28" s="1"/>
  <c r="Z92" i="28"/>
  <c r="Z8" i="28"/>
  <c r="Y95" i="28"/>
  <c r="Y30" i="28" s="1"/>
  <c r="Z193" i="35"/>
  <c r="Y11" i="28"/>
  <c r="Y31" i="28" s="1"/>
  <c r="Z193" i="36"/>
  <c r="AA74" i="10"/>
  <c r="AA99" i="28"/>
  <c r="Z94" i="28"/>
  <c r="AA110" i="28"/>
  <c r="AA26" i="28" s="1"/>
  <c r="AA185" i="36"/>
  <c r="AA192" i="36"/>
  <c r="AA191" i="36"/>
  <c r="AA184" i="36"/>
  <c r="AA179" i="36"/>
  <c r="AD2" i="35"/>
  <c r="AC71" i="35"/>
  <c r="AC65" i="35"/>
  <c r="AC63" i="35"/>
  <c r="AC62" i="35"/>
  <c r="AC60" i="35"/>
  <c r="AC67" i="35"/>
  <c r="AC68" i="35"/>
  <c r="AC59" i="35"/>
  <c r="AC66" i="35"/>
  <c r="AC61" i="35"/>
  <c r="AC69" i="35"/>
  <c r="AC64" i="35"/>
  <c r="AC70" i="35"/>
  <c r="AB98" i="28"/>
  <c r="Y194" i="35"/>
  <c r="Z10" i="28"/>
  <c r="Z15" i="28"/>
  <c r="Z91" i="28"/>
  <c r="Z103" i="28"/>
  <c r="AA109" i="28"/>
  <c r="AA25" i="28" s="1"/>
  <c r="AA191" i="35"/>
  <c r="AA192" i="35"/>
  <c r="AA185" i="35"/>
  <c r="AA179" i="35"/>
  <c r="AA184" i="35"/>
  <c r="AA17" i="28"/>
  <c r="Z111" i="28"/>
  <c r="AC60" i="29"/>
  <c r="AC59" i="29"/>
  <c r="AC62" i="29"/>
  <c r="AC67" i="29"/>
  <c r="AC63" i="29"/>
  <c r="AC61" i="29"/>
  <c r="AC66" i="29"/>
  <c r="AC70" i="29"/>
  <c r="AC69" i="29"/>
  <c r="AC64" i="29"/>
  <c r="AC68" i="29"/>
  <c r="AC65" i="29"/>
  <c r="AC71" i="29"/>
  <c r="AB73" i="36"/>
  <c r="Z27" i="28"/>
  <c r="AA14" i="28"/>
  <c r="AA90" i="28"/>
  <c r="AA74" i="33"/>
  <c r="AA107" i="28"/>
  <c r="AA23" i="28" s="1"/>
  <c r="AC71" i="34"/>
  <c r="AC60" i="34"/>
  <c r="AC62" i="34"/>
  <c r="AC70" i="34"/>
  <c r="AC64" i="34"/>
  <c r="AC61" i="34"/>
  <c r="AC59" i="34"/>
  <c r="AC67" i="34"/>
  <c r="AC63" i="34"/>
  <c r="AC68" i="34"/>
  <c r="AC65" i="34"/>
  <c r="AC69" i="34"/>
  <c r="AC66" i="34"/>
  <c r="Z186" i="36"/>
  <c r="Z186" i="35"/>
  <c r="Z194" i="35" s="1"/>
  <c r="AA18" i="28"/>
  <c r="AA10" i="28" s="1"/>
  <c r="AC56" i="32"/>
  <c r="AC58" i="32"/>
  <c r="AC54" i="32"/>
  <c r="AC52" i="32"/>
  <c r="AC51" i="32"/>
  <c r="AC50" i="32"/>
  <c r="AC55" i="32"/>
  <c r="AC59" i="32"/>
  <c r="AC53" i="32"/>
  <c r="AC57" i="32"/>
  <c r="AA22" i="28"/>
  <c r="AA74" i="29"/>
  <c r="AA100" i="28"/>
  <c r="AC64" i="33"/>
  <c r="AC63" i="33"/>
  <c r="AC66" i="33"/>
  <c r="AC60" i="33"/>
  <c r="AC69" i="33"/>
  <c r="AC68" i="33"/>
  <c r="AC62" i="33"/>
  <c r="AC70" i="33"/>
  <c r="AC61" i="33"/>
  <c r="AC65" i="33"/>
  <c r="AC59" i="33"/>
  <c r="AC71" i="33"/>
  <c r="AC67" i="33"/>
  <c r="AC70" i="10"/>
  <c r="AC60" i="10"/>
  <c r="AC64" i="10"/>
  <c r="AC67" i="10"/>
  <c r="AC61" i="10"/>
  <c r="AC66" i="10"/>
  <c r="AC65" i="10"/>
  <c r="AC71" i="10"/>
  <c r="AC69" i="10"/>
  <c r="AC63" i="10"/>
  <c r="AC59" i="10"/>
  <c r="AC68" i="10"/>
  <c r="AC62" i="10"/>
  <c r="AA178" i="34"/>
  <c r="AA108" i="28"/>
  <c r="AA24" i="28" s="1"/>
  <c r="AD2" i="36"/>
  <c r="AC71" i="36"/>
  <c r="AC67" i="36"/>
  <c r="AC59" i="36"/>
  <c r="AC65" i="36"/>
  <c r="AC69" i="36"/>
  <c r="AC64" i="36"/>
  <c r="AC70" i="36"/>
  <c r="AC68" i="36"/>
  <c r="AC61" i="36"/>
  <c r="AC66" i="36"/>
  <c r="AC63" i="36"/>
  <c r="AC62" i="36"/>
  <c r="AC60" i="36"/>
  <c r="AB73" i="35"/>
  <c r="AD56" i="2"/>
  <c r="AD54" i="2"/>
  <c r="AD50" i="2"/>
  <c r="AD51" i="2"/>
  <c r="AD55" i="2"/>
  <c r="AD59" i="2"/>
  <c r="AD52" i="2"/>
  <c r="AD58" i="2"/>
  <c r="AD53" i="2"/>
  <c r="AD57" i="2"/>
  <c r="AC61" i="31"/>
  <c r="AC71" i="31"/>
  <c r="AC67" i="31"/>
  <c r="AC63" i="31"/>
  <c r="AC60" i="31"/>
  <c r="AC62" i="31"/>
  <c r="AC59" i="31"/>
  <c r="AC69" i="31"/>
  <c r="AC66" i="31"/>
  <c r="AC65" i="31"/>
  <c r="AC68" i="31"/>
  <c r="AC64" i="31"/>
  <c r="AC70" i="31"/>
  <c r="AC70" i="30"/>
  <c r="AC61" i="30"/>
  <c r="AC63" i="30"/>
  <c r="AC59" i="30"/>
  <c r="AC68" i="30"/>
  <c r="AC71" i="30"/>
  <c r="AC64" i="30"/>
  <c r="AC69" i="30"/>
  <c r="AC65" i="30"/>
  <c r="AC60" i="30"/>
  <c r="AC67" i="30"/>
  <c r="AC62" i="30"/>
  <c r="AC66" i="30"/>
  <c r="Y194" i="36"/>
  <c r="Z6" i="28"/>
  <c r="AA74" i="36"/>
  <c r="AB74" i="36" s="1"/>
  <c r="AA74" i="30"/>
  <c r="AA62" i="32"/>
  <c r="AB62" i="2"/>
  <c r="AA74" i="31"/>
  <c r="Y198" i="31"/>
  <c r="Z196" i="34"/>
  <c r="AA177" i="30"/>
  <c r="AA181" i="34"/>
  <c r="AA157" i="34"/>
  <c r="Z195" i="34"/>
  <c r="AA178" i="31"/>
  <c r="AA179" i="31" s="1"/>
  <c r="AA182" i="31"/>
  <c r="AA184" i="31" s="1"/>
  <c r="Y194" i="29"/>
  <c r="Y198" i="29"/>
  <c r="AA177" i="31"/>
  <c r="AA74" i="34"/>
  <c r="Z196" i="31"/>
  <c r="AB73" i="31"/>
  <c r="AB102" i="28" s="1"/>
  <c r="AA183" i="30"/>
  <c r="AA185" i="30" s="1"/>
  <c r="AB156" i="34"/>
  <c r="Z193" i="31"/>
  <c r="Z197" i="31"/>
  <c r="AB175" i="34"/>
  <c r="AB189" i="34" s="1"/>
  <c r="AA158" i="31"/>
  <c r="AA190" i="34"/>
  <c r="Y193" i="34"/>
  <c r="AA178" i="30"/>
  <c r="AA179" i="30" s="1"/>
  <c r="AA182" i="30"/>
  <c r="AA189" i="30"/>
  <c r="Z185" i="34"/>
  <c r="Z197" i="30"/>
  <c r="Z191" i="30"/>
  <c r="Z193" i="30" s="1"/>
  <c r="AB73" i="33"/>
  <c r="AD2" i="34"/>
  <c r="AC168" i="34"/>
  <c r="AC149" i="34"/>
  <c r="AC162" i="34"/>
  <c r="AC145" i="34"/>
  <c r="AC164" i="34"/>
  <c r="AC143" i="34"/>
  <c r="AC165" i="34"/>
  <c r="AC146" i="34"/>
  <c r="AB157" i="29"/>
  <c r="AA183" i="31"/>
  <c r="AA185" i="31" s="1"/>
  <c r="AA190" i="31"/>
  <c r="AA192" i="31" s="1"/>
  <c r="AA192" i="30"/>
  <c r="AA190" i="29"/>
  <c r="AA192" i="29" s="1"/>
  <c r="AA183" i="29"/>
  <c r="AA185" i="29" s="1"/>
  <c r="AA189" i="34"/>
  <c r="AA191" i="34" s="1"/>
  <c r="AA182" i="34"/>
  <c r="AA184" i="34" s="1"/>
  <c r="Z196" i="30"/>
  <c r="Z184" i="30"/>
  <c r="Z186" i="30" s="1"/>
  <c r="Y194" i="31"/>
  <c r="Z186" i="31"/>
  <c r="Z192" i="34"/>
  <c r="AA176" i="34"/>
  <c r="Z191" i="29"/>
  <c r="Z193" i="29" s="1"/>
  <c r="Z197" i="29"/>
  <c r="AA158" i="30"/>
  <c r="AD2" i="33"/>
  <c r="AB73" i="34"/>
  <c r="AD2" i="10"/>
  <c r="AB176" i="29"/>
  <c r="AB176" i="31"/>
  <c r="AB73" i="10"/>
  <c r="AD2" i="29"/>
  <c r="AC164" i="29"/>
  <c r="AC145" i="29"/>
  <c r="AC151" i="29"/>
  <c r="AC146" i="29"/>
  <c r="AC162" i="29"/>
  <c r="AC166" i="29"/>
  <c r="AC143" i="29"/>
  <c r="AC147" i="29"/>
  <c r="AC163" i="29"/>
  <c r="AC170" i="29"/>
  <c r="AC144" i="29"/>
  <c r="AC165" i="29"/>
  <c r="AC173" i="29"/>
  <c r="AC149" i="29"/>
  <c r="AC150" i="29"/>
  <c r="AC168" i="29"/>
  <c r="AC154" i="29"/>
  <c r="AC171" i="29"/>
  <c r="AC169" i="29"/>
  <c r="AC152" i="29"/>
  <c r="AC61" i="2"/>
  <c r="Z196" i="29"/>
  <c r="Z184" i="29"/>
  <c r="Z186" i="29" s="1"/>
  <c r="AB73" i="30"/>
  <c r="AB101" i="28" s="1"/>
  <c r="AA177" i="29"/>
  <c r="AA158" i="29"/>
  <c r="AA182" i="29"/>
  <c r="AA189" i="29"/>
  <c r="AA178" i="29"/>
  <c r="AA179" i="29" s="1"/>
  <c r="AD2" i="48"/>
  <c r="AC21" i="48"/>
  <c r="AC23" i="48" s="1"/>
  <c r="Y198" i="30"/>
  <c r="AB157" i="31"/>
  <c r="AA191" i="31"/>
  <c r="AB73" i="29"/>
  <c r="AB157" i="30"/>
  <c r="AB61" i="32"/>
  <c r="AB106" i="28" s="1"/>
  <c r="AC80" i="43"/>
  <c r="AC85" i="43" s="1"/>
  <c r="AD2" i="43"/>
  <c r="AC77" i="43"/>
  <c r="AC82" i="43" s="1"/>
  <c r="AC78" i="43"/>
  <c r="AC83" i="43" s="1"/>
  <c r="AC79" i="43"/>
  <c r="AC84" i="43" s="1"/>
  <c r="AD2" i="32"/>
  <c r="Y194" i="30"/>
  <c r="AE2" i="2"/>
  <c r="AA183" i="34"/>
  <c r="AD2" i="31"/>
  <c r="AC162" i="31"/>
  <c r="AC143" i="31"/>
  <c r="AC146" i="31"/>
  <c r="AC165" i="31"/>
  <c r="AC168" i="31"/>
  <c r="AC149" i="31"/>
  <c r="AC169" i="31"/>
  <c r="AC150" i="31"/>
  <c r="Y197" i="34"/>
  <c r="AB176" i="30"/>
  <c r="AD2" i="30"/>
  <c r="AC170" i="30"/>
  <c r="AC151" i="30"/>
  <c r="AC150" i="30"/>
  <c r="AC169" i="30"/>
  <c r="AC153" i="30"/>
  <c r="AC172" i="30"/>
  <c r="AC173" i="30"/>
  <c r="AC154" i="30"/>
  <c r="AC146" i="30"/>
  <c r="AC165" i="30"/>
  <c r="AC162" i="30"/>
  <c r="AC143" i="30"/>
  <c r="AC149" i="30"/>
  <c r="AC168" i="30"/>
  <c r="AA94" i="28" l="1"/>
  <c r="Z194" i="36"/>
  <c r="Y32" i="28"/>
  <c r="Y33" i="28" s="1"/>
  <c r="AC98" i="28"/>
  <c r="AA186" i="35"/>
  <c r="AA9" i="28"/>
  <c r="Z95" i="28"/>
  <c r="Z30" i="28" s="1"/>
  <c r="AA93" i="28"/>
  <c r="AB17" i="28"/>
  <c r="AD60" i="29"/>
  <c r="AD63" i="29"/>
  <c r="AD62" i="29"/>
  <c r="AD59" i="29"/>
  <c r="AD67" i="29"/>
  <c r="AD68" i="29"/>
  <c r="AD61" i="29"/>
  <c r="AD64" i="29"/>
  <c r="AD65" i="29"/>
  <c r="AD66" i="29"/>
  <c r="AD71" i="29"/>
  <c r="AD69" i="29"/>
  <c r="AD70" i="29"/>
  <c r="AD60" i="34"/>
  <c r="AD71" i="34"/>
  <c r="AD62" i="34"/>
  <c r="AD68" i="34"/>
  <c r="AD70" i="34"/>
  <c r="AD61" i="34"/>
  <c r="AD63" i="34"/>
  <c r="AD67" i="34"/>
  <c r="AD69" i="34"/>
  <c r="AD64" i="34"/>
  <c r="AD66" i="34"/>
  <c r="AD65" i="34"/>
  <c r="AD59" i="34"/>
  <c r="AB18" i="28"/>
  <c r="AD67" i="31"/>
  <c r="AD60" i="31"/>
  <c r="AD63" i="31"/>
  <c r="AD62" i="31"/>
  <c r="AD61" i="31"/>
  <c r="AD71" i="31"/>
  <c r="AD65" i="31"/>
  <c r="AD69" i="31"/>
  <c r="AD68" i="31"/>
  <c r="AD70" i="31"/>
  <c r="AD66" i="31"/>
  <c r="AD59" i="31"/>
  <c r="AD64" i="31"/>
  <c r="AB74" i="10"/>
  <c r="AB99" i="28"/>
  <c r="AB74" i="33"/>
  <c r="AB107" i="28"/>
  <c r="AB23" i="28" s="1"/>
  <c r="AB109" i="28"/>
  <c r="AB25" i="28" s="1"/>
  <c r="AB185" i="35"/>
  <c r="AB191" i="35"/>
  <c r="AB179" i="35"/>
  <c r="AB184" i="35"/>
  <c r="AB192" i="35"/>
  <c r="AB110" i="28"/>
  <c r="AB26" i="28" s="1"/>
  <c r="AB191" i="36"/>
  <c r="AB192" i="36"/>
  <c r="AB179" i="36"/>
  <c r="AB184" i="36"/>
  <c r="AB185" i="36"/>
  <c r="Z7" i="28"/>
  <c r="Z11" i="28" s="1"/>
  <c r="Z31" i="28" s="1"/>
  <c r="Z19" i="28"/>
  <c r="AE54" i="2"/>
  <c r="AE50" i="2"/>
  <c r="AE56" i="2"/>
  <c r="AE52" i="2"/>
  <c r="AE59" i="2"/>
  <c r="AE55" i="2"/>
  <c r="AE51" i="2"/>
  <c r="AE57" i="2"/>
  <c r="AE53" i="2"/>
  <c r="AE58" i="2"/>
  <c r="AB22" i="28"/>
  <c r="AC73" i="35"/>
  <c r="AC109" i="28" s="1"/>
  <c r="AE2" i="35"/>
  <c r="AD65" i="35"/>
  <c r="AD64" i="35"/>
  <c r="AD62" i="35"/>
  <c r="AD59" i="35"/>
  <c r="AD71" i="35"/>
  <c r="AD69" i="35"/>
  <c r="AD67" i="35"/>
  <c r="AD63" i="35"/>
  <c r="AD70" i="35"/>
  <c r="AD61" i="35"/>
  <c r="AD66" i="35"/>
  <c r="AD68" i="35"/>
  <c r="AD60" i="35"/>
  <c r="AA15" i="28"/>
  <c r="AA7" i="28" s="1"/>
  <c r="AA91" i="28"/>
  <c r="AD65" i="10"/>
  <c r="AD61" i="10"/>
  <c r="AD71" i="10"/>
  <c r="AD60" i="10"/>
  <c r="AD67" i="10"/>
  <c r="AD64" i="10"/>
  <c r="AD66" i="10"/>
  <c r="AD63" i="10"/>
  <c r="AD70" i="10"/>
  <c r="AD69" i="10"/>
  <c r="AD59" i="10"/>
  <c r="AD68" i="10"/>
  <c r="AD62" i="10"/>
  <c r="AC73" i="36"/>
  <c r="AA16" i="28"/>
  <c r="AA8" i="28" s="1"/>
  <c r="AA92" i="28"/>
  <c r="AD51" i="32"/>
  <c r="AD54" i="32"/>
  <c r="AD58" i="32"/>
  <c r="AD52" i="32"/>
  <c r="AD56" i="32"/>
  <c r="AD59" i="32"/>
  <c r="AD53" i="32"/>
  <c r="AD57" i="32"/>
  <c r="AD50" i="32"/>
  <c r="AD55" i="32"/>
  <c r="AB74" i="29"/>
  <c r="AB100" i="28"/>
  <c r="AB103" i="28" s="1"/>
  <c r="AB178" i="34"/>
  <c r="AB108" i="28"/>
  <c r="AB24" i="28" s="1"/>
  <c r="AA103" i="28"/>
  <c r="AB14" i="28"/>
  <c r="AC14" i="28" s="1"/>
  <c r="AB90" i="28"/>
  <c r="AA186" i="36"/>
  <c r="AB74" i="35"/>
  <c r="AD61" i="30"/>
  <c r="AD70" i="30"/>
  <c r="AD71" i="30"/>
  <c r="AD59" i="30"/>
  <c r="AD68" i="30"/>
  <c r="AD63" i="30"/>
  <c r="AD62" i="30"/>
  <c r="AD64" i="30"/>
  <c r="AD67" i="30"/>
  <c r="AD69" i="30"/>
  <c r="AD66" i="30"/>
  <c r="AD65" i="30"/>
  <c r="AD60" i="30"/>
  <c r="AD63" i="33"/>
  <c r="AD64" i="33"/>
  <c r="AD60" i="33"/>
  <c r="AD66" i="33"/>
  <c r="AD62" i="33"/>
  <c r="AD67" i="33"/>
  <c r="AD69" i="33"/>
  <c r="AD65" i="33"/>
  <c r="AD59" i="33"/>
  <c r="AD70" i="33"/>
  <c r="AD68" i="33"/>
  <c r="AD71" i="33"/>
  <c r="AD61" i="33"/>
  <c r="AA111" i="28"/>
  <c r="AA193" i="35"/>
  <c r="AA194" i="35" s="1"/>
  <c r="AA193" i="36"/>
  <c r="AE2" i="36"/>
  <c r="AD59" i="36"/>
  <c r="AD66" i="36"/>
  <c r="AD64" i="36"/>
  <c r="AD68" i="36"/>
  <c r="AD63" i="36"/>
  <c r="AD61" i="36"/>
  <c r="AD65" i="36"/>
  <c r="AD67" i="36"/>
  <c r="AD62" i="36"/>
  <c r="AD71" i="36"/>
  <c r="AD69" i="36"/>
  <c r="AD60" i="36"/>
  <c r="AD70" i="36"/>
  <c r="AA27" i="28"/>
  <c r="AA6" i="28"/>
  <c r="AA11" i="28" s="1"/>
  <c r="AA31" i="28" s="1"/>
  <c r="AA19" i="28"/>
  <c r="AB62" i="32"/>
  <c r="AB74" i="30"/>
  <c r="AC62" i="2"/>
  <c r="AB74" i="31"/>
  <c r="Z198" i="30"/>
  <c r="Z197" i="34"/>
  <c r="Z194" i="29"/>
  <c r="AA185" i="34"/>
  <c r="AA197" i="31"/>
  <c r="AB157" i="34"/>
  <c r="Z198" i="29"/>
  <c r="AA195" i="34"/>
  <c r="AB177" i="31"/>
  <c r="Z194" i="31"/>
  <c r="AA193" i="31"/>
  <c r="Z198" i="31"/>
  <c r="AB181" i="34"/>
  <c r="AB183" i="34" s="1"/>
  <c r="AB188" i="34"/>
  <c r="AB190" i="34" s="1"/>
  <c r="Z194" i="30"/>
  <c r="AB182" i="34"/>
  <c r="AB184" i="34" s="1"/>
  <c r="AB191" i="34"/>
  <c r="AB176" i="34"/>
  <c r="AA186" i="31"/>
  <c r="AA194" i="31" s="1"/>
  <c r="AB74" i="34"/>
  <c r="AC156" i="34"/>
  <c r="AC181" i="34" s="1"/>
  <c r="AC157" i="31"/>
  <c r="AF2" i="2"/>
  <c r="AE2" i="43"/>
  <c r="AD80" i="43"/>
  <c r="AD85" i="43" s="1"/>
  <c r="AD77" i="43"/>
  <c r="AD82" i="43" s="1"/>
  <c r="AD78" i="43"/>
  <c r="AD83" i="43" s="1"/>
  <c r="AD79" i="43"/>
  <c r="AD84" i="43" s="1"/>
  <c r="AC157" i="29"/>
  <c r="AB183" i="29"/>
  <c r="AB185" i="29" s="1"/>
  <c r="AB190" i="29"/>
  <c r="AB192" i="29" s="1"/>
  <c r="AE2" i="33"/>
  <c r="AA191" i="30"/>
  <c r="AA193" i="30" s="1"/>
  <c r="AA197" i="30"/>
  <c r="AC73" i="31"/>
  <c r="AC102" i="28" s="1"/>
  <c r="AB158" i="30"/>
  <c r="AA196" i="30"/>
  <c r="AA184" i="30"/>
  <c r="AA186" i="30" s="1"/>
  <c r="AA196" i="34"/>
  <c r="AE2" i="48"/>
  <c r="AD21" i="48"/>
  <c r="AD23" i="48" s="1"/>
  <c r="AE2" i="10"/>
  <c r="AA192" i="34"/>
  <c r="AC73" i="30"/>
  <c r="AC101" i="28" s="1"/>
  <c r="AC176" i="31"/>
  <c r="AC176" i="30"/>
  <c r="AE2" i="30"/>
  <c r="AD170" i="30"/>
  <c r="AD151" i="30"/>
  <c r="AD172" i="30"/>
  <c r="AD153" i="30"/>
  <c r="AD150" i="30"/>
  <c r="AD169" i="30"/>
  <c r="AD173" i="30"/>
  <c r="AD165" i="30"/>
  <c r="AD146" i="30"/>
  <c r="AD154" i="30"/>
  <c r="AD143" i="30"/>
  <c r="AD162" i="30"/>
  <c r="AD149" i="30"/>
  <c r="AD168" i="30"/>
  <c r="AE2" i="31"/>
  <c r="AD143" i="31"/>
  <c r="AD162" i="31"/>
  <c r="AD165" i="31"/>
  <c r="AD146" i="31"/>
  <c r="AD169" i="31"/>
  <c r="AD168" i="31"/>
  <c r="AD149" i="31"/>
  <c r="AD150" i="31"/>
  <c r="AB182" i="30"/>
  <c r="AB178" i="30"/>
  <c r="AB179" i="30" s="1"/>
  <c r="AB189" i="30"/>
  <c r="AC176" i="29"/>
  <c r="AE2" i="34"/>
  <c r="AD149" i="34"/>
  <c r="AD168" i="34"/>
  <c r="AD164" i="34"/>
  <c r="AD162" i="34"/>
  <c r="AD145" i="34"/>
  <c r="AD143" i="34"/>
  <c r="AD165" i="34"/>
  <c r="AD146" i="34"/>
  <c r="AB190" i="30"/>
  <c r="AB192" i="30" s="1"/>
  <c r="AB183" i="30"/>
  <c r="AB185" i="30" s="1"/>
  <c r="AC61" i="32"/>
  <c r="AC106" i="28" s="1"/>
  <c r="AE2" i="32"/>
  <c r="AA191" i="29"/>
  <c r="AA193" i="29" s="1"/>
  <c r="AA197" i="29"/>
  <c r="AE2" i="29"/>
  <c r="AD164" i="29"/>
  <c r="AD145" i="29"/>
  <c r="AD144" i="29"/>
  <c r="AD170" i="29"/>
  <c r="AD165" i="29"/>
  <c r="AD151" i="29"/>
  <c r="AD146" i="29"/>
  <c r="AD147" i="29"/>
  <c r="AD166" i="29"/>
  <c r="AD162" i="29"/>
  <c r="AD163" i="29"/>
  <c r="AD143" i="29"/>
  <c r="AD149" i="29"/>
  <c r="AD171" i="29"/>
  <c r="AD173" i="29"/>
  <c r="AD169" i="29"/>
  <c r="AD152" i="29"/>
  <c r="AD154" i="29"/>
  <c r="AD150" i="29"/>
  <c r="AD168" i="29"/>
  <c r="AB177" i="30"/>
  <c r="AA196" i="29"/>
  <c r="AA184" i="29"/>
  <c r="AA186" i="29" s="1"/>
  <c r="AC73" i="10"/>
  <c r="AC73" i="34"/>
  <c r="AB196" i="34"/>
  <c r="AC73" i="29"/>
  <c r="AC73" i="33"/>
  <c r="AB158" i="29"/>
  <c r="AB189" i="29"/>
  <c r="AB182" i="29"/>
  <c r="AB178" i="29"/>
  <c r="AB179" i="29" s="1"/>
  <c r="AC157" i="30"/>
  <c r="AD61" i="2"/>
  <c r="AD98" i="28" s="1"/>
  <c r="AB182" i="31"/>
  <c r="AB189" i="31"/>
  <c r="AB178" i="31"/>
  <c r="AB179" i="31" s="1"/>
  <c r="AB158" i="31"/>
  <c r="AB177" i="29"/>
  <c r="AB190" i="31"/>
  <c r="AB192" i="31" s="1"/>
  <c r="AB183" i="31"/>
  <c r="AB185" i="31" s="1"/>
  <c r="AC175" i="34"/>
  <c r="Z193" i="34"/>
  <c r="AA196" i="31"/>
  <c r="AA95" i="28" l="1"/>
  <c r="AA30" i="28" s="1"/>
  <c r="AC74" i="35"/>
  <c r="Z32" i="28"/>
  <c r="Z33" i="28" s="1"/>
  <c r="AB186" i="35"/>
  <c r="AD14" i="28"/>
  <c r="AC25" i="28"/>
  <c r="AC74" i="33"/>
  <c r="AC107" i="28"/>
  <c r="AC23" i="28" s="1"/>
  <c r="AC22" i="28"/>
  <c r="AC74" i="29"/>
  <c r="AC100" i="28"/>
  <c r="AC17" i="28"/>
  <c r="AC93" i="28"/>
  <c r="AC18" i="28"/>
  <c r="AC74" i="10"/>
  <c r="AC99" i="28"/>
  <c r="AB193" i="35"/>
  <c r="AB194" i="35" s="1"/>
  <c r="AC90" i="28"/>
  <c r="AC178" i="34"/>
  <c r="AC108" i="28"/>
  <c r="AC24" i="28" s="1"/>
  <c r="AC74" i="36"/>
  <c r="AC110" i="28"/>
  <c r="AC26" i="28" s="1"/>
  <c r="AE63" i="29"/>
  <c r="AE60" i="29"/>
  <c r="AE59" i="29"/>
  <c r="AE67" i="29"/>
  <c r="AE62" i="29"/>
  <c r="AE65" i="29"/>
  <c r="AE70" i="29"/>
  <c r="AE68" i="29"/>
  <c r="AE61" i="29"/>
  <c r="AE71" i="29"/>
  <c r="AE64" i="29"/>
  <c r="AE69" i="29"/>
  <c r="AE66" i="29"/>
  <c r="AE66" i="10"/>
  <c r="AE69" i="10"/>
  <c r="AE60" i="10"/>
  <c r="AE64" i="10"/>
  <c r="AE67" i="10"/>
  <c r="AE63" i="10"/>
  <c r="AE61" i="10"/>
  <c r="AE71" i="10"/>
  <c r="AE65" i="10"/>
  <c r="AE70" i="10"/>
  <c r="AE68" i="10"/>
  <c r="AE59" i="10"/>
  <c r="AE62" i="10"/>
  <c r="AF2" i="35"/>
  <c r="AE71" i="35"/>
  <c r="AE67" i="35"/>
  <c r="AE59" i="35"/>
  <c r="AE60" i="35"/>
  <c r="AE66" i="35"/>
  <c r="AE65" i="35"/>
  <c r="AE69" i="35"/>
  <c r="AE62" i="35"/>
  <c r="AE61" i="35"/>
  <c r="AE64" i="35"/>
  <c r="AE70" i="35"/>
  <c r="AE68" i="35"/>
  <c r="AE63" i="35"/>
  <c r="AB193" i="36"/>
  <c r="AE64" i="33"/>
  <c r="AE66" i="33"/>
  <c r="AE63" i="33"/>
  <c r="AE60" i="33"/>
  <c r="AE71" i="33"/>
  <c r="AE59" i="33"/>
  <c r="AE62" i="33"/>
  <c r="AE68" i="33"/>
  <c r="AE65" i="33"/>
  <c r="AE61" i="33"/>
  <c r="AE67" i="33"/>
  <c r="AE70" i="33"/>
  <c r="AE69" i="33"/>
  <c r="AA32" i="28"/>
  <c r="AA33" i="28" s="1"/>
  <c r="AB6" i="28"/>
  <c r="AC179" i="35"/>
  <c r="AC185" i="35"/>
  <c r="AC192" i="35"/>
  <c r="AC184" i="35"/>
  <c r="AC191" i="35"/>
  <c r="AB94" i="28"/>
  <c r="AE58" i="32"/>
  <c r="AE56" i="32"/>
  <c r="AE52" i="32"/>
  <c r="AE54" i="32"/>
  <c r="AE51" i="32"/>
  <c r="AE57" i="32"/>
  <c r="AE59" i="32"/>
  <c r="AE53" i="32"/>
  <c r="AE50" i="32"/>
  <c r="AE55" i="32"/>
  <c r="AE70" i="30"/>
  <c r="AE61" i="30"/>
  <c r="AE68" i="30"/>
  <c r="AE71" i="30"/>
  <c r="AE59" i="30"/>
  <c r="AE63" i="30"/>
  <c r="AE62" i="30"/>
  <c r="AE66" i="30"/>
  <c r="AE65" i="30"/>
  <c r="AE67" i="30"/>
  <c r="AE64" i="30"/>
  <c r="AE69" i="30"/>
  <c r="AE60" i="30"/>
  <c r="AF56" i="2"/>
  <c r="AF50" i="2"/>
  <c r="AF54" i="2"/>
  <c r="AF52" i="2"/>
  <c r="AF59" i="2"/>
  <c r="AF55" i="2"/>
  <c r="AF51" i="2"/>
  <c r="AF58" i="2"/>
  <c r="AF53" i="2"/>
  <c r="AF57" i="2"/>
  <c r="AB15" i="28"/>
  <c r="AB7" i="28" s="1"/>
  <c r="AB91" i="28"/>
  <c r="AB10" i="28"/>
  <c r="AE63" i="31"/>
  <c r="AE62" i="31"/>
  <c r="AE67" i="31"/>
  <c r="AE61" i="31"/>
  <c r="AE71" i="31"/>
  <c r="AE60" i="31"/>
  <c r="AE59" i="31"/>
  <c r="AE68" i="31"/>
  <c r="AE66" i="31"/>
  <c r="AE69" i="31"/>
  <c r="AE65" i="31"/>
  <c r="AE70" i="31"/>
  <c r="AE64" i="31"/>
  <c r="AC191" i="36"/>
  <c r="AC185" i="36"/>
  <c r="AC179" i="36"/>
  <c r="AC192" i="36"/>
  <c r="AC184" i="36"/>
  <c r="AB111" i="28"/>
  <c r="AD73" i="36"/>
  <c r="AD110" i="28" s="1"/>
  <c r="AD73" i="35"/>
  <c r="AD109" i="28" s="1"/>
  <c r="AB27" i="28"/>
  <c r="AF2" i="36"/>
  <c r="AE63" i="36"/>
  <c r="AE69" i="36"/>
  <c r="AE65" i="36"/>
  <c r="AE64" i="36"/>
  <c r="AE71" i="36"/>
  <c r="AE68" i="36"/>
  <c r="AE61" i="36"/>
  <c r="AE66" i="36"/>
  <c r="AE62" i="36"/>
  <c r="AE60" i="36"/>
  <c r="AE59" i="36"/>
  <c r="AE67" i="36"/>
  <c r="AE70" i="36"/>
  <c r="AD74" i="35"/>
  <c r="AB16" i="28"/>
  <c r="AB8" i="28" s="1"/>
  <c r="AB92" i="28"/>
  <c r="AB186" i="36"/>
  <c r="AB93" i="28"/>
  <c r="AE60" i="34"/>
  <c r="AE71" i="34"/>
  <c r="AE62" i="34"/>
  <c r="AE66" i="34"/>
  <c r="AE65" i="34"/>
  <c r="AE61" i="34"/>
  <c r="AE68" i="34"/>
  <c r="AE67" i="34"/>
  <c r="AE64" i="34"/>
  <c r="AE63" i="34"/>
  <c r="AE69" i="34"/>
  <c r="AE70" i="34"/>
  <c r="AE59" i="34"/>
  <c r="AA194" i="36"/>
  <c r="AB9" i="28"/>
  <c r="AC62" i="32"/>
  <c r="AC74" i="30"/>
  <c r="AD62" i="2"/>
  <c r="AA198" i="31"/>
  <c r="AC74" i="31"/>
  <c r="AC177" i="31"/>
  <c r="AA193" i="34"/>
  <c r="AC176" i="34"/>
  <c r="AA197" i="34"/>
  <c r="AC158" i="31"/>
  <c r="AB192" i="34"/>
  <c r="AC157" i="34"/>
  <c r="AB195" i="34"/>
  <c r="AB197" i="34" s="1"/>
  <c r="AC158" i="29"/>
  <c r="AB185" i="34"/>
  <c r="AC177" i="30"/>
  <c r="AC177" i="29"/>
  <c r="AC188" i="34"/>
  <c r="AC190" i="34" s="1"/>
  <c r="AA198" i="29"/>
  <c r="AD61" i="32"/>
  <c r="AD106" i="28" s="1"/>
  <c r="AD73" i="34"/>
  <c r="AD176" i="31"/>
  <c r="AD183" i="31" s="1"/>
  <c r="AD157" i="30"/>
  <c r="AD189" i="30" s="1"/>
  <c r="AA194" i="29"/>
  <c r="AD175" i="34"/>
  <c r="AD176" i="34" s="1"/>
  <c r="AD157" i="29"/>
  <c r="AF2" i="34"/>
  <c r="AE168" i="34"/>
  <c r="AE149" i="34"/>
  <c r="AE143" i="34"/>
  <c r="AE164" i="34"/>
  <c r="AE162" i="34"/>
  <c r="AE145" i="34"/>
  <c r="AE165" i="34"/>
  <c r="AE146" i="34"/>
  <c r="AF2" i="30"/>
  <c r="AE170" i="30"/>
  <c r="AE151" i="30"/>
  <c r="AE169" i="30"/>
  <c r="AE172" i="30"/>
  <c r="AE153" i="30"/>
  <c r="AE150" i="30"/>
  <c r="AE154" i="30"/>
  <c r="AE165" i="30"/>
  <c r="AE146" i="30"/>
  <c r="AE173" i="30"/>
  <c r="AE162" i="30"/>
  <c r="AE143" i="30"/>
  <c r="AE168" i="30"/>
  <c r="AE149" i="30"/>
  <c r="AF2" i="10"/>
  <c r="AE61" i="2"/>
  <c r="AD157" i="31"/>
  <c r="AC183" i="30"/>
  <c r="AC185" i="30" s="1"/>
  <c r="AC190" i="30"/>
  <c r="AC192" i="30" s="1"/>
  <c r="AC189" i="30"/>
  <c r="AC178" i="30"/>
  <c r="AC179" i="30" s="1"/>
  <c r="AC182" i="30"/>
  <c r="AD176" i="29"/>
  <c r="AF2" i="29"/>
  <c r="AE145" i="29"/>
  <c r="AE164" i="29"/>
  <c r="AE147" i="29"/>
  <c r="AE143" i="29"/>
  <c r="AE165" i="29"/>
  <c r="AE162" i="29"/>
  <c r="AE146" i="29"/>
  <c r="AE163" i="29"/>
  <c r="AE144" i="29"/>
  <c r="AE170" i="29"/>
  <c r="AE151" i="29"/>
  <c r="AE166" i="29"/>
  <c r="AE173" i="29"/>
  <c r="AE171" i="29"/>
  <c r="AE169" i="29"/>
  <c r="AE168" i="29"/>
  <c r="AE149" i="29"/>
  <c r="AE152" i="29"/>
  <c r="AE154" i="29"/>
  <c r="AE150" i="29"/>
  <c r="AC183" i="29"/>
  <c r="AC185" i="29" s="1"/>
  <c r="AC190" i="29"/>
  <c r="AC192" i="29" s="1"/>
  <c r="AF2" i="31"/>
  <c r="AE143" i="31"/>
  <c r="AE162" i="31"/>
  <c r="AE165" i="31"/>
  <c r="AE146" i="31"/>
  <c r="AE150" i="31"/>
  <c r="AE168" i="31"/>
  <c r="AE149" i="31"/>
  <c r="AE169" i="31"/>
  <c r="AC190" i="31"/>
  <c r="AC192" i="31" s="1"/>
  <c r="AC183" i="31"/>
  <c r="AC185" i="31" s="1"/>
  <c r="AF2" i="48"/>
  <c r="AE21" i="48"/>
  <c r="AE23" i="48" s="1"/>
  <c r="AC182" i="29"/>
  <c r="AC178" i="29"/>
  <c r="AC179" i="29" s="1"/>
  <c r="AC189" i="29"/>
  <c r="AG2" i="2"/>
  <c r="AB197" i="30"/>
  <c r="AB191" i="30"/>
  <c r="AB193" i="30" s="1"/>
  <c r="AC189" i="31"/>
  <c r="AC178" i="31"/>
  <c r="AC179" i="31" s="1"/>
  <c r="AC182" i="31"/>
  <c r="AD73" i="10"/>
  <c r="AA194" i="30"/>
  <c r="AD73" i="29"/>
  <c r="AB196" i="30"/>
  <c r="AB184" i="30"/>
  <c r="AB186" i="30" s="1"/>
  <c r="AA198" i="30"/>
  <c r="AD176" i="30"/>
  <c r="AC183" i="34"/>
  <c r="AC158" i="30"/>
  <c r="AD73" i="33"/>
  <c r="AB184" i="29"/>
  <c r="AB186" i="29" s="1"/>
  <c r="AB196" i="29"/>
  <c r="AB197" i="31"/>
  <c r="AB191" i="31"/>
  <c r="AB193" i="31" s="1"/>
  <c r="AB191" i="29"/>
  <c r="AB193" i="29" s="1"/>
  <c r="AB197" i="29"/>
  <c r="AC189" i="34"/>
  <c r="AC191" i="34" s="1"/>
  <c r="AC182" i="34"/>
  <c r="AC184" i="34" s="1"/>
  <c r="AB184" i="31"/>
  <c r="AB186" i="31" s="1"/>
  <c r="AB196" i="31"/>
  <c r="AF2" i="32"/>
  <c r="AD156" i="34"/>
  <c r="AD73" i="31"/>
  <c r="AD73" i="30"/>
  <c r="AD101" i="28" s="1"/>
  <c r="AD93" i="28" s="1"/>
  <c r="AC74" i="34"/>
  <c r="AF2" i="33"/>
  <c r="AE77" i="43"/>
  <c r="AE82" i="43" s="1"/>
  <c r="AE78" i="43"/>
  <c r="AE83" i="43" s="1"/>
  <c r="AF2" i="43"/>
  <c r="AE79" i="43"/>
  <c r="AE84" i="43" s="1"/>
  <c r="AE80" i="43"/>
  <c r="AE85" i="43" s="1"/>
  <c r="AB194" i="36" l="1"/>
  <c r="AD22" i="28"/>
  <c r="AD74" i="31"/>
  <c r="AD102" i="28"/>
  <c r="AD94" i="28" s="1"/>
  <c r="AD26" i="28"/>
  <c r="AD74" i="10"/>
  <c r="AD99" i="28"/>
  <c r="AD178" i="34"/>
  <c r="AD108" i="28"/>
  <c r="AD24" i="28" s="1"/>
  <c r="AE98" i="28"/>
  <c r="AD90" i="28"/>
  <c r="AD74" i="29"/>
  <c r="AD100" i="28"/>
  <c r="AD25" i="28"/>
  <c r="AD74" i="33"/>
  <c r="AD107" i="28"/>
  <c r="AD23" i="28" s="1"/>
  <c r="AD6" i="28"/>
  <c r="AC9" i="28"/>
  <c r="AD17" i="28"/>
  <c r="AC16" i="28"/>
  <c r="AC92" i="28"/>
  <c r="AC15" i="28"/>
  <c r="AC91" i="28"/>
  <c r="AC103" i="28"/>
  <c r="AB95" i="28"/>
  <c r="AB30" i="28" s="1"/>
  <c r="AC111" i="28"/>
  <c r="AC94" i="28"/>
  <c r="AC27" i="28"/>
  <c r="AC10" i="28"/>
  <c r="AC193" i="35"/>
  <c r="AE73" i="36"/>
  <c r="AE191" i="36" s="1"/>
  <c r="AC186" i="36"/>
  <c r="AC186" i="35"/>
  <c r="AC6" i="28"/>
  <c r="AE73" i="35"/>
  <c r="AE109" i="28" s="1"/>
  <c r="AF64" i="33"/>
  <c r="AF63" i="33"/>
  <c r="AF60" i="33"/>
  <c r="AF66" i="33"/>
  <c r="AF61" i="33"/>
  <c r="AF70" i="33"/>
  <c r="AF69" i="33"/>
  <c r="AF62" i="33"/>
  <c r="AF71" i="33"/>
  <c r="AF65" i="33"/>
  <c r="AF67" i="33"/>
  <c r="AF68" i="33"/>
  <c r="AF59" i="33"/>
  <c r="AG2" i="35"/>
  <c r="AF61" i="35"/>
  <c r="AF68" i="35"/>
  <c r="AF64" i="35"/>
  <c r="AF63" i="35"/>
  <c r="AF60" i="35"/>
  <c r="AF62" i="35"/>
  <c r="AF66" i="35"/>
  <c r="AF71" i="35"/>
  <c r="AF65" i="35"/>
  <c r="AF59" i="35"/>
  <c r="AF70" i="35"/>
  <c r="AF67" i="35"/>
  <c r="AF69" i="35"/>
  <c r="AG2" i="36"/>
  <c r="AF60" i="36"/>
  <c r="AF70" i="36"/>
  <c r="AF65" i="36"/>
  <c r="AF62" i="36"/>
  <c r="AF67" i="36"/>
  <c r="AF59" i="36"/>
  <c r="AF69" i="36"/>
  <c r="AF68" i="36"/>
  <c r="AF63" i="36"/>
  <c r="AF66" i="36"/>
  <c r="AF64" i="36"/>
  <c r="AF71" i="36"/>
  <c r="AF61" i="36"/>
  <c r="AC193" i="36"/>
  <c r="AB19" i="28"/>
  <c r="AF54" i="32"/>
  <c r="AF56" i="32"/>
  <c r="AF51" i="32"/>
  <c r="AF58" i="32"/>
  <c r="AF52" i="32"/>
  <c r="AF59" i="32"/>
  <c r="AF50" i="32"/>
  <c r="AF53" i="32"/>
  <c r="AF57" i="32"/>
  <c r="AF55" i="32"/>
  <c r="AF67" i="29"/>
  <c r="AF63" i="29"/>
  <c r="AF62" i="29"/>
  <c r="AF60" i="29"/>
  <c r="AF59" i="29"/>
  <c r="AF68" i="29"/>
  <c r="AF65" i="29"/>
  <c r="AF70" i="29"/>
  <c r="AF66" i="29"/>
  <c r="AF64" i="29"/>
  <c r="AF61" i="29"/>
  <c r="AF69" i="29"/>
  <c r="AF71" i="29"/>
  <c r="AF70" i="30"/>
  <c r="AF61" i="30"/>
  <c r="AF68" i="30"/>
  <c r="AF71" i="30"/>
  <c r="AF63" i="30"/>
  <c r="AF59" i="30"/>
  <c r="AF64" i="30"/>
  <c r="AF69" i="30"/>
  <c r="AF67" i="30"/>
  <c r="AF65" i="30"/>
  <c r="AF60" i="30"/>
  <c r="AF62" i="30"/>
  <c r="AF66" i="30"/>
  <c r="AE74" i="35"/>
  <c r="AD185" i="35"/>
  <c r="AD192" i="35"/>
  <c r="AD184" i="35"/>
  <c r="AD191" i="35"/>
  <c r="AD179" i="35"/>
  <c r="AB11" i="28"/>
  <c r="AB31" i="28" s="1"/>
  <c r="AG54" i="2"/>
  <c r="AG50" i="2"/>
  <c r="AG56" i="2"/>
  <c r="AG59" i="2"/>
  <c r="AG51" i="2"/>
  <c r="AG55" i="2"/>
  <c r="AG52" i="2"/>
  <c r="AG57" i="2"/>
  <c r="AG53" i="2"/>
  <c r="AG58" i="2"/>
  <c r="AF63" i="31"/>
  <c r="AF71" i="31"/>
  <c r="AF60" i="31"/>
  <c r="AF61" i="31"/>
  <c r="AF67" i="31"/>
  <c r="AF62" i="31"/>
  <c r="AF66" i="31"/>
  <c r="AF70" i="31"/>
  <c r="AF64" i="31"/>
  <c r="AF59" i="31"/>
  <c r="AF69" i="31"/>
  <c r="AF65" i="31"/>
  <c r="AF68" i="31"/>
  <c r="AF66" i="10"/>
  <c r="AF60" i="10"/>
  <c r="AF71" i="10"/>
  <c r="AF64" i="10"/>
  <c r="AF70" i="10"/>
  <c r="AF61" i="10"/>
  <c r="AF67" i="10"/>
  <c r="AF63" i="10"/>
  <c r="AF69" i="10"/>
  <c r="AF65" i="10"/>
  <c r="AF68" i="10"/>
  <c r="AF62" i="10"/>
  <c r="AF59" i="10"/>
  <c r="AF62" i="34"/>
  <c r="AF60" i="34"/>
  <c r="AF71" i="34"/>
  <c r="AF68" i="34"/>
  <c r="AF69" i="34"/>
  <c r="AF64" i="34"/>
  <c r="AF66" i="34"/>
  <c r="AF63" i="34"/>
  <c r="AF70" i="34"/>
  <c r="AF59" i="34"/>
  <c r="AF65" i="34"/>
  <c r="AF67" i="34"/>
  <c r="AF61" i="34"/>
  <c r="AD184" i="36"/>
  <c r="AD191" i="36"/>
  <c r="AD192" i="36"/>
  <c r="AD179" i="36"/>
  <c r="AD185" i="36"/>
  <c r="AD74" i="36"/>
  <c r="AE74" i="36" s="1"/>
  <c r="AD62" i="32"/>
  <c r="AD74" i="30"/>
  <c r="AE62" i="2"/>
  <c r="AD158" i="31"/>
  <c r="AD74" i="34"/>
  <c r="AB193" i="34"/>
  <c r="AB194" i="30"/>
  <c r="AB198" i="30"/>
  <c r="AD157" i="34"/>
  <c r="AD158" i="29"/>
  <c r="AD177" i="29"/>
  <c r="AD182" i="34"/>
  <c r="AD184" i="34" s="1"/>
  <c r="AD189" i="34"/>
  <c r="AD191" i="34" s="1"/>
  <c r="AD158" i="30"/>
  <c r="AD178" i="30"/>
  <c r="AD177" i="31"/>
  <c r="AB198" i="31"/>
  <c r="AC195" i="34"/>
  <c r="AD182" i="30"/>
  <c r="AD184" i="30" s="1"/>
  <c r="AB198" i="29"/>
  <c r="AB194" i="31"/>
  <c r="AD190" i="31"/>
  <c r="AD192" i="31" s="1"/>
  <c r="AD179" i="30"/>
  <c r="AB194" i="29"/>
  <c r="AE176" i="31"/>
  <c r="AE157" i="29"/>
  <c r="AE73" i="33"/>
  <c r="AE61" i="32"/>
  <c r="AE106" i="28" s="1"/>
  <c r="AC185" i="34"/>
  <c r="AC184" i="29"/>
  <c r="AC186" i="29" s="1"/>
  <c r="AC196" i="29"/>
  <c r="AE157" i="31"/>
  <c r="AC184" i="30"/>
  <c r="AC186" i="30" s="1"/>
  <c r="AC196" i="30"/>
  <c r="AG2" i="10"/>
  <c r="AG2" i="34"/>
  <c r="AF168" i="34"/>
  <c r="AF149" i="34"/>
  <c r="AF162" i="34"/>
  <c r="AF145" i="34"/>
  <c r="AF143" i="34"/>
  <c r="AF164" i="34"/>
  <c r="AF146" i="34"/>
  <c r="AF165" i="34"/>
  <c r="AG2" i="31"/>
  <c r="AF143" i="31"/>
  <c r="AF162" i="31"/>
  <c r="AF146" i="31"/>
  <c r="AF165" i="31"/>
  <c r="AF168" i="31"/>
  <c r="AF169" i="31"/>
  <c r="AF149" i="31"/>
  <c r="AF150" i="31"/>
  <c r="AD191" i="30"/>
  <c r="AE73" i="34"/>
  <c r="AD189" i="29"/>
  <c r="AD182" i="29"/>
  <c r="AD178" i="29"/>
  <c r="AD179" i="29" s="1"/>
  <c r="AG2" i="32"/>
  <c r="AG2" i="33"/>
  <c r="AD183" i="30"/>
  <c r="AD185" i="30" s="1"/>
  <c r="AD190" i="30"/>
  <c r="AD192" i="30" s="1"/>
  <c r="AG2" i="48"/>
  <c r="AF21" i="48"/>
  <c r="AF23" i="48" s="1"/>
  <c r="AE73" i="29"/>
  <c r="AC191" i="30"/>
  <c r="AC193" i="30" s="1"/>
  <c r="AC197" i="30"/>
  <c r="AE175" i="34"/>
  <c r="AD185" i="31"/>
  <c r="AF77" i="43"/>
  <c r="AF82" i="43" s="1"/>
  <c r="AG2" i="43"/>
  <c r="AF78" i="43"/>
  <c r="AF83" i="43" s="1"/>
  <c r="AF79" i="43"/>
  <c r="AF84" i="43" s="1"/>
  <c r="AF80" i="43"/>
  <c r="AF85" i="43" s="1"/>
  <c r="AC184" i="31"/>
  <c r="AC186" i="31" s="1"/>
  <c r="AC196" i="31"/>
  <c r="AF61" i="2"/>
  <c r="AE176" i="29"/>
  <c r="AG2" i="29"/>
  <c r="AF145" i="29"/>
  <c r="AF164" i="29"/>
  <c r="AF166" i="29"/>
  <c r="AF163" i="29"/>
  <c r="AF165" i="29"/>
  <c r="AF151" i="29"/>
  <c r="AF162" i="29"/>
  <c r="AF143" i="29"/>
  <c r="AF147" i="29"/>
  <c r="AF170" i="29"/>
  <c r="AF146" i="29"/>
  <c r="AF144" i="29"/>
  <c r="AF169" i="29"/>
  <c r="AF150" i="29"/>
  <c r="AF171" i="29"/>
  <c r="AF152" i="29"/>
  <c r="AF168" i="29"/>
  <c r="AF173" i="29"/>
  <c r="AF149" i="29"/>
  <c r="AF154" i="29"/>
  <c r="AE73" i="30"/>
  <c r="AE156" i="34"/>
  <c r="AC192" i="34"/>
  <c r="AH2" i="2"/>
  <c r="AD183" i="29"/>
  <c r="AD185" i="29" s="1"/>
  <c r="AD190" i="29"/>
  <c r="AD192" i="29" s="1"/>
  <c r="AD178" i="31"/>
  <c r="AD179" i="31" s="1"/>
  <c r="AD182" i="31"/>
  <c r="AD189" i="31"/>
  <c r="AE157" i="30"/>
  <c r="AD188" i="34"/>
  <c r="AD181" i="34"/>
  <c r="AC196" i="34"/>
  <c r="AC191" i="31"/>
  <c r="AC193" i="31" s="1"/>
  <c r="AC197" i="31"/>
  <c r="AC191" i="29"/>
  <c r="AC193" i="29" s="1"/>
  <c r="AC197" i="29"/>
  <c r="AE73" i="31"/>
  <c r="AD177" i="30"/>
  <c r="AE73" i="10"/>
  <c r="AE176" i="30"/>
  <c r="AG2" i="30"/>
  <c r="AF170" i="30"/>
  <c r="AF151" i="30"/>
  <c r="AF169" i="30"/>
  <c r="AF172" i="30"/>
  <c r="AF150" i="30"/>
  <c r="AF153" i="30"/>
  <c r="AF154" i="30"/>
  <c r="AF165" i="30"/>
  <c r="AF173" i="30"/>
  <c r="AF146" i="30"/>
  <c r="AF162" i="30"/>
  <c r="AF143" i="30"/>
  <c r="AF168" i="30"/>
  <c r="AF149" i="30"/>
  <c r="AD15" i="28" l="1"/>
  <c r="AC194" i="36"/>
  <c r="AE192" i="36"/>
  <c r="AE25" i="28"/>
  <c r="AE179" i="36"/>
  <c r="AE185" i="36"/>
  <c r="AC95" i="28"/>
  <c r="AC30" i="28" s="1"/>
  <c r="AD92" i="28"/>
  <c r="AD111" i="28"/>
  <c r="AD27" i="28"/>
  <c r="AD91" i="28"/>
  <c r="AD103" i="28"/>
  <c r="AE178" i="34"/>
  <c r="AE108" i="28"/>
  <c r="AE24" i="28" s="1"/>
  <c r="AE74" i="31"/>
  <c r="AE102" i="28"/>
  <c r="AD18" i="28"/>
  <c r="AE74" i="29"/>
  <c r="AE100" i="28"/>
  <c r="AF98" i="28"/>
  <c r="AE74" i="10"/>
  <c r="AE99" i="28"/>
  <c r="AE74" i="30"/>
  <c r="AE101" i="28"/>
  <c r="AE93" i="28" s="1"/>
  <c r="AE22" i="28"/>
  <c r="AE74" i="33"/>
  <c r="AE107" i="28"/>
  <c r="AE23" i="28" s="1"/>
  <c r="AE90" i="28"/>
  <c r="AE14" i="28"/>
  <c r="AE184" i="36"/>
  <c r="AE186" i="36" s="1"/>
  <c r="AE194" i="36" s="1"/>
  <c r="AE110" i="28"/>
  <c r="AE26" i="28" s="1"/>
  <c r="AD193" i="35"/>
  <c r="AC8" i="28"/>
  <c r="AD16" i="28"/>
  <c r="AC194" i="35"/>
  <c r="AE193" i="36"/>
  <c r="AD9" i="28"/>
  <c r="AD7" i="28"/>
  <c r="AE15" i="28"/>
  <c r="AC7" i="28"/>
  <c r="AC19" i="28"/>
  <c r="AD193" i="36"/>
  <c r="AH2" i="35"/>
  <c r="AG63" i="35"/>
  <c r="AG71" i="35"/>
  <c r="AG59" i="35"/>
  <c r="AG64" i="35"/>
  <c r="AG62" i="35"/>
  <c r="AG60" i="35"/>
  <c r="AG70" i="35"/>
  <c r="AG66" i="35"/>
  <c r="AG68" i="35"/>
  <c r="AG67" i="35"/>
  <c r="AG61" i="35"/>
  <c r="AG69" i="35"/>
  <c r="AG65" i="35"/>
  <c r="AH50" i="2"/>
  <c r="AH56" i="2"/>
  <c r="AH54" i="2"/>
  <c r="AH51" i="2"/>
  <c r="AH59" i="2"/>
  <c r="AH52" i="2"/>
  <c r="AH55" i="2"/>
  <c r="AH53" i="2"/>
  <c r="AH58" i="2"/>
  <c r="AH57" i="2"/>
  <c r="AG60" i="29"/>
  <c r="AG67" i="29"/>
  <c r="AG63" i="29"/>
  <c r="AG62" i="29"/>
  <c r="AG59" i="29"/>
  <c r="AG71" i="29"/>
  <c r="AG65" i="29"/>
  <c r="AG68" i="29"/>
  <c r="AG69" i="29"/>
  <c r="AG70" i="29"/>
  <c r="AG61" i="29"/>
  <c r="AG66" i="29"/>
  <c r="AG64" i="29"/>
  <c r="AH2" i="36"/>
  <c r="AG63" i="36"/>
  <c r="AG68" i="36"/>
  <c r="AG65" i="36"/>
  <c r="AG59" i="36"/>
  <c r="AG70" i="36"/>
  <c r="AG69" i="36"/>
  <c r="AG60" i="36"/>
  <c r="AG66" i="36"/>
  <c r="AG62" i="36"/>
  <c r="AG61" i="36"/>
  <c r="AG64" i="36"/>
  <c r="AG67" i="36"/>
  <c r="AG71" i="36"/>
  <c r="AD186" i="35"/>
  <c r="AD194" i="35" s="1"/>
  <c r="AG62" i="31"/>
  <c r="AG71" i="31"/>
  <c r="AG63" i="31"/>
  <c r="AG67" i="31"/>
  <c r="AG60" i="31"/>
  <c r="AG61" i="31"/>
  <c r="AG59" i="31"/>
  <c r="AG68" i="31"/>
  <c r="AG66" i="31"/>
  <c r="AG69" i="31"/>
  <c r="AG65" i="31"/>
  <c r="AG70" i="31"/>
  <c r="AG64" i="31"/>
  <c r="AF73" i="36"/>
  <c r="AF110" i="28" s="1"/>
  <c r="AE179" i="35"/>
  <c r="AE185" i="35"/>
  <c r="AE192" i="35"/>
  <c r="AE184" i="35"/>
  <c r="AE191" i="35"/>
  <c r="AG60" i="33"/>
  <c r="AG64" i="33"/>
  <c r="AG63" i="33"/>
  <c r="AG66" i="33"/>
  <c r="AG65" i="33"/>
  <c r="AG67" i="33"/>
  <c r="AG68" i="33"/>
  <c r="AG70" i="33"/>
  <c r="AG61" i="33"/>
  <c r="AG59" i="33"/>
  <c r="AG62" i="33"/>
  <c r="AG71" i="33"/>
  <c r="AG69" i="33"/>
  <c r="AG62" i="34"/>
  <c r="AG71" i="34"/>
  <c r="AG60" i="34"/>
  <c r="AG59" i="34"/>
  <c r="AG66" i="34"/>
  <c r="AG64" i="34"/>
  <c r="AG70" i="34"/>
  <c r="AG67" i="34"/>
  <c r="AG63" i="34"/>
  <c r="AG65" i="34"/>
  <c r="AG69" i="34"/>
  <c r="AG61" i="34"/>
  <c r="AG68" i="34"/>
  <c r="AG70" i="30"/>
  <c r="AG61" i="30"/>
  <c r="AG59" i="30"/>
  <c r="AG63" i="30"/>
  <c r="AG71" i="30"/>
  <c r="AG68" i="30"/>
  <c r="AG69" i="30"/>
  <c r="AG66" i="30"/>
  <c r="AG65" i="30"/>
  <c r="AG67" i="30"/>
  <c r="AG62" i="30"/>
  <c r="AG60" i="30"/>
  <c r="AG64" i="30"/>
  <c r="AG56" i="32"/>
  <c r="AG51" i="32"/>
  <c r="AG58" i="32"/>
  <c r="AG52" i="32"/>
  <c r="AG54" i="32"/>
  <c r="AG53" i="32"/>
  <c r="AG50" i="32"/>
  <c r="AG55" i="32"/>
  <c r="AG57" i="32"/>
  <c r="AG59" i="32"/>
  <c r="AG71" i="10"/>
  <c r="AG64" i="10"/>
  <c r="AG70" i="10"/>
  <c r="AG66" i="10"/>
  <c r="AG63" i="10"/>
  <c r="AG60" i="10"/>
  <c r="AG65" i="10"/>
  <c r="AG61" i="10"/>
  <c r="AG67" i="10"/>
  <c r="AG69" i="10"/>
  <c r="AG59" i="10"/>
  <c r="AG62" i="10"/>
  <c r="AG68" i="10"/>
  <c r="AD186" i="36"/>
  <c r="AF73" i="35"/>
  <c r="AF109" i="28" s="1"/>
  <c r="AF25" i="28" s="1"/>
  <c r="AB32" i="28"/>
  <c r="AB33" i="28" s="1"/>
  <c r="AE62" i="32"/>
  <c r="AF62" i="2"/>
  <c r="AE158" i="31"/>
  <c r="AE177" i="29"/>
  <c r="AC197" i="34"/>
  <c r="AE177" i="30"/>
  <c r="AE74" i="34"/>
  <c r="AF73" i="33"/>
  <c r="AD190" i="34"/>
  <c r="AD192" i="34" s="1"/>
  <c r="AD196" i="34"/>
  <c r="AF157" i="29"/>
  <c r="AH2" i="48"/>
  <c r="AG21" i="48"/>
  <c r="AG23" i="48" s="1"/>
  <c r="AD197" i="30"/>
  <c r="AF175" i="34"/>
  <c r="AH2" i="10"/>
  <c r="AG61" i="2"/>
  <c r="AF176" i="29"/>
  <c r="AC198" i="31"/>
  <c r="AD193" i="30"/>
  <c r="AF73" i="10"/>
  <c r="AC198" i="30"/>
  <c r="AE178" i="30"/>
  <c r="AE179" i="30" s="1"/>
  <c r="AE189" i="30"/>
  <c r="AE182" i="30"/>
  <c r="AI2" i="2"/>
  <c r="AC194" i="31"/>
  <c r="AE189" i="34"/>
  <c r="AE191" i="34" s="1"/>
  <c r="AE182" i="34"/>
  <c r="AE184" i="34" s="1"/>
  <c r="AE176" i="34"/>
  <c r="AC194" i="30"/>
  <c r="AE158" i="29"/>
  <c r="AE189" i="29"/>
  <c r="AE178" i="29"/>
  <c r="AE179" i="29" s="1"/>
  <c r="AE182" i="29"/>
  <c r="AF157" i="30"/>
  <c r="AD197" i="31"/>
  <c r="AD191" i="31"/>
  <c r="AD193" i="31" s="1"/>
  <c r="AH2" i="32"/>
  <c r="AF176" i="31"/>
  <c r="AE189" i="31"/>
  <c r="AE182" i="31"/>
  <c r="AE178" i="31"/>
  <c r="AE179" i="31" s="1"/>
  <c r="AE183" i="31"/>
  <c r="AE185" i="31" s="1"/>
  <c r="AE190" i="31"/>
  <c r="AE192" i="31" s="1"/>
  <c r="AE177" i="31"/>
  <c r="AD196" i="31"/>
  <c r="AD184" i="31"/>
  <c r="AD186" i="31" s="1"/>
  <c r="AF73" i="29"/>
  <c r="AF61" i="32"/>
  <c r="AF106" i="28" s="1"/>
  <c r="AF73" i="31"/>
  <c r="AH2" i="34"/>
  <c r="AG168" i="34"/>
  <c r="AG149" i="34"/>
  <c r="AG145" i="34"/>
  <c r="AG143" i="34"/>
  <c r="AG164" i="34"/>
  <c r="AG162" i="34"/>
  <c r="AG146" i="34"/>
  <c r="AG165" i="34"/>
  <c r="AC198" i="29"/>
  <c r="AE158" i="30"/>
  <c r="AF73" i="30"/>
  <c r="AH2" i="30"/>
  <c r="AG170" i="30"/>
  <c r="AG151" i="30"/>
  <c r="AG172" i="30"/>
  <c r="AG169" i="30"/>
  <c r="AG153" i="30"/>
  <c r="AG150" i="30"/>
  <c r="AG165" i="30"/>
  <c r="AG154" i="30"/>
  <c r="AG146" i="30"/>
  <c r="AG173" i="30"/>
  <c r="AG143" i="30"/>
  <c r="AG162" i="30"/>
  <c r="AG168" i="30"/>
  <c r="AG149" i="30"/>
  <c r="AD184" i="29"/>
  <c r="AD186" i="29" s="1"/>
  <c r="AD196" i="29"/>
  <c r="AF157" i="31"/>
  <c r="AF156" i="34"/>
  <c r="AD186" i="30"/>
  <c r="AC194" i="29"/>
  <c r="AF176" i="30"/>
  <c r="AE190" i="30"/>
  <c r="AE192" i="30" s="1"/>
  <c r="AE183" i="30"/>
  <c r="AE185" i="30" s="1"/>
  <c r="AE181" i="34"/>
  <c r="AE188" i="34"/>
  <c r="AH2" i="29"/>
  <c r="AG164" i="29"/>
  <c r="AG145" i="29"/>
  <c r="AG163" i="29"/>
  <c r="AG144" i="29"/>
  <c r="AG165" i="29"/>
  <c r="AG146" i="29"/>
  <c r="AG170" i="29"/>
  <c r="AG143" i="29"/>
  <c r="AG162" i="29"/>
  <c r="AG166" i="29"/>
  <c r="AG151" i="29"/>
  <c r="AG147" i="29"/>
  <c r="AG154" i="29"/>
  <c r="AG169" i="29"/>
  <c r="AG150" i="29"/>
  <c r="AG168" i="29"/>
  <c r="AG149" i="29"/>
  <c r="AG152" i="29"/>
  <c r="AG171" i="29"/>
  <c r="AG173" i="29"/>
  <c r="AG80" i="43"/>
  <c r="AG85" i="43" s="1"/>
  <c r="AH2" i="43"/>
  <c r="AG77" i="43"/>
  <c r="AG82" i="43" s="1"/>
  <c r="AG78" i="43"/>
  <c r="AG83" i="43" s="1"/>
  <c r="AG79" i="43"/>
  <c r="AG84" i="43" s="1"/>
  <c r="AD191" i="29"/>
  <c r="AD193" i="29" s="1"/>
  <c r="AD197" i="29"/>
  <c r="AH2" i="31"/>
  <c r="AG143" i="31"/>
  <c r="AG162" i="31"/>
  <c r="AG165" i="31"/>
  <c r="AG146" i="31"/>
  <c r="AG149" i="31"/>
  <c r="AG150" i="31"/>
  <c r="AG168" i="31"/>
  <c r="AG169" i="31"/>
  <c r="AD196" i="30"/>
  <c r="AC193" i="34"/>
  <c r="AE157" i="34"/>
  <c r="AD195" i="34"/>
  <c r="AD183" i="34"/>
  <c r="AD185" i="34" s="1"/>
  <c r="AE183" i="29"/>
  <c r="AE185" i="29" s="1"/>
  <c r="AE190" i="29"/>
  <c r="AE192" i="29" s="1"/>
  <c r="AH2" i="33"/>
  <c r="AF73" i="34"/>
  <c r="AE17" i="28" l="1"/>
  <c r="AD95" i="28"/>
  <c r="AD19" i="28"/>
  <c r="AF26" i="28"/>
  <c r="AE94" i="28"/>
  <c r="AE27" i="28"/>
  <c r="AD30" i="28"/>
  <c r="AF177" i="30"/>
  <c r="AF74" i="10"/>
  <c r="AF99" i="28"/>
  <c r="AF91" i="28" s="1"/>
  <c r="AC11" i="28"/>
  <c r="AC31" i="28" s="1"/>
  <c r="AC32" i="28" s="1"/>
  <c r="AC33" i="28" s="1"/>
  <c r="AE111" i="28"/>
  <c r="AF90" i="28"/>
  <c r="AF74" i="31"/>
  <c r="AF102" i="28"/>
  <c r="AF94" i="28" s="1"/>
  <c r="AE92" i="28"/>
  <c r="AF178" i="34"/>
  <c r="AF108" i="28"/>
  <c r="AF24" i="28" s="1"/>
  <c r="AF14" i="28"/>
  <c r="AE6" i="28"/>
  <c r="AF74" i="29"/>
  <c r="AF100" i="28"/>
  <c r="AG98" i="28"/>
  <c r="AF22" i="28"/>
  <c r="AE103" i="28"/>
  <c r="AE91" i="28"/>
  <c r="AD10" i="28"/>
  <c r="AE18" i="28"/>
  <c r="AF74" i="30"/>
  <c r="AF101" i="28"/>
  <c r="AF93" i="28" s="1"/>
  <c r="AF74" i="33"/>
  <c r="AF107" i="28"/>
  <c r="AE7" i="28"/>
  <c r="AE9" i="28"/>
  <c r="AD8" i="28"/>
  <c r="AE16" i="28"/>
  <c r="AD194" i="36"/>
  <c r="AH71" i="34"/>
  <c r="AH60" i="34"/>
  <c r="AH62" i="34"/>
  <c r="AH70" i="34"/>
  <c r="AH68" i="34"/>
  <c r="AH63" i="34"/>
  <c r="AH59" i="34"/>
  <c r="AH66" i="34"/>
  <c r="AH65" i="34"/>
  <c r="AH64" i="34"/>
  <c r="AH61" i="34"/>
  <c r="AH67" i="34"/>
  <c r="AH69" i="34"/>
  <c r="AE186" i="35"/>
  <c r="AI2" i="36"/>
  <c r="AH70" i="36"/>
  <c r="AH71" i="36"/>
  <c r="AH59" i="36"/>
  <c r="AH64" i="36"/>
  <c r="AH69" i="36"/>
  <c r="AH62" i="36"/>
  <c r="AH65" i="36"/>
  <c r="AH60" i="36"/>
  <c r="AH68" i="36"/>
  <c r="AH66" i="36"/>
  <c r="AH67" i="36"/>
  <c r="AH63" i="36"/>
  <c r="AH61" i="36"/>
  <c r="AH62" i="29"/>
  <c r="AH63" i="29"/>
  <c r="AH59" i="29"/>
  <c r="AH60" i="29"/>
  <c r="AH67" i="29"/>
  <c r="AH65" i="29"/>
  <c r="AH68" i="29"/>
  <c r="AH70" i="29"/>
  <c r="AH61" i="29"/>
  <c r="AH66" i="29"/>
  <c r="AH69" i="29"/>
  <c r="AH71" i="29"/>
  <c r="AH64" i="29"/>
  <c r="AI54" i="2"/>
  <c r="AI50" i="2"/>
  <c r="AI56" i="2"/>
  <c r="AI55" i="2"/>
  <c r="AI51" i="2"/>
  <c r="AI59" i="2"/>
  <c r="AI52" i="2"/>
  <c r="AI53" i="2"/>
  <c r="AI58" i="2"/>
  <c r="AI57" i="2"/>
  <c r="AF192" i="36"/>
  <c r="AF184" i="36"/>
  <c r="AF191" i="36"/>
  <c r="AF179" i="36"/>
  <c r="AF185" i="36"/>
  <c r="AG73" i="36"/>
  <c r="AG110" i="28" s="1"/>
  <c r="AG26" i="28" s="1"/>
  <c r="AG73" i="35"/>
  <c r="AG109" i="28" s="1"/>
  <c r="AG25" i="28" s="1"/>
  <c r="AH61" i="30"/>
  <c r="AH70" i="30"/>
  <c r="AH68" i="30"/>
  <c r="AH71" i="30"/>
  <c r="AH59" i="30"/>
  <c r="AH63" i="30"/>
  <c r="AH69" i="30"/>
  <c r="AH62" i="30"/>
  <c r="AH60" i="30"/>
  <c r="AH65" i="30"/>
  <c r="AH67" i="30"/>
  <c r="AH66" i="30"/>
  <c r="AH64" i="30"/>
  <c r="AH66" i="10"/>
  <c r="AH69" i="10"/>
  <c r="AH71" i="10"/>
  <c r="AH63" i="10"/>
  <c r="AH61" i="10"/>
  <c r="AH60" i="10"/>
  <c r="AH67" i="10"/>
  <c r="AH70" i="10"/>
  <c r="AH64" i="10"/>
  <c r="AH65" i="10"/>
  <c r="AH62" i="10"/>
  <c r="AH59" i="10"/>
  <c r="AH68" i="10"/>
  <c r="AH58" i="32"/>
  <c r="AH51" i="32"/>
  <c r="AH54" i="32"/>
  <c r="AH56" i="32"/>
  <c r="AH52" i="32"/>
  <c r="AH53" i="32"/>
  <c r="AH50" i="32"/>
  <c r="AH55" i="32"/>
  <c r="AH57" i="32"/>
  <c r="AH59" i="32"/>
  <c r="AF185" i="35"/>
  <c r="AF184" i="35"/>
  <c r="AF179" i="35"/>
  <c r="AF192" i="35"/>
  <c r="AF191" i="35"/>
  <c r="AH63" i="33"/>
  <c r="AH64" i="33"/>
  <c r="AH66" i="33"/>
  <c r="AH60" i="33"/>
  <c r="AH61" i="33"/>
  <c r="AH69" i="33"/>
  <c r="AH67" i="33"/>
  <c r="AH65" i="33"/>
  <c r="AH68" i="33"/>
  <c r="AH62" i="33"/>
  <c r="AH59" i="33"/>
  <c r="AH70" i="33"/>
  <c r="AH71" i="33"/>
  <c r="AH71" i="31"/>
  <c r="AH61" i="31"/>
  <c r="AH63" i="31"/>
  <c r="AH62" i="31"/>
  <c r="AH67" i="31"/>
  <c r="AH60" i="31"/>
  <c r="AH70" i="31"/>
  <c r="AH59" i="31"/>
  <c r="AH64" i="31"/>
  <c r="AH65" i="31"/>
  <c r="AH68" i="31"/>
  <c r="AH69" i="31"/>
  <c r="AH66" i="31"/>
  <c r="AF158" i="30"/>
  <c r="AF74" i="35"/>
  <c r="AE193" i="35"/>
  <c r="AF74" i="36"/>
  <c r="AG74" i="36" s="1"/>
  <c r="AI2" i="35"/>
  <c r="AH71" i="35"/>
  <c r="AH69" i="35"/>
  <c r="AH64" i="35"/>
  <c r="AH60" i="35"/>
  <c r="AH67" i="35"/>
  <c r="AH65" i="35"/>
  <c r="AH70" i="35"/>
  <c r="AH62" i="35"/>
  <c r="AH66" i="35"/>
  <c r="AH63" i="35"/>
  <c r="AH59" i="35"/>
  <c r="AH61" i="35"/>
  <c r="AH68" i="35"/>
  <c r="AF62" i="32"/>
  <c r="AG62" i="2"/>
  <c r="AD193" i="34"/>
  <c r="AF158" i="31"/>
  <c r="AD197" i="34"/>
  <c r="AD194" i="31"/>
  <c r="AD198" i="31"/>
  <c r="AF157" i="34"/>
  <c r="AD194" i="30"/>
  <c r="AG61" i="32"/>
  <c r="AG106" i="28" s="1"/>
  <c r="AG176" i="30"/>
  <c r="AG190" i="30" s="1"/>
  <c r="AF177" i="31"/>
  <c r="AG176" i="31"/>
  <c r="AG190" i="31" s="1"/>
  <c r="AG73" i="30"/>
  <c r="AG157" i="30"/>
  <c r="AG175" i="34"/>
  <c r="AG182" i="34" s="1"/>
  <c r="AI2" i="43"/>
  <c r="AH80" i="43"/>
  <c r="AH85" i="43" s="1"/>
  <c r="AH77" i="43"/>
  <c r="AH82" i="43" s="1"/>
  <c r="AH78" i="43"/>
  <c r="AH83" i="43" s="1"/>
  <c r="AH79" i="43"/>
  <c r="AH84" i="43" s="1"/>
  <c r="AG73" i="29"/>
  <c r="AI2" i="29"/>
  <c r="AH164" i="29"/>
  <c r="AH145" i="29"/>
  <c r="AH144" i="29"/>
  <c r="AH165" i="29"/>
  <c r="AH146" i="29"/>
  <c r="AH162" i="29"/>
  <c r="AH170" i="29"/>
  <c r="AH166" i="29"/>
  <c r="AH143" i="29"/>
  <c r="AH151" i="29"/>
  <c r="AH147" i="29"/>
  <c r="AH163" i="29"/>
  <c r="AH149" i="29"/>
  <c r="AH173" i="29"/>
  <c r="AH152" i="29"/>
  <c r="AH154" i="29"/>
  <c r="AH171" i="29"/>
  <c r="AH169" i="29"/>
  <c r="AH150" i="29"/>
  <c r="AH168" i="29"/>
  <c r="AE197" i="29"/>
  <c r="AE191" i="29"/>
  <c r="AE193" i="29" s="1"/>
  <c r="AH61" i="2"/>
  <c r="AF74" i="34"/>
  <c r="AG157" i="31"/>
  <c r="AG176" i="29"/>
  <c r="AE196" i="34"/>
  <c r="AE190" i="34"/>
  <c r="AE192" i="34" s="1"/>
  <c r="AF188" i="34"/>
  <c r="AF181" i="34"/>
  <c r="AJ2" i="2"/>
  <c r="AG73" i="10"/>
  <c r="AI2" i="48"/>
  <c r="AH21" i="48"/>
  <c r="AH23" i="48" s="1"/>
  <c r="AI2" i="31"/>
  <c r="AH143" i="31"/>
  <c r="AH162" i="31"/>
  <c r="AH165" i="31"/>
  <c r="AH146" i="31"/>
  <c r="AH169" i="31"/>
  <c r="AH168" i="31"/>
  <c r="AH149" i="31"/>
  <c r="AH150" i="31"/>
  <c r="AE195" i="34"/>
  <c r="AE183" i="34"/>
  <c r="AE185" i="34" s="1"/>
  <c r="AF182" i="31"/>
  <c r="AF178" i="31"/>
  <c r="AF179" i="31" s="1"/>
  <c r="AF189" i="31"/>
  <c r="AI2" i="30"/>
  <c r="AH170" i="30"/>
  <c r="AH151" i="30"/>
  <c r="AH153" i="30"/>
  <c r="AH150" i="30"/>
  <c r="AH169" i="30"/>
  <c r="AH172" i="30"/>
  <c r="AH146" i="30"/>
  <c r="AH165" i="30"/>
  <c r="AH173" i="30"/>
  <c r="AH154" i="30"/>
  <c r="AH162" i="30"/>
  <c r="AH143" i="30"/>
  <c r="AH168" i="30"/>
  <c r="AH149" i="30"/>
  <c r="AI2" i="34"/>
  <c r="AH168" i="34"/>
  <c r="AH149" i="34"/>
  <c r="AH143" i="34"/>
  <c r="AH162" i="34"/>
  <c r="AH164" i="34"/>
  <c r="AH145" i="34"/>
  <c r="AH165" i="34"/>
  <c r="AH146" i="34"/>
  <c r="AI2" i="32"/>
  <c r="AE196" i="30"/>
  <c r="AE184" i="30"/>
  <c r="AE186" i="30" s="1"/>
  <c r="AF190" i="29"/>
  <c r="AF192" i="29" s="1"/>
  <c r="AF183" i="29"/>
  <c r="AF185" i="29" s="1"/>
  <c r="AF158" i="29"/>
  <c r="AF182" i="29"/>
  <c r="AF178" i="29"/>
  <c r="AF179" i="29" s="1"/>
  <c r="AF189" i="29"/>
  <c r="AG73" i="33"/>
  <c r="AG157" i="29"/>
  <c r="AD198" i="29"/>
  <c r="AE197" i="30"/>
  <c r="AE191" i="30"/>
  <c r="AE193" i="30" s="1"/>
  <c r="AD194" i="29"/>
  <c r="AG156" i="34"/>
  <c r="AE196" i="31"/>
  <c r="AE184" i="31"/>
  <c r="AE186" i="31" s="1"/>
  <c r="AF178" i="30"/>
  <c r="AF179" i="30" s="1"/>
  <c r="AF189" i="30"/>
  <c r="AF182" i="30"/>
  <c r="AI2" i="10"/>
  <c r="AI2" i="33"/>
  <c r="AF183" i="30"/>
  <c r="AF185" i="30" s="1"/>
  <c r="AF190" i="30"/>
  <c r="AF192" i="30" s="1"/>
  <c r="AG73" i="34"/>
  <c r="AE191" i="31"/>
  <c r="AE193" i="31" s="1"/>
  <c r="AE197" i="31"/>
  <c r="AE196" i="29"/>
  <c r="AE198" i="29" s="1"/>
  <c r="AE184" i="29"/>
  <c r="AE186" i="29" s="1"/>
  <c r="AE194" i="29" s="1"/>
  <c r="AF176" i="34"/>
  <c r="AF182" i="34"/>
  <c r="AF184" i="34" s="1"/>
  <c r="AF189" i="34"/>
  <c r="AF191" i="34" s="1"/>
  <c r="AG73" i="31"/>
  <c r="AF183" i="31"/>
  <c r="AF185" i="31" s="1"/>
  <c r="AF190" i="31"/>
  <c r="AF192" i="31" s="1"/>
  <c r="AD198" i="30"/>
  <c r="AF177" i="29"/>
  <c r="AG74" i="35" l="1"/>
  <c r="AF17" i="28"/>
  <c r="AE95" i="28"/>
  <c r="AE30" i="28" s="1"/>
  <c r="AG22" i="28"/>
  <c r="AF111" i="28"/>
  <c r="AD11" i="28"/>
  <c r="AD31" i="28" s="1"/>
  <c r="AD32" i="28" s="1"/>
  <c r="AD33" i="28" s="1"/>
  <c r="AG74" i="31"/>
  <c r="AG102" i="28"/>
  <c r="AG94" i="28" s="1"/>
  <c r="AG90" i="28"/>
  <c r="AF92" i="28"/>
  <c r="AF95" i="28" s="1"/>
  <c r="AF6" i="28"/>
  <c r="AG74" i="10"/>
  <c r="AG99" i="28"/>
  <c r="AF27" i="28"/>
  <c r="AF15" i="28"/>
  <c r="AF7" i="28" s="1"/>
  <c r="AE10" i="28"/>
  <c r="AF18" i="28"/>
  <c r="AF103" i="28"/>
  <c r="AG178" i="34"/>
  <c r="AG108" i="28"/>
  <c r="AG24" i="28" s="1"/>
  <c r="AH62" i="2"/>
  <c r="AH98" i="28"/>
  <c r="AG74" i="29"/>
  <c r="AG100" i="28"/>
  <c r="AG74" i="30"/>
  <c r="AG101" i="28"/>
  <c r="AG93" i="28" s="1"/>
  <c r="AG14" i="28"/>
  <c r="AF23" i="28"/>
  <c r="AG74" i="33"/>
  <c r="AG107" i="28"/>
  <c r="AF16" i="28"/>
  <c r="AE8" i="28"/>
  <c r="AG6" i="28"/>
  <c r="AF193" i="36"/>
  <c r="AF9" i="28"/>
  <c r="AE19" i="28"/>
  <c r="AG15" i="28"/>
  <c r="AF186" i="35"/>
  <c r="AI56" i="32"/>
  <c r="AI54" i="32"/>
  <c r="AI58" i="32"/>
  <c r="AI51" i="32"/>
  <c r="AI52" i="32"/>
  <c r="AI50" i="32"/>
  <c r="AI59" i="32"/>
  <c r="AI55" i="32"/>
  <c r="AI53" i="32"/>
  <c r="AI57" i="32"/>
  <c r="AI70" i="30"/>
  <c r="AI61" i="30"/>
  <c r="AI59" i="30"/>
  <c r="AI63" i="30"/>
  <c r="AI71" i="30"/>
  <c r="AI68" i="30"/>
  <c r="AI60" i="30"/>
  <c r="AI62" i="30"/>
  <c r="AI64" i="30"/>
  <c r="AI66" i="30"/>
  <c r="AI69" i="30"/>
  <c r="AI65" i="30"/>
  <c r="AI67" i="30"/>
  <c r="AJ2" i="36"/>
  <c r="AI59" i="36"/>
  <c r="AI62" i="36"/>
  <c r="AI69" i="36"/>
  <c r="AI63" i="36"/>
  <c r="AI70" i="36"/>
  <c r="AI67" i="36"/>
  <c r="AI71" i="36"/>
  <c r="AI68" i="36"/>
  <c r="AI65" i="36"/>
  <c r="AI64" i="36"/>
  <c r="AI66" i="36"/>
  <c r="AI61" i="36"/>
  <c r="AI60" i="36"/>
  <c r="AI71" i="34"/>
  <c r="AI60" i="34"/>
  <c r="AI62" i="34"/>
  <c r="AI59" i="34"/>
  <c r="AI70" i="34"/>
  <c r="AI65" i="34"/>
  <c r="AI61" i="34"/>
  <c r="AI66" i="34"/>
  <c r="AI68" i="34"/>
  <c r="AI67" i="34"/>
  <c r="AI69" i="34"/>
  <c r="AI63" i="34"/>
  <c r="AI64" i="34"/>
  <c r="AI62" i="29"/>
  <c r="AI63" i="29"/>
  <c r="AI59" i="29"/>
  <c r="AI60" i="29"/>
  <c r="AI67" i="29"/>
  <c r="AI61" i="29"/>
  <c r="AI70" i="29"/>
  <c r="AI66" i="29"/>
  <c r="AI68" i="29"/>
  <c r="AI69" i="29"/>
  <c r="AI65" i="29"/>
  <c r="AI64" i="29"/>
  <c r="AI71" i="29"/>
  <c r="AE194" i="35"/>
  <c r="AJ50" i="2"/>
  <c r="AJ56" i="2"/>
  <c r="AJ54" i="2"/>
  <c r="AJ52" i="2"/>
  <c r="AJ59" i="2"/>
  <c r="AJ51" i="2"/>
  <c r="AJ55" i="2"/>
  <c r="AJ53" i="2"/>
  <c r="AJ57" i="2"/>
  <c r="AJ58" i="2"/>
  <c r="AH73" i="35"/>
  <c r="AH109" i="28" s="1"/>
  <c r="AH25" i="28" s="1"/>
  <c r="AF186" i="36"/>
  <c r="AI60" i="33"/>
  <c r="AI64" i="33"/>
  <c r="AI66" i="33"/>
  <c r="AI63" i="33"/>
  <c r="AI71" i="33"/>
  <c r="AI62" i="33"/>
  <c r="AI67" i="33"/>
  <c r="AI65" i="33"/>
  <c r="AI69" i="33"/>
  <c r="AI68" i="33"/>
  <c r="AI59" i="33"/>
  <c r="AI61" i="33"/>
  <c r="AI70" i="33"/>
  <c r="AI64" i="10"/>
  <c r="AI71" i="10"/>
  <c r="AI67" i="10"/>
  <c r="AI60" i="10"/>
  <c r="AI70" i="10"/>
  <c r="AI69" i="10"/>
  <c r="AI61" i="10"/>
  <c r="AI65" i="10"/>
  <c r="AI63" i="10"/>
  <c r="AI66" i="10"/>
  <c r="AI62" i="10"/>
  <c r="AI59" i="10"/>
  <c r="AI68" i="10"/>
  <c r="AF193" i="35"/>
  <c r="AJ2" i="35"/>
  <c r="AI71" i="35"/>
  <c r="AI65" i="35"/>
  <c r="AI59" i="35"/>
  <c r="AI63" i="35"/>
  <c r="AI60" i="35"/>
  <c r="AI62" i="35"/>
  <c r="AI67" i="35"/>
  <c r="AI68" i="35"/>
  <c r="AI66" i="35"/>
  <c r="AI61" i="35"/>
  <c r="AI70" i="35"/>
  <c r="AI69" i="35"/>
  <c r="AI64" i="35"/>
  <c r="AG185" i="35"/>
  <c r="AG179" i="35"/>
  <c r="AG191" i="35"/>
  <c r="AG192" i="35"/>
  <c r="AG184" i="35"/>
  <c r="AH73" i="36"/>
  <c r="AH110" i="28" s="1"/>
  <c r="AH26" i="28" s="1"/>
  <c r="AI67" i="31"/>
  <c r="AI61" i="31"/>
  <c r="AI62" i="31"/>
  <c r="AI60" i="31"/>
  <c r="AI71" i="31"/>
  <c r="AI63" i="31"/>
  <c r="AI68" i="31"/>
  <c r="AI66" i="31"/>
  <c r="AI70" i="31"/>
  <c r="AI59" i="31"/>
  <c r="AI69" i="31"/>
  <c r="AI64" i="31"/>
  <c r="AI65" i="31"/>
  <c r="AG62" i="32"/>
  <c r="AG192" i="36"/>
  <c r="AG191" i="36"/>
  <c r="AG179" i="36"/>
  <c r="AG185" i="36"/>
  <c r="AG184" i="36"/>
  <c r="AG158" i="31"/>
  <c r="AE198" i="31"/>
  <c r="AG178" i="30"/>
  <c r="AG179" i="30" s="1"/>
  <c r="AG183" i="30"/>
  <c r="AG185" i="30" s="1"/>
  <c r="AG157" i="34"/>
  <c r="AG177" i="30"/>
  <c r="AG177" i="31"/>
  <c r="AG182" i="30"/>
  <c r="AG189" i="30"/>
  <c r="AG191" i="30" s="1"/>
  <c r="AG158" i="30"/>
  <c r="AE193" i="34"/>
  <c r="AG189" i="34"/>
  <c r="AG191" i="34" s="1"/>
  <c r="AG192" i="30"/>
  <c r="AG177" i="29"/>
  <c r="AG176" i="34"/>
  <c r="AE197" i="34"/>
  <c r="AH157" i="30"/>
  <c r="AH182" i="30" s="1"/>
  <c r="AH73" i="33"/>
  <c r="AE198" i="30"/>
  <c r="AH73" i="30"/>
  <c r="AG183" i="31"/>
  <c r="AG185" i="31" s="1"/>
  <c r="AE194" i="31"/>
  <c r="AG178" i="29"/>
  <c r="AG179" i="29" s="1"/>
  <c r="AG189" i="29"/>
  <c r="AG182" i="29"/>
  <c r="AJ2" i="31"/>
  <c r="AI162" i="31"/>
  <c r="AI143" i="31"/>
  <c r="AI146" i="31"/>
  <c r="AI165" i="31"/>
  <c r="AI149" i="31"/>
  <c r="AI169" i="31"/>
  <c r="AI150" i="31"/>
  <c r="AI168" i="31"/>
  <c r="AG74" i="34"/>
  <c r="AH157" i="29"/>
  <c r="AE194" i="30"/>
  <c r="AF196" i="31"/>
  <c r="AF184" i="31"/>
  <c r="AF186" i="31" s="1"/>
  <c r="AF183" i="34"/>
  <c r="AF185" i="34" s="1"/>
  <c r="AF195" i="34"/>
  <c r="AJ2" i="33"/>
  <c r="AG188" i="34"/>
  <c r="AG181" i="34"/>
  <c r="AJ2" i="34"/>
  <c r="AI168" i="34"/>
  <c r="AI149" i="34"/>
  <c r="AI162" i="34"/>
  <c r="AI164" i="34"/>
  <c r="AI143" i="34"/>
  <c r="AI145" i="34"/>
  <c r="AI165" i="34"/>
  <c r="AI146" i="34"/>
  <c r="AH176" i="30"/>
  <c r="AF190" i="34"/>
  <c r="AF192" i="34" s="1"/>
  <c r="AF196" i="34"/>
  <c r="AF191" i="29"/>
  <c r="AF193" i="29" s="1"/>
  <c r="AF197" i="29"/>
  <c r="AG184" i="34"/>
  <c r="AJ2" i="30"/>
  <c r="AI170" i="30"/>
  <c r="AI151" i="30"/>
  <c r="AI169" i="30"/>
  <c r="AI150" i="30"/>
  <c r="AI172" i="30"/>
  <c r="AI153" i="30"/>
  <c r="AI154" i="30"/>
  <c r="AI173" i="30"/>
  <c r="AI146" i="30"/>
  <c r="AI165" i="30"/>
  <c r="AI162" i="30"/>
  <c r="AI143" i="30"/>
  <c r="AI149" i="30"/>
  <c r="AI168" i="30"/>
  <c r="AJ2" i="48"/>
  <c r="AI21" i="48"/>
  <c r="AI23" i="48" s="1"/>
  <c r="AH73" i="29"/>
  <c r="AJ2" i="43"/>
  <c r="AI79" i="43"/>
  <c r="AI84" i="43" s="1"/>
  <c r="AI80" i="43"/>
  <c r="AI85" i="43" s="1"/>
  <c r="AI77" i="43"/>
  <c r="AI82" i="43" s="1"/>
  <c r="AI78" i="43"/>
  <c r="AI83" i="43" s="1"/>
  <c r="AJ2" i="10"/>
  <c r="AH73" i="34"/>
  <c r="AI61" i="2"/>
  <c r="AF184" i="29"/>
  <c r="AF186" i="29" s="1"/>
  <c r="AF196" i="29"/>
  <c r="AJ2" i="32"/>
  <c r="AH175" i="34"/>
  <c r="AH73" i="31"/>
  <c r="AG183" i="29"/>
  <c r="AG185" i="29" s="1"/>
  <c r="AG190" i="29"/>
  <c r="AG192" i="29" s="1"/>
  <c r="AH176" i="29"/>
  <c r="AJ2" i="29"/>
  <c r="AI164" i="29"/>
  <c r="AI145" i="29"/>
  <c r="AI146" i="29"/>
  <c r="AI143" i="29"/>
  <c r="AI163" i="29"/>
  <c r="AI166" i="29"/>
  <c r="AI144" i="29"/>
  <c r="AI170" i="29"/>
  <c r="AI147" i="29"/>
  <c r="AI151" i="29"/>
  <c r="AI165" i="29"/>
  <c r="AI162" i="29"/>
  <c r="AI150" i="29"/>
  <c r="AI168" i="29"/>
  <c r="AI149" i="29"/>
  <c r="AI169" i="29"/>
  <c r="AI154" i="29"/>
  <c r="AI171" i="29"/>
  <c r="AI152" i="29"/>
  <c r="AI173" i="29"/>
  <c r="AG192" i="31"/>
  <c r="AF184" i="30"/>
  <c r="AF186" i="30" s="1"/>
  <c r="AF196" i="30"/>
  <c r="AF197" i="30"/>
  <c r="AF191" i="30"/>
  <c r="AF193" i="30" s="1"/>
  <c r="AG158" i="29"/>
  <c r="AH158" i="29" s="1"/>
  <c r="AH156" i="34"/>
  <c r="AH176" i="31"/>
  <c r="AH73" i="10"/>
  <c r="AH61" i="32"/>
  <c r="AF197" i="31"/>
  <c r="AF191" i="31"/>
  <c r="AF193" i="31" s="1"/>
  <c r="AH157" i="31"/>
  <c r="AK2" i="2"/>
  <c r="AG189" i="31"/>
  <c r="AG178" i="31"/>
  <c r="AG179" i="31" s="1"/>
  <c r="AG182" i="31"/>
  <c r="AH14" i="28" l="1"/>
  <c r="AE11" i="28"/>
  <c r="AE31" i="28" s="1"/>
  <c r="AE32" i="28" s="1"/>
  <c r="AE33" i="28" s="1"/>
  <c r="AG111" i="28"/>
  <c r="AG17" i="28"/>
  <c r="AG9" i="28" s="1"/>
  <c r="AF194" i="35"/>
  <c r="AG91" i="28"/>
  <c r="AH74" i="31"/>
  <c r="AH102" i="28"/>
  <c r="AH94" i="28" s="1"/>
  <c r="AH74" i="33"/>
  <c r="AH107" i="28"/>
  <c r="AF194" i="36"/>
  <c r="AG23" i="28"/>
  <c r="AG92" i="28"/>
  <c r="AI62" i="2"/>
  <c r="AI98" i="28"/>
  <c r="AH74" i="29"/>
  <c r="AH100" i="28"/>
  <c r="AF10" i="28"/>
  <c r="AG18" i="28"/>
  <c r="AG103" i="28"/>
  <c r="AH74" i="30"/>
  <c r="AH101" i="28"/>
  <c r="AH93" i="28" s="1"/>
  <c r="AH90" i="28"/>
  <c r="AG95" i="28"/>
  <c r="AG30" i="28" s="1"/>
  <c r="AF30" i="28"/>
  <c r="AH62" i="32"/>
  <c r="AH106" i="28"/>
  <c r="AH178" i="34"/>
  <c r="AH108" i="28"/>
  <c r="AH24" i="28" s="1"/>
  <c r="AH74" i="10"/>
  <c r="AH99" i="28"/>
  <c r="AH91" i="28" s="1"/>
  <c r="AG193" i="36"/>
  <c r="AF8" i="28"/>
  <c r="AG16" i="28"/>
  <c r="AF19" i="28"/>
  <c r="AG7" i="28"/>
  <c r="AG197" i="30"/>
  <c r="AJ67" i="29"/>
  <c r="AJ63" i="29"/>
  <c r="AJ62" i="29"/>
  <c r="AJ60" i="29"/>
  <c r="AJ59" i="29"/>
  <c r="AJ70" i="29"/>
  <c r="AJ68" i="29"/>
  <c r="AJ65" i="29"/>
  <c r="AJ61" i="29"/>
  <c r="AJ64" i="29"/>
  <c r="AJ66" i="29"/>
  <c r="AJ71" i="29"/>
  <c r="AJ69" i="29"/>
  <c r="AJ62" i="34"/>
  <c r="AJ60" i="34"/>
  <c r="AJ71" i="34"/>
  <c r="AJ63" i="34"/>
  <c r="AJ61" i="34"/>
  <c r="AJ66" i="34"/>
  <c r="AJ64" i="34"/>
  <c r="AJ70" i="34"/>
  <c r="AJ65" i="34"/>
  <c r="AJ69" i="34"/>
  <c r="AJ67" i="34"/>
  <c r="AJ68" i="34"/>
  <c r="AJ59" i="34"/>
  <c r="AJ70" i="30"/>
  <c r="AJ61" i="30"/>
  <c r="AJ68" i="30"/>
  <c r="AJ59" i="30"/>
  <c r="AJ63" i="30"/>
  <c r="AJ71" i="30"/>
  <c r="AJ66" i="30"/>
  <c r="AJ65" i="30"/>
  <c r="AJ60" i="30"/>
  <c r="AJ62" i="30"/>
  <c r="AJ64" i="30"/>
  <c r="AJ69" i="30"/>
  <c r="AJ67" i="30"/>
  <c r="AH185" i="36"/>
  <c r="AH192" i="36"/>
  <c r="AH179" i="36"/>
  <c r="AH184" i="36"/>
  <c r="AH191" i="36"/>
  <c r="AI73" i="35"/>
  <c r="AI109" i="28" s="1"/>
  <c r="AI25" i="28" s="1"/>
  <c r="AH184" i="35"/>
  <c r="AH179" i="35"/>
  <c r="AH192" i="35"/>
  <c r="AH185" i="35"/>
  <c r="AH191" i="35"/>
  <c r="AJ63" i="10"/>
  <c r="AJ70" i="10"/>
  <c r="AJ61" i="10"/>
  <c r="AJ66" i="10"/>
  <c r="AJ60" i="10"/>
  <c r="AJ69" i="10"/>
  <c r="AJ64" i="10"/>
  <c r="AJ67" i="10"/>
  <c r="AJ71" i="10"/>
  <c r="AJ65" i="10"/>
  <c r="AJ62" i="10"/>
  <c r="AJ59" i="10"/>
  <c r="AJ68" i="10"/>
  <c r="AH74" i="36"/>
  <c r="AG186" i="35"/>
  <c r="AJ63" i="33"/>
  <c r="AJ64" i="33"/>
  <c r="AJ66" i="33"/>
  <c r="AJ60" i="33"/>
  <c r="AJ61" i="33"/>
  <c r="AJ62" i="33"/>
  <c r="AJ70" i="33"/>
  <c r="AJ71" i="33"/>
  <c r="AJ65" i="33"/>
  <c r="AJ68" i="33"/>
  <c r="AJ69" i="33"/>
  <c r="AJ59" i="33"/>
  <c r="AJ67" i="33"/>
  <c r="AJ60" i="31"/>
  <c r="AJ67" i="31"/>
  <c r="AJ63" i="31"/>
  <c r="AJ71" i="31"/>
  <c r="AJ61" i="31"/>
  <c r="AJ62" i="31"/>
  <c r="AJ59" i="31"/>
  <c r="AJ70" i="31"/>
  <c r="AJ68" i="31"/>
  <c r="AJ69" i="31"/>
  <c r="AJ65" i="31"/>
  <c r="AJ64" i="31"/>
  <c r="AJ66" i="31"/>
  <c r="AI73" i="36"/>
  <c r="AI110" i="28" s="1"/>
  <c r="AI26" i="28" s="1"/>
  <c r="AK54" i="2"/>
  <c r="AK56" i="2"/>
  <c r="AK50" i="2"/>
  <c r="AK51" i="2"/>
  <c r="AK52" i="2"/>
  <c r="AK55" i="2"/>
  <c r="AK59" i="2"/>
  <c r="AK58" i="2"/>
  <c r="AK53" i="2"/>
  <c r="AK57" i="2"/>
  <c r="AG193" i="35"/>
  <c r="AK2" i="35"/>
  <c r="AJ59" i="35"/>
  <c r="AJ69" i="35"/>
  <c r="AJ60" i="35"/>
  <c r="AJ66" i="35"/>
  <c r="AJ67" i="35"/>
  <c r="AJ70" i="35"/>
  <c r="AJ62" i="35"/>
  <c r="AJ64" i="35"/>
  <c r="AJ71" i="35"/>
  <c r="AJ61" i="35"/>
  <c r="AJ68" i="35"/>
  <c r="AJ65" i="35"/>
  <c r="AJ63" i="35"/>
  <c r="AK2" i="36"/>
  <c r="AJ68" i="36"/>
  <c r="AJ66" i="36"/>
  <c r="AJ63" i="36"/>
  <c r="AJ71" i="36"/>
  <c r="AJ65" i="36"/>
  <c r="AJ64" i="36"/>
  <c r="AJ59" i="36"/>
  <c r="AJ62" i="36"/>
  <c r="AJ69" i="36"/>
  <c r="AJ61" i="36"/>
  <c r="AJ70" i="36"/>
  <c r="AJ67" i="36"/>
  <c r="AJ60" i="36"/>
  <c r="AJ58" i="32"/>
  <c r="AJ56" i="32"/>
  <c r="AJ52" i="32"/>
  <c r="AJ54" i="32"/>
  <c r="AJ51" i="32"/>
  <c r="AJ53" i="32"/>
  <c r="AJ59" i="32"/>
  <c r="AJ50" i="32"/>
  <c r="AJ57" i="32"/>
  <c r="AJ55" i="32"/>
  <c r="AG186" i="36"/>
  <c r="AH74" i="35"/>
  <c r="AI74" i="35" s="1"/>
  <c r="AH177" i="30"/>
  <c r="AG196" i="30"/>
  <c r="AH157" i="34"/>
  <c r="AG184" i="30"/>
  <c r="AG186" i="30" s="1"/>
  <c r="AF198" i="29"/>
  <c r="AG193" i="30"/>
  <c r="AH189" i="30"/>
  <c r="AH191" i="30" s="1"/>
  <c r="AH158" i="30"/>
  <c r="AF194" i="30"/>
  <c r="AI157" i="30"/>
  <c r="AI189" i="30" s="1"/>
  <c r="AF193" i="34"/>
  <c r="AJ61" i="2"/>
  <c r="AI176" i="29"/>
  <c r="AI183" i="29" s="1"/>
  <c r="AF197" i="34"/>
  <c r="AK2" i="33"/>
  <c r="AH184" i="30"/>
  <c r="AI157" i="31"/>
  <c r="AG198" i="30"/>
  <c r="AK2" i="34"/>
  <c r="AJ149" i="34"/>
  <c r="AJ168" i="34"/>
  <c r="AJ164" i="34"/>
  <c r="AJ145" i="34"/>
  <c r="AJ143" i="34"/>
  <c r="AJ162" i="34"/>
  <c r="AJ146" i="34"/>
  <c r="AJ165" i="34"/>
  <c r="AI176" i="31"/>
  <c r="AF198" i="30"/>
  <c r="AL2" i="2"/>
  <c r="AH189" i="34"/>
  <c r="AH191" i="34" s="1"/>
  <c r="AH182" i="34"/>
  <c r="AH184" i="34" s="1"/>
  <c r="AI73" i="10"/>
  <c r="AI73" i="34"/>
  <c r="AG195" i="34"/>
  <c r="AG183" i="34"/>
  <c r="AG185" i="34" s="1"/>
  <c r="AK2" i="31"/>
  <c r="AJ162" i="31"/>
  <c r="AJ143" i="31"/>
  <c r="AJ146" i="31"/>
  <c r="AJ165" i="31"/>
  <c r="AJ149" i="31"/>
  <c r="AJ168" i="31"/>
  <c r="AJ169" i="31"/>
  <c r="AJ150" i="31"/>
  <c r="AH190" i="31"/>
  <c r="AH192" i="31" s="1"/>
  <c r="AH183" i="31"/>
  <c r="AH185" i="31" s="1"/>
  <c r="AH182" i="31"/>
  <c r="AH189" i="31"/>
  <c r="AH178" i="31"/>
  <c r="AH179" i="31" s="1"/>
  <c r="AK2" i="29"/>
  <c r="AJ145" i="29"/>
  <c r="AJ164" i="29"/>
  <c r="AJ166" i="29"/>
  <c r="AJ170" i="29"/>
  <c r="AJ146" i="29"/>
  <c r="AJ162" i="29"/>
  <c r="AJ147" i="29"/>
  <c r="AJ151" i="29"/>
  <c r="AJ165" i="29"/>
  <c r="AJ143" i="29"/>
  <c r="AJ144" i="29"/>
  <c r="AJ163" i="29"/>
  <c r="AJ173" i="29"/>
  <c r="AJ150" i="29"/>
  <c r="AJ169" i="29"/>
  <c r="AJ168" i="29"/>
  <c r="AJ152" i="29"/>
  <c r="AJ149" i="29"/>
  <c r="AJ171" i="29"/>
  <c r="AJ154" i="29"/>
  <c r="AI73" i="30"/>
  <c r="AI156" i="34"/>
  <c r="AG190" i="34"/>
  <c r="AG192" i="34" s="1"/>
  <c r="AG196" i="34"/>
  <c r="AH158" i="31"/>
  <c r="AH182" i="29"/>
  <c r="AH189" i="29"/>
  <c r="AH178" i="29"/>
  <c r="AH179" i="29" s="1"/>
  <c r="AG196" i="29"/>
  <c r="AG184" i="29"/>
  <c r="AG186" i="29" s="1"/>
  <c r="AH190" i="29"/>
  <c r="AH192" i="29" s="1"/>
  <c r="AH183" i="29"/>
  <c r="AH185" i="29" s="1"/>
  <c r="AI61" i="32"/>
  <c r="AK2" i="43"/>
  <c r="AJ78" i="43"/>
  <c r="AJ83" i="43" s="1"/>
  <c r="AJ79" i="43"/>
  <c r="AJ84" i="43" s="1"/>
  <c r="AJ80" i="43"/>
  <c r="AJ85" i="43" s="1"/>
  <c r="AJ77" i="43"/>
  <c r="AJ82" i="43" s="1"/>
  <c r="AH183" i="30"/>
  <c r="AH185" i="30" s="1"/>
  <c r="AH190" i="30"/>
  <c r="AH192" i="30" s="1"/>
  <c r="AF194" i="31"/>
  <c r="AH74" i="34"/>
  <c r="AG197" i="29"/>
  <c r="AG191" i="29"/>
  <c r="AG193" i="29" s="1"/>
  <c r="AK2" i="32"/>
  <c r="AI176" i="30"/>
  <c r="AK2" i="30"/>
  <c r="AJ170" i="30"/>
  <c r="AJ151" i="30"/>
  <c r="AJ169" i="30"/>
  <c r="AJ172" i="30"/>
  <c r="AJ150" i="30"/>
  <c r="AJ153" i="30"/>
  <c r="AJ146" i="30"/>
  <c r="AJ165" i="30"/>
  <c r="AJ154" i="30"/>
  <c r="AJ173" i="30"/>
  <c r="AJ162" i="30"/>
  <c r="AJ143" i="30"/>
  <c r="AJ149" i="30"/>
  <c r="AJ168" i="30"/>
  <c r="AI175" i="34"/>
  <c r="AF198" i="31"/>
  <c r="AH177" i="31"/>
  <c r="AI73" i="29"/>
  <c r="AI157" i="29"/>
  <c r="AI73" i="33"/>
  <c r="AH176" i="34"/>
  <c r="AG184" i="31"/>
  <c r="AG186" i="31" s="1"/>
  <c r="AG196" i="31"/>
  <c r="AH181" i="34"/>
  <c r="AH188" i="34"/>
  <c r="AG197" i="31"/>
  <c r="AG191" i="31"/>
  <c r="AG193" i="31" s="1"/>
  <c r="AH177" i="29"/>
  <c r="AF194" i="29"/>
  <c r="AK2" i="10"/>
  <c r="AK2" i="48"/>
  <c r="AJ21" i="48"/>
  <c r="AJ23" i="48" s="1"/>
  <c r="AH178" i="30"/>
  <c r="AH179" i="30" s="1"/>
  <c r="AI73" i="31"/>
  <c r="AI177" i="31" l="1"/>
  <c r="AF11" i="28"/>
  <c r="AF31" i="28" s="1"/>
  <c r="AF32" i="28" s="1"/>
  <c r="AF33" i="28" s="1"/>
  <c r="AG194" i="36"/>
  <c r="AH193" i="36"/>
  <c r="AH17" i="28"/>
  <c r="AH9" i="28" s="1"/>
  <c r="AG19" i="28"/>
  <c r="AI74" i="33"/>
  <c r="AI107" i="28"/>
  <c r="AH103" i="28"/>
  <c r="AI74" i="29"/>
  <c r="AI100" i="28"/>
  <c r="AI62" i="32"/>
  <c r="AI106" i="28"/>
  <c r="AJ62" i="2"/>
  <c r="AJ98" i="28"/>
  <c r="AH15" i="28"/>
  <c r="AH7" i="28" s="1"/>
  <c r="AH92" i="28"/>
  <c r="AH95" i="28" s="1"/>
  <c r="AH23" i="28"/>
  <c r="AI23" i="28" s="1"/>
  <c r="AG27" i="28"/>
  <c r="AI74" i="30"/>
  <c r="AI101" i="28"/>
  <c r="AI93" i="28" s="1"/>
  <c r="AH111" i="28"/>
  <c r="AH22" i="28"/>
  <c r="AG10" i="28"/>
  <c r="AH18" i="28"/>
  <c r="AI178" i="34"/>
  <c r="AI108" i="28"/>
  <c r="AI24" i="28" s="1"/>
  <c r="AI14" i="28"/>
  <c r="AI74" i="31"/>
  <c r="AI102" i="28"/>
  <c r="AI94" i="28" s="1"/>
  <c r="AI74" i="10"/>
  <c r="AI99" i="28"/>
  <c r="AI91" i="28" s="1"/>
  <c r="AH16" i="28"/>
  <c r="AG8" i="28"/>
  <c r="AH186" i="35"/>
  <c r="AL2" i="35"/>
  <c r="AK63" i="35"/>
  <c r="AK67" i="35"/>
  <c r="AK70" i="35"/>
  <c r="AK59" i="35"/>
  <c r="AK69" i="35"/>
  <c r="AK66" i="35"/>
  <c r="AK61" i="35"/>
  <c r="AK62" i="35"/>
  <c r="AK64" i="35"/>
  <c r="AK60" i="35"/>
  <c r="AK68" i="35"/>
  <c r="AK71" i="35"/>
  <c r="AK65" i="35"/>
  <c r="AI74" i="36"/>
  <c r="AK54" i="32"/>
  <c r="AK52" i="32"/>
  <c r="AK56" i="32"/>
  <c r="AK58" i="32"/>
  <c r="AK51" i="32"/>
  <c r="AK50" i="32"/>
  <c r="AK55" i="32"/>
  <c r="AK57" i="32"/>
  <c r="AK53" i="32"/>
  <c r="AK59" i="32"/>
  <c r="AK60" i="33"/>
  <c r="AK63" i="33"/>
  <c r="AK66" i="33"/>
  <c r="AK64" i="33"/>
  <c r="AK70" i="33"/>
  <c r="AK59" i="33"/>
  <c r="AK65" i="33"/>
  <c r="AK62" i="33"/>
  <c r="AK61" i="33"/>
  <c r="AK71" i="33"/>
  <c r="AK67" i="33"/>
  <c r="AK68" i="33"/>
  <c r="AK69" i="33"/>
  <c r="AL2" i="36"/>
  <c r="AK67" i="36"/>
  <c r="AK60" i="36"/>
  <c r="AK69" i="36"/>
  <c r="AK68" i="36"/>
  <c r="AK65" i="36"/>
  <c r="AK62" i="36"/>
  <c r="AK66" i="36"/>
  <c r="AK71" i="36"/>
  <c r="AK63" i="36"/>
  <c r="AK59" i="36"/>
  <c r="AK70" i="36"/>
  <c r="AK64" i="36"/>
  <c r="AK61" i="36"/>
  <c r="AL54" i="2"/>
  <c r="AL56" i="2"/>
  <c r="AL50" i="2"/>
  <c r="AL51" i="2"/>
  <c r="AL55" i="2"/>
  <c r="AL59" i="2"/>
  <c r="AL52" i="2"/>
  <c r="AL57" i="2"/>
  <c r="AL58" i="2"/>
  <c r="AL53" i="2"/>
  <c r="AJ73" i="36"/>
  <c r="AJ110" i="28" s="1"/>
  <c r="AJ26" i="28" s="1"/>
  <c r="AI179" i="35"/>
  <c r="AI191" i="35"/>
  <c r="AI192" i="35"/>
  <c r="AI185" i="35"/>
  <c r="AI184" i="35"/>
  <c r="AK61" i="31"/>
  <c r="AK67" i="31"/>
  <c r="AK62" i="31"/>
  <c r="AK60" i="31"/>
  <c r="AK63" i="31"/>
  <c r="AK71" i="31"/>
  <c r="AK59" i="31"/>
  <c r="AK64" i="31"/>
  <c r="AK65" i="31"/>
  <c r="AK69" i="31"/>
  <c r="AK68" i="31"/>
  <c r="AK70" i="31"/>
  <c r="AK66" i="31"/>
  <c r="AI192" i="36"/>
  <c r="AI185" i="36"/>
  <c r="AI184" i="36"/>
  <c r="AI191" i="36"/>
  <c r="AI179" i="36"/>
  <c r="AH186" i="36"/>
  <c r="AH194" i="36" s="1"/>
  <c r="AK62" i="29"/>
  <c r="AK67" i="29"/>
  <c r="AK59" i="29"/>
  <c r="AK63" i="29"/>
  <c r="AK60" i="29"/>
  <c r="AK65" i="29"/>
  <c r="AK61" i="29"/>
  <c r="AK70" i="29"/>
  <c r="AK71" i="29"/>
  <c r="AK68" i="29"/>
  <c r="AK66" i="29"/>
  <c r="AK64" i="29"/>
  <c r="AK69" i="29"/>
  <c r="AK62" i="34"/>
  <c r="AK71" i="34"/>
  <c r="AK60" i="34"/>
  <c r="AK69" i="34"/>
  <c r="AK61" i="34"/>
  <c r="AK59" i="34"/>
  <c r="AK70" i="34"/>
  <c r="AK68" i="34"/>
  <c r="AK64" i="34"/>
  <c r="AK67" i="34"/>
  <c r="AK65" i="34"/>
  <c r="AK63" i="34"/>
  <c r="AK66" i="34"/>
  <c r="AH193" i="35"/>
  <c r="AH194" i="35" s="1"/>
  <c r="AK70" i="10"/>
  <c r="AK71" i="10"/>
  <c r="AK66" i="10"/>
  <c r="AK67" i="10"/>
  <c r="AK63" i="10"/>
  <c r="AK64" i="10"/>
  <c r="AK60" i="10"/>
  <c r="AK69" i="10"/>
  <c r="AK65" i="10"/>
  <c r="AK61" i="10"/>
  <c r="AK68" i="10"/>
  <c r="AK62" i="10"/>
  <c r="AK59" i="10"/>
  <c r="AK61" i="30"/>
  <c r="AK70" i="30"/>
  <c r="AK63" i="30"/>
  <c r="AK71" i="30"/>
  <c r="AK59" i="30"/>
  <c r="AK68" i="30"/>
  <c r="AK67" i="30"/>
  <c r="AK65" i="30"/>
  <c r="AK64" i="30"/>
  <c r="AK62" i="30"/>
  <c r="AK66" i="30"/>
  <c r="AK60" i="30"/>
  <c r="AK69" i="30"/>
  <c r="AJ73" i="35"/>
  <c r="AJ109" i="28" s="1"/>
  <c r="AJ25" i="28" s="1"/>
  <c r="AG194" i="35"/>
  <c r="AI74" i="34"/>
  <c r="AG194" i="30"/>
  <c r="AI182" i="30"/>
  <c r="AI184" i="30" s="1"/>
  <c r="AI158" i="30"/>
  <c r="AI176" i="34"/>
  <c r="AI190" i="29"/>
  <c r="AI192" i="29" s="1"/>
  <c r="AI177" i="29"/>
  <c r="AI158" i="31"/>
  <c r="AH193" i="30"/>
  <c r="AH197" i="30"/>
  <c r="AG198" i="31"/>
  <c r="AJ176" i="31"/>
  <c r="AJ190" i="31" s="1"/>
  <c r="AJ175" i="34"/>
  <c r="AJ176" i="34" s="1"/>
  <c r="AJ156" i="34"/>
  <c r="AJ181" i="34" s="1"/>
  <c r="AJ73" i="30"/>
  <c r="AJ73" i="34"/>
  <c r="AJ61" i="32"/>
  <c r="AI190" i="30"/>
  <c r="AI192" i="30" s="1"/>
  <c r="AI183" i="30"/>
  <c r="AI185" i="30" s="1"/>
  <c r="AH191" i="29"/>
  <c r="AH193" i="29" s="1"/>
  <c r="AH197" i="29"/>
  <c r="AH184" i="31"/>
  <c r="AH186" i="31" s="1"/>
  <c r="AH196" i="31"/>
  <c r="AK61" i="2"/>
  <c r="AI189" i="34"/>
  <c r="AI191" i="34" s="1"/>
  <c r="AI182" i="34"/>
  <c r="AK80" i="43"/>
  <c r="AK85" i="43" s="1"/>
  <c r="AL2" i="43"/>
  <c r="AK77" i="43"/>
  <c r="AK82" i="43" s="1"/>
  <c r="AK78" i="43"/>
  <c r="AK83" i="43" s="1"/>
  <c r="AK79" i="43"/>
  <c r="AK84" i="43" s="1"/>
  <c r="AH184" i="29"/>
  <c r="AH186" i="29" s="1"/>
  <c r="AH196" i="29"/>
  <c r="AL2" i="31"/>
  <c r="AK143" i="31"/>
  <c r="AK162" i="31"/>
  <c r="AK146" i="31"/>
  <c r="AK165" i="31"/>
  <c r="AK168" i="31"/>
  <c r="AK149" i="31"/>
  <c r="AK169" i="31"/>
  <c r="AK150" i="31"/>
  <c r="AL2" i="34"/>
  <c r="AK149" i="34"/>
  <c r="AK168" i="34"/>
  <c r="AK164" i="34"/>
  <c r="AK162" i="34"/>
  <c r="AK143" i="34"/>
  <c r="AK145" i="34"/>
  <c r="AK165" i="34"/>
  <c r="AK146" i="34"/>
  <c r="AJ73" i="29"/>
  <c r="AG193" i="34"/>
  <c r="AM2" i="2"/>
  <c r="AJ73" i="33"/>
  <c r="AL2" i="32"/>
  <c r="AI191" i="30"/>
  <c r="AI185" i="29"/>
  <c r="AG197" i="34"/>
  <c r="AI177" i="30"/>
  <c r="AL2" i="33"/>
  <c r="AH190" i="34"/>
  <c r="AH192" i="34" s="1"/>
  <c r="AH196" i="34"/>
  <c r="AI189" i="29"/>
  <c r="AI182" i="29"/>
  <c r="AI178" i="29"/>
  <c r="AI179" i="29" s="1"/>
  <c r="AI178" i="30"/>
  <c r="AI179" i="30" s="1"/>
  <c r="AI190" i="31"/>
  <c r="AI192" i="31" s="1"/>
  <c r="AI183" i="31"/>
  <c r="AI185" i="31" s="1"/>
  <c r="AI182" i="31"/>
  <c r="AI189" i="31"/>
  <c r="AI178" i="31"/>
  <c r="AI179" i="31" s="1"/>
  <c r="AG194" i="29"/>
  <c r="AI181" i="34"/>
  <c r="AI183" i="34" s="1"/>
  <c r="AI188" i="34"/>
  <c r="AL2" i="29"/>
  <c r="AK164" i="29"/>
  <c r="AK145" i="29"/>
  <c r="AK151" i="29"/>
  <c r="AK163" i="29"/>
  <c r="AK162" i="29"/>
  <c r="AK147" i="29"/>
  <c r="AK170" i="29"/>
  <c r="AK143" i="29"/>
  <c r="AK165" i="29"/>
  <c r="AK144" i="29"/>
  <c r="AK166" i="29"/>
  <c r="AK146" i="29"/>
  <c r="AK150" i="29"/>
  <c r="AK171" i="29"/>
  <c r="AK173" i="29"/>
  <c r="AK152" i="29"/>
  <c r="AK149" i="29"/>
  <c r="AK168" i="29"/>
  <c r="AK154" i="29"/>
  <c r="AK169" i="29"/>
  <c r="AH186" i="30"/>
  <c r="AI157" i="34"/>
  <c r="AJ73" i="10"/>
  <c r="AH183" i="34"/>
  <c r="AH185" i="34" s="1"/>
  <c r="AH195" i="34"/>
  <c r="AL2" i="10"/>
  <c r="AJ157" i="30"/>
  <c r="AG198" i="29"/>
  <c r="AJ157" i="29"/>
  <c r="AJ176" i="29"/>
  <c r="AJ73" i="31"/>
  <c r="AH196" i="30"/>
  <c r="AL2" i="48"/>
  <c r="AK21" i="48"/>
  <c r="AK23" i="48" s="1"/>
  <c r="AI158" i="29"/>
  <c r="AG194" i="31"/>
  <c r="AJ176" i="30"/>
  <c r="AL2" i="30"/>
  <c r="AK151" i="30"/>
  <c r="AK170" i="30"/>
  <c r="AK172" i="30"/>
  <c r="AK153" i="30"/>
  <c r="AK150" i="30"/>
  <c r="AK169" i="30"/>
  <c r="AK165" i="30"/>
  <c r="AK173" i="30"/>
  <c r="AK146" i="30"/>
  <c r="AK154" i="30"/>
  <c r="AK143" i="30"/>
  <c r="AK162" i="30"/>
  <c r="AK168" i="30"/>
  <c r="AK149" i="30"/>
  <c r="AH191" i="31"/>
  <c r="AH193" i="31" s="1"/>
  <c r="AH197" i="31"/>
  <c r="AJ157" i="31"/>
  <c r="AI17" i="28" l="1"/>
  <c r="AI15" i="28"/>
  <c r="AH19" i="28"/>
  <c r="AG11" i="28"/>
  <c r="AG31" i="28" s="1"/>
  <c r="AG32" i="28" s="1"/>
  <c r="AG33" i="28" s="1"/>
  <c r="AI111" i="28"/>
  <c r="AI193" i="36"/>
  <c r="AH30" i="28"/>
  <c r="AI18" i="28"/>
  <c r="AH10" i="28"/>
  <c r="AK62" i="2"/>
  <c r="AK98" i="28"/>
  <c r="AJ178" i="34"/>
  <c r="AJ108" i="28"/>
  <c r="AJ24" i="28" s="1"/>
  <c r="AJ74" i="33"/>
  <c r="AJ107" i="28"/>
  <c r="AJ23" i="28" s="1"/>
  <c r="AJ74" i="30"/>
  <c r="AJ101" i="28"/>
  <c r="AJ93" i="28" s="1"/>
  <c r="AI92" i="28"/>
  <c r="AJ62" i="32"/>
  <c r="AJ106" i="28"/>
  <c r="AJ14" i="28"/>
  <c r="AK14" i="28" s="1"/>
  <c r="AI103" i="28"/>
  <c r="AH6" i="28"/>
  <c r="AH27" i="28"/>
  <c r="AI22" i="28"/>
  <c r="AI6" i="28" s="1"/>
  <c r="AJ74" i="31"/>
  <c r="AJ102" i="28"/>
  <c r="AJ94" i="28" s="1"/>
  <c r="AJ74" i="10"/>
  <c r="AJ99" i="28"/>
  <c r="AJ74" i="29"/>
  <c r="AJ100" i="28"/>
  <c r="AJ92" i="28" s="1"/>
  <c r="AI90" i="28"/>
  <c r="AI7" i="28"/>
  <c r="AI16" i="28"/>
  <c r="AH8" i="28"/>
  <c r="AI9" i="28"/>
  <c r="AL54" i="32"/>
  <c r="AL58" i="32"/>
  <c r="AL56" i="32"/>
  <c r="AL52" i="32"/>
  <c r="AL51" i="32"/>
  <c r="AL53" i="32"/>
  <c r="AL57" i="32"/>
  <c r="AL55" i="32"/>
  <c r="AL50" i="32"/>
  <c r="AL59" i="32"/>
  <c r="AM2" i="36"/>
  <c r="AL59" i="36"/>
  <c r="AL68" i="36"/>
  <c r="AL61" i="36"/>
  <c r="AL65" i="36"/>
  <c r="AL62" i="36"/>
  <c r="AL63" i="36"/>
  <c r="AL60" i="36"/>
  <c r="AL66" i="36"/>
  <c r="AL64" i="36"/>
  <c r="AL71" i="36"/>
  <c r="AL67" i="36"/>
  <c r="AL69" i="36"/>
  <c r="AL70" i="36"/>
  <c r="AL70" i="10"/>
  <c r="AL71" i="10"/>
  <c r="AL67" i="10"/>
  <c r="AL65" i="10"/>
  <c r="AL69" i="10"/>
  <c r="AL64" i="10"/>
  <c r="AL60" i="10"/>
  <c r="AL63" i="10"/>
  <c r="AL66" i="10"/>
  <c r="AL61" i="10"/>
  <c r="AL62" i="10"/>
  <c r="AL59" i="10"/>
  <c r="AL68" i="10"/>
  <c r="AJ184" i="35"/>
  <c r="AJ185" i="35"/>
  <c r="AJ192" i="35"/>
  <c r="AJ179" i="35"/>
  <c r="AJ191" i="35"/>
  <c r="AJ74" i="36"/>
  <c r="AM54" i="2"/>
  <c r="AM50" i="2"/>
  <c r="AM56" i="2"/>
  <c r="AM51" i="2"/>
  <c r="AM55" i="2"/>
  <c r="AM59" i="2"/>
  <c r="AM52" i="2"/>
  <c r="AM58" i="2"/>
  <c r="AM57" i="2"/>
  <c r="AM53" i="2"/>
  <c r="AI186" i="36"/>
  <c r="AI186" i="35"/>
  <c r="AL63" i="29"/>
  <c r="AL62" i="29"/>
  <c r="AL60" i="29"/>
  <c r="AL59" i="29"/>
  <c r="AL67" i="29"/>
  <c r="AL71" i="29"/>
  <c r="AL68" i="29"/>
  <c r="AL64" i="29"/>
  <c r="AL70" i="29"/>
  <c r="AL66" i="29"/>
  <c r="AL69" i="29"/>
  <c r="AL65" i="29"/>
  <c r="AL61" i="29"/>
  <c r="AL66" i="33"/>
  <c r="AL64" i="33"/>
  <c r="AL63" i="33"/>
  <c r="AL60" i="33"/>
  <c r="AL68" i="33"/>
  <c r="AL59" i="33"/>
  <c r="AL67" i="33"/>
  <c r="AL65" i="33"/>
  <c r="AL71" i="33"/>
  <c r="AL62" i="33"/>
  <c r="AL61" i="33"/>
  <c r="AL69" i="33"/>
  <c r="AL70" i="33"/>
  <c r="AK73" i="35"/>
  <c r="AK109" i="28" s="1"/>
  <c r="AK25" i="28" s="1"/>
  <c r="AL61" i="30"/>
  <c r="AL70" i="30"/>
  <c r="AL68" i="30"/>
  <c r="AL63" i="30"/>
  <c r="AL59" i="30"/>
  <c r="AL71" i="30"/>
  <c r="AL66" i="30"/>
  <c r="AL60" i="30"/>
  <c r="AL62" i="30"/>
  <c r="AL69" i="30"/>
  <c r="AL65" i="30"/>
  <c r="AL67" i="30"/>
  <c r="AL64" i="30"/>
  <c r="AL62" i="34"/>
  <c r="AL60" i="34"/>
  <c r="AL71" i="34"/>
  <c r="AL67" i="34"/>
  <c r="AL65" i="34"/>
  <c r="AL63" i="34"/>
  <c r="AL68" i="34"/>
  <c r="AL64" i="34"/>
  <c r="AL66" i="34"/>
  <c r="AL59" i="34"/>
  <c r="AL70" i="34"/>
  <c r="AL61" i="34"/>
  <c r="AL69" i="34"/>
  <c r="AI193" i="35"/>
  <c r="AL61" i="31"/>
  <c r="AL62" i="31"/>
  <c r="AL60" i="31"/>
  <c r="AL63" i="31"/>
  <c r="AL71" i="31"/>
  <c r="AL67" i="31"/>
  <c r="AL59" i="31"/>
  <c r="AL65" i="31"/>
  <c r="AL68" i="31"/>
  <c r="AL69" i="31"/>
  <c r="AL70" i="31"/>
  <c r="AL64" i="31"/>
  <c r="AL66" i="31"/>
  <c r="AK73" i="36"/>
  <c r="AK110" i="28" s="1"/>
  <c r="AK26" i="28" s="1"/>
  <c r="AJ74" i="35"/>
  <c r="AK74" i="35" s="1"/>
  <c r="AJ192" i="36"/>
  <c r="AJ184" i="36"/>
  <c r="AJ185" i="36"/>
  <c r="AJ179" i="36"/>
  <c r="AJ191" i="36"/>
  <c r="AM2" i="35"/>
  <c r="AL62" i="35"/>
  <c r="AL59" i="35"/>
  <c r="AL67" i="35"/>
  <c r="AL65" i="35"/>
  <c r="AL66" i="35"/>
  <c r="AL70" i="35"/>
  <c r="AL63" i="35"/>
  <c r="AL61" i="35"/>
  <c r="AL64" i="35"/>
  <c r="AL68" i="35"/>
  <c r="AL60" i="35"/>
  <c r="AL69" i="35"/>
  <c r="AL71" i="35"/>
  <c r="AH198" i="30"/>
  <c r="AJ157" i="34"/>
  <c r="AH197" i="34"/>
  <c r="AI197" i="30"/>
  <c r="AI193" i="30"/>
  <c r="AH194" i="30"/>
  <c r="AI186" i="30"/>
  <c r="AI196" i="30"/>
  <c r="AJ188" i="34"/>
  <c r="AJ190" i="34" s="1"/>
  <c r="AJ183" i="31"/>
  <c r="AJ185" i="31" s="1"/>
  <c r="AJ177" i="31"/>
  <c r="AH198" i="29"/>
  <c r="AH194" i="29"/>
  <c r="AJ189" i="34"/>
  <c r="AJ191" i="34" s="1"/>
  <c r="AJ182" i="34"/>
  <c r="AJ184" i="34" s="1"/>
  <c r="AK176" i="30"/>
  <c r="AK190" i="30" s="1"/>
  <c r="AK73" i="33"/>
  <c r="AK73" i="30"/>
  <c r="AK175" i="34"/>
  <c r="AK189" i="34" s="1"/>
  <c r="AK157" i="30"/>
  <c r="AK189" i="30" s="1"/>
  <c r="AH193" i="34"/>
  <c r="AJ74" i="34"/>
  <c r="AK176" i="29"/>
  <c r="AI190" i="34"/>
  <c r="AI192" i="34" s="1"/>
  <c r="AI196" i="34"/>
  <c r="AN2" i="2"/>
  <c r="AM2" i="31"/>
  <c r="AL143" i="31"/>
  <c r="AL162" i="31"/>
  <c r="AL165" i="31"/>
  <c r="AL146" i="31"/>
  <c r="AL168" i="31"/>
  <c r="AL149" i="31"/>
  <c r="AL150" i="31"/>
  <c r="AL169" i="31"/>
  <c r="AI195" i="34"/>
  <c r="AI184" i="34"/>
  <c r="AI185" i="34" s="1"/>
  <c r="AH194" i="31"/>
  <c r="AM2" i="48"/>
  <c r="AL21" i="48"/>
  <c r="AL23" i="48" s="1"/>
  <c r="AJ189" i="30"/>
  <c r="AJ178" i="30"/>
  <c r="AJ179" i="30" s="1"/>
  <c r="AJ182" i="30"/>
  <c r="AJ158" i="30"/>
  <c r="AK73" i="10"/>
  <c r="AK156" i="34"/>
  <c r="AM2" i="34"/>
  <c r="AL168" i="34"/>
  <c r="AL149" i="34"/>
  <c r="AL145" i="34"/>
  <c r="AL164" i="34"/>
  <c r="AL143" i="34"/>
  <c r="AL162" i="34"/>
  <c r="AL146" i="34"/>
  <c r="AL165" i="34"/>
  <c r="AK61" i="32"/>
  <c r="AK73" i="34"/>
  <c r="AK108" i="28" s="1"/>
  <c r="AM2" i="10"/>
  <c r="AK157" i="29"/>
  <c r="AK73" i="29"/>
  <c r="AJ183" i="34"/>
  <c r="AJ158" i="31"/>
  <c r="AJ189" i="31"/>
  <c r="AJ182" i="31"/>
  <c r="AJ178" i="31"/>
  <c r="AJ179" i="31" s="1"/>
  <c r="AJ183" i="30"/>
  <c r="AJ185" i="30" s="1"/>
  <c r="AJ190" i="30"/>
  <c r="AJ192" i="30" s="1"/>
  <c r="AJ177" i="29"/>
  <c r="AJ183" i="29"/>
  <c r="AJ185" i="29" s="1"/>
  <c r="AJ190" i="29"/>
  <c r="AJ192" i="29" s="1"/>
  <c r="AI184" i="29"/>
  <c r="AI186" i="29" s="1"/>
  <c r="AI196" i="29"/>
  <c r="AM2" i="33"/>
  <c r="AM2" i="32"/>
  <c r="AI197" i="31"/>
  <c r="AI191" i="31"/>
  <c r="AI193" i="31" s="1"/>
  <c r="AI197" i="29"/>
  <c r="AI191" i="29"/>
  <c r="AI193" i="29" s="1"/>
  <c r="AJ177" i="30"/>
  <c r="AK73" i="31"/>
  <c r="AJ189" i="29"/>
  <c r="AJ182" i="29"/>
  <c r="AJ178" i="29"/>
  <c r="AJ179" i="29" s="1"/>
  <c r="AI184" i="31"/>
  <c r="AI186" i="31" s="1"/>
  <c r="AI196" i="31"/>
  <c r="AK176" i="31"/>
  <c r="AL79" i="43"/>
  <c r="AL84" i="43" s="1"/>
  <c r="AM2" i="43"/>
  <c r="AL80" i="43"/>
  <c r="AL85" i="43" s="1"/>
  <c r="AL77" i="43"/>
  <c r="AL82" i="43" s="1"/>
  <c r="AL78" i="43"/>
  <c r="AL83" i="43" s="1"/>
  <c r="AJ192" i="31"/>
  <c r="AK182" i="30"/>
  <c r="AM2" i="30"/>
  <c r="AL170" i="30"/>
  <c r="AL151" i="30"/>
  <c r="AL150" i="30"/>
  <c r="AL169" i="30"/>
  <c r="AL153" i="30"/>
  <c r="AL172" i="30"/>
  <c r="AL173" i="30"/>
  <c r="AL165" i="30"/>
  <c r="AL146" i="30"/>
  <c r="AL154" i="30"/>
  <c r="AL162" i="30"/>
  <c r="AL143" i="30"/>
  <c r="AL149" i="30"/>
  <c r="AL168" i="30"/>
  <c r="AJ158" i="29"/>
  <c r="AM2" i="29"/>
  <c r="AL145" i="29"/>
  <c r="AL164" i="29"/>
  <c r="AL151" i="29"/>
  <c r="AL144" i="29"/>
  <c r="AL170" i="29"/>
  <c r="AL163" i="29"/>
  <c r="AL146" i="29"/>
  <c r="AL166" i="29"/>
  <c r="AL147" i="29"/>
  <c r="AL143" i="29"/>
  <c r="AL165" i="29"/>
  <c r="AL162" i="29"/>
  <c r="AL168" i="29"/>
  <c r="AL154" i="29"/>
  <c r="AL171" i="29"/>
  <c r="AL150" i="29"/>
  <c r="AL149" i="29"/>
  <c r="AL152" i="29"/>
  <c r="AL169" i="29"/>
  <c r="AL173" i="29"/>
  <c r="AL61" i="2"/>
  <c r="AK157" i="31"/>
  <c r="AH198" i="31"/>
  <c r="AI194" i="36" l="1"/>
  <c r="AJ111" i="28"/>
  <c r="AH11" i="28"/>
  <c r="AH31" i="28" s="1"/>
  <c r="AH32" i="28" s="1"/>
  <c r="AH33" i="28" s="1"/>
  <c r="AI95" i="28"/>
  <c r="AI30" i="28" s="1"/>
  <c r="AJ193" i="35"/>
  <c r="AJ91" i="28"/>
  <c r="AI198" i="30"/>
  <c r="AJ186" i="35"/>
  <c r="AJ194" i="35" s="1"/>
  <c r="AJ17" i="28"/>
  <c r="AK24" i="28"/>
  <c r="AK23" i="28"/>
  <c r="AK74" i="30"/>
  <c r="AK101" i="28"/>
  <c r="AK93" i="28" s="1"/>
  <c r="AK74" i="33"/>
  <c r="AK107" i="28"/>
  <c r="AI10" i="28"/>
  <c r="AJ18" i="28"/>
  <c r="AK74" i="31"/>
  <c r="AK102" i="28"/>
  <c r="AK94" i="28" s="1"/>
  <c r="AK62" i="32"/>
  <c r="AK106" i="28"/>
  <c r="AK74" i="10"/>
  <c r="AK99" i="28"/>
  <c r="AK91" i="28" s="1"/>
  <c r="AJ103" i="28"/>
  <c r="AK74" i="29"/>
  <c r="AK100" i="28"/>
  <c r="AK92" i="28" s="1"/>
  <c r="AJ90" i="28"/>
  <c r="AJ95" i="28" s="1"/>
  <c r="AJ30" i="28" s="1"/>
  <c r="AJ22" i="28"/>
  <c r="AI27" i="28"/>
  <c r="AK90" i="28"/>
  <c r="AL62" i="2"/>
  <c r="AL98" i="28"/>
  <c r="AJ15" i="28"/>
  <c r="AJ7" i="28" s="1"/>
  <c r="AI8" i="28"/>
  <c r="AJ16" i="28"/>
  <c r="AI19" i="28"/>
  <c r="AI194" i="35"/>
  <c r="AM60" i="29"/>
  <c r="AM67" i="29"/>
  <c r="AM63" i="29"/>
  <c r="AM62" i="29"/>
  <c r="AM59" i="29"/>
  <c r="AM68" i="29"/>
  <c r="AM70" i="29"/>
  <c r="AM61" i="29"/>
  <c r="AM64" i="29"/>
  <c r="AM71" i="29"/>
  <c r="AM66" i="29"/>
  <c r="AM69" i="29"/>
  <c r="AM65" i="29"/>
  <c r="AM70" i="30"/>
  <c r="AM61" i="30"/>
  <c r="AM71" i="30"/>
  <c r="AM63" i="30"/>
  <c r="AM59" i="30"/>
  <c r="AM68" i="30"/>
  <c r="AM69" i="30"/>
  <c r="AM60" i="30"/>
  <c r="AM64" i="30"/>
  <c r="AM66" i="30"/>
  <c r="AM65" i="30"/>
  <c r="AM67" i="30"/>
  <c r="AM62" i="30"/>
  <c r="AM71" i="34"/>
  <c r="AM62" i="34"/>
  <c r="AM60" i="34"/>
  <c r="AM68" i="34"/>
  <c r="AM59" i="34"/>
  <c r="AM64" i="34"/>
  <c r="AM67" i="34"/>
  <c r="AM65" i="34"/>
  <c r="AM70" i="34"/>
  <c r="AM66" i="34"/>
  <c r="AM69" i="34"/>
  <c r="AM63" i="34"/>
  <c r="AM61" i="34"/>
  <c r="AJ186" i="36"/>
  <c r="AL73" i="35"/>
  <c r="AL73" i="36"/>
  <c r="AL110" i="28" s="1"/>
  <c r="AL26" i="28" s="1"/>
  <c r="AK184" i="36"/>
  <c r="AK179" i="36"/>
  <c r="AK185" i="36"/>
  <c r="AK191" i="36"/>
  <c r="AK192" i="36"/>
  <c r="AK74" i="36"/>
  <c r="AN2" i="36"/>
  <c r="AM68" i="36"/>
  <c r="AM66" i="36"/>
  <c r="AM64" i="36"/>
  <c r="AM63" i="36"/>
  <c r="AM62" i="36"/>
  <c r="AM67" i="36"/>
  <c r="AM61" i="36"/>
  <c r="AM71" i="36"/>
  <c r="AM70" i="36"/>
  <c r="AM69" i="36"/>
  <c r="AM59" i="36"/>
  <c r="AM65" i="36"/>
  <c r="AM60" i="36"/>
  <c r="AM54" i="32"/>
  <c r="AM52" i="32"/>
  <c r="AM51" i="32"/>
  <c r="AM56" i="32"/>
  <c r="AM58" i="32"/>
  <c r="AM55" i="32"/>
  <c r="AM57" i="32"/>
  <c r="AM53" i="32"/>
  <c r="AM50" i="32"/>
  <c r="AM59" i="32"/>
  <c r="AM63" i="31"/>
  <c r="AM62" i="31"/>
  <c r="AM71" i="31"/>
  <c r="AM61" i="31"/>
  <c r="AM67" i="31"/>
  <c r="AM60" i="31"/>
  <c r="AM65" i="31"/>
  <c r="AM59" i="31"/>
  <c r="AM69" i="31"/>
  <c r="AM66" i="31"/>
  <c r="AM68" i="31"/>
  <c r="AM70" i="31"/>
  <c r="AM64" i="31"/>
  <c r="AN2" i="35"/>
  <c r="AM67" i="35"/>
  <c r="AM61" i="35"/>
  <c r="AM64" i="35"/>
  <c r="AM59" i="35"/>
  <c r="AM62" i="35"/>
  <c r="AM66" i="35"/>
  <c r="AM63" i="35"/>
  <c r="AM71" i="35"/>
  <c r="AM70" i="35"/>
  <c r="AM65" i="35"/>
  <c r="AM69" i="35"/>
  <c r="AM60" i="35"/>
  <c r="AM68" i="35"/>
  <c r="AK179" i="35"/>
  <c r="AK184" i="35"/>
  <c r="AK192" i="35"/>
  <c r="AK191" i="35"/>
  <c r="AK185" i="35"/>
  <c r="AM66" i="33"/>
  <c r="AM64" i="33"/>
  <c r="AM63" i="33"/>
  <c r="AM60" i="33"/>
  <c r="AM62" i="33"/>
  <c r="AM67" i="33"/>
  <c r="AM65" i="33"/>
  <c r="AM70" i="33"/>
  <c r="AM68" i="33"/>
  <c r="AM59" i="33"/>
  <c r="AM69" i="33"/>
  <c r="AM61" i="33"/>
  <c r="AM71" i="33"/>
  <c r="AM66" i="10"/>
  <c r="AM71" i="10"/>
  <c r="AM67" i="10"/>
  <c r="AM60" i="10"/>
  <c r="AM65" i="10"/>
  <c r="AM70" i="10"/>
  <c r="AM69" i="10"/>
  <c r="AM63" i="10"/>
  <c r="AM64" i="10"/>
  <c r="AM61" i="10"/>
  <c r="AM59" i="10"/>
  <c r="AM62" i="10"/>
  <c r="AM68" i="10"/>
  <c r="AN56" i="2"/>
  <c r="AN50" i="2"/>
  <c r="AN54" i="2"/>
  <c r="AN51" i="2"/>
  <c r="AN52" i="2"/>
  <c r="AN59" i="2"/>
  <c r="AN55" i="2"/>
  <c r="AN53" i="2"/>
  <c r="AN58" i="2"/>
  <c r="AN57" i="2"/>
  <c r="AJ193" i="36"/>
  <c r="AI194" i="30"/>
  <c r="AK178" i="30"/>
  <c r="AK179" i="30" s="1"/>
  <c r="AK177" i="30"/>
  <c r="AK183" i="30"/>
  <c r="AK185" i="30" s="1"/>
  <c r="AJ196" i="34"/>
  <c r="AK158" i="30"/>
  <c r="AI198" i="31"/>
  <c r="AJ195" i="34"/>
  <c r="AK177" i="29"/>
  <c r="AJ185" i="34"/>
  <c r="AI194" i="31"/>
  <c r="AJ192" i="34"/>
  <c r="AL156" i="34"/>
  <c r="AL181" i="34" s="1"/>
  <c r="AK191" i="34"/>
  <c r="AI198" i="29"/>
  <c r="AK192" i="30"/>
  <c r="AK176" i="34"/>
  <c r="AK182" i="34"/>
  <c r="AK184" i="34" s="1"/>
  <c r="AL73" i="33"/>
  <c r="AI193" i="34"/>
  <c r="AL157" i="30"/>
  <c r="AK197" i="30"/>
  <c r="AK191" i="30"/>
  <c r="AJ184" i="31"/>
  <c r="AJ186" i="31" s="1"/>
  <c r="AJ196" i="31"/>
  <c r="AK178" i="34"/>
  <c r="AK74" i="34"/>
  <c r="AK157" i="34"/>
  <c r="AK181" i="34"/>
  <c r="AK188" i="34"/>
  <c r="AM61" i="2"/>
  <c r="AI194" i="29"/>
  <c r="AJ197" i="31"/>
  <c r="AJ191" i="31"/>
  <c r="AJ193" i="31" s="1"/>
  <c r="AK189" i="29"/>
  <c r="AK182" i="29"/>
  <c r="AK178" i="29"/>
  <c r="AK179" i="29" s="1"/>
  <c r="AL61" i="32"/>
  <c r="AN2" i="32"/>
  <c r="AO2" i="2"/>
  <c r="AL176" i="29"/>
  <c r="AJ184" i="29"/>
  <c r="AJ186" i="29" s="1"/>
  <c r="AJ196" i="29"/>
  <c r="AN2" i="10"/>
  <c r="AJ196" i="30"/>
  <c r="AJ184" i="30"/>
  <c r="AJ186" i="30" s="1"/>
  <c r="AI197" i="34"/>
  <c r="AL73" i="30"/>
  <c r="AJ191" i="29"/>
  <c r="AJ193" i="29" s="1"/>
  <c r="AJ197" i="29"/>
  <c r="AL73" i="10"/>
  <c r="AL176" i="31"/>
  <c r="AL176" i="30"/>
  <c r="AN2" i="30"/>
  <c r="AM151" i="30"/>
  <c r="AM170" i="30"/>
  <c r="AM153" i="30"/>
  <c r="AM169" i="30"/>
  <c r="AM150" i="30"/>
  <c r="AM172" i="30"/>
  <c r="AM154" i="30"/>
  <c r="AM173" i="30"/>
  <c r="AM146" i="30"/>
  <c r="AM165" i="30"/>
  <c r="AM143" i="30"/>
  <c r="AM162" i="30"/>
  <c r="AM168" i="30"/>
  <c r="AM149" i="30"/>
  <c r="AM80" i="43"/>
  <c r="AM85" i="43" s="1"/>
  <c r="AM77" i="43"/>
  <c r="AM82" i="43" s="1"/>
  <c r="AM78" i="43"/>
  <c r="AM83" i="43" s="1"/>
  <c r="AN2" i="43"/>
  <c r="AM79" i="43"/>
  <c r="AM84" i="43" s="1"/>
  <c r="AJ197" i="30"/>
  <c r="AJ191" i="30"/>
  <c r="AJ193" i="30" s="1"/>
  <c r="AL73" i="31"/>
  <c r="AK190" i="29"/>
  <c r="AK192" i="29" s="1"/>
  <c r="AK183" i="29"/>
  <c r="AK185" i="29" s="1"/>
  <c r="AN2" i="29"/>
  <c r="AM145" i="29"/>
  <c r="AM164" i="29"/>
  <c r="AM162" i="29"/>
  <c r="AM163" i="29"/>
  <c r="AM166" i="29"/>
  <c r="AM151" i="29"/>
  <c r="AM165" i="29"/>
  <c r="AM170" i="29"/>
  <c r="AM143" i="29"/>
  <c r="AM146" i="29"/>
  <c r="AM144" i="29"/>
  <c r="AM147" i="29"/>
  <c r="AM171" i="29"/>
  <c r="AM169" i="29"/>
  <c r="AM152" i="29"/>
  <c r="AM168" i="29"/>
  <c r="AM150" i="29"/>
  <c r="AM173" i="29"/>
  <c r="AM154" i="29"/>
  <c r="AM149" i="29"/>
  <c r="AL157" i="29"/>
  <c r="AL73" i="34"/>
  <c r="AL157" i="31"/>
  <c r="AL73" i="29"/>
  <c r="AK158" i="31"/>
  <c r="AK189" i="31"/>
  <c r="AK178" i="31"/>
  <c r="AK179" i="31" s="1"/>
  <c r="AK182" i="31"/>
  <c r="AK158" i="29"/>
  <c r="AK196" i="30"/>
  <c r="AK184" i="30"/>
  <c r="AK190" i="31"/>
  <c r="AK192" i="31" s="1"/>
  <c r="AK183" i="31"/>
  <c r="AK185" i="31" s="1"/>
  <c r="AK177" i="31"/>
  <c r="AN2" i="33"/>
  <c r="AL175" i="34"/>
  <c r="AN2" i="34"/>
  <c r="AM149" i="34"/>
  <c r="AM168" i="34"/>
  <c r="AM162" i="34"/>
  <c r="AM143" i="34"/>
  <c r="AM145" i="34"/>
  <c r="AM164" i="34"/>
  <c r="AM146" i="34"/>
  <c r="AM165" i="34"/>
  <c r="AN2" i="48"/>
  <c r="AM21" i="48"/>
  <c r="AM23" i="48" s="1"/>
  <c r="AN2" i="31"/>
  <c r="AM143" i="31"/>
  <c r="AM162" i="31"/>
  <c r="AM165" i="31"/>
  <c r="AM146" i="31"/>
  <c r="AM168" i="31"/>
  <c r="AM149" i="31"/>
  <c r="AM169" i="31"/>
  <c r="AM150" i="31"/>
  <c r="AK17" i="28" l="1"/>
  <c r="AI11" i="28"/>
  <c r="AI31" i="28" s="1"/>
  <c r="AK186" i="36"/>
  <c r="AI32" i="28"/>
  <c r="AI33" i="28" s="1"/>
  <c r="AK186" i="35"/>
  <c r="AJ19" i="28"/>
  <c r="AJ9" i="28"/>
  <c r="AK111" i="28"/>
  <c r="AL74" i="30"/>
  <c r="AL101" i="28"/>
  <c r="AL17" i="28" s="1"/>
  <c r="AL74" i="29"/>
  <c r="AL100" i="28"/>
  <c r="AL92" i="28" s="1"/>
  <c r="AM62" i="2"/>
  <c r="AM98" i="28"/>
  <c r="AK103" i="28"/>
  <c r="AL62" i="32"/>
  <c r="AL106" i="28"/>
  <c r="AL90" i="28" s="1"/>
  <c r="AK95" i="28"/>
  <c r="AK30" i="28" s="1"/>
  <c r="AK18" i="28"/>
  <c r="AJ10" i="28"/>
  <c r="AL178" i="34"/>
  <c r="AL108" i="28"/>
  <c r="AL24" i="28" s="1"/>
  <c r="AL74" i="31"/>
  <c r="AL102" i="28"/>
  <c r="AL94" i="28" s="1"/>
  <c r="AL74" i="35"/>
  <c r="AL109" i="28"/>
  <c r="AL25" i="28" s="1"/>
  <c r="AK15" i="28"/>
  <c r="AK22" i="28"/>
  <c r="AJ27" i="28"/>
  <c r="AJ6" i="28"/>
  <c r="AL74" i="10"/>
  <c r="AL99" i="28"/>
  <c r="AL74" i="33"/>
  <c r="AL107" i="28"/>
  <c r="AL23" i="28" s="1"/>
  <c r="AL14" i="28"/>
  <c r="AK9" i="28"/>
  <c r="AK16" i="28"/>
  <c r="AJ8" i="28"/>
  <c r="AK19" i="28"/>
  <c r="AK193" i="35"/>
  <c r="AK194" i="35" s="1"/>
  <c r="AN61" i="31"/>
  <c r="AN60" i="31"/>
  <c r="AN62" i="31"/>
  <c r="AN71" i="31"/>
  <c r="AN67" i="31"/>
  <c r="AN63" i="31"/>
  <c r="AN59" i="31"/>
  <c r="AN70" i="31"/>
  <c r="AN65" i="31"/>
  <c r="AN66" i="31"/>
  <c r="AN69" i="31"/>
  <c r="AN64" i="31"/>
  <c r="AN68" i="31"/>
  <c r="AO2" i="35"/>
  <c r="AN65" i="35"/>
  <c r="AN61" i="35"/>
  <c r="AN70" i="35"/>
  <c r="AN71" i="35"/>
  <c r="AN60" i="35"/>
  <c r="AN64" i="35"/>
  <c r="AN59" i="35"/>
  <c r="AN62" i="35"/>
  <c r="AN69" i="35"/>
  <c r="AN63" i="35"/>
  <c r="AN66" i="35"/>
  <c r="AN67" i="35"/>
  <c r="AN68" i="35"/>
  <c r="AO56" i="2"/>
  <c r="AO50" i="2"/>
  <c r="AO54" i="2"/>
  <c r="AO55" i="2"/>
  <c r="AO59" i="2"/>
  <c r="AO51" i="2"/>
  <c r="AO52" i="2"/>
  <c r="AO53" i="2"/>
  <c r="AO58" i="2"/>
  <c r="AO57" i="2"/>
  <c r="AN67" i="29"/>
  <c r="AN63" i="29"/>
  <c r="AN62" i="29"/>
  <c r="AN60" i="29"/>
  <c r="AN59" i="29"/>
  <c r="AN68" i="29"/>
  <c r="AN61" i="29"/>
  <c r="AN69" i="29"/>
  <c r="AN64" i="29"/>
  <c r="AN65" i="29"/>
  <c r="AN70" i="29"/>
  <c r="AN71" i="29"/>
  <c r="AN66" i="29"/>
  <c r="AN52" i="32"/>
  <c r="AN58" i="32"/>
  <c r="AN54" i="32"/>
  <c r="AN56" i="32"/>
  <c r="AN51" i="32"/>
  <c r="AN57" i="32"/>
  <c r="AN50" i="32"/>
  <c r="AN55" i="32"/>
  <c r="AN53" i="32"/>
  <c r="AN59" i="32"/>
  <c r="AM73" i="36"/>
  <c r="AM110" i="28" s="1"/>
  <c r="AM26" i="28" s="1"/>
  <c r="AN61" i="30"/>
  <c r="AN70" i="30"/>
  <c r="AN71" i="30"/>
  <c r="AN59" i="30"/>
  <c r="AN68" i="30"/>
  <c r="AN63" i="30"/>
  <c r="AN60" i="30"/>
  <c r="AN69" i="30"/>
  <c r="AN64" i="30"/>
  <c r="AN62" i="30"/>
  <c r="AN66" i="30"/>
  <c r="AN65" i="30"/>
  <c r="AN67" i="30"/>
  <c r="AM73" i="35"/>
  <c r="AM109" i="28" s="1"/>
  <c r="AL179" i="36"/>
  <c r="AL192" i="36"/>
  <c r="AL191" i="36"/>
  <c r="AL184" i="36"/>
  <c r="AL185" i="36"/>
  <c r="AN60" i="34"/>
  <c r="AN62" i="34"/>
  <c r="AN71" i="34"/>
  <c r="AN67" i="34"/>
  <c r="AN63" i="34"/>
  <c r="AN66" i="34"/>
  <c r="AN59" i="34"/>
  <c r="AN65" i="34"/>
  <c r="AN61" i="34"/>
  <c r="AN69" i="34"/>
  <c r="AN68" i="34"/>
  <c r="AN70" i="34"/>
  <c r="AN64" i="34"/>
  <c r="AN63" i="10"/>
  <c r="AN61" i="10"/>
  <c r="AN67" i="10"/>
  <c r="AN71" i="10"/>
  <c r="AN65" i="10"/>
  <c r="AN70" i="10"/>
  <c r="AN69" i="10"/>
  <c r="AN66" i="10"/>
  <c r="AN60" i="10"/>
  <c r="AN64" i="10"/>
  <c r="AN68" i="10"/>
  <c r="AN59" i="10"/>
  <c r="AN62" i="10"/>
  <c r="AO2" i="36"/>
  <c r="AN71" i="36"/>
  <c r="AN62" i="36"/>
  <c r="AN69" i="36"/>
  <c r="AN70" i="36"/>
  <c r="AN68" i="36"/>
  <c r="AN66" i="36"/>
  <c r="AN59" i="36"/>
  <c r="AN67" i="36"/>
  <c r="AN60" i="36"/>
  <c r="AN64" i="36"/>
  <c r="AN63" i="36"/>
  <c r="AN65" i="36"/>
  <c r="AN61" i="36"/>
  <c r="AL74" i="36"/>
  <c r="AL192" i="35"/>
  <c r="AL185" i="35"/>
  <c r="AL184" i="35"/>
  <c r="AL179" i="35"/>
  <c r="AL191" i="35"/>
  <c r="AN64" i="33"/>
  <c r="AN60" i="33"/>
  <c r="AN63" i="33"/>
  <c r="AN66" i="33"/>
  <c r="AN71" i="33"/>
  <c r="AN61" i="33"/>
  <c r="AN59" i="33"/>
  <c r="AN68" i="33"/>
  <c r="AN65" i="33"/>
  <c r="AN67" i="33"/>
  <c r="AN70" i="33"/>
  <c r="AN62" i="33"/>
  <c r="AN69" i="33"/>
  <c r="AK193" i="36"/>
  <c r="AK194" i="36" s="1"/>
  <c r="AJ194" i="36"/>
  <c r="AK186" i="30"/>
  <c r="AL158" i="30"/>
  <c r="AK198" i="30"/>
  <c r="AJ197" i="34"/>
  <c r="AL177" i="31"/>
  <c r="AL157" i="34"/>
  <c r="AL177" i="29"/>
  <c r="AJ193" i="34"/>
  <c r="AM61" i="32"/>
  <c r="AL188" i="34"/>
  <c r="AL190" i="34" s="1"/>
  <c r="AK193" i="30"/>
  <c r="AJ194" i="30"/>
  <c r="AM157" i="30"/>
  <c r="AM189" i="30" s="1"/>
  <c r="AL189" i="30"/>
  <c r="AL191" i="30" s="1"/>
  <c r="AJ198" i="31"/>
  <c r="AM73" i="31"/>
  <c r="AL182" i="30"/>
  <c r="AL184" i="30" s="1"/>
  <c r="AJ194" i="31"/>
  <c r="AM73" i="33"/>
  <c r="AK184" i="31"/>
  <c r="AK186" i="31" s="1"/>
  <c r="AK196" i="31"/>
  <c r="AL158" i="29"/>
  <c r="AL182" i="29"/>
  <c r="AL189" i="29"/>
  <c r="AL178" i="29"/>
  <c r="AL179" i="29" s="1"/>
  <c r="AO2" i="30"/>
  <c r="AN151" i="30"/>
  <c r="AN170" i="30"/>
  <c r="AN172" i="30"/>
  <c r="AN153" i="30"/>
  <c r="AN150" i="30"/>
  <c r="AN169" i="30"/>
  <c r="AN165" i="30"/>
  <c r="AN173" i="30"/>
  <c r="AN146" i="30"/>
  <c r="AN154" i="30"/>
  <c r="AN143" i="30"/>
  <c r="AN162" i="30"/>
  <c r="AN149" i="30"/>
  <c r="AN168" i="30"/>
  <c r="AN61" i="2"/>
  <c r="AL183" i="34"/>
  <c r="AL74" i="34"/>
  <c r="AL177" i="30"/>
  <c r="AL190" i="30"/>
  <c r="AL192" i="30" s="1"/>
  <c r="AL183" i="30"/>
  <c r="AL185" i="30" s="1"/>
  <c r="AM73" i="10"/>
  <c r="AL178" i="30"/>
  <c r="AL179" i="30" s="1"/>
  <c r="AK191" i="31"/>
  <c r="AK193" i="31" s="1"/>
  <c r="AK197" i="31"/>
  <c r="AM176" i="29"/>
  <c r="AL183" i="31"/>
  <c r="AL185" i="31" s="1"/>
  <c r="AL190" i="31"/>
  <c r="AL192" i="31" s="1"/>
  <c r="AJ198" i="30"/>
  <c r="AP2" i="2"/>
  <c r="AO2" i="33"/>
  <c r="AM176" i="31"/>
  <c r="AM157" i="31"/>
  <c r="AO2" i="34"/>
  <c r="AN149" i="34"/>
  <c r="AN168" i="34"/>
  <c r="AN143" i="34"/>
  <c r="AN164" i="34"/>
  <c r="AN162" i="34"/>
  <c r="AN145" i="34"/>
  <c r="AN146" i="34"/>
  <c r="AN165" i="34"/>
  <c r="AL158" i="31"/>
  <c r="AM157" i="29"/>
  <c r="AM156" i="34"/>
  <c r="AL182" i="34"/>
  <c r="AL184" i="34" s="1"/>
  <c r="AL189" i="34"/>
  <c r="AL191" i="34" s="1"/>
  <c r="AO2" i="10"/>
  <c r="AK184" i="29"/>
  <c r="AK186" i="29" s="1"/>
  <c r="AK196" i="29"/>
  <c r="AL178" i="31"/>
  <c r="AL179" i="31" s="1"/>
  <c r="AL182" i="31"/>
  <c r="AL189" i="31"/>
  <c r="AL176" i="34"/>
  <c r="AJ198" i="29"/>
  <c r="AK191" i="29"/>
  <c r="AK193" i="29" s="1"/>
  <c r="AK197" i="29"/>
  <c r="AK190" i="34"/>
  <c r="AK192" i="34" s="1"/>
  <c r="AK196" i="34"/>
  <c r="AM175" i="34"/>
  <c r="AM73" i="29"/>
  <c r="AM176" i="30"/>
  <c r="AJ194" i="29"/>
  <c r="AO2" i="32"/>
  <c r="AK183" i="34"/>
  <c r="AK185" i="34" s="1"/>
  <c r="AK195" i="34"/>
  <c r="AO2" i="31"/>
  <c r="AN162" i="31"/>
  <c r="AN143" i="31"/>
  <c r="AN165" i="31"/>
  <c r="AN146" i="31"/>
  <c r="AN168" i="31"/>
  <c r="AN169" i="31"/>
  <c r="AN150" i="31"/>
  <c r="AN149" i="31"/>
  <c r="AM73" i="34"/>
  <c r="AO2" i="48"/>
  <c r="AN21" i="48"/>
  <c r="AN23" i="48" s="1"/>
  <c r="AO2" i="29"/>
  <c r="AN164" i="29"/>
  <c r="AN145" i="29"/>
  <c r="AN147" i="29"/>
  <c r="AN162" i="29"/>
  <c r="AN165" i="29"/>
  <c r="AN146" i="29"/>
  <c r="AN163" i="29"/>
  <c r="AN144" i="29"/>
  <c r="AN170" i="29"/>
  <c r="AN143" i="29"/>
  <c r="AN166" i="29"/>
  <c r="AN151" i="29"/>
  <c r="AN154" i="29"/>
  <c r="AN169" i="29"/>
  <c r="AN149" i="29"/>
  <c r="AN152" i="29"/>
  <c r="AN150" i="29"/>
  <c r="AN168" i="29"/>
  <c r="AN173" i="29"/>
  <c r="AN171" i="29"/>
  <c r="AN80" i="43"/>
  <c r="AN85" i="43" s="1"/>
  <c r="AN77" i="43"/>
  <c r="AN82" i="43" s="1"/>
  <c r="AO2" i="43"/>
  <c r="AN78" i="43"/>
  <c r="AN83" i="43" s="1"/>
  <c r="AN79" i="43"/>
  <c r="AN84" i="43" s="1"/>
  <c r="AM73" i="30"/>
  <c r="AL183" i="29"/>
  <c r="AL185" i="29" s="1"/>
  <c r="AL190" i="29"/>
  <c r="AL192" i="29" s="1"/>
  <c r="AL15" i="28" l="1"/>
  <c r="AL103" i="28"/>
  <c r="AM74" i="29"/>
  <c r="AM100" i="28"/>
  <c r="AM14" i="28"/>
  <c r="AL22" i="28"/>
  <c r="AL6" i="28" s="1"/>
  <c r="AK27" i="28"/>
  <c r="AK6" i="28"/>
  <c r="AL18" i="28"/>
  <c r="AK10" i="28"/>
  <c r="AM178" i="34"/>
  <c r="AM108" i="28"/>
  <c r="AM74" i="33"/>
  <c r="AM107" i="28"/>
  <c r="AM23" i="28" s="1"/>
  <c r="AM25" i="28"/>
  <c r="AL93" i="28"/>
  <c r="AN62" i="2"/>
  <c r="AN98" i="28"/>
  <c r="AM62" i="32"/>
  <c r="AM106" i="28"/>
  <c r="AK7" i="28"/>
  <c r="AL91" i="28"/>
  <c r="AL111" i="28"/>
  <c r="AM74" i="31"/>
  <c r="AM102" i="28"/>
  <c r="AM94" i="28" s="1"/>
  <c r="AM74" i="30"/>
  <c r="AM101" i="28"/>
  <c r="AM93" i="28" s="1"/>
  <c r="AM74" i="10"/>
  <c r="AM99" i="28"/>
  <c r="AL186" i="35"/>
  <c r="AJ11" i="28"/>
  <c r="AJ31" i="28" s="1"/>
  <c r="AJ32" i="28" s="1"/>
  <c r="AJ33" i="28" s="1"/>
  <c r="AM24" i="28"/>
  <c r="AL9" i="28"/>
  <c r="AL7" i="28"/>
  <c r="AL16" i="28"/>
  <c r="AK8" i="28"/>
  <c r="AM177" i="31"/>
  <c r="AL193" i="35"/>
  <c r="AL194" i="35" s="1"/>
  <c r="AM74" i="36"/>
  <c r="AO52" i="32"/>
  <c r="AO58" i="32"/>
  <c r="AO51" i="32"/>
  <c r="AO54" i="32"/>
  <c r="AO56" i="32"/>
  <c r="AO53" i="32"/>
  <c r="AO50" i="32"/>
  <c r="AO59" i="32"/>
  <c r="AO57" i="32"/>
  <c r="AO55" i="32"/>
  <c r="AO69" i="10"/>
  <c r="AO65" i="10"/>
  <c r="AO71" i="10"/>
  <c r="AO61" i="10"/>
  <c r="AO66" i="10"/>
  <c r="AO60" i="10"/>
  <c r="AO70" i="10"/>
  <c r="AO67" i="10"/>
  <c r="AO64" i="10"/>
  <c r="AO63" i="10"/>
  <c r="AO59" i="10"/>
  <c r="AO68" i="10"/>
  <c r="AO62" i="10"/>
  <c r="AL193" i="36"/>
  <c r="AO59" i="29"/>
  <c r="AO67" i="29"/>
  <c r="AO63" i="29"/>
  <c r="AO62" i="29"/>
  <c r="AO60" i="29"/>
  <c r="AO65" i="29"/>
  <c r="AO66" i="29"/>
  <c r="AO71" i="29"/>
  <c r="AO68" i="29"/>
  <c r="AO61" i="29"/>
  <c r="AO70" i="29"/>
  <c r="AO64" i="29"/>
  <c r="AO69" i="29"/>
  <c r="AO60" i="33"/>
  <c r="AO66" i="33"/>
  <c r="AO63" i="33"/>
  <c r="AO64" i="33"/>
  <c r="AO65" i="33"/>
  <c r="AO69" i="33"/>
  <c r="AO67" i="33"/>
  <c r="AO62" i="33"/>
  <c r="AO68" i="33"/>
  <c r="AO61" i="33"/>
  <c r="AO71" i="33"/>
  <c r="AO70" i="33"/>
  <c r="AO59" i="33"/>
  <c r="AM191" i="36"/>
  <c r="AM184" i="36"/>
  <c r="AM192" i="36"/>
  <c r="AM185" i="36"/>
  <c r="AM179" i="36"/>
  <c r="AP2" i="35"/>
  <c r="AO68" i="35"/>
  <c r="AO61" i="35"/>
  <c r="AO66" i="35"/>
  <c r="AO67" i="35"/>
  <c r="AO70" i="35"/>
  <c r="AO64" i="35"/>
  <c r="AO69" i="35"/>
  <c r="AO60" i="35"/>
  <c r="AO71" i="35"/>
  <c r="AO59" i="35"/>
  <c r="AO65" i="35"/>
  <c r="AO62" i="35"/>
  <c r="AO63" i="35"/>
  <c r="AP54" i="2"/>
  <c r="AP50" i="2"/>
  <c r="AP56" i="2"/>
  <c r="AP52" i="2"/>
  <c r="AP55" i="2"/>
  <c r="AP59" i="2"/>
  <c r="AP51" i="2"/>
  <c r="AP53" i="2"/>
  <c r="AP58" i="2"/>
  <c r="AP57" i="2"/>
  <c r="AN73" i="35"/>
  <c r="AN109" i="28" s="1"/>
  <c r="AP2" i="36"/>
  <c r="AO66" i="36"/>
  <c r="AO62" i="36"/>
  <c r="AO61" i="36"/>
  <c r="AO63" i="36"/>
  <c r="AO59" i="36"/>
  <c r="AO68" i="36"/>
  <c r="AO69" i="36"/>
  <c r="AO71" i="36"/>
  <c r="AO60" i="36"/>
  <c r="AO70" i="36"/>
  <c r="AO67" i="36"/>
  <c r="AO64" i="36"/>
  <c r="AO65" i="36"/>
  <c r="AM191" i="35"/>
  <c r="AM179" i="35"/>
  <c r="AM192" i="35"/>
  <c r="AM185" i="35"/>
  <c r="AM184" i="35"/>
  <c r="AN73" i="36"/>
  <c r="AN110" i="28" s="1"/>
  <c r="AN26" i="28" s="1"/>
  <c r="AO63" i="31"/>
  <c r="AO67" i="31"/>
  <c r="AO60" i="31"/>
  <c r="AO61" i="31"/>
  <c r="AO71" i="31"/>
  <c r="AO62" i="31"/>
  <c r="AO65" i="31"/>
  <c r="AO68" i="31"/>
  <c r="AO59" i="31"/>
  <c r="AO64" i="31"/>
  <c r="AO70" i="31"/>
  <c r="AO66" i="31"/>
  <c r="AO69" i="31"/>
  <c r="AO62" i="34"/>
  <c r="AO60" i="34"/>
  <c r="AO71" i="34"/>
  <c r="AO68" i="34"/>
  <c r="AO65" i="34"/>
  <c r="AO63" i="34"/>
  <c r="AO66" i="34"/>
  <c r="AO67" i="34"/>
  <c r="AO69" i="34"/>
  <c r="AO61" i="34"/>
  <c r="AO64" i="34"/>
  <c r="AO70" i="34"/>
  <c r="AO59" i="34"/>
  <c r="AK194" i="30"/>
  <c r="AO61" i="30"/>
  <c r="AO70" i="30"/>
  <c r="AO71" i="30"/>
  <c r="AO68" i="30"/>
  <c r="AO59" i="30"/>
  <c r="AO63" i="30"/>
  <c r="AO67" i="30"/>
  <c r="AO62" i="30"/>
  <c r="AO69" i="30"/>
  <c r="AO64" i="30"/>
  <c r="AO66" i="30"/>
  <c r="AO65" i="30"/>
  <c r="AO60" i="30"/>
  <c r="AL186" i="36"/>
  <c r="AM74" i="35"/>
  <c r="AM177" i="29"/>
  <c r="AL197" i="30"/>
  <c r="AM182" i="30"/>
  <c r="AK194" i="29"/>
  <c r="AM158" i="31"/>
  <c r="AM158" i="30"/>
  <c r="AL196" i="30"/>
  <c r="AK197" i="34"/>
  <c r="AL186" i="30"/>
  <c r="AK198" i="29"/>
  <c r="AN176" i="30"/>
  <c r="AN190" i="30" s="1"/>
  <c r="AL193" i="30"/>
  <c r="AM176" i="34"/>
  <c r="AN156" i="34"/>
  <c r="AN188" i="34" s="1"/>
  <c r="AN176" i="31"/>
  <c r="AN177" i="31" s="1"/>
  <c r="AM177" i="30"/>
  <c r="AM190" i="30"/>
  <c r="AM192" i="30" s="1"/>
  <c r="AM183" i="30"/>
  <c r="AM185" i="30" s="1"/>
  <c r="AP2" i="10"/>
  <c r="AN73" i="34"/>
  <c r="AN157" i="29"/>
  <c r="AP2" i="29"/>
  <c r="AO145" i="29"/>
  <c r="AO164" i="29"/>
  <c r="AO163" i="29"/>
  <c r="AO166" i="29"/>
  <c r="AO151" i="29"/>
  <c r="AO144" i="29"/>
  <c r="AO143" i="29"/>
  <c r="AO165" i="29"/>
  <c r="AO147" i="29"/>
  <c r="AO170" i="29"/>
  <c r="AO162" i="29"/>
  <c r="AO146" i="29"/>
  <c r="AO171" i="29"/>
  <c r="AO152" i="29"/>
  <c r="AO173" i="29"/>
  <c r="AO150" i="29"/>
  <c r="AO149" i="29"/>
  <c r="AO169" i="29"/>
  <c r="AO168" i="29"/>
  <c r="AO154" i="29"/>
  <c r="AP2" i="31"/>
  <c r="AO143" i="31"/>
  <c r="AO162" i="31"/>
  <c r="AO146" i="31"/>
  <c r="AO165" i="31"/>
  <c r="AO150" i="31"/>
  <c r="AO168" i="31"/>
  <c r="AO149" i="31"/>
  <c r="AO169" i="31"/>
  <c r="AL197" i="29"/>
  <c r="AL191" i="29"/>
  <c r="AL193" i="29" s="1"/>
  <c r="AN176" i="29"/>
  <c r="AL197" i="31"/>
  <c r="AL191" i="31"/>
  <c r="AL193" i="31" s="1"/>
  <c r="AN73" i="33"/>
  <c r="AQ2" i="2"/>
  <c r="AM74" i="34"/>
  <c r="AN74" i="34" s="1"/>
  <c r="AN73" i="30"/>
  <c r="AL184" i="29"/>
  <c r="AL186" i="29" s="1"/>
  <c r="AL196" i="29"/>
  <c r="AN73" i="29"/>
  <c r="AP2" i="48"/>
  <c r="AO21" i="48"/>
  <c r="AO23" i="48" s="1"/>
  <c r="AK193" i="34"/>
  <c r="AM189" i="34"/>
  <c r="AM191" i="34" s="1"/>
  <c r="AM182" i="34"/>
  <c r="AM184" i="34" s="1"/>
  <c r="AL196" i="31"/>
  <c r="AL184" i="31"/>
  <c r="AL186" i="31" s="1"/>
  <c r="AL196" i="34"/>
  <c r="AL195" i="34"/>
  <c r="AN157" i="30"/>
  <c r="AP2" i="30"/>
  <c r="AO151" i="30"/>
  <c r="AO170" i="30"/>
  <c r="AO153" i="30"/>
  <c r="AO150" i="30"/>
  <c r="AO172" i="30"/>
  <c r="AO169" i="30"/>
  <c r="AO165" i="30"/>
  <c r="AO173" i="30"/>
  <c r="AO154" i="30"/>
  <c r="AO146" i="30"/>
  <c r="AO162" i="30"/>
  <c r="AO143" i="30"/>
  <c r="AO168" i="30"/>
  <c r="AO149" i="30"/>
  <c r="AM158" i="29"/>
  <c r="AM181" i="34"/>
  <c r="AM188" i="34"/>
  <c r="AP2" i="33"/>
  <c r="AL192" i="34"/>
  <c r="AL185" i="34"/>
  <c r="AM191" i="30"/>
  <c r="AK198" i="31"/>
  <c r="AN73" i="10"/>
  <c r="AP2" i="34"/>
  <c r="AO149" i="34"/>
  <c r="AO168" i="34"/>
  <c r="AO143" i="34"/>
  <c r="AO162" i="34"/>
  <c r="AO145" i="34"/>
  <c r="AO164" i="34"/>
  <c r="AO146" i="34"/>
  <c r="AO165" i="34"/>
  <c r="AM178" i="30"/>
  <c r="AM179" i="30" s="1"/>
  <c r="AK194" i="31"/>
  <c r="AN157" i="31"/>
  <c r="AP2" i="32"/>
  <c r="AN175" i="34"/>
  <c r="AM189" i="31"/>
  <c r="AM178" i="31"/>
  <c r="AM179" i="31" s="1"/>
  <c r="AM182" i="31"/>
  <c r="AM190" i="29"/>
  <c r="AM192" i="29" s="1"/>
  <c r="AM183" i="29"/>
  <c r="AM185" i="29" s="1"/>
  <c r="AM184" i="30"/>
  <c r="AP2" i="43"/>
  <c r="AO77" i="43"/>
  <c r="AO82" i="43" s="1"/>
  <c r="AO78" i="43"/>
  <c r="AO83" i="43" s="1"/>
  <c r="AO79" i="43"/>
  <c r="AO84" i="43" s="1"/>
  <c r="AO80" i="43"/>
  <c r="AO85" i="43" s="1"/>
  <c r="AN73" i="31"/>
  <c r="AN61" i="32"/>
  <c r="AM182" i="29"/>
  <c r="AM189" i="29"/>
  <c r="AM178" i="29"/>
  <c r="AM179" i="29" s="1"/>
  <c r="AM190" i="31"/>
  <c r="AM192" i="31" s="1"/>
  <c r="AM183" i="31"/>
  <c r="AM185" i="31" s="1"/>
  <c r="AM157" i="34"/>
  <c r="AO61" i="2"/>
  <c r="AL95" i="28" l="1"/>
  <c r="AL30" i="28" s="1"/>
  <c r="AK11" i="28"/>
  <c r="AK31" i="28" s="1"/>
  <c r="AK32" i="28" s="1"/>
  <c r="AK33" i="28" s="1"/>
  <c r="AL198" i="31"/>
  <c r="AN74" i="35"/>
  <c r="AM91" i="28"/>
  <c r="AM111" i="28"/>
  <c r="AN183" i="30"/>
  <c r="AM15" i="28"/>
  <c r="AM7" i="28" s="1"/>
  <c r="AM103" i="28"/>
  <c r="AM90" i="28"/>
  <c r="AN74" i="30"/>
  <c r="AN101" i="28"/>
  <c r="AN93" i="28" s="1"/>
  <c r="AM186" i="35"/>
  <c r="AM17" i="28"/>
  <c r="AM9" i="28" s="1"/>
  <c r="AO62" i="2"/>
  <c r="AO98" i="28"/>
  <c r="AN178" i="34"/>
  <c r="AN108" i="28"/>
  <c r="AN24" i="28" s="1"/>
  <c r="AL10" i="28"/>
  <c r="AM18" i="28"/>
  <c r="AN14" i="28"/>
  <c r="AN62" i="32"/>
  <c r="AN106" i="28"/>
  <c r="AM92" i="28"/>
  <c r="AN74" i="10"/>
  <c r="AN99" i="28"/>
  <c r="AN74" i="33"/>
  <c r="AN107" i="28"/>
  <c r="AN23" i="28" s="1"/>
  <c r="AN25" i="28"/>
  <c r="AN74" i="31"/>
  <c r="AN102" i="28"/>
  <c r="AN94" i="28" s="1"/>
  <c r="AN74" i="29"/>
  <c r="AN100" i="28"/>
  <c r="AM22" i="28"/>
  <c r="AL27" i="28"/>
  <c r="AM16" i="28"/>
  <c r="AL8" i="28"/>
  <c r="AL194" i="36"/>
  <c r="AL19" i="28"/>
  <c r="AM193" i="35"/>
  <c r="AN179" i="35"/>
  <c r="AN184" i="35"/>
  <c r="AN192" i="35"/>
  <c r="AN191" i="35"/>
  <c r="AN193" i="35" s="1"/>
  <c r="AN185" i="35"/>
  <c r="AQ2" i="35"/>
  <c r="AP67" i="35"/>
  <c r="AP69" i="35"/>
  <c r="AP60" i="35"/>
  <c r="AP61" i="35"/>
  <c r="AP64" i="35"/>
  <c r="AP71" i="35"/>
  <c r="AP70" i="35"/>
  <c r="AP59" i="35"/>
  <c r="AP66" i="35"/>
  <c r="AP63" i="35"/>
  <c r="AP65" i="35"/>
  <c r="AP62" i="35"/>
  <c r="AP68" i="35"/>
  <c r="AP52" i="32"/>
  <c r="AP58" i="32"/>
  <c r="AP51" i="32"/>
  <c r="AP54" i="32"/>
  <c r="AP56" i="32"/>
  <c r="AP59" i="32"/>
  <c r="AP53" i="32"/>
  <c r="AP57" i="32"/>
  <c r="AP50" i="32"/>
  <c r="AP55" i="32"/>
  <c r="AO73" i="36"/>
  <c r="AO110" i="28" s="1"/>
  <c r="AO26" i="28" s="1"/>
  <c r="AP59" i="29"/>
  <c r="AP63" i="29"/>
  <c r="AP62" i="29"/>
  <c r="AP67" i="29"/>
  <c r="AP60" i="29"/>
  <c r="AP65" i="29"/>
  <c r="AP64" i="29"/>
  <c r="AP71" i="29"/>
  <c r="AP66" i="29"/>
  <c r="AP61" i="29"/>
  <c r="AP70" i="29"/>
  <c r="AP68" i="29"/>
  <c r="AP69" i="29"/>
  <c r="AP60" i="33"/>
  <c r="AP64" i="33"/>
  <c r="AP63" i="33"/>
  <c r="AP66" i="33"/>
  <c r="AP62" i="33"/>
  <c r="AP67" i="33"/>
  <c r="AP61" i="33"/>
  <c r="AP59" i="33"/>
  <c r="AP70" i="33"/>
  <c r="AP69" i="33"/>
  <c r="AP68" i="33"/>
  <c r="AP65" i="33"/>
  <c r="AP71" i="33"/>
  <c r="AN184" i="36"/>
  <c r="AN179" i="36"/>
  <c r="AN192" i="36"/>
  <c r="AN191" i="36"/>
  <c r="AN185" i="36"/>
  <c r="AM186" i="36"/>
  <c r="AM193" i="36"/>
  <c r="AP62" i="34"/>
  <c r="AP71" i="34"/>
  <c r="AP60" i="34"/>
  <c r="AP63" i="34"/>
  <c r="AP69" i="34"/>
  <c r="AP59" i="34"/>
  <c r="AP61" i="34"/>
  <c r="AP64" i="34"/>
  <c r="AP66" i="34"/>
  <c r="AP67" i="34"/>
  <c r="AP68" i="34"/>
  <c r="AP65" i="34"/>
  <c r="AP70" i="34"/>
  <c r="AP61" i="30"/>
  <c r="AP70" i="30"/>
  <c r="AP68" i="30"/>
  <c r="AP63" i="30"/>
  <c r="AP71" i="30"/>
  <c r="AP59" i="30"/>
  <c r="AP64" i="30"/>
  <c r="AP69" i="30"/>
  <c r="AP67" i="30"/>
  <c r="AP65" i="30"/>
  <c r="AP62" i="30"/>
  <c r="AP66" i="30"/>
  <c r="AP60" i="30"/>
  <c r="AQ50" i="2"/>
  <c r="AQ54" i="2"/>
  <c r="AQ56" i="2"/>
  <c r="AQ52" i="2"/>
  <c r="AQ51" i="2"/>
  <c r="AQ55" i="2"/>
  <c r="AQ59" i="2"/>
  <c r="AQ53" i="2"/>
  <c r="AQ58" i="2"/>
  <c r="AQ57" i="2"/>
  <c r="AP71" i="31"/>
  <c r="AP67" i="31"/>
  <c r="AP62" i="31"/>
  <c r="AP61" i="31"/>
  <c r="AP63" i="31"/>
  <c r="AP60" i="31"/>
  <c r="AP68" i="31"/>
  <c r="AP59" i="31"/>
  <c r="AP69" i="31"/>
  <c r="AP70" i="31"/>
  <c r="AP66" i="31"/>
  <c r="AP65" i="31"/>
  <c r="AP64" i="31"/>
  <c r="AP69" i="10"/>
  <c r="AP64" i="10"/>
  <c r="AP63" i="10"/>
  <c r="AP71" i="10"/>
  <c r="AP65" i="10"/>
  <c r="AP67" i="10"/>
  <c r="AP66" i="10"/>
  <c r="AP60" i="10"/>
  <c r="AP61" i="10"/>
  <c r="AP70" i="10"/>
  <c r="AP59" i="10"/>
  <c r="AP62" i="10"/>
  <c r="AP68" i="10"/>
  <c r="AN74" i="36"/>
  <c r="AO74" i="36" s="1"/>
  <c r="AO73" i="35"/>
  <c r="AQ2" i="36"/>
  <c r="AP70" i="36"/>
  <c r="AP64" i="36"/>
  <c r="AP63" i="36"/>
  <c r="AP68" i="36"/>
  <c r="AP66" i="36"/>
  <c r="AP59" i="36"/>
  <c r="AP65" i="36"/>
  <c r="AP67" i="36"/>
  <c r="AP69" i="36"/>
  <c r="AP61" i="36"/>
  <c r="AP60" i="36"/>
  <c r="AP62" i="36"/>
  <c r="AP71" i="36"/>
  <c r="AN176" i="34"/>
  <c r="AL194" i="31"/>
  <c r="AN157" i="34"/>
  <c r="AL198" i="30"/>
  <c r="AN158" i="30"/>
  <c r="AN181" i="34"/>
  <c r="AN183" i="34" s="1"/>
  <c r="AM197" i="30"/>
  <c r="AM193" i="30"/>
  <c r="AM196" i="30"/>
  <c r="AM186" i="30"/>
  <c r="AL194" i="30"/>
  <c r="AL194" i="29"/>
  <c r="AN190" i="34"/>
  <c r="AO157" i="31"/>
  <c r="AO182" i="31" s="1"/>
  <c r="AO176" i="29"/>
  <c r="AO183" i="29" s="1"/>
  <c r="AN177" i="30"/>
  <c r="AN192" i="30"/>
  <c r="AN185" i="30"/>
  <c r="AL198" i="29"/>
  <c r="AO176" i="31"/>
  <c r="AO183" i="31" s="1"/>
  <c r="AM184" i="29"/>
  <c r="AM186" i="29" s="1"/>
  <c r="AM196" i="29"/>
  <c r="AL197" i="34"/>
  <c r="AQ2" i="48"/>
  <c r="AP21" i="48"/>
  <c r="AP23" i="48" s="1"/>
  <c r="AO157" i="29"/>
  <c r="AR2" i="2"/>
  <c r="AO73" i="10"/>
  <c r="AO61" i="32"/>
  <c r="AQ2" i="32"/>
  <c r="AO73" i="34"/>
  <c r="AQ2" i="34"/>
  <c r="AP168" i="34"/>
  <c r="AP149" i="34"/>
  <c r="AP145" i="34"/>
  <c r="AP143" i="34"/>
  <c r="AP164" i="34"/>
  <c r="AP162" i="34"/>
  <c r="AP165" i="34"/>
  <c r="AP146" i="34"/>
  <c r="AO73" i="31"/>
  <c r="AQ2" i="29"/>
  <c r="AP164" i="29"/>
  <c r="AP145" i="29"/>
  <c r="AP165" i="29"/>
  <c r="AP147" i="29"/>
  <c r="AP146" i="29"/>
  <c r="AP166" i="29"/>
  <c r="AP151" i="29"/>
  <c r="AP143" i="29"/>
  <c r="AP170" i="29"/>
  <c r="AP162" i="29"/>
  <c r="AP144" i="29"/>
  <c r="AP163" i="29"/>
  <c r="AP152" i="29"/>
  <c r="AP173" i="29"/>
  <c r="AP168" i="29"/>
  <c r="AP154" i="29"/>
  <c r="AP149" i="29"/>
  <c r="AP171" i="29"/>
  <c r="AP169" i="29"/>
  <c r="AP150" i="29"/>
  <c r="AN189" i="31"/>
  <c r="AN182" i="31"/>
  <c r="AN178" i="31"/>
  <c r="AN179" i="31" s="1"/>
  <c r="AQ2" i="31"/>
  <c r="AP143" i="31"/>
  <c r="AP162" i="31"/>
  <c r="AP146" i="31"/>
  <c r="AP165" i="31"/>
  <c r="AP150" i="31"/>
  <c r="AP169" i="31"/>
  <c r="AP168" i="31"/>
  <c r="AP149" i="31"/>
  <c r="AN158" i="29"/>
  <c r="AN178" i="29"/>
  <c r="AN179" i="29" s="1"/>
  <c r="AN189" i="29"/>
  <c r="AN182" i="29"/>
  <c r="AN190" i="31"/>
  <c r="AN192" i="31" s="1"/>
  <c r="AN183" i="31"/>
  <c r="AN185" i="31" s="1"/>
  <c r="AO175" i="34"/>
  <c r="AO73" i="33"/>
  <c r="AO157" i="30"/>
  <c r="AO73" i="29"/>
  <c r="AQ2" i="33"/>
  <c r="AO73" i="30"/>
  <c r="AN183" i="29"/>
  <c r="AN185" i="29" s="1"/>
  <c r="AN190" i="29"/>
  <c r="AN192" i="29" s="1"/>
  <c r="AN177" i="29"/>
  <c r="AN158" i="31"/>
  <c r="AO156" i="34"/>
  <c r="AM196" i="34"/>
  <c r="AM190" i="34"/>
  <c r="AM192" i="34" s="1"/>
  <c r="AO176" i="30"/>
  <c r="AQ2" i="30"/>
  <c r="AP170" i="30"/>
  <c r="AP151" i="30"/>
  <c r="AP172" i="30"/>
  <c r="AP153" i="30"/>
  <c r="AP150" i="30"/>
  <c r="AP169" i="30"/>
  <c r="AP165" i="30"/>
  <c r="AP154" i="30"/>
  <c r="AP173" i="30"/>
  <c r="AP146" i="30"/>
  <c r="AP162" i="30"/>
  <c r="AP143" i="30"/>
  <c r="AP168" i="30"/>
  <c r="AP149" i="30"/>
  <c r="AM184" i="31"/>
  <c r="AM186" i="31" s="1"/>
  <c r="AM196" i="31"/>
  <c r="AM197" i="31"/>
  <c r="AM191" i="31"/>
  <c r="AM193" i="31" s="1"/>
  <c r="AM197" i="29"/>
  <c r="AM191" i="29"/>
  <c r="AM193" i="29" s="1"/>
  <c r="AP79" i="43"/>
  <c r="AP84" i="43" s="1"/>
  <c r="AQ2" i="43"/>
  <c r="AP80" i="43"/>
  <c r="AP85" i="43" s="1"/>
  <c r="AP77" i="43"/>
  <c r="AP82" i="43" s="1"/>
  <c r="AP78" i="43"/>
  <c r="AP83" i="43" s="1"/>
  <c r="AN182" i="34"/>
  <c r="AN184" i="34" s="1"/>
  <c r="AN189" i="34"/>
  <c r="AL193" i="34"/>
  <c r="AM183" i="34"/>
  <c r="AM185" i="34" s="1"/>
  <c r="AM195" i="34"/>
  <c r="AN189" i="30"/>
  <c r="AN178" i="30"/>
  <c r="AN179" i="30" s="1"/>
  <c r="AN182" i="30"/>
  <c r="AP61" i="2"/>
  <c r="AQ2" i="10"/>
  <c r="AM194" i="35" l="1"/>
  <c r="AN92" i="28"/>
  <c r="AN91" i="28"/>
  <c r="AL11" i="28"/>
  <c r="AL31" i="28" s="1"/>
  <c r="AL32" i="28" s="1"/>
  <c r="AL33" i="28" s="1"/>
  <c r="AN17" i="28"/>
  <c r="AN18" i="28"/>
  <c r="AM10" i="28"/>
  <c r="AO74" i="33"/>
  <c r="AO107" i="28"/>
  <c r="AO23" i="28" s="1"/>
  <c r="AO74" i="35"/>
  <c r="AO109" i="28"/>
  <c r="AO25" i="28" s="1"/>
  <c r="AM6" i="28"/>
  <c r="AN22" i="28"/>
  <c r="AM27" i="28"/>
  <c r="AO74" i="31"/>
  <c r="AO102" i="28"/>
  <c r="AO94" i="28" s="1"/>
  <c r="AO178" i="34"/>
  <c r="AO108" i="28"/>
  <c r="AO24" i="28" s="1"/>
  <c r="AM95" i="28"/>
  <c r="AM30" i="28" s="1"/>
  <c r="AP62" i="2"/>
  <c r="AP98" i="28"/>
  <c r="AO74" i="30"/>
  <c r="AO101" i="28"/>
  <c r="AN15" i="28"/>
  <c r="AN111" i="28"/>
  <c r="AO62" i="32"/>
  <c r="AO106" i="28"/>
  <c r="AN103" i="28"/>
  <c r="AO74" i="29"/>
  <c r="AO100" i="28"/>
  <c r="AO74" i="10"/>
  <c r="AO99" i="28"/>
  <c r="AO14" i="28"/>
  <c r="AN90" i="28"/>
  <c r="AN95" i="28" s="1"/>
  <c r="AN193" i="36"/>
  <c r="AN16" i="28"/>
  <c r="AM8" i="28"/>
  <c r="AN9" i="28"/>
  <c r="AM19" i="28"/>
  <c r="AM194" i="36"/>
  <c r="AP73" i="36"/>
  <c r="AQ62" i="34"/>
  <c r="AQ60" i="34"/>
  <c r="AQ71" i="34"/>
  <c r="AQ69" i="34"/>
  <c r="AQ63" i="34"/>
  <c r="AQ70" i="34"/>
  <c r="AQ68" i="34"/>
  <c r="AQ64" i="34"/>
  <c r="AQ67" i="34"/>
  <c r="AQ59" i="34"/>
  <c r="AQ65" i="34"/>
  <c r="AQ61" i="34"/>
  <c r="AQ66" i="34"/>
  <c r="AO191" i="36"/>
  <c r="AO192" i="36"/>
  <c r="AO179" i="36"/>
  <c r="AO185" i="36"/>
  <c r="AO184" i="36"/>
  <c r="AQ70" i="30"/>
  <c r="AQ61" i="30"/>
  <c r="AQ68" i="30"/>
  <c r="AQ59" i="30"/>
  <c r="AQ63" i="30"/>
  <c r="AQ71" i="30"/>
  <c r="AQ69" i="30"/>
  <c r="AQ67" i="30"/>
  <c r="AQ62" i="30"/>
  <c r="AQ64" i="30"/>
  <c r="AQ65" i="30"/>
  <c r="AQ60" i="30"/>
  <c r="AQ66" i="30"/>
  <c r="AP73" i="35"/>
  <c r="AP109" i="28" s="1"/>
  <c r="AR2" i="35"/>
  <c r="AQ64" i="35"/>
  <c r="AQ70" i="35"/>
  <c r="AQ67" i="35"/>
  <c r="AQ66" i="35"/>
  <c r="AQ63" i="35"/>
  <c r="AQ61" i="35"/>
  <c r="AQ69" i="35"/>
  <c r="AQ71" i="35"/>
  <c r="AQ68" i="35"/>
  <c r="AQ59" i="35"/>
  <c r="AQ60" i="35"/>
  <c r="AQ62" i="35"/>
  <c r="AQ65" i="35"/>
  <c r="AQ54" i="32"/>
  <c r="AQ56" i="32"/>
  <c r="AQ51" i="32"/>
  <c r="AQ52" i="32"/>
  <c r="AQ58" i="32"/>
  <c r="AQ50" i="32"/>
  <c r="AQ57" i="32"/>
  <c r="AQ59" i="32"/>
  <c r="AQ53" i="32"/>
  <c r="AQ55" i="32"/>
  <c r="AQ63" i="33"/>
  <c r="AQ60" i="33"/>
  <c r="AQ64" i="33"/>
  <c r="AQ66" i="33"/>
  <c r="AQ65" i="33"/>
  <c r="AQ70" i="33"/>
  <c r="AQ62" i="33"/>
  <c r="AQ69" i="33"/>
  <c r="AQ59" i="33"/>
  <c r="AQ68" i="33"/>
  <c r="AQ67" i="33"/>
  <c r="AQ61" i="33"/>
  <c r="AQ71" i="33"/>
  <c r="AR54" i="2"/>
  <c r="AR56" i="2"/>
  <c r="AR50" i="2"/>
  <c r="AR51" i="2"/>
  <c r="AR52" i="2"/>
  <c r="AR55" i="2"/>
  <c r="AR59" i="2"/>
  <c r="AR58" i="2"/>
  <c r="AR57" i="2"/>
  <c r="AR53" i="2"/>
  <c r="AR2" i="36"/>
  <c r="AQ67" i="36"/>
  <c r="AQ62" i="36"/>
  <c r="AQ70" i="36"/>
  <c r="AQ69" i="36"/>
  <c r="AQ71" i="36"/>
  <c r="AQ60" i="36"/>
  <c r="AQ59" i="36"/>
  <c r="AQ65" i="36"/>
  <c r="AQ64" i="36"/>
  <c r="AQ68" i="36"/>
  <c r="AQ63" i="36"/>
  <c r="AQ66" i="36"/>
  <c r="AQ61" i="36"/>
  <c r="AN186" i="36"/>
  <c r="AN186" i="35"/>
  <c r="AN194" i="35" s="1"/>
  <c r="AQ63" i="10"/>
  <c r="AQ65" i="10"/>
  <c r="AQ71" i="10"/>
  <c r="AQ60" i="10"/>
  <c r="AQ69" i="10"/>
  <c r="AQ61" i="10"/>
  <c r="AQ66" i="10"/>
  <c r="AQ70" i="10"/>
  <c r="AQ64" i="10"/>
  <c r="AQ67" i="10"/>
  <c r="AQ59" i="10"/>
  <c r="AQ68" i="10"/>
  <c r="AQ62" i="10"/>
  <c r="AQ60" i="31"/>
  <c r="AQ61" i="31"/>
  <c r="AQ71" i="31"/>
  <c r="AQ62" i="31"/>
  <c r="AQ63" i="31"/>
  <c r="AQ67" i="31"/>
  <c r="AQ65" i="31"/>
  <c r="AQ66" i="31"/>
  <c r="AQ69" i="31"/>
  <c r="AQ70" i="31"/>
  <c r="AQ59" i="31"/>
  <c r="AQ68" i="31"/>
  <c r="AQ64" i="31"/>
  <c r="AQ59" i="29"/>
  <c r="AQ67" i="29"/>
  <c r="AQ60" i="29"/>
  <c r="AQ62" i="29"/>
  <c r="AQ63" i="29"/>
  <c r="AQ66" i="29"/>
  <c r="AQ68" i="29"/>
  <c r="AQ70" i="29"/>
  <c r="AQ64" i="29"/>
  <c r="AQ65" i="29"/>
  <c r="AQ61" i="29"/>
  <c r="AQ71" i="29"/>
  <c r="AQ69" i="29"/>
  <c r="AO185" i="35"/>
  <c r="AO191" i="35"/>
  <c r="AO184" i="35"/>
  <c r="AO192" i="35"/>
  <c r="AO179" i="35"/>
  <c r="AO158" i="30"/>
  <c r="AM198" i="30"/>
  <c r="AO190" i="29"/>
  <c r="AO192" i="29" s="1"/>
  <c r="AO177" i="29"/>
  <c r="AM194" i="30"/>
  <c r="AO189" i="31"/>
  <c r="AO191" i="31" s="1"/>
  <c r="AO74" i="34"/>
  <c r="AO158" i="31"/>
  <c r="AM197" i="34"/>
  <c r="AM193" i="34"/>
  <c r="AO177" i="31"/>
  <c r="AP156" i="34"/>
  <c r="AP188" i="34" s="1"/>
  <c r="AO178" i="31"/>
  <c r="AO179" i="31" s="1"/>
  <c r="AP61" i="32"/>
  <c r="AP157" i="30"/>
  <c r="AP73" i="34"/>
  <c r="AO190" i="31"/>
  <c r="AQ77" i="43"/>
  <c r="AQ82" i="43" s="1"/>
  <c r="AQ78" i="43"/>
  <c r="AQ83" i="43" s="1"/>
  <c r="AR2" i="43"/>
  <c r="AQ79" i="43"/>
  <c r="AQ84" i="43" s="1"/>
  <c r="AQ80" i="43"/>
  <c r="AQ85" i="43" s="1"/>
  <c r="AN197" i="29"/>
  <c r="AN191" i="29"/>
  <c r="AN193" i="29" s="1"/>
  <c r="AN195" i="34"/>
  <c r="AN185" i="34"/>
  <c r="AP157" i="29"/>
  <c r="AR2" i="48"/>
  <c r="AQ21" i="48"/>
  <c r="AQ23" i="48" s="1"/>
  <c r="AO189" i="30"/>
  <c r="AO182" i="30"/>
  <c r="AO178" i="30"/>
  <c r="AO179" i="30" s="1"/>
  <c r="AR2" i="34"/>
  <c r="AQ168" i="34"/>
  <c r="AQ149" i="34"/>
  <c r="AQ164" i="34"/>
  <c r="AQ162" i="34"/>
  <c r="AQ143" i="34"/>
  <c r="AQ145" i="34"/>
  <c r="AQ165" i="34"/>
  <c r="AQ146" i="34"/>
  <c r="AQ61" i="2"/>
  <c r="AR2" i="10"/>
  <c r="AN196" i="34"/>
  <c r="AN191" i="34"/>
  <c r="AN192" i="34" s="1"/>
  <c r="AO188" i="34"/>
  <c r="AO181" i="34"/>
  <c r="AP73" i="33"/>
  <c r="AN184" i="31"/>
  <c r="AN186" i="31" s="1"/>
  <c r="AN196" i="31"/>
  <c r="AR2" i="29"/>
  <c r="AQ164" i="29"/>
  <c r="AQ145" i="29"/>
  <c r="AQ163" i="29"/>
  <c r="AQ165" i="29"/>
  <c r="AQ144" i="29"/>
  <c r="AQ146" i="29"/>
  <c r="AQ151" i="29"/>
  <c r="AQ170" i="29"/>
  <c r="AQ166" i="29"/>
  <c r="AQ147" i="29"/>
  <c r="AQ162" i="29"/>
  <c r="AQ143" i="29"/>
  <c r="AQ154" i="29"/>
  <c r="AQ152" i="29"/>
  <c r="AQ168" i="29"/>
  <c r="AQ171" i="29"/>
  <c r="AQ149" i="29"/>
  <c r="AQ169" i="29"/>
  <c r="AQ150" i="29"/>
  <c r="AQ173" i="29"/>
  <c r="AP175" i="34"/>
  <c r="AO185" i="29"/>
  <c r="AS2" i="2"/>
  <c r="AM198" i="29"/>
  <c r="AO176" i="34"/>
  <c r="AO189" i="34"/>
  <c r="AO191" i="34" s="1"/>
  <c r="AO182" i="34"/>
  <c r="AO184" i="34" s="1"/>
  <c r="AP73" i="31"/>
  <c r="AN197" i="31"/>
  <c r="AN191" i="31"/>
  <c r="AN193" i="31" s="1"/>
  <c r="AP73" i="29"/>
  <c r="AM194" i="29"/>
  <c r="AR2" i="33"/>
  <c r="AP176" i="31"/>
  <c r="AO184" i="31"/>
  <c r="AO196" i="31"/>
  <c r="AO158" i="29"/>
  <c r="AO178" i="29"/>
  <c r="AO179" i="29" s="1"/>
  <c r="AO182" i="29"/>
  <c r="AO189" i="29"/>
  <c r="AM198" i="31"/>
  <c r="AP176" i="30"/>
  <c r="AR2" i="30"/>
  <c r="AQ170" i="30"/>
  <c r="AQ151" i="30"/>
  <c r="AQ150" i="30"/>
  <c r="AQ172" i="30"/>
  <c r="AQ169" i="30"/>
  <c r="AQ153" i="30"/>
  <c r="AQ173" i="30"/>
  <c r="AQ154" i="30"/>
  <c r="AQ146" i="30"/>
  <c r="AQ165" i="30"/>
  <c r="AQ162" i="30"/>
  <c r="AQ143" i="30"/>
  <c r="AQ168" i="30"/>
  <c r="AQ149" i="30"/>
  <c r="AP157" i="31"/>
  <c r="AP176" i="29"/>
  <c r="AR2" i="32"/>
  <c r="AN184" i="30"/>
  <c r="AN186" i="30" s="1"/>
  <c r="AN196" i="30"/>
  <c r="AP73" i="30"/>
  <c r="AP73" i="10"/>
  <c r="AN191" i="30"/>
  <c r="AN193" i="30" s="1"/>
  <c r="AN197" i="30"/>
  <c r="AM194" i="31"/>
  <c r="AO177" i="30"/>
  <c r="AO183" i="30"/>
  <c r="AO185" i="30" s="1"/>
  <c r="AO190" i="30"/>
  <c r="AO192" i="30" s="1"/>
  <c r="AO157" i="34"/>
  <c r="AN196" i="29"/>
  <c r="AN184" i="29"/>
  <c r="AN186" i="29" s="1"/>
  <c r="AR2" i="31"/>
  <c r="AQ143" i="31"/>
  <c r="AQ162" i="31"/>
  <c r="AQ165" i="31"/>
  <c r="AQ146" i="31"/>
  <c r="AQ169" i="31"/>
  <c r="AQ150" i="31"/>
  <c r="AQ168" i="31"/>
  <c r="AQ149" i="31"/>
  <c r="AO185" i="31"/>
  <c r="AO103" i="28" l="1"/>
  <c r="AN30" i="28"/>
  <c r="AN194" i="36"/>
  <c r="AM11" i="28"/>
  <c r="AM31" i="28" s="1"/>
  <c r="AM32" i="28" s="1"/>
  <c r="AM33" i="28" s="1"/>
  <c r="AO15" i="28"/>
  <c r="AO7" i="28" s="1"/>
  <c r="AO92" i="28"/>
  <c r="AO93" i="28"/>
  <c r="AN19" i="28"/>
  <c r="AP74" i="33"/>
  <c r="AP107" i="28"/>
  <c r="AP23" i="28" s="1"/>
  <c r="AP178" i="34"/>
  <c r="AP108" i="28"/>
  <c r="AP24" i="28" s="1"/>
  <c r="AP74" i="31"/>
  <c r="AP102" i="28"/>
  <c r="AP62" i="32"/>
  <c r="AP106" i="28"/>
  <c r="AP90" i="28" s="1"/>
  <c r="AN7" i="28"/>
  <c r="AP74" i="36"/>
  <c r="AP110" i="28"/>
  <c r="AP26" i="28" s="1"/>
  <c r="AP25" i="28"/>
  <c r="AN10" i="28"/>
  <c r="AO18" i="28"/>
  <c r="AO111" i="28"/>
  <c r="AO22" i="28"/>
  <c r="AN27" i="28"/>
  <c r="AN6" i="28"/>
  <c r="AP74" i="10"/>
  <c r="AP99" i="28"/>
  <c r="AO17" i="28"/>
  <c r="AP14" i="28"/>
  <c r="AO6" i="28"/>
  <c r="AP74" i="30"/>
  <c r="AP101" i="28"/>
  <c r="AP93" i="28" s="1"/>
  <c r="AP74" i="29"/>
  <c r="AP100" i="28"/>
  <c r="AQ62" i="2"/>
  <c r="AQ98" i="28"/>
  <c r="AO91" i="28"/>
  <c r="AO90" i="28"/>
  <c r="AO186" i="36"/>
  <c r="AO16" i="28"/>
  <c r="AN8" i="28"/>
  <c r="AO9" i="28"/>
  <c r="AO186" i="35"/>
  <c r="AS56" i="2"/>
  <c r="AS50" i="2"/>
  <c r="AS54" i="2"/>
  <c r="AS51" i="2"/>
  <c r="AS52" i="2"/>
  <c r="AS55" i="2"/>
  <c r="AS59" i="2"/>
  <c r="AS58" i="2"/>
  <c r="AS53" i="2"/>
  <c r="AS57" i="2"/>
  <c r="AR71" i="34"/>
  <c r="AR60" i="34"/>
  <c r="AR62" i="34"/>
  <c r="AR65" i="34"/>
  <c r="AR67" i="34"/>
  <c r="AR69" i="34"/>
  <c r="AR68" i="34"/>
  <c r="AR66" i="34"/>
  <c r="AR63" i="34"/>
  <c r="AR61" i="34"/>
  <c r="AR59" i="34"/>
  <c r="AR64" i="34"/>
  <c r="AR70" i="34"/>
  <c r="AQ73" i="35"/>
  <c r="AQ109" i="28" s="1"/>
  <c r="AR61" i="30"/>
  <c r="AR70" i="30"/>
  <c r="AR63" i="30"/>
  <c r="AR59" i="30"/>
  <c r="AR68" i="30"/>
  <c r="AR71" i="30"/>
  <c r="AR67" i="30"/>
  <c r="AR69" i="30"/>
  <c r="AR60" i="30"/>
  <c r="AR62" i="30"/>
  <c r="AR65" i="30"/>
  <c r="AR64" i="30"/>
  <c r="AR66" i="30"/>
  <c r="AS2" i="35"/>
  <c r="AR66" i="35"/>
  <c r="AR60" i="35"/>
  <c r="AR59" i="35"/>
  <c r="AR71" i="35"/>
  <c r="AR64" i="35"/>
  <c r="AR61" i="35"/>
  <c r="AR69" i="35"/>
  <c r="AR62" i="35"/>
  <c r="AR63" i="35"/>
  <c r="AR70" i="35"/>
  <c r="AR65" i="35"/>
  <c r="AR68" i="35"/>
  <c r="AR67" i="35"/>
  <c r="AR52" i="32"/>
  <c r="AR56" i="32"/>
  <c r="AR51" i="32"/>
  <c r="AR54" i="32"/>
  <c r="AR58" i="32"/>
  <c r="AR50" i="32"/>
  <c r="AR55" i="32"/>
  <c r="AR53" i="32"/>
  <c r="AR57" i="32"/>
  <c r="AR59" i="32"/>
  <c r="AR67" i="31"/>
  <c r="AR60" i="31"/>
  <c r="AR63" i="31"/>
  <c r="AR71" i="31"/>
  <c r="AR62" i="31"/>
  <c r="AR61" i="31"/>
  <c r="AR65" i="31"/>
  <c r="AR66" i="31"/>
  <c r="AR59" i="31"/>
  <c r="AR68" i="31"/>
  <c r="AR69" i="31"/>
  <c r="AR70" i="31"/>
  <c r="AR64" i="31"/>
  <c r="AO193" i="35"/>
  <c r="AO194" i="35" s="1"/>
  <c r="AS2" i="36"/>
  <c r="AR62" i="36"/>
  <c r="AR71" i="36"/>
  <c r="AR59" i="36"/>
  <c r="AR70" i="36"/>
  <c r="AR69" i="36"/>
  <c r="AR67" i="36"/>
  <c r="AR61" i="36"/>
  <c r="AR60" i="36"/>
  <c r="AR63" i="36"/>
  <c r="AR65" i="36"/>
  <c r="AR66" i="36"/>
  <c r="AR68" i="36"/>
  <c r="AR64" i="36"/>
  <c r="AP179" i="35"/>
  <c r="AP191" i="35"/>
  <c r="AP184" i="35"/>
  <c r="AP185" i="35"/>
  <c r="AP192" i="35"/>
  <c r="AR64" i="33"/>
  <c r="AR60" i="33"/>
  <c r="AR63" i="33"/>
  <c r="AR66" i="33"/>
  <c r="AR61" i="33"/>
  <c r="AR62" i="33"/>
  <c r="AR67" i="33"/>
  <c r="AR71" i="33"/>
  <c r="AR68" i="33"/>
  <c r="AR59" i="33"/>
  <c r="AR69" i="33"/>
  <c r="AR65" i="33"/>
  <c r="AR70" i="33"/>
  <c r="AQ73" i="36"/>
  <c r="AQ110" i="28" s="1"/>
  <c r="AP192" i="36"/>
  <c r="AP185" i="36"/>
  <c r="AP184" i="36"/>
  <c r="AP191" i="36"/>
  <c r="AP179" i="36"/>
  <c r="AR60" i="29"/>
  <c r="AR63" i="29"/>
  <c r="AR67" i="29"/>
  <c r="AR62" i="29"/>
  <c r="AR59" i="29"/>
  <c r="AR70" i="29"/>
  <c r="AR71" i="29"/>
  <c r="AR64" i="29"/>
  <c r="AR66" i="29"/>
  <c r="AR69" i="29"/>
  <c r="AR65" i="29"/>
  <c r="AR68" i="29"/>
  <c r="AR61" i="29"/>
  <c r="AR61" i="10"/>
  <c r="AR63" i="10"/>
  <c r="AR67" i="10"/>
  <c r="AR60" i="10"/>
  <c r="AR71" i="10"/>
  <c r="AR64" i="10"/>
  <c r="AR70" i="10"/>
  <c r="AR65" i="10"/>
  <c r="AR66" i="10"/>
  <c r="AR69" i="10"/>
  <c r="AR59" i="10"/>
  <c r="AR68" i="10"/>
  <c r="AR62" i="10"/>
  <c r="AO193" i="36"/>
  <c r="AO194" i="36" s="1"/>
  <c r="AP74" i="35"/>
  <c r="AN198" i="29"/>
  <c r="AP158" i="30"/>
  <c r="AP182" i="30"/>
  <c r="AP189" i="30"/>
  <c r="AP191" i="30" s="1"/>
  <c r="AO197" i="31"/>
  <c r="AO198" i="31" s="1"/>
  <c r="AP177" i="31"/>
  <c r="AP157" i="34"/>
  <c r="AP181" i="34"/>
  <c r="AP183" i="34" s="1"/>
  <c r="AO192" i="31"/>
  <c r="AO193" i="31" s="1"/>
  <c r="AN194" i="31"/>
  <c r="AN194" i="29"/>
  <c r="AP74" i="34"/>
  <c r="AP177" i="30"/>
  <c r="AP158" i="29"/>
  <c r="AQ73" i="33"/>
  <c r="AQ73" i="30"/>
  <c r="AQ176" i="31"/>
  <c r="AQ190" i="31" s="1"/>
  <c r="AN194" i="30"/>
  <c r="AS2" i="32"/>
  <c r="AS2" i="30"/>
  <c r="AR151" i="30"/>
  <c r="AR170" i="30"/>
  <c r="AR169" i="30"/>
  <c r="AR153" i="30"/>
  <c r="AR150" i="30"/>
  <c r="AR172" i="30"/>
  <c r="AR154" i="30"/>
  <c r="AR173" i="30"/>
  <c r="AR165" i="30"/>
  <c r="AR146" i="30"/>
  <c r="AR143" i="30"/>
  <c r="AR162" i="30"/>
  <c r="AR168" i="30"/>
  <c r="AR149" i="30"/>
  <c r="AO186" i="31"/>
  <c r="AR61" i="2"/>
  <c r="AO195" i="34"/>
  <c r="AO183" i="34"/>
  <c r="AO185" i="34" s="1"/>
  <c r="AS2" i="48"/>
  <c r="AR21" i="48"/>
  <c r="AR23" i="48" s="1"/>
  <c r="AN198" i="30"/>
  <c r="AP183" i="29"/>
  <c r="AP185" i="29" s="1"/>
  <c r="AP190" i="29"/>
  <c r="AP192" i="29" s="1"/>
  <c r="AP190" i="30"/>
  <c r="AP192" i="30" s="1"/>
  <c r="AP183" i="30"/>
  <c r="AP185" i="30" s="1"/>
  <c r="AO190" i="34"/>
  <c r="AO192" i="34" s="1"/>
  <c r="AO196" i="34"/>
  <c r="AP189" i="29"/>
  <c r="AP182" i="29"/>
  <c r="AP178" i="29"/>
  <c r="AP179" i="29" s="1"/>
  <c r="AQ73" i="31"/>
  <c r="AP182" i="31"/>
  <c r="AP189" i="31"/>
  <c r="AP178" i="31"/>
  <c r="AP179" i="31" s="1"/>
  <c r="AP190" i="34"/>
  <c r="AS2" i="33"/>
  <c r="AQ157" i="29"/>
  <c r="AN193" i="34"/>
  <c r="AS2" i="43"/>
  <c r="AR78" i="43"/>
  <c r="AR83" i="43" s="1"/>
  <c r="AR79" i="43"/>
  <c r="AR84" i="43" s="1"/>
  <c r="AR80" i="43"/>
  <c r="AR85" i="43" s="1"/>
  <c r="AR77" i="43"/>
  <c r="AR82" i="43" s="1"/>
  <c r="AQ157" i="31"/>
  <c r="AO191" i="29"/>
  <c r="AO193" i="29" s="1"/>
  <c r="AO197" i="29"/>
  <c r="AP177" i="29"/>
  <c r="AT2" i="2"/>
  <c r="AQ73" i="10"/>
  <c r="AS2" i="34"/>
  <c r="AR168" i="34"/>
  <c r="AR149" i="34"/>
  <c r="AR145" i="34"/>
  <c r="AR162" i="34"/>
  <c r="AR143" i="34"/>
  <c r="AR164" i="34"/>
  <c r="AR146" i="34"/>
  <c r="AR165" i="34"/>
  <c r="AS2" i="31"/>
  <c r="AR162" i="31"/>
  <c r="AR143" i="31"/>
  <c r="AR146" i="31"/>
  <c r="AR165" i="31"/>
  <c r="AR150" i="31"/>
  <c r="AR169" i="31"/>
  <c r="AR168" i="31"/>
  <c r="AR149" i="31"/>
  <c r="AO184" i="29"/>
  <c r="AO186" i="29" s="1"/>
  <c r="AO196" i="29"/>
  <c r="AS2" i="29"/>
  <c r="AR145" i="29"/>
  <c r="AR164" i="29"/>
  <c r="AR151" i="29"/>
  <c r="AR146" i="29"/>
  <c r="AR163" i="29"/>
  <c r="AR170" i="29"/>
  <c r="AR147" i="29"/>
  <c r="AR144" i="29"/>
  <c r="AR165" i="29"/>
  <c r="AR166" i="29"/>
  <c r="AR143" i="29"/>
  <c r="AR162" i="29"/>
  <c r="AR171" i="29"/>
  <c r="AR169" i="29"/>
  <c r="AR152" i="29"/>
  <c r="AR154" i="29"/>
  <c r="AR150" i="29"/>
  <c r="AR168" i="29"/>
  <c r="AR149" i="29"/>
  <c r="AR173" i="29"/>
  <c r="AQ156" i="34"/>
  <c r="AN197" i="34"/>
  <c r="AP190" i="31"/>
  <c r="AP192" i="31" s="1"/>
  <c r="AP183" i="31"/>
  <c r="AP185" i="31" s="1"/>
  <c r="AP176" i="34"/>
  <c r="AP189" i="34"/>
  <c r="AP191" i="34" s="1"/>
  <c r="AP182" i="34"/>
  <c r="AP184" i="34" s="1"/>
  <c r="AQ176" i="29"/>
  <c r="AN198" i="31"/>
  <c r="AS2" i="10"/>
  <c r="AQ175" i="34"/>
  <c r="AO184" i="30"/>
  <c r="AO186" i="30" s="1"/>
  <c r="AO196" i="30"/>
  <c r="AP158" i="31"/>
  <c r="AQ157" i="30"/>
  <c r="AP178" i="30"/>
  <c r="AP179" i="30" s="1"/>
  <c r="AQ73" i="34"/>
  <c r="AQ108" i="28" s="1"/>
  <c r="AO197" i="30"/>
  <c r="AO191" i="30"/>
  <c r="AO193" i="30" s="1"/>
  <c r="AQ61" i="32"/>
  <c r="AQ176" i="30"/>
  <c r="AP184" i="30"/>
  <c r="AQ73" i="29"/>
  <c r="AQ74" i="35" l="1"/>
  <c r="AP92" i="28"/>
  <c r="AN11" i="28"/>
  <c r="AN31" i="28" s="1"/>
  <c r="AN32" i="28" s="1"/>
  <c r="AN33" i="28" s="1"/>
  <c r="AO19" i="28"/>
  <c r="AO95" i="28"/>
  <c r="AO30" i="28" s="1"/>
  <c r="AP17" i="28"/>
  <c r="AP9" i="28" s="1"/>
  <c r="AP91" i="28"/>
  <c r="AQ24" i="28"/>
  <c r="AQ25" i="28"/>
  <c r="AP94" i="28"/>
  <c r="AQ74" i="30"/>
  <c r="AQ101" i="28"/>
  <c r="AQ93" i="28" s="1"/>
  <c r="AQ26" i="28"/>
  <c r="AQ74" i="33"/>
  <c r="AQ107" i="28"/>
  <c r="AQ23" i="28" s="1"/>
  <c r="AP103" i="28"/>
  <c r="AQ74" i="10"/>
  <c r="AQ99" i="28"/>
  <c r="AQ91" i="28" s="1"/>
  <c r="AP22" i="28"/>
  <c r="AP6" i="28" s="1"/>
  <c r="AO27" i="28"/>
  <c r="AR62" i="2"/>
  <c r="AR98" i="28"/>
  <c r="AQ74" i="29"/>
  <c r="AQ100" i="28"/>
  <c r="AQ92" i="28" s="1"/>
  <c r="AQ74" i="31"/>
  <c r="AQ102" i="28"/>
  <c r="AQ94" i="28" s="1"/>
  <c r="AQ14" i="28"/>
  <c r="AP18" i="28"/>
  <c r="AO10" i="28"/>
  <c r="AP111" i="28"/>
  <c r="AQ62" i="32"/>
  <c r="AQ106" i="28"/>
  <c r="AQ111" i="28" s="1"/>
  <c r="AP15" i="28"/>
  <c r="AP186" i="36"/>
  <c r="AP16" i="28"/>
  <c r="AO8" i="28"/>
  <c r="AP193" i="35"/>
  <c r="AS64" i="10"/>
  <c r="AS69" i="10"/>
  <c r="AS71" i="10"/>
  <c r="AS61" i="10"/>
  <c r="AS65" i="10"/>
  <c r="AS66" i="10"/>
  <c r="AS67" i="10"/>
  <c r="AS60" i="10"/>
  <c r="AS70" i="10"/>
  <c r="AS63" i="10"/>
  <c r="AS62" i="10"/>
  <c r="AS68" i="10"/>
  <c r="AS59" i="10"/>
  <c r="AS64" i="33"/>
  <c r="AS66" i="33"/>
  <c r="AS63" i="33"/>
  <c r="AS60" i="33"/>
  <c r="AS67" i="33"/>
  <c r="AS59" i="33"/>
  <c r="AS62" i="33"/>
  <c r="AS61" i="33"/>
  <c r="AS71" i="33"/>
  <c r="AS69" i="33"/>
  <c r="AS65" i="33"/>
  <c r="AS68" i="33"/>
  <c r="AS70" i="33"/>
  <c r="AP186" i="35"/>
  <c r="AS60" i="31"/>
  <c r="AS61" i="31"/>
  <c r="AS71" i="31"/>
  <c r="AS63" i="31"/>
  <c r="AS62" i="31"/>
  <c r="AS67" i="31"/>
  <c r="AS70" i="31"/>
  <c r="AS59" i="31"/>
  <c r="AS69" i="31"/>
  <c r="AS68" i="31"/>
  <c r="AS66" i="31"/>
  <c r="AS65" i="31"/>
  <c r="AS64" i="31"/>
  <c r="AQ192" i="36"/>
  <c r="AQ179" i="36"/>
  <c r="AQ184" i="36"/>
  <c r="AQ185" i="36"/>
  <c r="AQ191" i="36"/>
  <c r="AT2" i="36"/>
  <c r="AS69" i="36"/>
  <c r="AS71" i="36"/>
  <c r="AS62" i="36"/>
  <c r="AS67" i="36"/>
  <c r="AS70" i="36"/>
  <c r="AS68" i="36"/>
  <c r="AS66" i="36"/>
  <c r="AS63" i="36"/>
  <c r="AS64" i="36"/>
  <c r="AS61" i="36"/>
  <c r="AS65" i="36"/>
  <c r="AS60" i="36"/>
  <c r="AS59" i="36"/>
  <c r="AS60" i="34"/>
  <c r="AS62" i="34"/>
  <c r="AS71" i="34"/>
  <c r="AS63" i="34"/>
  <c r="AS70" i="34"/>
  <c r="AS66" i="34"/>
  <c r="AS61" i="34"/>
  <c r="AS68" i="34"/>
  <c r="AS65" i="34"/>
  <c r="AS69" i="34"/>
  <c r="AS67" i="34"/>
  <c r="AS64" i="34"/>
  <c r="AS59" i="34"/>
  <c r="AT54" i="2"/>
  <c r="AT50" i="2"/>
  <c r="AT56" i="2"/>
  <c r="AT52" i="2"/>
  <c r="AT59" i="2"/>
  <c r="AT51" i="2"/>
  <c r="AT55" i="2"/>
  <c r="AT58" i="2"/>
  <c r="AT53" i="2"/>
  <c r="AT57" i="2"/>
  <c r="AS70" i="30"/>
  <c r="AS61" i="30"/>
  <c r="AS63" i="30"/>
  <c r="AS68" i="30"/>
  <c r="AS71" i="30"/>
  <c r="AS59" i="30"/>
  <c r="AS66" i="30"/>
  <c r="AS69" i="30"/>
  <c r="AS60" i="30"/>
  <c r="AS62" i="30"/>
  <c r="AS65" i="30"/>
  <c r="AS64" i="30"/>
  <c r="AS67" i="30"/>
  <c r="AR73" i="35"/>
  <c r="AS51" i="32"/>
  <c r="AS52" i="32"/>
  <c r="AS54" i="32"/>
  <c r="AS56" i="32"/>
  <c r="AS58" i="32"/>
  <c r="AS50" i="32"/>
  <c r="AS57" i="32"/>
  <c r="AS55" i="32"/>
  <c r="AS59" i="32"/>
  <c r="AS53" i="32"/>
  <c r="AP193" i="36"/>
  <c r="AP194" i="36" s="1"/>
  <c r="AS59" i="29"/>
  <c r="AS63" i="29"/>
  <c r="AS60" i="29"/>
  <c r="AS62" i="29"/>
  <c r="AS67" i="29"/>
  <c r="AS65" i="29"/>
  <c r="AS61" i="29"/>
  <c r="AS64" i="29"/>
  <c r="AS70" i="29"/>
  <c r="AS69" i="29"/>
  <c r="AS68" i="29"/>
  <c r="AS66" i="29"/>
  <c r="AS71" i="29"/>
  <c r="AR73" i="36"/>
  <c r="AR110" i="28" s="1"/>
  <c r="AT2" i="35"/>
  <c r="AS65" i="35"/>
  <c r="AS62" i="35"/>
  <c r="AS68" i="35"/>
  <c r="AS67" i="35"/>
  <c r="AS64" i="35"/>
  <c r="AS61" i="35"/>
  <c r="AS63" i="35"/>
  <c r="AS71" i="35"/>
  <c r="AS69" i="35"/>
  <c r="AS70" i="35"/>
  <c r="AS60" i="35"/>
  <c r="AS59" i="35"/>
  <c r="AS66" i="35"/>
  <c r="AQ185" i="35"/>
  <c r="AQ191" i="35"/>
  <c r="AQ184" i="35"/>
  <c r="AQ179" i="35"/>
  <c r="AQ192" i="35"/>
  <c r="AQ74" i="36"/>
  <c r="AQ177" i="31"/>
  <c r="AP186" i="30"/>
  <c r="AP196" i="30"/>
  <c r="AQ158" i="31"/>
  <c r="AQ158" i="29"/>
  <c r="AO198" i="29"/>
  <c r="AQ183" i="31"/>
  <c r="AQ185" i="31" s="1"/>
  <c r="AO194" i="31"/>
  <c r="AP193" i="30"/>
  <c r="AP197" i="30"/>
  <c r="AO194" i="29"/>
  <c r="AQ192" i="31"/>
  <c r="AR73" i="33"/>
  <c r="AR175" i="34"/>
  <c r="AR182" i="34" s="1"/>
  <c r="AO198" i="30"/>
  <c r="AO194" i="30"/>
  <c r="AO197" i="34"/>
  <c r="AR157" i="30"/>
  <c r="AR189" i="30" s="1"/>
  <c r="AQ188" i="34"/>
  <c r="AQ181" i="34"/>
  <c r="AT2" i="30"/>
  <c r="AS170" i="30"/>
  <c r="AS151" i="30"/>
  <c r="AS150" i="30"/>
  <c r="AS169" i="30"/>
  <c r="AS172" i="30"/>
  <c r="AS153" i="30"/>
  <c r="AS154" i="30"/>
  <c r="AS146" i="30"/>
  <c r="AS173" i="30"/>
  <c r="AS165" i="30"/>
  <c r="AS143" i="30"/>
  <c r="AS162" i="30"/>
  <c r="AS149" i="30"/>
  <c r="AS168" i="30"/>
  <c r="AR73" i="10"/>
  <c r="AQ176" i="34"/>
  <c r="AU2" i="2"/>
  <c r="AQ182" i="34"/>
  <c r="AQ184" i="34" s="1"/>
  <c r="AQ189" i="34"/>
  <c r="AQ191" i="34" s="1"/>
  <c r="AT2" i="33"/>
  <c r="AP196" i="29"/>
  <c r="AP184" i="29"/>
  <c r="AP186" i="29" s="1"/>
  <c r="AQ178" i="34"/>
  <c r="AQ74" i="34"/>
  <c r="AQ158" i="30"/>
  <c r="AQ189" i="30"/>
  <c r="AQ178" i="30"/>
  <c r="AQ179" i="30" s="1"/>
  <c r="AQ182" i="30"/>
  <c r="AR73" i="29"/>
  <c r="AS80" i="43"/>
  <c r="AS85" i="43" s="1"/>
  <c r="AT2" i="43"/>
  <c r="AS77" i="43"/>
  <c r="AS82" i="43" s="1"/>
  <c r="AS78" i="43"/>
  <c r="AS83" i="43" s="1"/>
  <c r="AS79" i="43"/>
  <c r="AS84" i="43" s="1"/>
  <c r="AP196" i="34"/>
  <c r="AP191" i="29"/>
  <c r="AP193" i="29" s="1"/>
  <c r="AP197" i="29"/>
  <c r="AQ190" i="30"/>
  <c r="AQ192" i="30" s="1"/>
  <c r="AQ183" i="30"/>
  <c r="AQ185" i="30" s="1"/>
  <c r="AT2" i="10"/>
  <c r="AR157" i="31"/>
  <c r="AP192" i="34"/>
  <c r="AT2" i="32"/>
  <c r="AR176" i="29"/>
  <c r="AR176" i="31"/>
  <c r="AT2" i="34"/>
  <c r="AS168" i="34"/>
  <c r="AS149" i="34"/>
  <c r="AS145" i="34"/>
  <c r="AS164" i="34"/>
  <c r="AS162" i="34"/>
  <c r="AS143" i="34"/>
  <c r="AS146" i="34"/>
  <c r="AS165" i="34"/>
  <c r="AQ178" i="31"/>
  <c r="AQ179" i="31" s="1"/>
  <c r="AQ189" i="31"/>
  <c r="AQ182" i="31"/>
  <c r="AQ189" i="29"/>
  <c r="AQ178" i="29"/>
  <c r="AQ179" i="29" s="1"/>
  <c r="AQ182" i="29"/>
  <c r="AQ157" i="34"/>
  <c r="AR157" i="29"/>
  <c r="AR158" i="29" s="1"/>
  <c r="AR73" i="31"/>
  <c r="AR73" i="34"/>
  <c r="AS61" i="2"/>
  <c r="AQ177" i="30"/>
  <c r="AP197" i="31"/>
  <c r="AP191" i="31"/>
  <c r="AP193" i="31" s="1"/>
  <c r="AP195" i="34"/>
  <c r="AT2" i="48"/>
  <c r="AS21" i="48"/>
  <c r="AS23" i="48" s="1"/>
  <c r="AR176" i="30"/>
  <c r="AR61" i="32"/>
  <c r="AQ177" i="29"/>
  <c r="AQ183" i="29"/>
  <c r="AQ185" i="29" s="1"/>
  <c r="AQ190" i="29"/>
  <c r="AQ192" i="29" s="1"/>
  <c r="AT2" i="29"/>
  <c r="AS145" i="29"/>
  <c r="AS164" i="29"/>
  <c r="AS151" i="29"/>
  <c r="AS147" i="29"/>
  <c r="AS144" i="29"/>
  <c r="AS143" i="29"/>
  <c r="AS163" i="29"/>
  <c r="AS162" i="29"/>
  <c r="AS170" i="29"/>
  <c r="AS166" i="29"/>
  <c r="AS165" i="29"/>
  <c r="AS146" i="29"/>
  <c r="AS149" i="29"/>
  <c r="AS173" i="29"/>
  <c r="AS171" i="29"/>
  <c r="AS169" i="29"/>
  <c r="AS152" i="29"/>
  <c r="AS150" i="29"/>
  <c r="AS154" i="29"/>
  <c r="AS168" i="29"/>
  <c r="AT2" i="31"/>
  <c r="AS143" i="31"/>
  <c r="AS162" i="31"/>
  <c r="AS146" i="31"/>
  <c r="AS165" i="31"/>
  <c r="AS169" i="31"/>
  <c r="AS168" i="31"/>
  <c r="AS149" i="31"/>
  <c r="AS150" i="31"/>
  <c r="AR156" i="34"/>
  <c r="AP184" i="31"/>
  <c r="AP186" i="31" s="1"/>
  <c r="AP196" i="31"/>
  <c r="AP185" i="34"/>
  <c r="AO193" i="34"/>
  <c r="AR73" i="30"/>
  <c r="AQ15" i="28" l="1"/>
  <c r="AO11" i="28"/>
  <c r="AO31" i="28" s="1"/>
  <c r="AO32" i="28" s="1"/>
  <c r="AO33" i="28" s="1"/>
  <c r="AQ90" i="28"/>
  <c r="AP95" i="28"/>
  <c r="AP30" i="28" s="1"/>
  <c r="AR158" i="31"/>
  <c r="AQ95" i="28"/>
  <c r="AQ30" i="28" s="1"/>
  <c r="AQ17" i="28"/>
  <c r="AQ9" i="28" s="1"/>
  <c r="AP194" i="35"/>
  <c r="AQ186" i="35"/>
  <c r="AQ103" i="28"/>
  <c r="AQ18" i="28"/>
  <c r="AP10" i="28"/>
  <c r="AR26" i="28"/>
  <c r="AR178" i="34"/>
  <c r="AR108" i="28"/>
  <c r="AR24" i="28" s="1"/>
  <c r="AR74" i="33"/>
  <c r="AR107" i="28"/>
  <c r="AR23" i="28" s="1"/>
  <c r="AR14" i="28"/>
  <c r="AS62" i="2"/>
  <c r="AS98" i="28"/>
  <c r="AR74" i="30"/>
  <c r="AR101" i="28"/>
  <c r="AR74" i="31"/>
  <c r="AR102" i="28"/>
  <c r="AR94" i="28" s="1"/>
  <c r="AR74" i="10"/>
  <c r="AR99" i="28"/>
  <c r="AQ22" i="28"/>
  <c r="AP27" i="28"/>
  <c r="AR62" i="32"/>
  <c r="AR106" i="28"/>
  <c r="AR74" i="35"/>
  <c r="AR109" i="28"/>
  <c r="AR25" i="28" s="1"/>
  <c r="AR74" i="29"/>
  <c r="AR100" i="28"/>
  <c r="AP7" i="28"/>
  <c r="AR74" i="36"/>
  <c r="AQ193" i="36"/>
  <c r="AQ7" i="28"/>
  <c r="AQ16" i="28"/>
  <c r="AP8" i="28"/>
  <c r="AP11" i="28" s="1"/>
  <c r="AP31" i="28" s="1"/>
  <c r="AP32" i="28" s="1"/>
  <c r="AP33" i="28" s="1"/>
  <c r="AP19" i="28"/>
  <c r="AT66" i="33"/>
  <c r="AT60" i="33"/>
  <c r="AT64" i="33"/>
  <c r="AT63" i="33"/>
  <c r="AT67" i="33"/>
  <c r="AT59" i="33"/>
  <c r="AT71" i="33"/>
  <c r="AT68" i="33"/>
  <c r="AT65" i="33"/>
  <c r="AT70" i="33"/>
  <c r="AT69" i="33"/>
  <c r="AT62" i="33"/>
  <c r="AT61" i="33"/>
  <c r="AS73" i="35"/>
  <c r="AS109" i="28" s="1"/>
  <c r="AT56" i="32"/>
  <c r="AT51" i="32"/>
  <c r="AT54" i="32"/>
  <c r="AT58" i="32"/>
  <c r="AT52" i="32"/>
  <c r="AT55" i="32"/>
  <c r="AT53" i="32"/>
  <c r="AT59" i="32"/>
  <c r="AT50" i="32"/>
  <c r="AT57" i="32"/>
  <c r="AU2" i="36"/>
  <c r="AT60" i="36"/>
  <c r="AT71" i="36"/>
  <c r="AT67" i="36"/>
  <c r="AT59" i="36"/>
  <c r="AT65" i="36"/>
  <c r="AT66" i="36"/>
  <c r="AT68" i="36"/>
  <c r="AT70" i="36"/>
  <c r="AT62" i="36"/>
  <c r="AT61" i="36"/>
  <c r="AT69" i="36"/>
  <c r="AT63" i="36"/>
  <c r="AT64" i="36"/>
  <c r="AU56" i="2"/>
  <c r="AU54" i="2"/>
  <c r="AU50" i="2"/>
  <c r="AU52" i="2"/>
  <c r="AU59" i="2"/>
  <c r="AU51" i="2"/>
  <c r="AU55" i="2"/>
  <c r="AU58" i="2"/>
  <c r="AU53" i="2"/>
  <c r="AU57" i="2"/>
  <c r="AT66" i="10"/>
  <c r="AT67" i="10"/>
  <c r="AT64" i="10"/>
  <c r="AT69" i="10"/>
  <c r="AT63" i="10"/>
  <c r="AT71" i="10"/>
  <c r="AT61" i="10"/>
  <c r="AT60" i="10"/>
  <c r="AT65" i="10"/>
  <c r="AT70" i="10"/>
  <c r="AT59" i="10"/>
  <c r="AT62" i="10"/>
  <c r="AT68" i="10"/>
  <c r="AT70" i="30"/>
  <c r="AT61" i="30"/>
  <c r="AT59" i="30"/>
  <c r="AT71" i="30"/>
  <c r="AT68" i="30"/>
  <c r="AT63" i="30"/>
  <c r="AT69" i="30"/>
  <c r="AT66" i="30"/>
  <c r="AT64" i="30"/>
  <c r="AT60" i="30"/>
  <c r="AT67" i="30"/>
  <c r="AT62" i="30"/>
  <c r="AT65" i="30"/>
  <c r="AU2" i="35"/>
  <c r="AT63" i="35"/>
  <c r="AT66" i="35"/>
  <c r="AT64" i="35"/>
  <c r="AT62" i="35"/>
  <c r="AT61" i="35"/>
  <c r="AT67" i="35"/>
  <c r="AT60" i="35"/>
  <c r="AT69" i="35"/>
  <c r="AT65" i="35"/>
  <c r="AT68" i="35"/>
  <c r="AT71" i="35"/>
  <c r="AT70" i="35"/>
  <c r="AT59" i="35"/>
  <c r="AS73" i="36"/>
  <c r="AS110" i="28" s="1"/>
  <c r="AQ186" i="36"/>
  <c r="AQ194" i="36" s="1"/>
  <c r="AQ193" i="35"/>
  <c r="AR185" i="36"/>
  <c r="AR184" i="36"/>
  <c r="AR179" i="36"/>
  <c r="AR192" i="36"/>
  <c r="AR191" i="36"/>
  <c r="AT60" i="34"/>
  <c r="AT62" i="34"/>
  <c r="AT71" i="34"/>
  <c r="AT65" i="34"/>
  <c r="AT70" i="34"/>
  <c r="AT61" i="34"/>
  <c r="AT59" i="34"/>
  <c r="AT66" i="34"/>
  <c r="AT68" i="34"/>
  <c r="AT67" i="34"/>
  <c r="AT69" i="34"/>
  <c r="AT64" i="34"/>
  <c r="AT63" i="34"/>
  <c r="AT63" i="31"/>
  <c r="AT67" i="31"/>
  <c r="AT62" i="31"/>
  <c r="AT60" i="31"/>
  <c r="AT61" i="31"/>
  <c r="AT71" i="31"/>
  <c r="AT68" i="31"/>
  <c r="AT59" i="31"/>
  <c r="AT70" i="31"/>
  <c r="AT66" i="31"/>
  <c r="AT69" i="31"/>
  <c r="AT64" i="31"/>
  <c r="AT65" i="31"/>
  <c r="AT60" i="29"/>
  <c r="AT63" i="29"/>
  <c r="AT62" i="29"/>
  <c r="AT59" i="29"/>
  <c r="AT67" i="29"/>
  <c r="AT70" i="29"/>
  <c r="AT65" i="29"/>
  <c r="AT69" i="29"/>
  <c r="AT64" i="29"/>
  <c r="AT66" i="29"/>
  <c r="AT61" i="29"/>
  <c r="AT68" i="29"/>
  <c r="AT71" i="29"/>
  <c r="AR184" i="35"/>
  <c r="AR191" i="35"/>
  <c r="AR179" i="35"/>
  <c r="AR185" i="35"/>
  <c r="AR192" i="35"/>
  <c r="AP193" i="34"/>
  <c r="AP194" i="30"/>
  <c r="AP198" i="30"/>
  <c r="AR176" i="34"/>
  <c r="AP194" i="31"/>
  <c r="AP197" i="34"/>
  <c r="AP198" i="31"/>
  <c r="AR158" i="30"/>
  <c r="AR189" i="34"/>
  <c r="AR191" i="34" s="1"/>
  <c r="AS176" i="31"/>
  <c r="AS183" i="31" s="1"/>
  <c r="AS175" i="34"/>
  <c r="AS182" i="34" s="1"/>
  <c r="AR182" i="30"/>
  <c r="AR184" i="30" s="1"/>
  <c r="AR177" i="29"/>
  <c r="AS73" i="33"/>
  <c r="AQ196" i="31"/>
  <c r="AQ184" i="31"/>
  <c r="AQ186" i="31" s="1"/>
  <c r="AR183" i="31"/>
  <c r="AR185" i="31" s="1"/>
  <c r="AR190" i="31"/>
  <c r="AR192" i="31" s="1"/>
  <c r="AU2" i="10"/>
  <c r="AR191" i="30"/>
  <c r="AS157" i="29"/>
  <c r="AR183" i="30"/>
  <c r="AR185" i="30" s="1"/>
  <c r="AR190" i="30"/>
  <c r="AR192" i="30" s="1"/>
  <c r="AQ197" i="31"/>
  <c r="AQ191" i="31"/>
  <c r="AQ193" i="31" s="1"/>
  <c r="AR178" i="29"/>
  <c r="AR179" i="29" s="1"/>
  <c r="AR190" i="29"/>
  <c r="AR192" i="29" s="1"/>
  <c r="AR183" i="29"/>
  <c r="AR185" i="29" s="1"/>
  <c r="AU2" i="43"/>
  <c r="AT80" i="43"/>
  <c r="AT85" i="43" s="1"/>
  <c r="AT77" i="43"/>
  <c r="AT82" i="43" s="1"/>
  <c r="AT78" i="43"/>
  <c r="AT83" i="43" s="1"/>
  <c r="AT79" i="43"/>
  <c r="AT84" i="43" s="1"/>
  <c r="AR74" i="34"/>
  <c r="AU2" i="33"/>
  <c r="AR178" i="30"/>
  <c r="AR179" i="30" s="1"/>
  <c r="AU2" i="29"/>
  <c r="AT164" i="29"/>
  <c r="AT145" i="29"/>
  <c r="AT143" i="29"/>
  <c r="AT162" i="29"/>
  <c r="AT170" i="29"/>
  <c r="AT166" i="29"/>
  <c r="AT165" i="29"/>
  <c r="AT144" i="29"/>
  <c r="AT147" i="29"/>
  <c r="AT146" i="29"/>
  <c r="AT151" i="29"/>
  <c r="AT163" i="29"/>
  <c r="AT150" i="29"/>
  <c r="AT149" i="29"/>
  <c r="AT154" i="29"/>
  <c r="AT169" i="29"/>
  <c r="AT173" i="29"/>
  <c r="AT152" i="29"/>
  <c r="AT171" i="29"/>
  <c r="AT168" i="29"/>
  <c r="AS73" i="31"/>
  <c r="AU2" i="31"/>
  <c r="AT143" i="31"/>
  <c r="AT162" i="31"/>
  <c r="AT165" i="31"/>
  <c r="AT146" i="31"/>
  <c r="AT168" i="31"/>
  <c r="AT150" i="31"/>
  <c r="AT149" i="31"/>
  <c r="AT169" i="31"/>
  <c r="AS73" i="29"/>
  <c r="AU2" i="48"/>
  <c r="AT21" i="48"/>
  <c r="AT23" i="48" s="1"/>
  <c r="AR182" i="29"/>
  <c r="AR189" i="29"/>
  <c r="AP194" i="29"/>
  <c r="AR184" i="34"/>
  <c r="AR157" i="34"/>
  <c r="AS61" i="32"/>
  <c r="AU2" i="32"/>
  <c r="AS73" i="10"/>
  <c r="AQ196" i="30"/>
  <c r="AQ184" i="30"/>
  <c r="AQ186" i="30" s="1"/>
  <c r="AP198" i="29"/>
  <c r="AS176" i="30"/>
  <c r="AQ196" i="29"/>
  <c r="AQ184" i="29"/>
  <c r="AQ186" i="29" s="1"/>
  <c r="AT61" i="2"/>
  <c r="AS73" i="30"/>
  <c r="AQ183" i="34"/>
  <c r="AQ185" i="34" s="1"/>
  <c r="AQ195" i="34"/>
  <c r="AR188" i="34"/>
  <c r="AR181" i="34"/>
  <c r="AS156" i="34"/>
  <c r="AR178" i="31"/>
  <c r="AR179" i="31" s="1"/>
  <c r="AR189" i="31"/>
  <c r="AR182" i="31"/>
  <c r="AQ197" i="30"/>
  <c r="AQ191" i="30"/>
  <c r="AQ193" i="30" s="1"/>
  <c r="AV2" i="2"/>
  <c r="AS157" i="30"/>
  <c r="AU2" i="30"/>
  <c r="AT151" i="30"/>
  <c r="AT170" i="30"/>
  <c r="AT172" i="30"/>
  <c r="AT153" i="30"/>
  <c r="AT150" i="30"/>
  <c r="AT169" i="30"/>
  <c r="AT173" i="30"/>
  <c r="AT154" i="30"/>
  <c r="AT165" i="30"/>
  <c r="AT146" i="30"/>
  <c r="AT162" i="30"/>
  <c r="AT143" i="30"/>
  <c r="AT168" i="30"/>
  <c r="AT149" i="30"/>
  <c r="AQ190" i="34"/>
  <c r="AQ192" i="34" s="1"/>
  <c r="AQ196" i="34"/>
  <c r="AS157" i="31"/>
  <c r="AS158" i="31" s="1"/>
  <c r="AS176" i="29"/>
  <c r="AR177" i="31"/>
  <c r="AR177" i="30"/>
  <c r="AQ197" i="29"/>
  <c r="AQ191" i="29"/>
  <c r="AQ193" i="29" s="1"/>
  <c r="AS73" i="34"/>
  <c r="AU2" i="34"/>
  <c r="AT149" i="34"/>
  <c r="AT168" i="34"/>
  <c r="AT145" i="34"/>
  <c r="AT143" i="34"/>
  <c r="AT164" i="34"/>
  <c r="AT162" i="34"/>
  <c r="AT165" i="34"/>
  <c r="AT146" i="34"/>
  <c r="AQ194" i="35" l="1"/>
  <c r="AQ19" i="28"/>
  <c r="AR103" i="28"/>
  <c r="AS25" i="28"/>
  <c r="AR15" i="28"/>
  <c r="AR7" i="28" s="1"/>
  <c r="AR111" i="28"/>
  <c r="AS74" i="30"/>
  <c r="AS101" i="28"/>
  <c r="AS93" i="28" s="1"/>
  <c r="AS74" i="33"/>
  <c r="AS107" i="28"/>
  <c r="AS23" i="28" s="1"/>
  <c r="AT62" i="2"/>
  <c r="AT98" i="28"/>
  <c r="AR90" i="28"/>
  <c r="AS62" i="32"/>
  <c r="AS106" i="28"/>
  <c r="AS90" i="28" s="1"/>
  <c r="AS74" i="29"/>
  <c r="AS100" i="28"/>
  <c r="AS92" i="28" s="1"/>
  <c r="AR93" i="28"/>
  <c r="AS74" i="10"/>
  <c r="AS99" i="28"/>
  <c r="AS178" i="34"/>
  <c r="AS108" i="28"/>
  <c r="AS24" i="28" s="1"/>
  <c r="AS74" i="31"/>
  <c r="AS102" i="28"/>
  <c r="AS94" i="28" s="1"/>
  <c r="AR17" i="28"/>
  <c r="AS26" i="28"/>
  <c r="AQ27" i="28"/>
  <c r="AR22" i="28"/>
  <c r="AR92" i="28"/>
  <c r="AR91" i="28"/>
  <c r="AS14" i="28"/>
  <c r="AT14" i="28" s="1"/>
  <c r="AR18" i="28"/>
  <c r="AQ10" i="28"/>
  <c r="AQ6" i="28"/>
  <c r="AR16" i="28"/>
  <c r="AQ8" i="28"/>
  <c r="AR193" i="36"/>
  <c r="AV56" i="2"/>
  <c r="AV54" i="2"/>
  <c r="AV50" i="2"/>
  <c r="AV51" i="2"/>
  <c r="AV52" i="2"/>
  <c r="AV59" i="2"/>
  <c r="AV55" i="2"/>
  <c r="AV57" i="2"/>
  <c r="AV53" i="2"/>
  <c r="AV58" i="2"/>
  <c r="AR186" i="36"/>
  <c r="AT73" i="36"/>
  <c r="AT110" i="28" s="1"/>
  <c r="AS179" i="35"/>
  <c r="AS192" i="35"/>
  <c r="AS185" i="35"/>
  <c r="AS184" i="35"/>
  <c r="AS191" i="35"/>
  <c r="AV2" i="35"/>
  <c r="AU71" i="35"/>
  <c r="AU64" i="35"/>
  <c r="AU59" i="35"/>
  <c r="AU63" i="35"/>
  <c r="AU65" i="35"/>
  <c r="AU62" i="35"/>
  <c r="AU68" i="35"/>
  <c r="AU70" i="35"/>
  <c r="AU60" i="35"/>
  <c r="AU69" i="35"/>
  <c r="AU67" i="35"/>
  <c r="AU61" i="35"/>
  <c r="AU66" i="35"/>
  <c r="AU56" i="32"/>
  <c r="AU51" i="32"/>
  <c r="AU58" i="32"/>
  <c r="AU52" i="32"/>
  <c r="AU54" i="32"/>
  <c r="AU57" i="32"/>
  <c r="AU55" i="32"/>
  <c r="AU53" i="32"/>
  <c r="AU50" i="32"/>
  <c r="AU59" i="32"/>
  <c r="AU59" i="29"/>
  <c r="AU60" i="29"/>
  <c r="AU67" i="29"/>
  <c r="AU63" i="29"/>
  <c r="AU62" i="29"/>
  <c r="AU68" i="29"/>
  <c r="AU66" i="29"/>
  <c r="AU69" i="29"/>
  <c r="AU61" i="29"/>
  <c r="AU64" i="29"/>
  <c r="AU70" i="29"/>
  <c r="AU71" i="29"/>
  <c r="AU65" i="29"/>
  <c r="AR193" i="35"/>
  <c r="AS184" i="36"/>
  <c r="AS192" i="36"/>
  <c r="AS179" i="36"/>
  <c r="AS185" i="36"/>
  <c r="AS191" i="36"/>
  <c r="AR186" i="35"/>
  <c r="AT73" i="35"/>
  <c r="AT109" i="28" s="1"/>
  <c r="AT25" i="28" s="1"/>
  <c r="AV2" i="36"/>
  <c r="AU68" i="36"/>
  <c r="AU59" i="36"/>
  <c r="AU71" i="36"/>
  <c r="AU60" i="36"/>
  <c r="AU66" i="36"/>
  <c r="AU65" i="36"/>
  <c r="AU69" i="36"/>
  <c r="AU61" i="36"/>
  <c r="AU67" i="36"/>
  <c r="AU64" i="36"/>
  <c r="AU62" i="36"/>
  <c r="AU63" i="36"/>
  <c r="AU70" i="36"/>
  <c r="AU60" i="34"/>
  <c r="AU71" i="34"/>
  <c r="AU62" i="34"/>
  <c r="AU70" i="34"/>
  <c r="AU63" i="34"/>
  <c r="AU67" i="34"/>
  <c r="AU69" i="34"/>
  <c r="AU61" i="34"/>
  <c r="AU68" i="34"/>
  <c r="AU66" i="34"/>
  <c r="AU59" i="34"/>
  <c r="AU64" i="34"/>
  <c r="AU65" i="34"/>
  <c r="AU70" i="30"/>
  <c r="AU61" i="30"/>
  <c r="AU63" i="30"/>
  <c r="AU68" i="30"/>
  <c r="AU59" i="30"/>
  <c r="AU71" i="30"/>
  <c r="AU66" i="30"/>
  <c r="AU65" i="30"/>
  <c r="AU64" i="30"/>
  <c r="AU69" i="30"/>
  <c r="AU62" i="30"/>
  <c r="AU60" i="30"/>
  <c r="AU67" i="30"/>
  <c r="AU63" i="31"/>
  <c r="AU61" i="31"/>
  <c r="AU60" i="31"/>
  <c r="AU67" i="31"/>
  <c r="AU62" i="31"/>
  <c r="AU71" i="31"/>
  <c r="AU59" i="31"/>
  <c r="AU64" i="31"/>
  <c r="AU68" i="31"/>
  <c r="AU69" i="31"/>
  <c r="AU66" i="31"/>
  <c r="AU70" i="31"/>
  <c r="AU65" i="31"/>
  <c r="AU63" i="33"/>
  <c r="AU64" i="33"/>
  <c r="AU60" i="33"/>
  <c r="AU66" i="33"/>
  <c r="AU67" i="33"/>
  <c r="AU69" i="33"/>
  <c r="AU62" i="33"/>
  <c r="AU68" i="33"/>
  <c r="AU61" i="33"/>
  <c r="AU71" i="33"/>
  <c r="AU59" i="33"/>
  <c r="AU70" i="33"/>
  <c r="AU65" i="33"/>
  <c r="AU63" i="10"/>
  <c r="AU61" i="10"/>
  <c r="AU65" i="10"/>
  <c r="AU66" i="10"/>
  <c r="AU67" i="10"/>
  <c r="AU60" i="10"/>
  <c r="AU71" i="10"/>
  <c r="AU64" i="10"/>
  <c r="AU70" i="10"/>
  <c r="AU69" i="10"/>
  <c r="AU59" i="10"/>
  <c r="AU68" i="10"/>
  <c r="AU62" i="10"/>
  <c r="AS74" i="36"/>
  <c r="AT74" i="36" s="1"/>
  <c r="AS74" i="35"/>
  <c r="AS190" i="31"/>
  <c r="AS192" i="31" s="1"/>
  <c r="AS177" i="30"/>
  <c r="AS158" i="30"/>
  <c r="AS177" i="31"/>
  <c r="AS189" i="34"/>
  <c r="AS191" i="34" s="1"/>
  <c r="AS176" i="34"/>
  <c r="AS185" i="31"/>
  <c r="AR196" i="30"/>
  <c r="AR186" i="30"/>
  <c r="AS177" i="29"/>
  <c r="AS157" i="34"/>
  <c r="AQ193" i="34"/>
  <c r="AQ198" i="30"/>
  <c r="AT176" i="30"/>
  <c r="AT73" i="30"/>
  <c r="AT73" i="34"/>
  <c r="AR197" i="30"/>
  <c r="AQ198" i="29"/>
  <c r="AT61" i="32"/>
  <c r="AV2" i="32"/>
  <c r="AV2" i="48"/>
  <c r="AU21" i="48"/>
  <c r="AU23" i="48" s="1"/>
  <c r="AV2" i="29"/>
  <c r="AU164" i="29"/>
  <c r="AU145" i="29"/>
  <c r="AU144" i="29"/>
  <c r="AU170" i="29"/>
  <c r="AU143" i="29"/>
  <c r="AU163" i="29"/>
  <c r="AU151" i="29"/>
  <c r="AU162" i="29"/>
  <c r="AU166" i="29"/>
  <c r="AU147" i="29"/>
  <c r="AU165" i="29"/>
  <c r="AU146" i="29"/>
  <c r="AU150" i="29"/>
  <c r="AU171" i="29"/>
  <c r="AU168" i="29"/>
  <c r="AU149" i="29"/>
  <c r="AU173" i="29"/>
  <c r="AU154" i="29"/>
  <c r="AU169" i="29"/>
  <c r="AU152" i="29"/>
  <c r="AS184" i="34"/>
  <c r="AW2" i="2"/>
  <c r="AR183" i="34"/>
  <c r="AR185" i="34" s="1"/>
  <c r="AR195" i="34"/>
  <c r="AS190" i="30"/>
  <c r="AS192" i="30" s="1"/>
  <c r="AS183" i="30"/>
  <c r="AS185" i="30" s="1"/>
  <c r="AT176" i="29"/>
  <c r="AS190" i="29"/>
  <c r="AS192" i="29" s="1"/>
  <c r="AS183" i="29"/>
  <c r="AS185" i="29" s="1"/>
  <c r="AR190" i="34"/>
  <c r="AR192" i="34" s="1"/>
  <c r="AR196" i="34"/>
  <c r="AT73" i="29"/>
  <c r="AV2" i="10"/>
  <c r="AS189" i="31"/>
  <c r="AS182" i="31"/>
  <c r="AS178" i="31"/>
  <c r="AS179" i="31" s="1"/>
  <c r="AT157" i="30"/>
  <c r="AQ197" i="34"/>
  <c r="AQ194" i="30"/>
  <c r="AT73" i="10"/>
  <c r="AR184" i="31"/>
  <c r="AR186" i="31" s="1"/>
  <c r="AR196" i="31"/>
  <c r="AT73" i="31"/>
  <c r="AT157" i="29"/>
  <c r="AU77" i="43"/>
  <c r="AU82" i="43" s="1"/>
  <c r="AU78" i="43"/>
  <c r="AU83" i="43" s="1"/>
  <c r="AV2" i="43"/>
  <c r="AU79" i="43"/>
  <c r="AU84" i="43" s="1"/>
  <c r="AU80" i="43"/>
  <c r="AU85" i="43" s="1"/>
  <c r="AV2" i="30"/>
  <c r="AU151" i="30"/>
  <c r="AU170" i="30"/>
  <c r="AU172" i="30"/>
  <c r="AU153" i="30"/>
  <c r="AU169" i="30"/>
  <c r="AU150" i="30"/>
  <c r="AU154" i="30"/>
  <c r="AU173" i="30"/>
  <c r="AU165" i="30"/>
  <c r="AU146" i="30"/>
  <c r="AU143" i="30"/>
  <c r="AU162" i="30"/>
  <c r="AU149" i="30"/>
  <c r="AU168" i="30"/>
  <c r="AR197" i="31"/>
  <c r="AR191" i="31"/>
  <c r="AR193" i="31" s="1"/>
  <c r="AR191" i="29"/>
  <c r="AR193" i="29" s="1"/>
  <c r="AR197" i="29"/>
  <c r="AT176" i="31"/>
  <c r="AT73" i="33"/>
  <c r="AQ194" i="31"/>
  <c r="AV2" i="34"/>
  <c r="AU168" i="34"/>
  <c r="AU149" i="34"/>
  <c r="AU143" i="34"/>
  <c r="AU162" i="34"/>
  <c r="AU164" i="34"/>
  <c r="AU145" i="34"/>
  <c r="AU146" i="34"/>
  <c r="AU165" i="34"/>
  <c r="AT175" i="34"/>
  <c r="AS182" i="30"/>
  <c r="AS189" i="30"/>
  <c r="AS178" i="30"/>
  <c r="AS179" i="30" s="1"/>
  <c r="AR184" i="29"/>
  <c r="AR186" i="29" s="1"/>
  <c r="AR196" i="29"/>
  <c r="AT157" i="31"/>
  <c r="AV2" i="33"/>
  <c r="AS158" i="29"/>
  <c r="AS189" i="29"/>
  <c r="AS178" i="29"/>
  <c r="AS179" i="29" s="1"/>
  <c r="AS182" i="29"/>
  <c r="AQ198" i="31"/>
  <c r="AT156" i="34"/>
  <c r="AU61" i="2"/>
  <c r="AS181" i="34"/>
  <c r="AS188" i="34"/>
  <c r="AQ194" i="29"/>
  <c r="AV2" i="31"/>
  <c r="AU162" i="31"/>
  <c r="AU143" i="31"/>
  <c r="AU165" i="31"/>
  <c r="AU146" i="31"/>
  <c r="AU149" i="31"/>
  <c r="AU169" i="31"/>
  <c r="AU168" i="31"/>
  <c r="AU150" i="31"/>
  <c r="AS74" i="34"/>
  <c r="AR193" i="30"/>
  <c r="AS15" i="28" l="1"/>
  <c r="AT74" i="35"/>
  <c r="AS17" i="28"/>
  <c r="AS193" i="36"/>
  <c r="AT177" i="30"/>
  <c r="AT158" i="30"/>
  <c r="AS103" i="28"/>
  <c r="AT74" i="31"/>
  <c r="AT102" i="28"/>
  <c r="AT94" i="28" s="1"/>
  <c r="AS18" i="28"/>
  <c r="AR10" i="28"/>
  <c r="AT178" i="34"/>
  <c r="AT108" i="28"/>
  <c r="AT24" i="28" s="1"/>
  <c r="AT74" i="10"/>
  <c r="AT99" i="28"/>
  <c r="AT74" i="29"/>
  <c r="AT100" i="28"/>
  <c r="AT74" i="30"/>
  <c r="AT101" i="28"/>
  <c r="AT93" i="28" s="1"/>
  <c r="AU62" i="2"/>
  <c r="AU98" i="28"/>
  <c r="AQ11" i="28"/>
  <c r="AQ31" i="28" s="1"/>
  <c r="AQ32" i="28" s="1"/>
  <c r="AQ33" i="28" s="1"/>
  <c r="AR9" i="28"/>
  <c r="AS22" i="28"/>
  <c r="AR27" i="28"/>
  <c r="AR6" i="28"/>
  <c r="AS111" i="28"/>
  <c r="AT74" i="33"/>
  <c r="AT107" i="28"/>
  <c r="AT23" i="28" s="1"/>
  <c r="AT62" i="32"/>
  <c r="AT106" i="28"/>
  <c r="AT26" i="28"/>
  <c r="AS91" i="28"/>
  <c r="AS95" i="28" s="1"/>
  <c r="AR95" i="28"/>
  <c r="AR30" i="28" s="1"/>
  <c r="AS16" i="28"/>
  <c r="AS19" i="28" s="1"/>
  <c r="AR8" i="28"/>
  <c r="AR194" i="36"/>
  <c r="AR19" i="28"/>
  <c r="AT15" i="28"/>
  <c r="AS7" i="28"/>
  <c r="AS186" i="36"/>
  <c r="AS194" i="36" s="1"/>
  <c r="AT17" i="28"/>
  <c r="AS9" i="28"/>
  <c r="AV61" i="30"/>
  <c r="AV70" i="30"/>
  <c r="AV63" i="30"/>
  <c r="AV71" i="30"/>
  <c r="AV68" i="30"/>
  <c r="AV59" i="30"/>
  <c r="AV62" i="30"/>
  <c r="AV67" i="30"/>
  <c r="AV60" i="30"/>
  <c r="AV69" i="30"/>
  <c r="AV66" i="30"/>
  <c r="AV64" i="30"/>
  <c r="AV65" i="30"/>
  <c r="AS186" i="35"/>
  <c r="AV65" i="10"/>
  <c r="AV66" i="10"/>
  <c r="AV64" i="10"/>
  <c r="AV69" i="10"/>
  <c r="AV61" i="10"/>
  <c r="AV71" i="10"/>
  <c r="AV70" i="10"/>
  <c r="AV67" i="10"/>
  <c r="AV63" i="10"/>
  <c r="AV60" i="10"/>
  <c r="AV68" i="10"/>
  <c r="AV59" i="10"/>
  <c r="AV62" i="10"/>
  <c r="AW2" i="36"/>
  <c r="AV62" i="36"/>
  <c r="AV68" i="36"/>
  <c r="AV59" i="36"/>
  <c r="AV66" i="36"/>
  <c r="AV60" i="36"/>
  <c r="AV69" i="36"/>
  <c r="AV64" i="36"/>
  <c r="AV71" i="36"/>
  <c r="AV61" i="36"/>
  <c r="AV65" i="36"/>
  <c r="AV70" i="36"/>
  <c r="AV67" i="36"/>
  <c r="AV63" i="36"/>
  <c r="AV62" i="34"/>
  <c r="AV60" i="34"/>
  <c r="AV71" i="34"/>
  <c r="AV65" i="34"/>
  <c r="AV63" i="34"/>
  <c r="AV67" i="34"/>
  <c r="AV69" i="34"/>
  <c r="AV61" i="34"/>
  <c r="AV68" i="34"/>
  <c r="AV70" i="34"/>
  <c r="AV59" i="34"/>
  <c r="AV64" i="34"/>
  <c r="AV66" i="34"/>
  <c r="AV62" i="29"/>
  <c r="AV67" i="29"/>
  <c r="AV60" i="29"/>
  <c r="AV59" i="29"/>
  <c r="AV63" i="29"/>
  <c r="AV64" i="29"/>
  <c r="AV61" i="29"/>
  <c r="AV70" i="29"/>
  <c r="AV65" i="29"/>
  <c r="AV66" i="29"/>
  <c r="AV71" i="29"/>
  <c r="AV68" i="29"/>
  <c r="AV69" i="29"/>
  <c r="AT185" i="35"/>
  <c r="AT192" i="35"/>
  <c r="AT184" i="35"/>
  <c r="AT179" i="35"/>
  <c r="AT191" i="35"/>
  <c r="AR194" i="35"/>
  <c r="AU73" i="35"/>
  <c r="AU109" i="28" s="1"/>
  <c r="AU25" i="28" s="1"/>
  <c r="AW50" i="2"/>
  <c r="AW54" i="2"/>
  <c r="AW56" i="2"/>
  <c r="AW59" i="2"/>
  <c r="AW55" i="2"/>
  <c r="AW51" i="2"/>
  <c r="AW52" i="2"/>
  <c r="AW57" i="2"/>
  <c r="AW53" i="2"/>
  <c r="AW58" i="2"/>
  <c r="AT192" i="36"/>
  <c r="AT179" i="36"/>
  <c r="AT191" i="36"/>
  <c r="AT184" i="36"/>
  <c r="AT185" i="36"/>
  <c r="AV54" i="32"/>
  <c r="AV56" i="32"/>
  <c r="AV51" i="32"/>
  <c r="AV58" i="32"/>
  <c r="AV52" i="32"/>
  <c r="AV50" i="32"/>
  <c r="AV53" i="32"/>
  <c r="AV55" i="32"/>
  <c r="AV59" i="32"/>
  <c r="AV57" i="32"/>
  <c r="AW2" i="35"/>
  <c r="AV65" i="35"/>
  <c r="AV62" i="35"/>
  <c r="AV67" i="35"/>
  <c r="AV66" i="35"/>
  <c r="AV60" i="35"/>
  <c r="AV63" i="35"/>
  <c r="AV68" i="35"/>
  <c r="AV64" i="35"/>
  <c r="AV69" i="35"/>
  <c r="AV70" i="35"/>
  <c r="AV71" i="35"/>
  <c r="AV61" i="35"/>
  <c r="AV59" i="35"/>
  <c r="AV60" i="33"/>
  <c r="AV64" i="33"/>
  <c r="AV63" i="33"/>
  <c r="AV66" i="33"/>
  <c r="AV70" i="33"/>
  <c r="AV61" i="33"/>
  <c r="AV69" i="33"/>
  <c r="AV62" i="33"/>
  <c r="AV67" i="33"/>
  <c r="AV59" i="33"/>
  <c r="AV71" i="33"/>
  <c r="AV68" i="33"/>
  <c r="AV65" i="33"/>
  <c r="AV67" i="31"/>
  <c r="AV61" i="31"/>
  <c r="AV62" i="31"/>
  <c r="AV63" i="31"/>
  <c r="AV71" i="31"/>
  <c r="AV60" i="31"/>
  <c r="AV65" i="31"/>
  <c r="AV66" i="31"/>
  <c r="AV68" i="31"/>
  <c r="AV59" i="31"/>
  <c r="AV69" i="31"/>
  <c r="AV64" i="31"/>
  <c r="AV70" i="31"/>
  <c r="AU73" i="36"/>
  <c r="AU110" i="28" s="1"/>
  <c r="AS193" i="35"/>
  <c r="AT183" i="30"/>
  <c r="AT185" i="30" s="1"/>
  <c r="AT190" i="30"/>
  <c r="AT192" i="30" s="1"/>
  <c r="AR194" i="30"/>
  <c r="AR198" i="30"/>
  <c r="AT74" i="34"/>
  <c r="AR194" i="29"/>
  <c r="AR198" i="29"/>
  <c r="AU175" i="34"/>
  <c r="AU189" i="34" s="1"/>
  <c r="AU73" i="34"/>
  <c r="AR193" i="34"/>
  <c r="AU73" i="31"/>
  <c r="AW2" i="34"/>
  <c r="AV168" i="34"/>
  <c r="AV149" i="34"/>
  <c r="AV164" i="34"/>
  <c r="AV145" i="34"/>
  <c r="AV162" i="34"/>
  <c r="AV143" i="34"/>
  <c r="AV165" i="34"/>
  <c r="AV146" i="34"/>
  <c r="AS184" i="31"/>
  <c r="AS186" i="31" s="1"/>
  <c r="AS196" i="31"/>
  <c r="AU73" i="29"/>
  <c r="AT188" i="34"/>
  <c r="AT181" i="34"/>
  <c r="AS197" i="30"/>
  <c r="AS191" i="30"/>
  <c r="AS193" i="30" s="1"/>
  <c r="AW2" i="43"/>
  <c r="AV78" i="43"/>
  <c r="AV83" i="43" s="1"/>
  <c r="AV79" i="43"/>
  <c r="AV84" i="43" s="1"/>
  <c r="AV80" i="43"/>
  <c r="AV85" i="43" s="1"/>
  <c r="AV77" i="43"/>
  <c r="AV82" i="43" s="1"/>
  <c r="AS197" i="31"/>
  <c r="AS191" i="31"/>
  <c r="AS193" i="31" s="1"/>
  <c r="AU176" i="29"/>
  <c r="AU61" i="32"/>
  <c r="AV61" i="2"/>
  <c r="AW2" i="32"/>
  <c r="AU73" i="33"/>
  <c r="AS196" i="30"/>
  <c r="AS184" i="30"/>
  <c r="AS186" i="30" s="1"/>
  <c r="AU176" i="31"/>
  <c r="AT176" i="34"/>
  <c r="AT189" i="34"/>
  <c r="AT191" i="34" s="1"/>
  <c r="AT182" i="34"/>
  <c r="AT184" i="34" s="1"/>
  <c r="AU156" i="34"/>
  <c r="AW2" i="10"/>
  <c r="AX2" i="2"/>
  <c r="AS196" i="29"/>
  <c r="AS184" i="29"/>
  <c r="AS186" i="29" s="1"/>
  <c r="AW2" i="33"/>
  <c r="AT190" i="31"/>
  <c r="AT192" i="31" s="1"/>
  <c r="AT183" i="31"/>
  <c r="AT185" i="31" s="1"/>
  <c r="AU73" i="30"/>
  <c r="AT158" i="29"/>
  <c r="AT178" i="29"/>
  <c r="AT179" i="29" s="1"/>
  <c r="AT189" i="29"/>
  <c r="AT182" i="29"/>
  <c r="AT177" i="29"/>
  <c r="AT190" i="29"/>
  <c r="AT192" i="29" s="1"/>
  <c r="AT183" i="29"/>
  <c r="AT185" i="29" s="1"/>
  <c r="AT177" i="31"/>
  <c r="AW2" i="29"/>
  <c r="AV164" i="29"/>
  <c r="AV145" i="29"/>
  <c r="AV162" i="29"/>
  <c r="AV146" i="29"/>
  <c r="AV151" i="29"/>
  <c r="AV147" i="29"/>
  <c r="AV143" i="29"/>
  <c r="AV170" i="29"/>
  <c r="AV166" i="29"/>
  <c r="AV163" i="29"/>
  <c r="AV165" i="29"/>
  <c r="AV144" i="29"/>
  <c r="AV171" i="29"/>
  <c r="AV168" i="29"/>
  <c r="AV169" i="29"/>
  <c r="AV154" i="29"/>
  <c r="AV149" i="29"/>
  <c r="AV173" i="29"/>
  <c r="AV150" i="29"/>
  <c r="AV152" i="29"/>
  <c r="AT178" i="31"/>
  <c r="AT179" i="31" s="1"/>
  <c r="AT182" i="31"/>
  <c r="AT189" i="31"/>
  <c r="AU176" i="30"/>
  <c r="AT157" i="34"/>
  <c r="AU157" i="29"/>
  <c r="AU157" i="31"/>
  <c r="AW2" i="31"/>
  <c r="AV162" i="31"/>
  <c r="AV143" i="31"/>
  <c r="AV146" i="31"/>
  <c r="AV165" i="31"/>
  <c r="AV168" i="31"/>
  <c r="AV149" i="31"/>
  <c r="AV169" i="31"/>
  <c r="AV150" i="31"/>
  <c r="AS190" i="34"/>
  <c r="AS192" i="34" s="1"/>
  <c r="AS196" i="34"/>
  <c r="AS197" i="29"/>
  <c r="AS191" i="29"/>
  <c r="AS193" i="29" s="1"/>
  <c r="AU157" i="30"/>
  <c r="AW2" i="30"/>
  <c r="AV170" i="30"/>
  <c r="AV151" i="30"/>
  <c r="AV153" i="30"/>
  <c r="AV169" i="30"/>
  <c r="AV150" i="30"/>
  <c r="AV172" i="30"/>
  <c r="AV154" i="30"/>
  <c r="AV173" i="30"/>
  <c r="AV146" i="30"/>
  <c r="AV165" i="30"/>
  <c r="AV143" i="30"/>
  <c r="AV162" i="30"/>
  <c r="AV149" i="30"/>
  <c r="AV168" i="30"/>
  <c r="AR198" i="31"/>
  <c r="AT182" i="30"/>
  <c r="AT189" i="30"/>
  <c r="AT178" i="30"/>
  <c r="AT179" i="30" s="1"/>
  <c r="AT158" i="31"/>
  <c r="AS195" i="34"/>
  <c r="AS183" i="34"/>
  <c r="AS185" i="34" s="1"/>
  <c r="AR194" i="31"/>
  <c r="AU73" i="10"/>
  <c r="AR197" i="34"/>
  <c r="AW2" i="48"/>
  <c r="AV21" i="48"/>
  <c r="AV23" i="48" s="1"/>
  <c r="AR11" i="28" l="1"/>
  <c r="AR31" i="28" s="1"/>
  <c r="AR32" i="28" s="1"/>
  <c r="AR33" i="28" s="1"/>
  <c r="AS30" i="28"/>
  <c r="AT111" i="28"/>
  <c r="AT91" i="28"/>
  <c r="AT92" i="28"/>
  <c r="AU74" i="31"/>
  <c r="AU102" i="28"/>
  <c r="AU94" i="28" s="1"/>
  <c r="AU26" i="28"/>
  <c r="AT22" i="28"/>
  <c r="AS27" i="28"/>
  <c r="AS6" i="28"/>
  <c r="AT18" i="28"/>
  <c r="AS10" i="28"/>
  <c r="AU178" i="34"/>
  <c r="AU108" i="28"/>
  <c r="AU24" i="28" s="1"/>
  <c r="AT103" i="28"/>
  <c r="AU74" i="10"/>
  <c r="AU99" i="28"/>
  <c r="AT90" i="28"/>
  <c r="AU74" i="33"/>
  <c r="AU107" i="28"/>
  <c r="AU23" i="28" s="1"/>
  <c r="AU74" i="29"/>
  <c r="AU100" i="28"/>
  <c r="AU92" i="28" s="1"/>
  <c r="AU14" i="28"/>
  <c r="AU74" i="30"/>
  <c r="AU101" i="28"/>
  <c r="AU93" i="28" s="1"/>
  <c r="AV62" i="2"/>
  <c r="AV98" i="28"/>
  <c r="AU62" i="32"/>
  <c r="AU106" i="28"/>
  <c r="AT16" i="28"/>
  <c r="AT19" i="28" s="1"/>
  <c r="AS8" i="28"/>
  <c r="AT7" i="28"/>
  <c r="AU17" i="28"/>
  <c r="AT9" i="28"/>
  <c r="AW62" i="29"/>
  <c r="AW63" i="29"/>
  <c r="AW67" i="29"/>
  <c r="AW59" i="29"/>
  <c r="AW60" i="29"/>
  <c r="AW66" i="29"/>
  <c r="AW70" i="29"/>
  <c r="AW69" i="29"/>
  <c r="AW61" i="29"/>
  <c r="AW71" i="29"/>
  <c r="AW64" i="29"/>
  <c r="AW65" i="29"/>
  <c r="AW68" i="29"/>
  <c r="AW69" i="10"/>
  <c r="AW71" i="10"/>
  <c r="AW70" i="10"/>
  <c r="AW61" i="10"/>
  <c r="AW64" i="10"/>
  <c r="AW63" i="10"/>
  <c r="AW66" i="10"/>
  <c r="AW60" i="10"/>
  <c r="AW67" i="10"/>
  <c r="AW65" i="10"/>
  <c r="AW62" i="10"/>
  <c r="AW59" i="10"/>
  <c r="AW68" i="10"/>
  <c r="AT186" i="35"/>
  <c r="AV73" i="36"/>
  <c r="AV110" i="28" s="1"/>
  <c r="AW52" i="32"/>
  <c r="AW56" i="32"/>
  <c r="AW58" i="32"/>
  <c r="AW54" i="32"/>
  <c r="AW51" i="32"/>
  <c r="AW55" i="32"/>
  <c r="AW57" i="32"/>
  <c r="AW53" i="32"/>
  <c r="AW50" i="32"/>
  <c r="AW59" i="32"/>
  <c r="AU179" i="36"/>
  <c r="AU185" i="36"/>
  <c r="AU191" i="36"/>
  <c r="AU192" i="36"/>
  <c r="AU184" i="36"/>
  <c r="AX2" i="35"/>
  <c r="AW67" i="35"/>
  <c r="AW68" i="35"/>
  <c r="AW71" i="35"/>
  <c r="AW69" i="35"/>
  <c r="AW64" i="35"/>
  <c r="AW63" i="35"/>
  <c r="AW65" i="35"/>
  <c r="AW60" i="35"/>
  <c r="AW70" i="35"/>
  <c r="AW59" i="35"/>
  <c r="AW62" i="35"/>
  <c r="AW66" i="35"/>
  <c r="AW61" i="35"/>
  <c r="AS194" i="35"/>
  <c r="AW62" i="34"/>
  <c r="AW60" i="34"/>
  <c r="AW71" i="34"/>
  <c r="AW59" i="34"/>
  <c r="AW69" i="34"/>
  <c r="AW61" i="34"/>
  <c r="AW63" i="34"/>
  <c r="AW70" i="34"/>
  <c r="AW66" i="34"/>
  <c r="AW67" i="34"/>
  <c r="AW65" i="34"/>
  <c r="AW64" i="34"/>
  <c r="AW68" i="34"/>
  <c r="AU74" i="36"/>
  <c r="AX2" i="36"/>
  <c r="AY2" i="36" s="1"/>
  <c r="AW68" i="36"/>
  <c r="AW64" i="36"/>
  <c r="AW61" i="36"/>
  <c r="AW65" i="36"/>
  <c r="AW62" i="36"/>
  <c r="AW63" i="36"/>
  <c r="AW71" i="36"/>
  <c r="AW70" i="36"/>
  <c r="AW66" i="36"/>
  <c r="AW69" i="36"/>
  <c r="AW60" i="36"/>
  <c r="AW59" i="36"/>
  <c r="AW67" i="36"/>
  <c r="AW61" i="31"/>
  <c r="AW63" i="31"/>
  <c r="AW67" i="31"/>
  <c r="AW62" i="31"/>
  <c r="AW60" i="31"/>
  <c r="AW71" i="31"/>
  <c r="AW64" i="31"/>
  <c r="AW66" i="31"/>
  <c r="AW68" i="31"/>
  <c r="AW65" i="31"/>
  <c r="AW69" i="31"/>
  <c r="AW59" i="31"/>
  <c r="AW70" i="31"/>
  <c r="AW64" i="33"/>
  <c r="AW63" i="33"/>
  <c r="AW66" i="33"/>
  <c r="AW60" i="33"/>
  <c r="AW67" i="33"/>
  <c r="AW65" i="33"/>
  <c r="AW70" i="33"/>
  <c r="AW61" i="33"/>
  <c r="AW69" i="33"/>
  <c r="AW62" i="33"/>
  <c r="AW59" i="33"/>
  <c r="AW68" i="33"/>
  <c r="AW71" i="33"/>
  <c r="AU184" i="35"/>
  <c r="AU179" i="35"/>
  <c r="AU192" i="35"/>
  <c r="AU185" i="35"/>
  <c r="AU191" i="35"/>
  <c r="AU74" i="35"/>
  <c r="AV73" i="35"/>
  <c r="AV109" i="28" s="1"/>
  <c r="AV25" i="28" s="1"/>
  <c r="AW61" i="30"/>
  <c r="AW70" i="30"/>
  <c r="AW71" i="30"/>
  <c r="AW68" i="30"/>
  <c r="AW63" i="30"/>
  <c r="AW59" i="30"/>
  <c r="AW64" i="30"/>
  <c r="AW67" i="30"/>
  <c r="AW62" i="30"/>
  <c r="AW69" i="30"/>
  <c r="AW60" i="30"/>
  <c r="AW65" i="30"/>
  <c r="AW66" i="30"/>
  <c r="AT186" i="36"/>
  <c r="AT193" i="35"/>
  <c r="AX56" i="2"/>
  <c r="AX54" i="2"/>
  <c r="AX50" i="2"/>
  <c r="AX52" i="2"/>
  <c r="AX55" i="2"/>
  <c r="AX59" i="2"/>
  <c r="AX51" i="2"/>
  <c r="AX53" i="2"/>
  <c r="AX58" i="2"/>
  <c r="AX57" i="2"/>
  <c r="AT193" i="36"/>
  <c r="AU176" i="34"/>
  <c r="AU191" i="34"/>
  <c r="AU74" i="34"/>
  <c r="AU182" i="34"/>
  <c r="AU184" i="34" s="1"/>
  <c r="AS197" i="34"/>
  <c r="AS193" i="34"/>
  <c r="AV157" i="30"/>
  <c r="AV182" i="30" s="1"/>
  <c r="AU177" i="29"/>
  <c r="AU157" i="34"/>
  <c r="AS194" i="30"/>
  <c r="AS198" i="31"/>
  <c r="AU158" i="31"/>
  <c r="AS198" i="30"/>
  <c r="AS194" i="31"/>
  <c r="AV176" i="30"/>
  <c r="AV190" i="30" s="1"/>
  <c r="AV73" i="30"/>
  <c r="AT184" i="29"/>
  <c r="AT186" i="29" s="1"/>
  <c r="AT196" i="29"/>
  <c r="AY2" i="2"/>
  <c r="AV73" i="31"/>
  <c r="AU190" i="30"/>
  <c r="AU192" i="30" s="1"/>
  <c r="AU183" i="30"/>
  <c r="AU185" i="30" s="1"/>
  <c r="AT197" i="29"/>
  <c r="AT191" i="29"/>
  <c r="AT193" i="29" s="1"/>
  <c r="AV73" i="33"/>
  <c r="AX2" i="30"/>
  <c r="AW170" i="30"/>
  <c r="AW151" i="30"/>
  <c r="AW169" i="30"/>
  <c r="AW150" i="30"/>
  <c r="AW172" i="30"/>
  <c r="AW153" i="30"/>
  <c r="AW146" i="30"/>
  <c r="AW165" i="30"/>
  <c r="AW173" i="30"/>
  <c r="AW154" i="30"/>
  <c r="AW162" i="30"/>
  <c r="AW143" i="30"/>
  <c r="AW149" i="30"/>
  <c r="AW168" i="30"/>
  <c r="AT197" i="31"/>
  <c r="AT191" i="31"/>
  <c r="AT193" i="31" s="1"/>
  <c r="AV157" i="29"/>
  <c r="AX2" i="10"/>
  <c r="AX2" i="43"/>
  <c r="AW77" i="43"/>
  <c r="AW82" i="43" s="1"/>
  <c r="AW78" i="43"/>
  <c r="AW83" i="43" s="1"/>
  <c r="AW79" i="43"/>
  <c r="AW84" i="43" s="1"/>
  <c r="AW80" i="43"/>
  <c r="AW85" i="43" s="1"/>
  <c r="AT197" i="30"/>
  <c r="AT191" i="30"/>
  <c r="AT193" i="30" s="1"/>
  <c r="AV157" i="31"/>
  <c r="AT184" i="30"/>
  <c r="AT186" i="30" s="1"/>
  <c r="AT196" i="30"/>
  <c r="AU158" i="30"/>
  <c r="AU189" i="30"/>
  <c r="AU182" i="30"/>
  <c r="AU178" i="30"/>
  <c r="AU179" i="30" s="1"/>
  <c r="AV176" i="31"/>
  <c r="AT184" i="31"/>
  <c r="AT186" i="31" s="1"/>
  <c r="AT196" i="31"/>
  <c r="AX2" i="29"/>
  <c r="AW145" i="29"/>
  <c r="AW164" i="29"/>
  <c r="AW162" i="29"/>
  <c r="AW144" i="29"/>
  <c r="AW143" i="29"/>
  <c r="AW166" i="29"/>
  <c r="AW165" i="29"/>
  <c r="AW170" i="29"/>
  <c r="AW147" i="29"/>
  <c r="AW151" i="29"/>
  <c r="AW146" i="29"/>
  <c r="AW163" i="29"/>
  <c r="AW171" i="29"/>
  <c r="AW168" i="29"/>
  <c r="AW152" i="29"/>
  <c r="AW173" i="29"/>
  <c r="AW169" i="29"/>
  <c r="AW154" i="29"/>
  <c r="AW150" i="29"/>
  <c r="AW149" i="29"/>
  <c r="AX2" i="33"/>
  <c r="AU181" i="34"/>
  <c r="AU188" i="34"/>
  <c r="AU183" i="29"/>
  <c r="AU185" i="29" s="1"/>
  <c r="AU190" i="29"/>
  <c r="AU192" i="29" s="1"/>
  <c r="AX2" i="31"/>
  <c r="AY2" i="31" s="1"/>
  <c r="AW143" i="31"/>
  <c r="AW162" i="31"/>
  <c r="AW146" i="31"/>
  <c r="AW165" i="31"/>
  <c r="AW149" i="31"/>
  <c r="AW150" i="31"/>
  <c r="AW169" i="31"/>
  <c r="AW168" i="31"/>
  <c r="AS194" i="29"/>
  <c r="AV73" i="10"/>
  <c r="AV61" i="32"/>
  <c r="AU182" i="31"/>
  <c r="AU189" i="31"/>
  <c r="AU178" i="31"/>
  <c r="AU179" i="31" s="1"/>
  <c r="AS198" i="29"/>
  <c r="AW61" i="2"/>
  <c r="AX2" i="32"/>
  <c r="AT183" i="34"/>
  <c r="AT185" i="34" s="1"/>
  <c r="AT195" i="34"/>
  <c r="AV156" i="34"/>
  <c r="AX2" i="48"/>
  <c r="AW21" i="48"/>
  <c r="AW23" i="48" s="1"/>
  <c r="AU177" i="30"/>
  <c r="AV176" i="29"/>
  <c r="AT196" i="34"/>
  <c r="AT190" i="34"/>
  <c r="AT192" i="34" s="1"/>
  <c r="AV175" i="34"/>
  <c r="AV176" i="34" s="1"/>
  <c r="AX2" i="34"/>
  <c r="AW149" i="34"/>
  <c r="AW168" i="34"/>
  <c r="AW143" i="34"/>
  <c r="AW145" i="34"/>
  <c r="AW162" i="34"/>
  <c r="AW164" i="34"/>
  <c r="AW146" i="34"/>
  <c r="AW165" i="34"/>
  <c r="AU158" i="29"/>
  <c r="AU178" i="29"/>
  <c r="AU179" i="29" s="1"/>
  <c r="AU189" i="29"/>
  <c r="AU182" i="29"/>
  <c r="AV73" i="29"/>
  <c r="AU177" i="31"/>
  <c r="AU190" i="31"/>
  <c r="AU192" i="31" s="1"/>
  <c r="AU183" i="31"/>
  <c r="AU185" i="31" s="1"/>
  <c r="AV73" i="34"/>
  <c r="AY60" i="36" l="1"/>
  <c r="AY63" i="36"/>
  <c r="AY66" i="36"/>
  <c r="AY69" i="36"/>
  <c r="AY65" i="36"/>
  <c r="AY61" i="36"/>
  <c r="AY70" i="36"/>
  <c r="AY68" i="36"/>
  <c r="AY59" i="36"/>
  <c r="AY62" i="36"/>
  <c r="AY67" i="36"/>
  <c r="AY71" i="36"/>
  <c r="AY64" i="36"/>
  <c r="AU91" i="28"/>
  <c r="AY62" i="31"/>
  <c r="AY67" i="31"/>
  <c r="AY61" i="31"/>
  <c r="AY63" i="31"/>
  <c r="AY71" i="31"/>
  <c r="AY60" i="31"/>
  <c r="AY65" i="31"/>
  <c r="AY64" i="31"/>
  <c r="AY165" i="31"/>
  <c r="AY146" i="31"/>
  <c r="AY68" i="31"/>
  <c r="AY59" i="31"/>
  <c r="AY70" i="31"/>
  <c r="AY69" i="31"/>
  <c r="AY66" i="31"/>
  <c r="AY169" i="31"/>
  <c r="AY150" i="31"/>
  <c r="AY168" i="31"/>
  <c r="AY162" i="31"/>
  <c r="AY149" i="31"/>
  <c r="AY143" i="31"/>
  <c r="AY157" i="31" s="1"/>
  <c r="AT194" i="36"/>
  <c r="AS11" i="28"/>
  <c r="AS31" i="28" s="1"/>
  <c r="AS32" i="28" s="1"/>
  <c r="AS33" i="28" s="1"/>
  <c r="AU111" i="28"/>
  <c r="AU193" i="35"/>
  <c r="AU103" i="28"/>
  <c r="AV74" i="36"/>
  <c r="AT95" i="28"/>
  <c r="AT30" i="28" s="1"/>
  <c r="AV178" i="34"/>
  <c r="AV108" i="28"/>
  <c r="AV24" i="28" s="1"/>
  <c r="AV14" i="28"/>
  <c r="AU6" i="28"/>
  <c r="AV74" i="31"/>
  <c r="AV102" i="28"/>
  <c r="AV94" i="28" s="1"/>
  <c r="AT6" i="28"/>
  <c r="AU22" i="28"/>
  <c r="AT27" i="28"/>
  <c r="AV62" i="32"/>
  <c r="AV106" i="28"/>
  <c r="AU90" i="28"/>
  <c r="AU95" i="28" s="1"/>
  <c r="AV26" i="28"/>
  <c r="AV74" i="10"/>
  <c r="AV99" i="28"/>
  <c r="AV74" i="33"/>
  <c r="AV107" i="28"/>
  <c r="AV23" i="28" s="1"/>
  <c r="AW62" i="2"/>
  <c r="AW98" i="28"/>
  <c r="AV74" i="30"/>
  <c r="AV101" i="28"/>
  <c r="AV93" i="28" s="1"/>
  <c r="AU18" i="28"/>
  <c r="AT10" i="28"/>
  <c r="AV74" i="29"/>
  <c r="AV100" i="28"/>
  <c r="AV92" i="28" s="1"/>
  <c r="AU15" i="28"/>
  <c r="AU7" i="28" s="1"/>
  <c r="AV17" i="28"/>
  <c r="AU9" i="28"/>
  <c r="AU16" i="28"/>
  <c r="AT8" i="28"/>
  <c r="AV74" i="35"/>
  <c r="AW73" i="35"/>
  <c r="AW109" i="28" s="1"/>
  <c r="AW25" i="28" s="1"/>
  <c r="AX62" i="29"/>
  <c r="AX63" i="29"/>
  <c r="AX67" i="29"/>
  <c r="AX59" i="29"/>
  <c r="AX60" i="29"/>
  <c r="AX64" i="29"/>
  <c r="AX68" i="29"/>
  <c r="AX69" i="29"/>
  <c r="AX66" i="29"/>
  <c r="AX65" i="29"/>
  <c r="AX61" i="29"/>
  <c r="AX71" i="29"/>
  <c r="AX70" i="29"/>
  <c r="AV192" i="35"/>
  <c r="AV179" i="35"/>
  <c r="AV191" i="35"/>
  <c r="AV184" i="35"/>
  <c r="AV185" i="35"/>
  <c r="AX62" i="34"/>
  <c r="AX71" i="34"/>
  <c r="AX60" i="34"/>
  <c r="AX64" i="34"/>
  <c r="AX59" i="34"/>
  <c r="AX70" i="34"/>
  <c r="AX66" i="34"/>
  <c r="AX67" i="34"/>
  <c r="AX61" i="34"/>
  <c r="AX68" i="34"/>
  <c r="AX63" i="34"/>
  <c r="AX69" i="34"/>
  <c r="AX65" i="34"/>
  <c r="AX71" i="10"/>
  <c r="AX70" i="10"/>
  <c r="AX67" i="10"/>
  <c r="AX63" i="10"/>
  <c r="AX64" i="10"/>
  <c r="AX61" i="10"/>
  <c r="AX69" i="10"/>
  <c r="AX65" i="10"/>
  <c r="AX60" i="10"/>
  <c r="AX66" i="10"/>
  <c r="AX59" i="10"/>
  <c r="AX62" i="10"/>
  <c r="AX68" i="10"/>
  <c r="AW73" i="36"/>
  <c r="AW110" i="28" s="1"/>
  <c r="AX60" i="33"/>
  <c r="AX64" i="33"/>
  <c r="AX63" i="33"/>
  <c r="AX66" i="33"/>
  <c r="AX65" i="33"/>
  <c r="AX69" i="33"/>
  <c r="AX67" i="33"/>
  <c r="AX68" i="33"/>
  <c r="AX62" i="33"/>
  <c r="AX61" i="33"/>
  <c r="AX59" i="33"/>
  <c r="AX71" i="33"/>
  <c r="AX70" i="33"/>
  <c r="AY54" i="2"/>
  <c r="AY56" i="2"/>
  <c r="AY50" i="2"/>
  <c r="AY51" i="2"/>
  <c r="AY59" i="2"/>
  <c r="AY55" i="2"/>
  <c r="AY52" i="2"/>
  <c r="AY58" i="2"/>
  <c r="AY57" i="2"/>
  <c r="AY53" i="2"/>
  <c r="AY2" i="35"/>
  <c r="AX71" i="35"/>
  <c r="AX70" i="35"/>
  <c r="AX59" i="35"/>
  <c r="AX69" i="35"/>
  <c r="AX62" i="35"/>
  <c r="AX63" i="35"/>
  <c r="AX67" i="35"/>
  <c r="AX60" i="35"/>
  <c r="AX61" i="35"/>
  <c r="AX64" i="35"/>
  <c r="AX68" i="35"/>
  <c r="AX66" i="35"/>
  <c r="AX65" i="35"/>
  <c r="AV179" i="36"/>
  <c r="AV191" i="36"/>
  <c r="AV185" i="36"/>
  <c r="AV192" i="36"/>
  <c r="AV184" i="36"/>
  <c r="AX61" i="30"/>
  <c r="AX70" i="30"/>
  <c r="AX59" i="30"/>
  <c r="AX63" i="30"/>
  <c r="AX68" i="30"/>
  <c r="AX71" i="30"/>
  <c r="AX64" i="30"/>
  <c r="AX66" i="30"/>
  <c r="AX65" i="30"/>
  <c r="AX62" i="30"/>
  <c r="AX69" i="30"/>
  <c r="AX60" i="30"/>
  <c r="AX67" i="30"/>
  <c r="AU186" i="36"/>
  <c r="AT194" i="35"/>
  <c r="AX58" i="32"/>
  <c r="AX51" i="32"/>
  <c r="AX54" i="32"/>
  <c r="AX56" i="32"/>
  <c r="AX52" i="32"/>
  <c r="AX59" i="32"/>
  <c r="AX53" i="32"/>
  <c r="AX50" i="32"/>
  <c r="AX55" i="32"/>
  <c r="AX57" i="32"/>
  <c r="AX63" i="31"/>
  <c r="AX61" i="31"/>
  <c r="AX71" i="31"/>
  <c r="AX62" i="31"/>
  <c r="AX60" i="31"/>
  <c r="AX67" i="31"/>
  <c r="AX69" i="31"/>
  <c r="AX65" i="31"/>
  <c r="AX70" i="31"/>
  <c r="AX64" i="31"/>
  <c r="AX59" i="31"/>
  <c r="AX66" i="31"/>
  <c r="AX68" i="31"/>
  <c r="AU186" i="35"/>
  <c r="AU194" i="35" s="1"/>
  <c r="AX62" i="36"/>
  <c r="AX71" i="36"/>
  <c r="AX70" i="36"/>
  <c r="AX66" i="36"/>
  <c r="AX63" i="36"/>
  <c r="AX61" i="36"/>
  <c r="AX69" i="36"/>
  <c r="AX64" i="36"/>
  <c r="AX59" i="36"/>
  <c r="AX65" i="36"/>
  <c r="AX67" i="36"/>
  <c r="AX60" i="36"/>
  <c r="AX68" i="36"/>
  <c r="AU193" i="36"/>
  <c r="AV177" i="31"/>
  <c r="AV158" i="30"/>
  <c r="AV157" i="34"/>
  <c r="AV177" i="30"/>
  <c r="AV192" i="30"/>
  <c r="AT198" i="31"/>
  <c r="AT194" i="30"/>
  <c r="AV183" i="30"/>
  <c r="AV185" i="30" s="1"/>
  <c r="AV178" i="30"/>
  <c r="AV179" i="30" s="1"/>
  <c r="AV189" i="30"/>
  <c r="AV191" i="30" s="1"/>
  <c r="AT197" i="34"/>
  <c r="AT198" i="29"/>
  <c r="AW157" i="30"/>
  <c r="AW189" i="30" s="1"/>
  <c r="AW61" i="32"/>
  <c r="AW73" i="31"/>
  <c r="AV177" i="29"/>
  <c r="AV183" i="29"/>
  <c r="AV185" i="29" s="1"/>
  <c r="AV190" i="29"/>
  <c r="AV192" i="29" s="1"/>
  <c r="AY2" i="33"/>
  <c r="AW176" i="29"/>
  <c r="AV182" i="31"/>
  <c r="AV178" i="31"/>
  <c r="AV179" i="31" s="1"/>
  <c r="AV189" i="31"/>
  <c r="AY2" i="43"/>
  <c r="AX80" i="43"/>
  <c r="AX85" i="43" s="1"/>
  <c r="AX77" i="43"/>
  <c r="AX82" i="43" s="1"/>
  <c r="AX78" i="43"/>
  <c r="AX83" i="43" s="1"/>
  <c r="AX79" i="43"/>
  <c r="AX84" i="43" s="1"/>
  <c r="AU190" i="34"/>
  <c r="AU192" i="34" s="1"/>
  <c r="AU196" i="34"/>
  <c r="AV183" i="31"/>
  <c r="AV185" i="31" s="1"/>
  <c r="AV190" i="31"/>
  <c r="AV192" i="31" s="1"/>
  <c r="AV74" i="34"/>
  <c r="AY2" i="32"/>
  <c r="AU184" i="29"/>
  <c r="AU186" i="29" s="1"/>
  <c r="AU196" i="29"/>
  <c r="AW73" i="34"/>
  <c r="AU195" i="34"/>
  <c r="AU183" i="34"/>
  <c r="AU185" i="34" s="1"/>
  <c r="AW73" i="29"/>
  <c r="AY2" i="10"/>
  <c r="AW176" i="30"/>
  <c r="AT194" i="29"/>
  <c r="AY2" i="34"/>
  <c r="AX168" i="34"/>
  <c r="AX149" i="34"/>
  <c r="AX143" i="34"/>
  <c r="AX164" i="34"/>
  <c r="AX162" i="34"/>
  <c r="AX145" i="34"/>
  <c r="AX165" i="34"/>
  <c r="AX146" i="34"/>
  <c r="AY2" i="48"/>
  <c r="AX21" i="48"/>
  <c r="AX23" i="48" s="1"/>
  <c r="AW176" i="31"/>
  <c r="AU184" i="30"/>
  <c r="AU186" i="30" s="1"/>
  <c r="AU196" i="30"/>
  <c r="AV158" i="31"/>
  <c r="AV158" i="29"/>
  <c r="AV178" i="29"/>
  <c r="AV179" i="29" s="1"/>
  <c r="AV182" i="29"/>
  <c r="AV189" i="29"/>
  <c r="AW73" i="30"/>
  <c r="AY2" i="30"/>
  <c r="AX170" i="30"/>
  <c r="AX151" i="30"/>
  <c r="AX169" i="30"/>
  <c r="AX150" i="30"/>
  <c r="AX172" i="30"/>
  <c r="AX153" i="30"/>
  <c r="AX173" i="30"/>
  <c r="AX154" i="30"/>
  <c r="AX146" i="30"/>
  <c r="AX165" i="30"/>
  <c r="AX162" i="30"/>
  <c r="AX143" i="30"/>
  <c r="AX149" i="30"/>
  <c r="AX168" i="30"/>
  <c r="AV182" i="34"/>
  <c r="AV184" i="34" s="1"/>
  <c r="AV189" i="34"/>
  <c r="AV191" i="34" s="1"/>
  <c r="AV188" i="34"/>
  <c r="AV181" i="34"/>
  <c r="AU191" i="30"/>
  <c r="AU193" i="30" s="1"/>
  <c r="AU197" i="30"/>
  <c r="AT194" i="31"/>
  <c r="AV184" i="30"/>
  <c r="AW175" i="34"/>
  <c r="AU197" i="31"/>
  <c r="AU191" i="31"/>
  <c r="AU193" i="31" s="1"/>
  <c r="AW157" i="31"/>
  <c r="AW73" i="33"/>
  <c r="AW73" i="10"/>
  <c r="AU191" i="29"/>
  <c r="AU193" i="29" s="1"/>
  <c r="AU197" i="29"/>
  <c r="AW156" i="34"/>
  <c r="AT193" i="34"/>
  <c r="AU184" i="31"/>
  <c r="AU186" i="31" s="1"/>
  <c r="AU196" i="31"/>
  <c r="AX143" i="31"/>
  <c r="AX162" i="31"/>
  <c r="AX165" i="31"/>
  <c r="AX146" i="31"/>
  <c r="AX168" i="31"/>
  <c r="AX149" i="31"/>
  <c r="AX169" i="31"/>
  <c r="AX150" i="31"/>
  <c r="AW157" i="29"/>
  <c r="AY2" i="29"/>
  <c r="AX145" i="29"/>
  <c r="AX164" i="29"/>
  <c r="AX170" i="29"/>
  <c r="AX166" i="29"/>
  <c r="AX151" i="29"/>
  <c r="AX147" i="29"/>
  <c r="AX162" i="29"/>
  <c r="AX165" i="29"/>
  <c r="AX163" i="29"/>
  <c r="AX146" i="29"/>
  <c r="AX144" i="29"/>
  <c r="AX143" i="29"/>
  <c r="AX169" i="29"/>
  <c r="AX150" i="29"/>
  <c r="AX149" i="29"/>
  <c r="AX152" i="29"/>
  <c r="AX173" i="29"/>
  <c r="AX171" i="29"/>
  <c r="AX154" i="29"/>
  <c r="AX168" i="29"/>
  <c r="AT198" i="30"/>
  <c r="AX61" i="2"/>
  <c r="AY73" i="36" l="1"/>
  <c r="AT11" i="28"/>
  <c r="AT31" i="28" s="1"/>
  <c r="AY182" i="31"/>
  <c r="AY189" i="31"/>
  <c r="AY73" i="31"/>
  <c r="AY176" i="31"/>
  <c r="AW177" i="31"/>
  <c r="AT32" i="28"/>
  <c r="AT33" i="28" s="1"/>
  <c r="AU30" i="28"/>
  <c r="AV186" i="36"/>
  <c r="AV111" i="28"/>
  <c r="AW185" i="35"/>
  <c r="AV15" i="28"/>
  <c r="AW15" i="28" s="1"/>
  <c r="AW184" i="35"/>
  <c r="AW186" i="35" s="1"/>
  <c r="AW74" i="30"/>
  <c r="AW101" i="28"/>
  <c r="AW93" i="28" s="1"/>
  <c r="AW74" i="31"/>
  <c r="AW102" i="28"/>
  <c r="AW94" i="28" s="1"/>
  <c r="AW26" i="28"/>
  <c r="AW62" i="32"/>
  <c r="AW106" i="28"/>
  <c r="AW90" i="28" s="1"/>
  <c r="AW178" i="34"/>
  <c r="AW108" i="28"/>
  <c r="AW24" i="28" s="1"/>
  <c r="AV103" i="28"/>
  <c r="AW14" i="28"/>
  <c r="AW74" i="10"/>
  <c r="AW99" i="28"/>
  <c r="AV90" i="28"/>
  <c r="AX62" i="2"/>
  <c r="AX98" i="28"/>
  <c r="AW74" i="33"/>
  <c r="AW107" i="28"/>
  <c r="AW23" i="28" s="1"/>
  <c r="AX73" i="36"/>
  <c r="AX110" i="28" s="1"/>
  <c r="AW191" i="35"/>
  <c r="AW179" i="35"/>
  <c r="AV18" i="28"/>
  <c r="AU10" i="28"/>
  <c r="AV22" i="28"/>
  <c r="AU27" i="28"/>
  <c r="AW192" i="35"/>
  <c r="AV91" i="28"/>
  <c r="AW74" i="29"/>
  <c r="AW100" i="28"/>
  <c r="AV7" i="28"/>
  <c r="AV16" i="28"/>
  <c r="AU8" i="28"/>
  <c r="AV9" i="28"/>
  <c r="AU19" i="28"/>
  <c r="AW157" i="34"/>
  <c r="AW74" i="35"/>
  <c r="AY51" i="32"/>
  <c r="AY52" i="32"/>
  <c r="AY58" i="32"/>
  <c r="AY54" i="32"/>
  <c r="AY56" i="32"/>
  <c r="AY50" i="32"/>
  <c r="AY53" i="32"/>
  <c r="AY55" i="32"/>
  <c r="AY57" i="32"/>
  <c r="AY59" i="32"/>
  <c r="AY60" i="33"/>
  <c r="AY63" i="33"/>
  <c r="AY64" i="33"/>
  <c r="AY66" i="33"/>
  <c r="AY65" i="33"/>
  <c r="AY62" i="33"/>
  <c r="AY59" i="33"/>
  <c r="AY71" i="33"/>
  <c r="AY61" i="33"/>
  <c r="AY68" i="33"/>
  <c r="AY70" i="33"/>
  <c r="AY67" i="33"/>
  <c r="AY69" i="33"/>
  <c r="AX73" i="35"/>
  <c r="AX109" i="28" s="1"/>
  <c r="AX25" i="28" s="1"/>
  <c r="AY67" i="10"/>
  <c r="AY65" i="10"/>
  <c r="AY66" i="10"/>
  <c r="AY63" i="10"/>
  <c r="AY70" i="10"/>
  <c r="AY71" i="10"/>
  <c r="AY61" i="10"/>
  <c r="AY69" i="10"/>
  <c r="AY64" i="10"/>
  <c r="AY60" i="10"/>
  <c r="AY59" i="10"/>
  <c r="AY68" i="10"/>
  <c r="AY62" i="10"/>
  <c r="AY61" i="30"/>
  <c r="AY70" i="30"/>
  <c r="AY71" i="30"/>
  <c r="AY68" i="30"/>
  <c r="AY59" i="30"/>
  <c r="AY63" i="30"/>
  <c r="AY64" i="30"/>
  <c r="AY60" i="30"/>
  <c r="AY66" i="30"/>
  <c r="AY65" i="30"/>
  <c r="AY69" i="30"/>
  <c r="AY62" i="30"/>
  <c r="AY67" i="30"/>
  <c r="AU194" i="36"/>
  <c r="AY69" i="35"/>
  <c r="AY71" i="35"/>
  <c r="AY70" i="35"/>
  <c r="AY63" i="35"/>
  <c r="AY62" i="35"/>
  <c r="AY60" i="35"/>
  <c r="AY65" i="35"/>
  <c r="AY67" i="35"/>
  <c r="AY66" i="35"/>
  <c r="AY64" i="35"/>
  <c r="AY68" i="35"/>
  <c r="AY61" i="35"/>
  <c r="AY59" i="35"/>
  <c r="AW191" i="36"/>
  <c r="AW192" i="36"/>
  <c r="AW185" i="36"/>
  <c r="AW179" i="36"/>
  <c r="AW184" i="36"/>
  <c r="AV193" i="36"/>
  <c r="AV194" i="36" s="1"/>
  <c r="AY60" i="29"/>
  <c r="AY59" i="29"/>
  <c r="AY62" i="29"/>
  <c r="AY67" i="29"/>
  <c r="AY63" i="29"/>
  <c r="AY61" i="29"/>
  <c r="AY69" i="29"/>
  <c r="AY66" i="29"/>
  <c r="AY70" i="29"/>
  <c r="AY71" i="29"/>
  <c r="AY64" i="29"/>
  <c r="AY65" i="29"/>
  <c r="AY68" i="29"/>
  <c r="AV186" i="35"/>
  <c r="AY71" i="34"/>
  <c r="AY62" i="34"/>
  <c r="AY60" i="34"/>
  <c r="AY66" i="34"/>
  <c r="AY67" i="34"/>
  <c r="AY68" i="34"/>
  <c r="AY65" i="34"/>
  <c r="AY61" i="34"/>
  <c r="AY63" i="34"/>
  <c r="AY69" i="34"/>
  <c r="AY70" i="34"/>
  <c r="AY59" i="34"/>
  <c r="AY64" i="34"/>
  <c r="AV193" i="35"/>
  <c r="AW74" i="36"/>
  <c r="AW158" i="30"/>
  <c r="AV186" i="30"/>
  <c r="AU198" i="29"/>
  <c r="AW178" i="30"/>
  <c r="AV193" i="30"/>
  <c r="AV194" i="30" s="1"/>
  <c r="AV196" i="30"/>
  <c r="AV197" i="30"/>
  <c r="AU198" i="31"/>
  <c r="AU193" i="34"/>
  <c r="AW182" i="30"/>
  <c r="AW184" i="30" s="1"/>
  <c r="AX73" i="31"/>
  <c r="AU197" i="34"/>
  <c r="AW179" i="30"/>
  <c r="AX73" i="30"/>
  <c r="AW158" i="31"/>
  <c r="AX73" i="10"/>
  <c r="AU194" i="30"/>
  <c r="AX157" i="31"/>
  <c r="AX189" i="31" s="1"/>
  <c r="AX73" i="33"/>
  <c r="AW74" i="34"/>
  <c r="AY79" i="43"/>
  <c r="AY84" i="43" s="1"/>
  <c r="AY80" i="43"/>
  <c r="AY85" i="43" s="1"/>
  <c r="AY77" i="43"/>
  <c r="AY78" i="43"/>
  <c r="AY83" i="43" s="1"/>
  <c r="AX73" i="29"/>
  <c r="AX176" i="31"/>
  <c r="AV195" i="34"/>
  <c r="AV183" i="34"/>
  <c r="AV185" i="34" s="1"/>
  <c r="AX157" i="30"/>
  <c r="AX158" i="30" s="1"/>
  <c r="AU198" i="30"/>
  <c r="AV197" i="31"/>
  <c r="AV191" i="31"/>
  <c r="AV193" i="31" s="1"/>
  <c r="AW182" i="34"/>
  <c r="AW184" i="34" s="1"/>
  <c r="AW189" i="34"/>
  <c r="AW191" i="34" s="1"/>
  <c r="AV190" i="34"/>
  <c r="AV192" i="34" s="1"/>
  <c r="AV196" i="34"/>
  <c r="AY151" i="30"/>
  <c r="AY170" i="30"/>
  <c r="AY150" i="30"/>
  <c r="AY172" i="30"/>
  <c r="AY153" i="30"/>
  <c r="AY169" i="30"/>
  <c r="AY173" i="30"/>
  <c r="AY165" i="30"/>
  <c r="AY146" i="30"/>
  <c r="AY154" i="30"/>
  <c r="AY162" i="30"/>
  <c r="AY143" i="30"/>
  <c r="AY168" i="30"/>
  <c r="AY149" i="30"/>
  <c r="AY149" i="34"/>
  <c r="AY168" i="34"/>
  <c r="AY162" i="34"/>
  <c r="AY143" i="34"/>
  <c r="AY145" i="34"/>
  <c r="AY164" i="34"/>
  <c r="AY146" i="34"/>
  <c r="AY165" i="34"/>
  <c r="AY61" i="2"/>
  <c r="AX157" i="29"/>
  <c r="AW190" i="31"/>
  <c r="AW192" i="31" s="1"/>
  <c r="AW183" i="31"/>
  <c r="AW185" i="31" s="1"/>
  <c r="AX175" i="34"/>
  <c r="AW191" i="30"/>
  <c r="AV184" i="31"/>
  <c r="AV186" i="31" s="1"/>
  <c r="AV196" i="31"/>
  <c r="AV197" i="29"/>
  <c r="AV191" i="29"/>
  <c r="AV193" i="29" s="1"/>
  <c r="AW177" i="30"/>
  <c r="AW183" i="30"/>
  <c r="AW185" i="30" s="1"/>
  <c r="AW190" i="30"/>
  <c r="AW192" i="30" s="1"/>
  <c r="AU194" i="29"/>
  <c r="AW177" i="29"/>
  <c r="AW190" i="29"/>
  <c r="AW192" i="29" s="1"/>
  <c r="AW183" i="29"/>
  <c r="AW185" i="29" s="1"/>
  <c r="AU194" i="31"/>
  <c r="AX176" i="30"/>
  <c r="AV184" i="29"/>
  <c r="AV186" i="29" s="1"/>
  <c r="AV196" i="29"/>
  <c r="AY21" i="48"/>
  <c r="AY23" i="48" s="1"/>
  <c r="AX156" i="34"/>
  <c r="AX61" i="32"/>
  <c r="AW158" i="29"/>
  <c r="AW189" i="29"/>
  <c r="AW178" i="29"/>
  <c r="AW179" i="29" s="1"/>
  <c r="AW182" i="29"/>
  <c r="AX73" i="34"/>
  <c r="AY82" i="43"/>
  <c r="AX176" i="29"/>
  <c r="AY164" i="29"/>
  <c r="AY145" i="29"/>
  <c r="AY163" i="29"/>
  <c r="AY144" i="29"/>
  <c r="AY146" i="29"/>
  <c r="AY170" i="29"/>
  <c r="AY162" i="29"/>
  <c r="AY166" i="29"/>
  <c r="AY151" i="29"/>
  <c r="AY143" i="29"/>
  <c r="AY147" i="29"/>
  <c r="AY165" i="29"/>
  <c r="AY173" i="29"/>
  <c r="AY168" i="29"/>
  <c r="AY149" i="29"/>
  <c r="AY169" i="29"/>
  <c r="AY152" i="29"/>
  <c r="AY154" i="29"/>
  <c r="AY150" i="29"/>
  <c r="AY171" i="29"/>
  <c r="AW188" i="34"/>
  <c r="AW181" i="34"/>
  <c r="AW189" i="31"/>
  <c r="AW182" i="31"/>
  <c r="AW178" i="31"/>
  <c r="AW179" i="31" s="1"/>
  <c r="AW176" i="34"/>
  <c r="AY184" i="36" l="1"/>
  <c r="AY179" i="36"/>
  <c r="AY185" i="36"/>
  <c r="AY192" i="36"/>
  <c r="AY191" i="36"/>
  <c r="AY193" i="36" s="1"/>
  <c r="AX74" i="36"/>
  <c r="AY74" i="36" s="1"/>
  <c r="AY183" i="31"/>
  <c r="AY185" i="31" s="1"/>
  <c r="AY190" i="31"/>
  <c r="AY192" i="31" s="1"/>
  <c r="AY191" i="31"/>
  <c r="AX192" i="36"/>
  <c r="AY178" i="31"/>
  <c r="AY179" i="31" s="1"/>
  <c r="AX191" i="36"/>
  <c r="AX193" i="36" s="1"/>
  <c r="AY184" i="31"/>
  <c r="AX184" i="36"/>
  <c r="AX179" i="36"/>
  <c r="AU11" i="28"/>
  <c r="AU31" i="28" s="1"/>
  <c r="AU32" i="28" s="1"/>
  <c r="AU33" i="28" s="1"/>
  <c r="AX185" i="36"/>
  <c r="AV95" i="28"/>
  <c r="AV30" i="28" s="1"/>
  <c r="AW17" i="28"/>
  <c r="AX62" i="32"/>
  <c r="AX106" i="28"/>
  <c r="AX74" i="10"/>
  <c r="AX99" i="28"/>
  <c r="AX15" i="28" s="1"/>
  <c r="AX14" i="28"/>
  <c r="AY14" i="28" s="1"/>
  <c r="AY62" i="2"/>
  <c r="AY98" i="28"/>
  <c r="AX74" i="30"/>
  <c r="AX101" i="28"/>
  <c r="AX93" i="28" s="1"/>
  <c r="AV27" i="28"/>
  <c r="AW22" i="28"/>
  <c r="AX178" i="34"/>
  <c r="AX108" i="28"/>
  <c r="AX24" i="28" s="1"/>
  <c r="AV6" i="28"/>
  <c r="AW18" i="28"/>
  <c r="AV10" i="28"/>
  <c r="AW111" i="28"/>
  <c r="AX74" i="33"/>
  <c r="AX107" i="28"/>
  <c r="AX23" i="28" s="1"/>
  <c r="AX74" i="31"/>
  <c r="AY74" i="31" s="1"/>
  <c r="AX102" i="28"/>
  <c r="AX94" i="28" s="1"/>
  <c r="AW92" i="28"/>
  <c r="AX74" i="29"/>
  <c r="AX100" i="28"/>
  <c r="AW193" i="35"/>
  <c r="AW194" i="35" s="1"/>
  <c r="AW91" i="28"/>
  <c r="AX26" i="28"/>
  <c r="AW103" i="28"/>
  <c r="AW16" i="28"/>
  <c r="AV8" i="28"/>
  <c r="AV19" i="28"/>
  <c r="AW7" i="28"/>
  <c r="AW186" i="36"/>
  <c r="AV194" i="35"/>
  <c r="AW193" i="36"/>
  <c r="AY110" i="28"/>
  <c r="AY73" i="35"/>
  <c r="AY109" i="28" s="1"/>
  <c r="AY25" i="28" s="1"/>
  <c r="AX191" i="35"/>
  <c r="AX192" i="35"/>
  <c r="AX179" i="35"/>
  <c r="AX184" i="35"/>
  <c r="AX185" i="35"/>
  <c r="AX74" i="35"/>
  <c r="AV198" i="30"/>
  <c r="AX158" i="29"/>
  <c r="AV198" i="31"/>
  <c r="AX182" i="31"/>
  <c r="AX184" i="31" s="1"/>
  <c r="AX178" i="31"/>
  <c r="AX179" i="31" s="1"/>
  <c r="AV198" i="29"/>
  <c r="AX158" i="31"/>
  <c r="AY158" i="31" s="1"/>
  <c r="AV197" i="34"/>
  <c r="AW193" i="30"/>
  <c r="AY102" i="28"/>
  <c r="AY157" i="30"/>
  <c r="AY182" i="30" s="1"/>
  <c r="AV193" i="34"/>
  <c r="AY73" i="10"/>
  <c r="AX177" i="29"/>
  <c r="AW197" i="30"/>
  <c r="AY176" i="30"/>
  <c r="AY183" i="30" s="1"/>
  <c r="AW196" i="30"/>
  <c r="AY73" i="30"/>
  <c r="AY176" i="29"/>
  <c r="AY73" i="33"/>
  <c r="AW184" i="31"/>
  <c r="AW186" i="31" s="1"/>
  <c r="AW196" i="31"/>
  <c r="AW196" i="29"/>
  <c r="AW184" i="29"/>
  <c r="AW186" i="29" s="1"/>
  <c r="AX176" i="34"/>
  <c r="AX189" i="34"/>
  <c r="AX191" i="34" s="1"/>
  <c r="AX182" i="34"/>
  <c r="AX184" i="34" s="1"/>
  <c r="AX177" i="31"/>
  <c r="AY177" i="31" s="1"/>
  <c r="AX183" i="31"/>
  <c r="AX185" i="31" s="1"/>
  <c r="AX190" i="31"/>
  <c r="AX192" i="31" s="1"/>
  <c r="AX74" i="34"/>
  <c r="AW191" i="31"/>
  <c r="AW193" i="31" s="1"/>
  <c r="AW197" i="31"/>
  <c r="AV194" i="29"/>
  <c r="AW186" i="30"/>
  <c r="AX182" i="29"/>
  <c r="AX189" i="29"/>
  <c r="AX178" i="29"/>
  <c r="AX179" i="29" s="1"/>
  <c r="AW183" i="34"/>
  <c r="AW185" i="34" s="1"/>
  <c r="AW195" i="34"/>
  <c r="AY157" i="29"/>
  <c r="AY158" i="29" s="1"/>
  <c r="AY73" i="29"/>
  <c r="AW197" i="29"/>
  <c r="AW191" i="29"/>
  <c r="AW193" i="29" s="1"/>
  <c r="AX190" i="30"/>
  <c r="AX192" i="30" s="1"/>
  <c r="AX183" i="30"/>
  <c r="AX185" i="30" s="1"/>
  <c r="AV194" i="31"/>
  <c r="AW190" i="34"/>
  <c r="AW192" i="34" s="1"/>
  <c r="AW196" i="34"/>
  <c r="AX190" i="29"/>
  <c r="AX192" i="29" s="1"/>
  <c r="AX183" i="29"/>
  <c r="AX185" i="29" s="1"/>
  <c r="AY156" i="34"/>
  <c r="AY61" i="32"/>
  <c r="AX191" i="31"/>
  <c r="AY175" i="34"/>
  <c r="AX181" i="34"/>
  <c r="AX188" i="34"/>
  <c r="AX177" i="30"/>
  <c r="AY73" i="34"/>
  <c r="AX178" i="30"/>
  <c r="AX179" i="30" s="1"/>
  <c r="AX189" i="30"/>
  <c r="AX182" i="30"/>
  <c r="AX157" i="34"/>
  <c r="AX17" i="28" l="1"/>
  <c r="AY186" i="36"/>
  <c r="AY194" i="36" s="1"/>
  <c r="AW9" i="28"/>
  <c r="AX91" i="28"/>
  <c r="AX186" i="36"/>
  <c r="AX194" i="36" s="1"/>
  <c r="AY94" i="28"/>
  <c r="AY196" i="31"/>
  <c r="AY193" i="31"/>
  <c r="AY186" i="31"/>
  <c r="AY194" i="31" s="1"/>
  <c r="AY197" i="31"/>
  <c r="AW95" i="28"/>
  <c r="AW30" i="28" s="1"/>
  <c r="AX111" i="28"/>
  <c r="AX92" i="28"/>
  <c r="AY62" i="32"/>
  <c r="AY106" i="28"/>
  <c r="AW27" i="28"/>
  <c r="AX22" i="28"/>
  <c r="AY178" i="34"/>
  <c r="AY108" i="28"/>
  <c r="AY24" i="28" s="1"/>
  <c r="AX18" i="28"/>
  <c r="AW10" i="28"/>
  <c r="AY74" i="29"/>
  <c r="AY100" i="28"/>
  <c r="AY74" i="33"/>
  <c r="AY107" i="28"/>
  <c r="AY23" i="28" s="1"/>
  <c r="AY74" i="10"/>
  <c r="AY99" i="28"/>
  <c r="AY15" i="28" s="1"/>
  <c r="AY74" i="30"/>
  <c r="AY101" i="28"/>
  <c r="AY93" i="28" s="1"/>
  <c r="AV11" i="28"/>
  <c r="AV31" i="28" s="1"/>
  <c r="AV32" i="28" s="1"/>
  <c r="AV33" i="28" s="1"/>
  <c r="AY26" i="28"/>
  <c r="AX103" i="28"/>
  <c r="AW19" i="28"/>
  <c r="AX90" i="28"/>
  <c r="AW6" i="28"/>
  <c r="AX16" i="28"/>
  <c r="AW8" i="28"/>
  <c r="AX7" i="28"/>
  <c r="AX9" i="28"/>
  <c r="AX193" i="35"/>
  <c r="AY185" i="35"/>
  <c r="AY192" i="35"/>
  <c r="AY191" i="35"/>
  <c r="AY179" i="35"/>
  <c r="AY184" i="35"/>
  <c r="AY74" i="35"/>
  <c r="AW194" i="36"/>
  <c r="AX186" i="35"/>
  <c r="AW194" i="30"/>
  <c r="AY177" i="30"/>
  <c r="AX186" i="31"/>
  <c r="AX196" i="31"/>
  <c r="AX197" i="31"/>
  <c r="AY190" i="30"/>
  <c r="AY192" i="30" s="1"/>
  <c r="AX193" i="31"/>
  <c r="AY185" i="30"/>
  <c r="AY178" i="30"/>
  <c r="AY179" i="30" s="1"/>
  <c r="AY177" i="29"/>
  <c r="AY158" i="30"/>
  <c r="AY189" i="30"/>
  <c r="AY157" i="34"/>
  <c r="AW198" i="30"/>
  <c r="AW194" i="31"/>
  <c r="AX195" i="34"/>
  <c r="AX183" i="34"/>
  <c r="AX185" i="34" s="1"/>
  <c r="AW198" i="29"/>
  <c r="AY182" i="34"/>
  <c r="AY184" i="34" s="1"/>
  <c r="AY189" i="34"/>
  <c r="AY191" i="34" s="1"/>
  <c r="AW198" i="31"/>
  <c r="AY196" i="30"/>
  <c r="AY184" i="30"/>
  <c r="AY189" i="29"/>
  <c r="AY182" i="29"/>
  <c r="AY178" i="29"/>
  <c r="AY179" i="29" s="1"/>
  <c r="AW197" i="34"/>
  <c r="AX197" i="29"/>
  <c r="AX191" i="29"/>
  <c r="AX193" i="29" s="1"/>
  <c r="AW193" i="34"/>
  <c r="AX196" i="29"/>
  <c r="AX184" i="29"/>
  <c r="AX186" i="29" s="1"/>
  <c r="AY74" i="34"/>
  <c r="AX196" i="30"/>
  <c r="AX184" i="30"/>
  <c r="AX186" i="30" s="1"/>
  <c r="AY176" i="34"/>
  <c r="AY183" i="29"/>
  <c r="AY185" i="29" s="1"/>
  <c r="AY190" i="29"/>
  <c r="AY192" i="29" s="1"/>
  <c r="AX191" i="30"/>
  <c r="AX193" i="30" s="1"/>
  <c r="AX197" i="30"/>
  <c r="AX196" i="34"/>
  <c r="AX190" i="34"/>
  <c r="AX192" i="34" s="1"/>
  <c r="AY181" i="34"/>
  <c r="AY188" i="34"/>
  <c r="AW194" i="29"/>
  <c r="AX95" i="28" l="1"/>
  <c r="AY17" i="28"/>
  <c r="AY9" i="28" s="1"/>
  <c r="AX19" i="28"/>
  <c r="AW11" i="28"/>
  <c r="AW31" i="28" s="1"/>
  <c r="AW32" i="28" s="1"/>
  <c r="AW33" i="28" s="1"/>
  <c r="AX30" i="28"/>
  <c r="AY198" i="31"/>
  <c r="AY91" i="28"/>
  <c r="AY22" i="28"/>
  <c r="AX27" i="28"/>
  <c r="AX6" i="28"/>
  <c r="AY92" i="28"/>
  <c r="AY111" i="28"/>
  <c r="AY103" i="28"/>
  <c r="AY90" i="28"/>
  <c r="AY18" i="28"/>
  <c r="AY10" i="28" s="1"/>
  <c r="AX10" i="28"/>
  <c r="AY7" i="28"/>
  <c r="AY16" i="28"/>
  <c r="AY8" i="28" s="1"/>
  <c r="AX8" i="28"/>
  <c r="AX194" i="35"/>
  <c r="AY186" i="35"/>
  <c r="AY193" i="35"/>
  <c r="AX194" i="31"/>
  <c r="AX198" i="31"/>
  <c r="AY186" i="30"/>
  <c r="AY197" i="30"/>
  <c r="AY198" i="30" s="1"/>
  <c r="AX194" i="29"/>
  <c r="AY191" i="30"/>
  <c r="AY193" i="30" s="1"/>
  <c r="AX198" i="29"/>
  <c r="AY184" i="29"/>
  <c r="AY186" i="29" s="1"/>
  <c r="AY196" i="29"/>
  <c r="AY191" i="29"/>
  <c r="AY193" i="29" s="1"/>
  <c r="AY197" i="29"/>
  <c r="AY196" i="34"/>
  <c r="AY190" i="34"/>
  <c r="AY192" i="34" s="1"/>
  <c r="AY183" i="34"/>
  <c r="AY185" i="34" s="1"/>
  <c r="AY195" i="34"/>
  <c r="AX194" i="30"/>
  <c r="AX193" i="34"/>
  <c r="AX198" i="30"/>
  <c r="AX197" i="34"/>
  <c r="AY95" i="28" l="1"/>
  <c r="AX11" i="28"/>
  <c r="AX31" i="28" s="1"/>
  <c r="AX32" i="28" s="1"/>
  <c r="AX33" i="28" s="1"/>
  <c r="AY30" i="28"/>
  <c r="AZ95" i="28"/>
  <c r="AZ11" i="28" s="1"/>
  <c r="AY27" i="28"/>
  <c r="AY6" i="28"/>
  <c r="AY11" i="28" s="1"/>
  <c r="AY31" i="28" s="1"/>
  <c r="AY19" i="28"/>
  <c r="AY194" i="35"/>
  <c r="AY194" i="30"/>
  <c r="AY193" i="34"/>
  <c r="AY197" i="34"/>
  <c r="AY198" i="29"/>
  <c r="AY194" i="29"/>
  <c r="AY32" i="28" l="1"/>
  <c r="AY33" i="28" s="1"/>
</calcChain>
</file>

<file path=xl/sharedStrings.xml><?xml version="1.0" encoding="utf-8"?>
<sst xmlns="http://schemas.openxmlformats.org/spreadsheetml/2006/main" count="2829" uniqueCount="292">
  <si>
    <t>Building Shell</t>
  </si>
  <si>
    <t>Cooling</t>
  </si>
  <si>
    <t>Freezer</t>
  </si>
  <si>
    <t>HVAC</t>
  </si>
  <si>
    <t>Lighting</t>
  </si>
  <si>
    <t>Miscellaneous</t>
  </si>
  <si>
    <t>Pool Spa</t>
  </si>
  <si>
    <t>Refrigeration</t>
  </si>
  <si>
    <t>Water Heating</t>
  </si>
  <si>
    <t>Heating</t>
  </si>
  <si>
    <t>End Use</t>
  </si>
  <si>
    <t xml:space="preserve"> </t>
  </si>
  <si>
    <t>Load Shapes</t>
  </si>
  <si>
    <t>Net to Gross</t>
  </si>
  <si>
    <t>Deemed Savings</t>
  </si>
  <si>
    <t>Cumulative Savings</t>
  </si>
  <si>
    <t>Rebasing</t>
  </si>
  <si>
    <t>TD</t>
  </si>
  <si>
    <t>1M Monthly TD</t>
  </si>
  <si>
    <t>1M Cumulative TD</t>
  </si>
  <si>
    <t>Air Comp</t>
  </si>
  <si>
    <t>Cooking</t>
  </si>
  <si>
    <t>Ext Lighting</t>
  </si>
  <si>
    <t>Motors</t>
  </si>
  <si>
    <t>Process</t>
  </si>
  <si>
    <t>Monthly kWh</t>
  </si>
  <si>
    <t xml:space="preserve"> Monthly TD</t>
  </si>
  <si>
    <t xml:space="preserve"> Cumulative TD</t>
  </si>
  <si>
    <t>Margin Rates</t>
  </si>
  <si>
    <t>1M</t>
  </si>
  <si>
    <t>2M</t>
  </si>
  <si>
    <t>3M</t>
  </si>
  <si>
    <t>4M</t>
  </si>
  <si>
    <t>11M</t>
  </si>
  <si>
    <t>Total</t>
  </si>
  <si>
    <t>Grand Total</t>
  </si>
  <si>
    <t>kWh Savings</t>
  </si>
  <si>
    <t>Industrial</t>
  </si>
  <si>
    <t xml:space="preserve">Cumulative TD </t>
  </si>
  <si>
    <t>Commercial</t>
  </si>
  <si>
    <t>ALL</t>
  </si>
  <si>
    <t>C/I Breakdown</t>
  </si>
  <si>
    <t>Motors(uses bus. load shape)</t>
  </si>
  <si>
    <t>Monthly Total</t>
  </si>
  <si>
    <t>Single Family Income Eligible</t>
  </si>
  <si>
    <t>Multifamily Market Rate</t>
  </si>
  <si>
    <t>Multifamily Income Eligible</t>
  </si>
  <si>
    <t xml:space="preserve">Efficient Lighting </t>
  </si>
  <si>
    <t xml:space="preserve">Home Energy Report </t>
  </si>
  <si>
    <t>Energy Efficient Kits</t>
  </si>
  <si>
    <t>Efficient Products</t>
  </si>
  <si>
    <t>Appliance, Fridge and Freezer Recycling</t>
  </si>
  <si>
    <t>Water Heating BUS</t>
  </si>
  <si>
    <t>Refrigeration BUS</t>
  </si>
  <si>
    <t>Process BUS</t>
  </si>
  <si>
    <t>Motors BUS</t>
  </si>
  <si>
    <t>Miscellaneous BUS</t>
  </si>
  <si>
    <t>Lighting BUS</t>
  </si>
  <si>
    <t>HVAC BUS</t>
  </si>
  <si>
    <t>Heating BUS</t>
  </si>
  <si>
    <t>Ext Lighting BUS</t>
  </si>
  <si>
    <t>Cooling BUS</t>
  </si>
  <si>
    <t>Cooking BUS</t>
  </si>
  <si>
    <t>Building Shell BUS</t>
  </si>
  <si>
    <t>Air Comp BUS</t>
  </si>
  <si>
    <t>BIZ Place Holder 1</t>
  </si>
  <si>
    <t>Multifamily Income Eligible Res</t>
  </si>
  <si>
    <t>Standard</t>
  </si>
  <si>
    <t>Small Business Direct Install</t>
  </si>
  <si>
    <t>Retro-Commissioning</t>
  </si>
  <si>
    <t>New Construction</t>
  </si>
  <si>
    <t>Custom</t>
  </si>
  <si>
    <t>Business Social Services</t>
  </si>
  <si>
    <t>Multifamily Market Rate               Res</t>
  </si>
  <si>
    <t>TD = MS * NMR * NTGF</t>
  </si>
  <si>
    <t>Throughput disincentive</t>
  </si>
  <si>
    <t xml:space="preserve">MS </t>
  </si>
  <si>
    <t>NMR</t>
  </si>
  <si>
    <t>Net Margin Revenue</t>
  </si>
  <si>
    <t>NTGF</t>
  </si>
  <si>
    <t>Net to gross factor</t>
  </si>
  <si>
    <t>MS = ((MAS cm/2)+CAS pm - RB )* LS</t>
  </si>
  <si>
    <t>MAS</t>
  </si>
  <si>
    <t xml:space="preserve">CM </t>
  </si>
  <si>
    <t>Current Month</t>
  </si>
  <si>
    <t>CAS</t>
  </si>
  <si>
    <t>PM</t>
  </si>
  <si>
    <t>Prior Month</t>
  </si>
  <si>
    <t>RB</t>
  </si>
  <si>
    <t>Rebasing Adjustment</t>
  </si>
  <si>
    <t xml:space="preserve">LS </t>
  </si>
  <si>
    <t>Load Shape</t>
  </si>
  <si>
    <t>MAS cm = (MC * ME)</t>
  </si>
  <si>
    <t>MC</t>
  </si>
  <si>
    <t>Measure Count</t>
  </si>
  <si>
    <t>ME</t>
  </si>
  <si>
    <t>Measure Energy</t>
  </si>
  <si>
    <t>DRENE = (ES * NMR* NTGF)</t>
  </si>
  <si>
    <t xml:space="preserve">ES </t>
  </si>
  <si>
    <t xml:space="preserve">Monthly TD </t>
  </si>
  <si>
    <t>Energy Savings</t>
  </si>
  <si>
    <t>Monthly Savings</t>
  </si>
  <si>
    <t>Cumulative MAS</t>
  </si>
  <si>
    <t>Misc. End Use</t>
  </si>
  <si>
    <t xml:space="preserve"> Cumulative 2M</t>
  </si>
  <si>
    <t xml:space="preserve"> Cumulative 3M</t>
  </si>
  <si>
    <t xml:space="preserve"> Cumulative 4M</t>
  </si>
  <si>
    <t xml:space="preserve"> Cumulative 11M</t>
  </si>
  <si>
    <t>Rate Class</t>
  </si>
  <si>
    <t>x</t>
  </si>
  <si>
    <t>Review Date</t>
  </si>
  <si>
    <t>Reporting Month</t>
  </si>
  <si>
    <t>SOX Audit Completed</t>
  </si>
  <si>
    <t>Reviewer Remarks</t>
  </si>
  <si>
    <t>Reviewer Name</t>
  </si>
  <si>
    <t>August</t>
  </si>
  <si>
    <t>September</t>
  </si>
  <si>
    <t>October</t>
  </si>
  <si>
    <t>November</t>
  </si>
  <si>
    <t>December</t>
  </si>
  <si>
    <t>Margin                                    Rates</t>
  </si>
  <si>
    <t>Audit Notes</t>
  </si>
  <si>
    <t>Energy Margin Rate</t>
  </si>
  <si>
    <t>Margin Loss per kWh of EE @ Present Rates</t>
  </si>
  <si>
    <t>ENERGY MARGIN RATES (Adjusted to include negative demand margin amounts &amp; adjusted for rounding of final rates as filed)</t>
  </si>
  <si>
    <t>3M End Use</t>
  </si>
  <si>
    <t>DEMAND MARGIN RATES</t>
  </si>
  <si>
    <t>Demand Margin Rate</t>
  </si>
  <si>
    <t>TD Energy</t>
  </si>
  <si>
    <t>TD Demand</t>
  </si>
  <si>
    <t>Monthly TD TOTALS Check</t>
  </si>
  <si>
    <t>TD Energy Commercial</t>
  </si>
  <si>
    <t>TD Demand Commercial</t>
  </si>
  <si>
    <t>TD Energy Commercial %</t>
  </si>
  <si>
    <t>TD Demand Commercial %</t>
  </si>
  <si>
    <t xml:space="preserve">Commercial % Total </t>
  </si>
  <si>
    <t>TD Energy Industrial</t>
  </si>
  <si>
    <t>TD Demand Industrial</t>
  </si>
  <si>
    <t>TD Energy Industrial %</t>
  </si>
  <si>
    <t>TD Demand  Industriall %</t>
  </si>
  <si>
    <t>Industrial % Total</t>
  </si>
  <si>
    <t>% TOTAL Check</t>
  </si>
  <si>
    <t>Commercial Totals Check</t>
  </si>
  <si>
    <t>Industrial Totals Check</t>
  </si>
  <si>
    <t>4M End Use</t>
  </si>
  <si>
    <t>11M End Use</t>
  </si>
  <si>
    <t>January</t>
  </si>
  <si>
    <t>March</t>
  </si>
  <si>
    <t xml:space="preserve">2M TOTAL = </t>
  </si>
  <si>
    <t xml:space="preserve">3M TOTAL = </t>
  </si>
  <si>
    <t xml:space="preserve">4M TOTAL = </t>
  </si>
  <si>
    <t xml:space="preserve">11M TOTAL = </t>
  </si>
  <si>
    <r>
      <t xml:space="preserve">1M - RES </t>
    </r>
    <r>
      <rPr>
        <sz val="16"/>
        <color theme="1"/>
        <rFont val="Calibri"/>
        <family val="2"/>
        <scheme val="minor"/>
      </rPr>
      <t>(Gross kWh Values)</t>
    </r>
  </si>
  <si>
    <r>
      <rPr>
        <sz val="20"/>
        <color theme="1"/>
        <rFont val="Arial Black"/>
        <family val="2"/>
      </rPr>
      <t xml:space="preserve">2M - SGS </t>
    </r>
    <r>
      <rPr>
        <sz val="16"/>
        <color theme="1"/>
        <rFont val="Calibri"/>
        <family val="2"/>
        <scheme val="minor"/>
      </rPr>
      <t>(</t>
    </r>
    <r>
      <rPr>
        <b/>
        <sz val="16"/>
        <color theme="1"/>
        <rFont val="Calibri"/>
        <family val="2"/>
        <scheme val="minor"/>
      </rPr>
      <t>S</t>
    </r>
    <r>
      <rPr>
        <sz val="16"/>
        <color theme="1"/>
        <rFont val="Calibri"/>
        <family val="2"/>
        <scheme val="minor"/>
      </rPr>
      <t xml:space="preserve">mall </t>
    </r>
    <r>
      <rPr>
        <b/>
        <sz val="16"/>
        <color theme="1"/>
        <rFont val="Calibri"/>
        <family val="2"/>
        <scheme val="minor"/>
      </rPr>
      <t>G</t>
    </r>
    <r>
      <rPr>
        <sz val="16"/>
        <color theme="1"/>
        <rFont val="Calibri"/>
        <family val="2"/>
        <scheme val="minor"/>
      </rPr>
      <t xml:space="preserve">eneral </t>
    </r>
    <r>
      <rPr>
        <b/>
        <sz val="16"/>
        <color theme="1"/>
        <rFont val="Calibri"/>
        <family val="2"/>
        <scheme val="minor"/>
      </rPr>
      <t>S</t>
    </r>
    <r>
      <rPr>
        <sz val="16"/>
        <color theme="1"/>
        <rFont val="Calibri"/>
        <family val="2"/>
        <scheme val="minor"/>
      </rPr>
      <t>ervice - Gross kWh Values)</t>
    </r>
  </si>
  <si>
    <r>
      <t>3M - LGS</t>
    </r>
    <r>
      <rPr>
        <sz val="16"/>
        <color theme="1"/>
        <rFont val="Calibri"/>
        <family val="2"/>
        <scheme val="minor"/>
      </rPr>
      <t xml:space="preserve"> (</t>
    </r>
    <r>
      <rPr>
        <b/>
        <sz val="16"/>
        <color theme="1"/>
        <rFont val="Calibri"/>
        <family val="2"/>
        <scheme val="minor"/>
      </rPr>
      <t>L</t>
    </r>
    <r>
      <rPr>
        <sz val="16"/>
        <color theme="1"/>
        <rFont val="Calibri"/>
        <family val="2"/>
        <scheme val="minor"/>
      </rPr>
      <t xml:space="preserve">arge </t>
    </r>
    <r>
      <rPr>
        <b/>
        <sz val="16"/>
        <color theme="1"/>
        <rFont val="Calibri"/>
        <family val="2"/>
        <scheme val="minor"/>
      </rPr>
      <t>G</t>
    </r>
    <r>
      <rPr>
        <sz val="16"/>
        <color theme="1"/>
        <rFont val="Calibri"/>
        <family val="2"/>
        <scheme val="minor"/>
      </rPr>
      <t xml:space="preserve">eneral </t>
    </r>
    <r>
      <rPr>
        <b/>
        <sz val="16"/>
        <color theme="1"/>
        <rFont val="Calibri"/>
        <family val="2"/>
        <scheme val="minor"/>
      </rPr>
      <t>S</t>
    </r>
    <r>
      <rPr>
        <sz val="16"/>
        <color theme="1"/>
        <rFont val="Calibri"/>
        <family val="2"/>
        <scheme val="minor"/>
      </rPr>
      <t>ervice - Gross kWh Values)</t>
    </r>
  </si>
  <si>
    <r>
      <t>4M - SPS</t>
    </r>
    <r>
      <rPr>
        <sz val="16"/>
        <color theme="1"/>
        <rFont val="Calibri"/>
        <family val="2"/>
        <scheme val="minor"/>
      </rPr>
      <t xml:space="preserve"> (</t>
    </r>
    <r>
      <rPr>
        <b/>
        <sz val="16"/>
        <color theme="1"/>
        <rFont val="Calibri"/>
        <family val="2"/>
        <scheme val="minor"/>
      </rPr>
      <t>S</t>
    </r>
    <r>
      <rPr>
        <sz val="16"/>
        <color theme="1"/>
        <rFont val="Calibri"/>
        <family val="2"/>
        <scheme val="minor"/>
      </rPr>
      <t xml:space="preserve">mall </t>
    </r>
    <r>
      <rPr>
        <b/>
        <sz val="16"/>
        <color theme="1"/>
        <rFont val="Calibri"/>
        <family val="2"/>
        <scheme val="minor"/>
      </rPr>
      <t>P</t>
    </r>
    <r>
      <rPr>
        <sz val="16"/>
        <color theme="1"/>
        <rFont val="Calibri"/>
        <family val="2"/>
        <scheme val="minor"/>
      </rPr>
      <t xml:space="preserve">rimary </t>
    </r>
    <r>
      <rPr>
        <b/>
        <sz val="16"/>
        <color theme="1"/>
        <rFont val="Calibri"/>
        <family val="2"/>
        <scheme val="minor"/>
      </rPr>
      <t>S</t>
    </r>
    <r>
      <rPr>
        <sz val="16"/>
        <color theme="1"/>
        <rFont val="Calibri"/>
        <family val="2"/>
        <scheme val="minor"/>
      </rPr>
      <t>ervice - Gross kWh Values)</t>
    </r>
  </si>
  <si>
    <r>
      <t xml:space="preserve">11M - LPS </t>
    </r>
    <r>
      <rPr>
        <sz val="16"/>
        <color theme="1"/>
        <rFont val="Calibri"/>
        <family val="2"/>
        <scheme val="minor"/>
      </rPr>
      <t xml:space="preserve"> (</t>
    </r>
    <r>
      <rPr>
        <b/>
        <sz val="16"/>
        <color theme="1"/>
        <rFont val="Calibri"/>
        <family val="2"/>
        <scheme val="minor"/>
      </rPr>
      <t>L</t>
    </r>
    <r>
      <rPr>
        <sz val="16"/>
        <color theme="1"/>
        <rFont val="Calibri"/>
        <family val="2"/>
        <scheme val="minor"/>
      </rPr>
      <t xml:space="preserve">arge </t>
    </r>
    <r>
      <rPr>
        <b/>
        <sz val="16"/>
        <color theme="1"/>
        <rFont val="Calibri"/>
        <family val="2"/>
        <scheme val="minor"/>
      </rPr>
      <t>P</t>
    </r>
    <r>
      <rPr>
        <sz val="16"/>
        <color theme="1"/>
        <rFont val="Calibri"/>
        <family val="2"/>
        <scheme val="minor"/>
      </rPr>
      <t xml:space="preserve">rimary </t>
    </r>
    <r>
      <rPr>
        <b/>
        <sz val="16"/>
        <color theme="1"/>
        <rFont val="Calibri"/>
        <family val="2"/>
        <scheme val="minor"/>
      </rPr>
      <t>S</t>
    </r>
    <r>
      <rPr>
        <sz val="16"/>
        <color theme="1"/>
        <rFont val="Calibri"/>
        <family val="2"/>
        <scheme val="minor"/>
      </rPr>
      <t>ervice - Gross kWh Values)</t>
    </r>
  </si>
  <si>
    <t xml:space="preserve">BIZ TOTAL = </t>
  </si>
  <si>
    <t>Single Family Income Eligible - Grants</t>
  </si>
  <si>
    <t>Income Eliglible</t>
  </si>
  <si>
    <t>Non-Income Eligible</t>
  </si>
  <si>
    <r>
      <t>SUM (2M+3M+4M+11M)</t>
    </r>
    <r>
      <rPr>
        <sz val="16"/>
        <color theme="1"/>
        <rFont val="Calibri"/>
        <family val="2"/>
        <scheme val="minor"/>
      </rPr>
      <t xml:space="preserve"> - Gross Monthly Values - All Rate Classes</t>
    </r>
  </si>
  <si>
    <t>Horiz. Chk.</t>
  </si>
  <si>
    <t>2M End Use</t>
  </si>
  <si>
    <t>2M Load Shapes</t>
  </si>
  <si>
    <t>1M Load Shapes</t>
  </si>
  <si>
    <t>1M End Use</t>
  </si>
  <si>
    <t>1M Margin Rates</t>
  </si>
  <si>
    <t>2M Margin Rates</t>
  </si>
  <si>
    <t>Non- Income Eligible</t>
  </si>
  <si>
    <t>Income Eligible</t>
  </si>
  <si>
    <t>TOTAL                                                                             W/O INCOME ELIGIBLE</t>
  </si>
  <si>
    <t>Res Demand Response (efficiency savings; not EVENT savings)</t>
  </si>
  <si>
    <t>TOTAL                                                            INCOME ELIGIBLE</t>
  </si>
  <si>
    <t>Biz Demand Response (from Enel X Report for EVENT savings)</t>
  </si>
  <si>
    <t>TOTAL                                                             W/O INCOME ELIGIBLE</t>
  </si>
  <si>
    <t xml:space="preserve">TOTAL                                                           INCOME ELIGIBLE </t>
  </si>
  <si>
    <t>Incremental (per month) proportions (Dec is weighted avg of Dec-20 through 2021+)</t>
  </si>
  <si>
    <t>from TRC file</t>
  </si>
  <si>
    <t>unclassified</t>
  </si>
  <si>
    <t>inputs to right (unhide rows 37,41,45,49,53) ---&gt;</t>
  </si>
  <si>
    <t>Incremental</t>
  </si>
  <si>
    <t>TOTAL</t>
  </si>
  <si>
    <t>check</t>
  </si>
  <si>
    <t>TD = ((Monthly Deemed Savings for current month / 2) + Cumulative Savings for all prior months - Rebasing) * Load Shape * Margin Rate * Net to Gross factor</t>
  </si>
  <si>
    <t>2020 check</t>
  </si>
  <si>
    <t>2020 margin rates verified</t>
  </si>
  <si>
    <t>2020 load shape verified, per Appendix G</t>
  </si>
  <si>
    <t>2020 margin rates verified, per Rider EEIC</t>
  </si>
  <si>
    <t>difference</t>
  </si>
  <si>
    <t>N5:15 includes true up in 2021</t>
  </si>
  <si>
    <t>LM/TRC</t>
  </si>
  <si>
    <t>Enel X</t>
  </si>
  <si>
    <t>Franklin - MFIE/MFMR</t>
  </si>
  <si>
    <t>meeia</t>
  </si>
  <si>
    <t>updated on 4/1/20</t>
  </si>
  <si>
    <t>cumulative check (includes HER transferred from M3 2019 in cell C17):</t>
  </si>
  <si>
    <t>cumulative check:</t>
  </si>
  <si>
    <t>cumulative check</t>
  </si>
  <si>
    <t>cumulative</t>
  </si>
  <si>
    <t>cumulative:</t>
  </si>
  <si>
    <t>check:</t>
  </si>
  <si>
    <t>Note: MEEIA filing does not include separate TD margin rates for the Biz DR programs. This is because DR programs are included in the Misc End Use Category.</t>
  </si>
  <si>
    <t>MEEIA 3 Program Year 2021 - TD Summary</t>
  </si>
  <si>
    <t>excludes HER kWh carried over from M3 2020</t>
  </si>
  <si>
    <t>Dec-21 +</t>
  </si>
  <si>
    <t>Pay As You Save</t>
  </si>
  <si>
    <t>4/1/20 rebasing carried over</t>
  </si>
  <si>
    <t>Yes</t>
  </si>
  <si>
    <t>See Audit Notes</t>
  </si>
  <si>
    <t>DIY Kits</t>
  </si>
  <si>
    <t>cumulative check (excludes HER carried over from M3 2020)</t>
  </si>
  <si>
    <t>Laureen Welikson</t>
  </si>
  <si>
    <t xml:space="preserve">HER - per Rate Case ER-2021-0240, filed 11/24/21, HER savings through 4/30/21 will be rebased on 3/1/22.  Agreement was made that HER "is fully rebased and no more TD will be collected."  </t>
  </si>
  <si>
    <t>cumulative % for Dec2021+</t>
  </si>
  <si>
    <t>February</t>
  </si>
  <si>
    <t>3/1/22 margin rates updated</t>
  </si>
  <si>
    <t>3/1/22 - rebasing values from ER-2021-0240 rate case, based on savings through 4/30/21</t>
  </si>
  <si>
    <t>new base rates effective 3/1/22</t>
  </si>
  <si>
    <t>new margin rates updated 3/1/22, per Rider EEIC</t>
  </si>
  <si>
    <r>
      <t xml:space="preserve">ENERGY MARGIN RATES </t>
    </r>
    <r>
      <rPr>
        <b/>
        <strike/>
        <sz val="11"/>
        <color theme="1"/>
        <rFont val="Calibri"/>
        <family val="2"/>
        <scheme val="minor"/>
      </rPr>
      <t>(Adjusted to include negative demand margin amounts &amp; adjusted for rounding of final rates as filed)</t>
    </r>
  </si>
  <si>
    <t>Difference</t>
  </si>
  <si>
    <t>Differences are minor and are caused because total margin rate is rounded but energy/demand are not adjusted to total out to rounded value; difference is not material for purpose of this data</t>
  </si>
  <si>
    <t>3/1/22 TD is partially rebased (based on savings through 4/1/21)</t>
  </si>
  <si>
    <t>HVAC                                    and HVAC Extension                 (Heating and Cooling)</t>
  </si>
  <si>
    <t>Res Demand Response - Event Savings</t>
  </si>
  <si>
    <t>Savings is not counted as new monthly savings; savings is cumulative in the TD calculation on tab "1M-RES" because savings is moved from M2 to avoid double-counting in TD files</t>
  </si>
  <si>
    <t>HER cumulative savings:</t>
  </si>
  <si>
    <t>Including HER cumulative savings:</t>
  </si>
  <si>
    <t>Total check:</t>
  </si>
  <si>
    <t xml:space="preserve">RESIDENTIAL TOTAL (w/o HER) = </t>
  </si>
  <si>
    <t>c17 into c20: HER kWh can only count toward program year; so we move the total from the TD calc in 2020 as of 12/31/20 to the TD report in 2021 for 1/1/21; 37,963,191 is evaluated value of HER</t>
  </si>
  <si>
    <t>(Building Shell: HER completely rebased consistent with G33, plus rebasing for other programs with Building Shell savings (37,963,191 kWh evaluated HER savings + 63,521 kWh from non-HER programs through 4/30/21 represented in rebasing = 38,026,711; purpose of HER portion of rebasing is not to match the filed rebasing, but to no longer collect TD on HER, per ER-2021-0240)</t>
  </si>
  <si>
    <t>Evaluated NTG</t>
  </si>
  <si>
    <t>1M Cumulative</t>
  </si>
  <si>
    <t>1M Monthly</t>
  </si>
  <si>
    <t>Total Ex Post Gross Savings:</t>
  </si>
  <si>
    <t>check from TD tabs:</t>
  </si>
  <si>
    <t>Sum of Monthly Savings earned in MEEIA 2019-21 Plan Year 2021:</t>
  </si>
  <si>
    <t>HER Savings (defined as cumulative savings from Plan Year 2021):</t>
  </si>
  <si>
    <t>END TD collection for HER  5/1/21 - 37,963,191 IS THE EVALUATED VALUE OF HER</t>
  </si>
  <si>
    <t>HER carryover</t>
  </si>
  <si>
    <t>cell G35 note - ["END TD collection for HER 5/1/21 - 37,963,191 IS THE EVALUATED VALUE OF HER</t>
  </si>
  <si>
    <t xml:space="preserve">&lt;-- Deemed Monthly Savings  </t>
  </si>
  <si>
    <t xml:space="preserve">Evaluated TD </t>
  </si>
  <si>
    <t>Accounting TD (row 11)</t>
  </si>
  <si>
    <t>Matches True-up?</t>
  </si>
  <si>
    <t>True-up (without interest)</t>
  </si>
  <si>
    <t>Deemed Cumulative Jan 21-Jul 22</t>
  </si>
  <si>
    <t>Evaluated Monthly TD Aug 22</t>
  </si>
  <si>
    <t>Evaluated Monthly Savings --&gt;</t>
  </si>
  <si>
    <t>Monthly TD - Evaluated</t>
  </si>
  <si>
    <t>&lt;-- Deemed Monthly Savings (fixed values from pre-true-up file)</t>
  </si>
  <si>
    <t xml:space="preserve">  Evaluated Monthly Savings (plus Deemed through Jul-22) --&gt;</t>
  </si>
  <si>
    <t>Changed TD Calc for Aug 2022 since the true-up occurred on savings through July 2022 savings.</t>
  </si>
  <si>
    <t>Jan 2021-July 2022: TD calculation based on deemed savings and 85% NTG</t>
  </si>
  <si>
    <t>True-up calculated through July 2022: -$998,729.50 (-$1,019,499.30 with interest).  Evaluated NTG determined to be 79.559297687405%.</t>
  </si>
  <si>
    <t>Aug 2022+: Incremental monthly TD calculation based on evaluated savings and evaluated NTG 79.559297687405%.</t>
  </si>
  <si>
    <t>But incremental monthly TD based on evaluated TD beginning in Aug is added the incremental monthly TD from Jan 2021-July 2022 based on deemed savings and 85% NTG.</t>
  </si>
  <si>
    <t>Therefore in this file on the "Revised Summary" tab, cells C116:U137 the incremental monthly TD for Jan 2021-July 2022 is copied here as fixed values from previous month's file.</t>
  </si>
  <si>
    <t>The "Revised Summary" tab, cells V89:V111 is the incremental monthly TD for Aug 2022</t>
  </si>
  <si>
    <t>These incremental values are added together as cumulative TD on the "Revised Summary" tab, cells C5:V27</t>
  </si>
  <si>
    <t>A check is added to show that the calculated TD here for July 2022 and Aug 2022 compared to the TD purely calculated based on evaluation is the True-up amount without interest -$998,729.50)</t>
  </si>
  <si>
    <t>see "Revised Summary", cells U30:V33</t>
  </si>
  <si>
    <t>Rider states: "The company shall make a Rider EEIC filing each calendar year to be effective for application to the usage on and after the firest date of the subsequent February… Rider EEIC filings shall be made at least 60 days prior to their effective dates."</t>
  </si>
  <si>
    <t>Check that TD True-up Amount is Constant</t>
  </si>
  <si>
    <t>TD True-up revised this month.  Post TD True-up file updated to align with revised TD True-up.</t>
  </si>
  <si>
    <t>True-up correction results: additional return to customers; -$197.32 (includes interest).</t>
  </si>
  <si>
    <t>Laureen Welikson &amp; Neil Graser</t>
  </si>
  <si>
    <t>Audit</t>
  </si>
  <si>
    <t xml:space="preserve">Corrections identified in TD True-up related to TD not calculating if cumulative savings was zero.  In these cases, savings was reported, but reversed in a later month.  TD formula corrected to remove "if" statement ("if" cumulative savings is zero, then return $0 TD) from TD calculation.  "If" statement should not apply; TD should calculate all months to ensure rebasing applies in all instances (tab "2M - SGS", cells Q59:CH59) and due to 1/2 month convention where TD is based on prior month's cumulative savings (this impacted the deemed TD true-up file).  TD True-up file was corrected, and this file was corrected to include updated deemed and evaluated calculations.  </t>
  </si>
  <si>
    <t>August Check of Evaluated TD</t>
  </si>
  <si>
    <t>Also reduces TD post-true-up (about $16K as of Sept 2022).</t>
  </si>
  <si>
    <t>Extended TD calc to November and extended check on "Revised Summary" tab, cells Y30:Y33 to show that the calculated TD for November 2022 compared to the TD calculated purely based on evaluation is the True-up amount without interest -$998,922.72.</t>
  </si>
  <si>
    <t>Extended TD calc to September and extended check on "Revised Summary" tab, cells W30:W33 to show that the calculated TD for September 2022 compared to the TD calculated purely based on evaluation is the True-up amount without interest -$998,729.50.</t>
  </si>
  <si>
    <t>Neil Graser</t>
  </si>
  <si>
    <t>Extended TD calc to December and extended check on "Revised Summary" tab, cells Z30:Z33 to show that the calculated TD for December 2022 compared to the TD calculated purely based on evaluation is the True-up amount without interest -$998,922.72.</t>
  </si>
  <si>
    <t>Extended TD calc to January and extended check on "Revised Summary" tab, cells AA30:AA33 to show that the calculated TD for January 2023 compared to the TD calculated purely based on evaluation is the True-up amount without interest -$998,922.72.</t>
  </si>
  <si>
    <t>Extended TD calc to February and extended check on "Revised Summary" tab, cells AB30:AB33 to show that the calculated TD for February 2023 compared to the TD calculated purely based on evaluation is the True-up amount without interest -$998,922.72.</t>
  </si>
  <si>
    <t>April</t>
  </si>
  <si>
    <t xml:space="preserve">May </t>
  </si>
  <si>
    <t>June</t>
  </si>
  <si>
    <t>Extended TD calc to March and extended check on "Revised Summary" tab, cells AC30:AC33 to show that the calculated TD for March 2023 compared to the TD calculated purely based on evaluation is the True-up amount without interest -$998,922.72.</t>
  </si>
  <si>
    <t>Extended TD calc to April and extended check on "Revised Summary" tab, cells AD30:AD33 to show that the calculated TD for April 2023 compared to the TD calculated purely based on evaluation is the True-up amount without interest -$998,922.72.</t>
  </si>
  <si>
    <t>Extended TD calc to May and extended check on "Revised Summary" tab, cells AE30:AE33 to show that the calculated TD for May 2023 compared to the TD calculated purely based on evaluation is the True-up amount without interest -$998,922.72.</t>
  </si>
  <si>
    <t>July</t>
  </si>
  <si>
    <t>Extended TD calc to June and extended check on "Revised Summary" tab, cells AF30:AF33 to show that the calculated TD for June 2023 compared to the TD calculated purely based on evaluation is the True-up amount without interest -$998,922.72.</t>
  </si>
  <si>
    <t>7/1/23 - rebasing values from ER-2022-0337, based on savings through 12/31/22</t>
  </si>
  <si>
    <t>7/1/23 TD is fully rebased (no more monthly TD because savings is fully shifted to the base rate)</t>
  </si>
  <si>
    <t>7/1/23 Margin Rates not updated in this file; not applicable because fully rebased 7/1/23</t>
  </si>
  <si>
    <t>Extended check on "Revised Summary" tab, cells AG30:AG33 and beyond, to show that the calculated TD for July compared to the TD calculated purely based on evaluation is the True-up amount without interest -$998,922.72.  Same is true for all following months.</t>
  </si>
  <si>
    <t>Extended TD calc to July and beyond.  New base rate effective 7/1/23 per ER-2022-0337, therefore rebasing values are added here.  Rebasing values match cumulative savings in this TD calculation, signifying that savings has been fully shifted to the base rate, and causing the TD calculation to stop growing (or "zero out").  TD is therefore, "fully rebased".  From July forward, the TD calculation will hold steady at $30,297,403.22.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</si>
</sst>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41" formatCode="_(* #,##0_);_(* \(#,##0\);_(* &quot;-&quot;_);_(@_)"/>
    <numFmt numFmtId="44" formatCode="_(&quot;$&quot;* #,##0.00_);_(&quot;$&quot;* \(#,##0.00\);_(&quot;$&quot;* &quot;-&quot;??_);_(@_)"/>
    <numFmt numFmtId="43" formatCode="_(* #,##0.00_);_(* \(#,##0.00\);_(* &quot;-&quot;??_);_(@_)"/>
    <numFmt numFmtId="164" formatCode="_(* #,##0_);_(* \(#,##0\);_(* &quot;-&quot;??_);_(@_)"/>
    <numFmt numFmtId="165" formatCode="[$-409]mmm\-yy;@"/>
    <numFmt numFmtId="166" formatCode="_(&quot;$&quot;* #,##0.000000_);_(&quot;$&quot;* \(#,##0.000000\);_(&quot;$&quot;* &quot;-&quot;??_);_(@_)"/>
    <numFmt numFmtId="167" formatCode="0.0000%"/>
    <numFmt numFmtId="168" formatCode="0.0%"/>
    <numFmt numFmtId="169" formatCode="0.000000"/>
    <numFmt numFmtId="170" formatCode="0.000000_);[Red]\(0.000000\)"/>
    <numFmt numFmtId="171" formatCode="_(&quot;$&quot;* #,##0.00_);_(&quot;$&quot;* \(#,##0.00\);_(&quot;$&quot;* &quot;-&quot;?_);_(@_)"/>
    <numFmt numFmtId="172" formatCode="_(&quot;$&quot;* #,##0.00_);_(&quot;$&quot;* \(#,##0.00\);_(&quot;$&quot;* &quot;-&quot;_);_(@_)"/>
    <numFmt numFmtId="173" formatCode="_(&quot;$&quot;* #,##0_);_(&quot;$&quot;* \(#,##0\);_(&quot;$&quot;* &quot;-&quot;??_);_(@_)"/>
    <numFmt numFmtId="174" formatCode="0.00_);[Red]\(0.00\)"/>
    <numFmt numFmtId="175" formatCode="_(* #,##0.000000_);_(* \(#,##0.000000\);_(* &quot;-&quot;??????_);_(@_)"/>
    <numFmt numFmtId="176" formatCode="_(* #,##0.00000000_);_(* \(#,##0.00000000\);_(* &quot;-&quot;??????_);_(@_)"/>
  </numFmts>
  <fonts count="41" x14ac:knownFonts="1">
    <font>
      <sz val="11"/>
      <color theme="1"/>
      <name val="Calibri"/>
      <family val="2"/>
      <scheme val="minor"/>
    </font>
    <font>
      <sz val="11"/>
      <color theme="1"/>
      <name val="Calibri"/>
      <family val="2"/>
      <scheme val="minor"/>
    </font>
    <font>
      <b/>
      <sz val="11"/>
      <color theme="1"/>
      <name val="Calibri"/>
      <family val="2"/>
      <scheme val="minor"/>
    </font>
    <font>
      <b/>
      <sz val="18"/>
      <color rgb="FF00FF00"/>
      <name val="Calibri"/>
      <family val="2"/>
      <scheme val="minor"/>
    </font>
    <font>
      <i/>
      <sz val="11"/>
      <color theme="0" tint="-0.499984740745262"/>
      <name val="Calibri"/>
      <family val="2"/>
      <scheme val="minor"/>
    </font>
    <font>
      <sz val="11"/>
      <name val="Calibri"/>
      <family val="2"/>
      <scheme val="minor"/>
    </font>
    <font>
      <b/>
      <sz val="12"/>
      <name val="Calibri"/>
      <family val="2"/>
      <scheme val="minor"/>
    </font>
    <font>
      <sz val="11"/>
      <color rgb="FF00B050"/>
      <name val="Calibri"/>
      <family val="2"/>
      <scheme val="minor"/>
    </font>
    <font>
      <sz val="12"/>
      <name val="Calibri"/>
      <family val="2"/>
      <scheme val="minor"/>
    </font>
    <font>
      <b/>
      <sz val="20"/>
      <color theme="1"/>
      <name val="Calibri"/>
      <family val="2"/>
      <scheme val="minor"/>
    </font>
    <font>
      <sz val="11"/>
      <color theme="9" tint="-0.499984740745262"/>
      <name val="Calibri"/>
      <family val="2"/>
      <scheme val="minor"/>
    </font>
    <font>
      <sz val="20"/>
      <color theme="1"/>
      <name val="Calibri"/>
      <family val="2"/>
      <scheme val="minor"/>
    </font>
    <font>
      <sz val="18"/>
      <color theme="1"/>
      <name val="Calibri"/>
      <family val="2"/>
      <scheme val="minor"/>
    </font>
    <font>
      <b/>
      <sz val="16"/>
      <color theme="1"/>
      <name val="Calibri"/>
      <family val="2"/>
      <scheme val="minor"/>
    </font>
    <font>
      <i/>
      <sz val="11"/>
      <color theme="1"/>
      <name val="Calibri"/>
      <family val="2"/>
      <scheme val="minor"/>
    </font>
    <font>
      <i/>
      <sz val="12"/>
      <name val="Calibri"/>
      <family val="2"/>
      <scheme val="minor"/>
    </font>
    <font>
      <sz val="48"/>
      <color theme="1"/>
      <name val="Calibri"/>
      <family val="2"/>
      <scheme val="minor"/>
    </font>
    <font>
      <sz val="20"/>
      <color theme="1"/>
      <name val="Arial Black"/>
      <family val="2"/>
    </font>
    <font>
      <sz val="11"/>
      <color theme="1"/>
      <name val="Arial Black"/>
      <family val="2"/>
    </font>
    <font>
      <b/>
      <sz val="11"/>
      <color theme="1"/>
      <name val="Arial Black"/>
      <family val="2"/>
    </font>
    <font>
      <b/>
      <sz val="20"/>
      <color theme="1"/>
      <name val="Arial Black"/>
      <family val="2"/>
    </font>
    <font>
      <sz val="16"/>
      <color theme="1"/>
      <name val="Calibri"/>
      <family val="2"/>
      <scheme val="minor"/>
    </font>
    <font>
      <b/>
      <sz val="14"/>
      <color theme="1"/>
      <name val="Arial"/>
      <family val="2"/>
    </font>
    <font>
      <sz val="11"/>
      <color rgb="FF006100"/>
      <name val="Calibri"/>
      <family val="2"/>
      <scheme val="minor"/>
    </font>
    <font>
      <b/>
      <sz val="11"/>
      <color theme="0"/>
      <name val="Calibri"/>
      <family val="2"/>
      <scheme val="minor"/>
    </font>
    <font>
      <b/>
      <sz val="11"/>
      <name val="Calibri"/>
      <family val="2"/>
      <scheme val="minor"/>
    </font>
    <font>
      <b/>
      <sz val="11"/>
      <name val="Arial"/>
      <family val="2"/>
    </font>
    <font>
      <b/>
      <sz val="11"/>
      <color theme="9" tint="-0.499984740745262"/>
      <name val="Calibri"/>
      <family val="2"/>
      <scheme val="minor"/>
    </font>
    <font>
      <b/>
      <sz val="12"/>
      <color theme="1"/>
      <name val="Calibri"/>
      <family val="2"/>
      <scheme val="minor"/>
    </font>
    <font>
      <b/>
      <sz val="11"/>
      <color rgb="FFFF0000"/>
      <name val="Calibri"/>
      <family val="2"/>
      <scheme val="minor"/>
    </font>
    <font>
      <sz val="11"/>
      <color rgb="FFFF0000"/>
      <name val="Calibri"/>
      <family val="2"/>
      <scheme val="minor"/>
    </font>
    <font>
      <b/>
      <sz val="11"/>
      <color rgb="FF00B050"/>
      <name val="Calibri"/>
      <family val="2"/>
      <scheme val="minor"/>
    </font>
    <font>
      <sz val="11"/>
      <color theme="0" tint="-0.499984740745262"/>
      <name val="Calibri"/>
      <family val="2"/>
      <scheme val="minor"/>
    </font>
    <font>
      <sz val="11"/>
      <color theme="8"/>
      <name val="Calibri"/>
      <family val="2"/>
      <scheme val="minor"/>
    </font>
    <font>
      <b/>
      <sz val="11"/>
      <color theme="8"/>
      <name val="Calibri"/>
      <family val="2"/>
      <scheme val="minor"/>
    </font>
    <font>
      <sz val="11"/>
      <color theme="4" tint="-0.249977111117893"/>
      <name val="Calibri"/>
      <family val="2"/>
      <scheme val="minor"/>
    </font>
    <font>
      <b/>
      <sz val="11"/>
      <color theme="4" tint="-0.249977111117893"/>
      <name val="Calibri"/>
      <family val="2"/>
      <scheme val="minor"/>
    </font>
    <font>
      <u/>
      <sz val="11"/>
      <color theme="4" tint="-0.249977111117893"/>
      <name val="Calibri"/>
      <family val="2"/>
      <scheme val="minor"/>
    </font>
    <font>
      <sz val="11"/>
      <name val="Calibri"/>
      <family val="2"/>
    </font>
    <font>
      <b/>
      <strike/>
      <sz val="11"/>
      <color theme="1"/>
      <name val="Calibri"/>
      <family val="2"/>
      <scheme val="minor"/>
    </font>
    <font>
      <b/>
      <strike/>
      <sz val="11"/>
      <color rgb="FF00B050"/>
      <name val="Calibri"/>
      <family val="2"/>
      <scheme val="minor"/>
    </font>
  </fonts>
  <fills count="30">
    <fill>
      <patternFill patternType="none"/>
    </fill>
    <fill>
      <patternFill patternType="gray125"/>
    </fill>
    <fill>
      <patternFill patternType="solid">
        <fgColor theme="0"/>
        <bgColor indexed="64"/>
      </patternFill>
    </fill>
    <fill>
      <patternFill patternType="solid">
        <fgColor theme="5" tint="0.59999389629810485"/>
        <bgColor indexed="64"/>
      </patternFill>
    </fill>
    <fill>
      <patternFill patternType="solid">
        <fgColor theme="7" tint="0.79998168889431442"/>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theme="2" tint="-0.249977111117893"/>
        <bgColor indexed="64"/>
      </patternFill>
    </fill>
    <fill>
      <patternFill patternType="solid">
        <fgColor theme="2"/>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5" tint="0.39997558519241921"/>
        <bgColor indexed="64"/>
      </patternFill>
    </fill>
    <fill>
      <patternFill patternType="solid">
        <fgColor rgb="FFDFC9EF"/>
        <bgColor indexed="64"/>
      </patternFill>
    </fill>
    <fill>
      <patternFill patternType="solid">
        <fgColor rgb="FFFFFFCC"/>
        <bgColor indexed="64"/>
      </patternFill>
    </fill>
    <fill>
      <patternFill patternType="solid">
        <fgColor rgb="FFC6EFCE"/>
      </patternFill>
    </fill>
    <fill>
      <patternFill patternType="solid">
        <fgColor rgb="FFD5B8EA"/>
        <bgColor indexed="64"/>
      </patternFill>
    </fill>
    <fill>
      <patternFill patternType="solid">
        <fgColor theme="8" tint="-0.249977111117893"/>
        <bgColor indexed="64"/>
      </patternFill>
    </fill>
    <fill>
      <patternFill patternType="solid">
        <fgColor theme="0" tint="-0.14999847407452621"/>
        <bgColor indexed="64"/>
      </patternFill>
    </fill>
    <fill>
      <patternFill patternType="solid">
        <fgColor rgb="FFB0E098"/>
        <bgColor indexed="64"/>
      </patternFill>
    </fill>
    <fill>
      <patternFill patternType="solid">
        <fgColor rgb="FFFFFF66"/>
        <bgColor indexed="64"/>
      </patternFill>
    </fill>
    <fill>
      <patternFill patternType="solid">
        <fgColor rgb="FFC9C5E9"/>
        <bgColor indexed="64"/>
      </patternFill>
    </fill>
    <fill>
      <patternFill patternType="solid">
        <fgColor theme="0" tint="-0.249977111117893"/>
        <bgColor indexed="64"/>
      </patternFill>
    </fill>
    <fill>
      <patternFill patternType="solid">
        <fgColor rgb="FFF5B2AD"/>
        <bgColor indexed="64"/>
      </patternFill>
    </fill>
    <fill>
      <patternFill patternType="solid">
        <fgColor rgb="FF9BD7FF"/>
        <bgColor indexed="64"/>
      </patternFill>
    </fill>
    <fill>
      <patternFill patternType="solid">
        <fgColor rgb="FFFFFF99"/>
        <bgColor indexed="64"/>
      </patternFill>
    </fill>
    <fill>
      <patternFill patternType="solid">
        <fgColor rgb="FFFFFFCC"/>
        <bgColor rgb="FFFFFFFF"/>
      </patternFill>
    </fill>
    <fill>
      <patternFill patternType="solid">
        <fgColor theme="9" tint="0.79998168889431442"/>
        <bgColor rgb="FFFFFFFF"/>
      </patternFill>
    </fill>
    <fill>
      <patternFill patternType="solid">
        <fgColor indexed="65"/>
        <bgColor indexed="64"/>
      </patternFill>
    </fill>
    <fill>
      <patternFill patternType="solid">
        <fgColor rgb="FFCCCCFF"/>
        <bgColor indexed="64"/>
      </patternFill>
    </fill>
    <fill>
      <patternFill patternType="solid">
        <fgColor rgb="FFFFC000"/>
        <bgColor indexed="64"/>
      </patternFill>
    </fill>
  </fills>
  <borders count="83">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theme="0"/>
      </left>
      <right/>
      <top style="thin">
        <color theme="0"/>
      </top>
      <bottom style="medium">
        <color indexed="64"/>
      </bottom>
      <diagonal/>
    </border>
    <border>
      <left style="thin">
        <color theme="0"/>
      </left>
      <right style="thin">
        <color theme="0"/>
      </right>
      <top/>
      <bottom style="medium">
        <color indexed="64"/>
      </bottom>
      <diagonal/>
    </border>
    <border>
      <left style="thin">
        <color theme="0"/>
      </left>
      <right style="thin">
        <color theme="0"/>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bottom style="medium">
        <color indexed="64"/>
      </bottom>
      <diagonal/>
    </border>
    <border>
      <left style="thin">
        <color theme="0"/>
      </left>
      <right/>
      <top/>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theme="0"/>
      </right>
      <top/>
      <bottom/>
      <diagonal/>
    </border>
    <border>
      <left/>
      <right style="thin">
        <color theme="0"/>
      </right>
      <top/>
      <bottom style="thin">
        <color theme="0"/>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right style="medium">
        <color indexed="64"/>
      </right>
      <top/>
      <bottom style="medium">
        <color indexed="64"/>
      </bottom>
      <diagonal/>
    </border>
    <border>
      <left/>
      <right/>
      <top style="medium">
        <color indexed="64"/>
      </top>
      <bottom style="medium">
        <color indexed="64"/>
      </bottom>
      <diagonal/>
    </border>
    <border>
      <left style="thin">
        <color theme="0"/>
      </left>
      <right/>
      <top style="medium">
        <color indexed="64"/>
      </top>
      <bottom style="medium">
        <color indexed="64"/>
      </bottom>
      <diagonal/>
    </border>
    <border>
      <left/>
      <right style="medium">
        <color indexed="64"/>
      </right>
      <top style="thin">
        <color theme="0"/>
      </top>
      <bottom/>
      <diagonal/>
    </border>
    <border>
      <left style="medium">
        <color indexed="64"/>
      </left>
      <right/>
      <top style="medium">
        <color indexed="64"/>
      </top>
      <bottom style="medium">
        <color indexed="64"/>
      </bottom>
      <diagonal/>
    </border>
    <border>
      <left/>
      <right style="medium">
        <color indexed="64"/>
      </right>
      <top style="medium">
        <color indexed="64"/>
      </top>
      <bottom/>
      <diagonal/>
    </border>
    <border>
      <left/>
      <right/>
      <top style="medium">
        <color indexed="64"/>
      </top>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theme="0"/>
      </left>
      <right/>
      <top style="medium">
        <color indexed="64"/>
      </top>
      <bottom/>
      <diagonal/>
    </border>
    <border>
      <left/>
      <right style="thin">
        <color theme="0"/>
      </right>
      <top style="medium">
        <color indexed="64"/>
      </top>
      <bottom/>
      <diagonal/>
    </border>
    <border>
      <left/>
      <right/>
      <top style="thin">
        <color auto="1"/>
      </top>
      <bottom/>
      <diagonal/>
    </border>
    <border>
      <left style="thin">
        <color indexed="64"/>
      </left>
      <right/>
      <top style="medium">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medium">
        <color indexed="64"/>
      </bottom>
      <diagonal/>
    </border>
    <border>
      <left/>
      <right/>
      <top style="thin">
        <color theme="0"/>
      </top>
      <bottom style="medium">
        <color indexed="64"/>
      </bottom>
      <diagonal/>
    </border>
    <border>
      <left style="thin">
        <color theme="0"/>
      </left>
      <right/>
      <top/>
      <bottom style="medium">
        <color indexed="64"/>
      </bottom>
      <diagonal/>
    </border>
    <border>
      <left/>
      <right style="thick">
        <color auto="1"/>
      </right>
      <top/>
      <bottom/>
      <diagonal/>
    </border>
    <border>
      <left style="thin">
        <color indexed="64"/>
      </left>
      <right style="thick">
        <color auto="1"/>
      </right>
      <top style="medium">
        <color indexed="64"/>
      </top>
      <bottom style="medium">
        <color indexed="64"/>
      </bottom>
      <diagonal/>
    </border>
    <border>
      <left/>
      <right style="thick">
        <color auto="1"/>
      </right>
      <top style="thin">
        <color indexed="64"/>
      </top>
      <bottom style="thin">
        <color indexed="64"/>
      </bottom>
      <diagonal/>
    </border>
    <border>
      <left/>
      <right style="thick">
        <color auto="1"/>
      </right>
      <top style="thin">
        <color indexed="64"/>
      </top>
      <bottom/>
      <diagonal/>
    </border>
    <border>
      <left/>
      <right style="thick">
        <color auto="1"/>
      </right>
      <top/>
      <bottom style="medium">
        <color indexed="64"/>
      </bottom>
      <diagonal/>
    </border>
    <border>
      <left/>
      <right style="thick">
        <color auto="1"/>
      </right>
      <top/>
      <bottom style="thin">
        <color indexed="64"/>
      </bottom>
      <diagonal/>
    </border>
    <border>
      <left/>
      <right style="thick">
        <color auto="1"/>
      </right>
      <top style="thin">
        <color indexed="64"/>
      </top>
      <bottom style="medium">
        <color indexed="64"/>
      </bottom>
      <diagonal/>
    </border>
    <border>
      <left style="thin">
        <color indexed="64"/>
      </left>
      <right style="thick">
        <color auto="1"/>
      </right>
      <top/>
      <bottom style="medium">
        <color indexed="64"/>
      </bottom>
      <diagonal/>
    </border>
    <border>
      <left/>
      <right style="thick">
        <color auto="1"/>
      </right>
      <top style="medium">
        <color indexed="64"/>
      </top>
      <bottom style="thin">
        <color indexed="64"/>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23" fillId="14" borderId="0" applyNumberFormat="0" applyBorder="0" applyAlignment="0" applyProtection="0"/>
  </cellStyleXfs>
  <cellXfs count="640">
    <xf numFmtId="0" fontId="0" fillId="0" borderId="0" xfId="0"/>
    <xf numFmtId="0" fontId="2" fillId="0" borderId="0" xfId="0" applyFont="1"/>
    <xf numFmtId="164" fontId="2" fillId="0" borderId="0" xfId="1" applyNumberFormat="1" applyFont="1"/>
    <xf numFmtId="164" fontId="0" fillId="0" borderId="1" xfId="1" applyNumberFormat="1" applyFont="1" applyBorder="1"/>
    <xf numFmtId="164" fontId="7" fillId="0" borderId="0" xfId="1" applyNumberFormat="1" applyFont="1" applyBorder="1"/>
    <xf numFmtId="164" fontId="0" fillId="0" borderId="0" xfId="0" applyNumberFormat="1"/>
    <xf numFmtId="43" fontId="0" fillId="0" borderId="0" xfId="1" applyFont="1"/>
    <xf numFmtId="0" fontId="0" fillId="2" borderId="0" xfId="0" applyFill="1"/>
    <xf numFmtId="0" fontId="2" fillId="2" borderId="0" xfId="0" applyFont="1" applyFill="1" applyAlignment="1">
      <alignment wrapText="1"/>
    </xf>
    <xf numFmtId="164" fontId="0" fillId="0" borderId="0" xfId="1" applyNumberFormat="1" applyFont="1" applyBorder="1"/>
    <xf numFmtId="164" fontId="0" fillId="0" borderId="3" xfId="1" applyNumberFormat="1" applyFont="1" applyBorder="1"/>
    <xf numFmtId="0" fontId="0" fillId="0" borderId="14" xfId="0" applyBorder="1"/>
    <xf numFmtId="0" fontId="0" fillId="2" borderId="14" xfId="0" applyFill="1" applyBorder="1"/>
    <xf numFmtId="0" fontId="8" fillId="2" borderId="14" xfId="0" applyFont="1" applyFill="1" applyBorder="1"/>
    <xf numFmtId="0" fontId="8" fillId="2" borderId="18" xfId="0" applyFont="1" applyFill="1" applyBorder="1"/>
    <xf numFmtId="0" fontId="0" fillId="0" borderId="18" xfId="0" applyBorder="1"/>
    <xf numFmtId="0" fontId="9" fillId="2" borderId="0" xfId="0" applyFont="1" applyFill="1" applyAlignment="1">
      <alignment horizontal="center" vertical="center" textRotation="90" wrapText="1" readingOrder="1"/>
    </xf>
    <xf numFmtId="0" fontId="6" fillId="2" borderId="11" xfId="0" applyFont="1" applyFill="1" applyBorder="1"/>
    <xf numFmtId="0" fontId="5" fillId="2" borderId="0" xfId="0" applyFont="1" applyFill="1"/>
    <xf numFmtId="0" fontId="0" fillId="0" borderId="0" xfId="0" applyAlignment="1">
      <alignment vertical="center"/>
    </xf>
    <xf numFmtId="167" fontId="5" fillId="0" borderId="1" xfId="3" applyNumberFormat="1" applyFont="1" applyBorder="1"/>
    <xf numFmtId="167" fontId="5" fillId="0" borderId="16" xfId="3" applyNumberFormat="1" applyFont="1" applyBorder="1"/>
    <xf numFmtId="0" fontId="0" fillId="0" borderId="21" xfId="0" applyBorder="1"/>
    <xf numFmtId="0" fontId="0" fillId="0" borderId="22" xfId="0" applyBorder="1"/>
    <xf numFmtId="0" fontId="4" fillId="2" borderId="7" xfId="0" applyFont="1" applyFill="1" applyBorder="1"/>
    <xf numFmtId="0" fontId="0" fillId="0" borderId="7" xfId="0" applyBorder="1"/>
    <xf numFmtId="44" fontId="0" fillId="0" borderId="1" xfId="2" applyFont="1" applyBorder="1"/>
    <xf numFmtId="44" fontId="0" fillId="0" borderId="16" xfId="2" applyFont="1" applyBorder="1"/>
    <xf numFmtId="0" fontId="2" fillId="2" borderId="24" xfId="0" applyFont="1" applyFill="1" applyBorder="1"/>
    <xf numFmtId="0" fontId="2" fillId="0" borderId="28" xfId="0" applyFont="1" applyBorder="1"/>
    <xf numFmtId="0" fontId="4" fillId="2" borderId="30" xfId="0" applyFont="1" applyFill="1" applyBorder="1"/>
    <xf numFmtId="0" fontId="8" fillId="2" borderId="3" xfId="0" applyFont="1" applyFill="1" applyBorder="1"/>
    <xf numFmtId="0" fontId="5" fillId="0" borderId="34" xfId="0" applyFont="1" applyBorder="1"/>
    <xf numFmtId="0" fontId="4" fillId="2" borderId="23" xfId="0" applyFont="1" applyFill="1" applyBorder="1"/>
    <xf numFmtId="164" fontId="0" fillId="0" borderId="42" xfId="1" applyNumberFormat="1" applyFont="1" applyBorder="1"/>
    <xf numFmtId="164" fontId="0" fillId="0" borderId="43" xfId="1" applyNumberFormat="1" applyFont="1" applyBorder="1"/>
    <xf numFmtId="0" fontId="5" fillId="0" borderId="3" xfId="0" applyFont="1" applyBorder="1"/>
    <xf numFmtId="0" fontId="5" fillId="2" borderId="3" xfId="0" applyFont="1" applyFill="1" applyBorder="1"/>
    <xf numFmtId="0" fontId="0" fillId="2" borderId="7" xfId="0" applyFill="1" applyBorder="1" applyAlignment="1">
      <alignment horizontal="center" vertical="center" textRotation="90" wrapText="1" readingOrder="1"/>
    </xf>
    <xf numFmtId="0" fontId="2" fillId="2" borderId="7" xfId="0" applyFont="1" applyFill="1" applyBorder="1" applyAlignment="1">
      <alignment wrapText="1"/>
    </xf>
    <xf numFmtId="165" fontId="0" fillId="0" borderId="0" xfId="0" applyNumberFormat="1"/>
    <xf numFmtId="165" fontId="0" fillId="0" borderId="44" xfId="0" applyNumberFormat="1" applyBorder="1" applyAlignment="1">
      <alignment horizontal="center"/>
    </xf>
    <xf numFmtId="44" fontId="2" fillId="0" borderId="31" xfId="0" applyNumberFormat="1" applyFont="1" applyBorder="1"/>
    <xf numFmtId="44" fontId="2" fillId="0" borderId="31" xfId="2" applyFont="1" applyBorder="1"/>
    <xf numFmtId="165" fontId="0" fillId="0" borderId="40" xfId="0" applyNumberFormat="1" applyBorder="1" applyAlignment="1">
      <alignment horizontal="center"/>
    </xf>
    <xf numFmtId="44" fontId="0" fillId="0" borderId="3" xfId="0" applyNumberFormat="1" applyBorder="1"/>
    <xf numFmtId="44" fontId="2" fillId="0" borderId="41" xfId="2" applyFont="1" applyBorder="1"/>
    <xf numFmtId="0" fontId="2" fillId="0" borderId="36" xfId="0" applyFont="1" applyBorder="1"/>
    <xf numFmtId="0" fontId="2" fillId="0" borderId="35" xfId="0" applyFont="1" applyBorder="1"/>
    <xf numFmtId="0" fontId="2" fillId="0" borderId="27" xfId="0" applyFont="1" applyBorder="1"/>
    <xf numFmtId="0" fontId="2" fillId="0" borderId="5" xfId="0" applyFont="1" applyBorder="1"/>
    <xf numFmtId="44" fontId="2" fillId="0" borderId="41" xfId="0" applyNumberFormat="1" applyFont="1" applyBorder="1"/>
    <xf numFmtId="165" fontId="0" fillId="0" borderId="45" xfId="0" applyNumberFormat="1" applyBorder="1" applyAlignment="1">
      <alignment horizontal="center"/>
    </xf>
    <xf numFmtId="0" fontId="2" fillId="0" borderId="2" xfId="0" applyFont="1" applyBorder="1"/>
    <xf numFmtId="0" fontId="2" fillId="0" borderId="10" xfId="0" applyFont="1" applyBorder="1"/>
    <xf numFmtId="1" fontId="0" fillId="0" borderId="0" xfId="0" applyNumberFormat="1"/>
    <xf numFmtId="164" fontId="0" fillId="0" borderId="33" xfId="1" applyNumberFormat="1" applyFont="1" applyBorder="1"/>
    <xf numFmtId="164" fontId="0" fillId="0" borderId="34" xfId="1" applyNumberFormat="1" applyFont="1" applyBorder="1"/>
    <xf numFmtId="164" fontId="2" fillId="0" borderId="41" xfId="1" applyNumberFormat="1" applyFont="1" applyBorder="1"/>
    <xf numFmtId="0" fontId="2" fillId="0" borderId="1" xfId="0" applyFont="1" applyBorder="1"/>
    <xf numFmtId="0" fontId="2" fillId="0" borderId="12" xfId="0" applyFont="1" applyBorder="1"/>
    <xf numFmtId="44" fontId="2" fillId="0" borderId="0" xfId="2" applyFont="1" applyBorder="1"/>
    <xf numFmtId="0" fontId="2" fillId="0" borderId="19" xfId="0" applyFont="1" applyBorder="1"/>
    <xf numFmtId="0" fontId="0" fillId="8" borderId="0" xfId="0" applyFill="1"/>
    <xf numFmtId="164" fontId="0" fillId="0" borderId="20" xfId="1" applyNumberFormat="1" applyFont="1" applyBorder="1"/>
    <xf numFmtId="164" fontId="2" fillId="0" borderId="24" xfId="1" applyNumberFormat="1" applyFont="1" applyBorder="1"/>
    <xf numFmtId="164" fontId="2" fillId="0" borderId="40" xfId="1" applyNumberFormat="1" applyFont="1" applyBorder="1"/>
    <xf numFmtId="0" fontId="0" fillId="2" borderId="48" xfId="0" applyFill="1" applyBorder="1"/>
    <xf numFmtId="0" fontId="5" fillId="2" borderId="49" xfId="0" applyFont="1" applyFill="1" applyBorder="1"/>
    <xf numFmtId="0" fontId="0" fillId="0" borderId="0" xfId="0" applyAlignment="1">
      <alignment horizontal="center"/>
    </xf>
    <xf numFmtId="164" fontId="2" fillId="0" borderId="15" xfId="1" applyNumberFormat="1" applyFont="1" applyBorder="1"/>
    <xf numFmtId="164" fontId="0" fillId="0" borderId="12" xfId="1" applyNumberFormat="1" applyFont="1" applyBorder="1"/>
    <xf numFmtId="0" fontId="13" fillId="0" borderId="0" xfId="0" applyFont="1" applyAlignment="1">
      <alignment horizontal="center"/>
    </xf>
    <xf numFmtId="164" fontId="2" fillId="0" borderId="17" xfId="1" applyNumberFormat="1" applyFont="1" applyBorder="1"/>
    <xf numFmtId="0" fontId="0" fillId="0" borderId="0" xfId="0" applyAlignment="1">
      <alignment horizontal="center" vertical="center"/>
    </xf>
    <xf numFmtId="0" fontId="13" fillId="0" borderId="0" xfId="0" applyFont="1" applyAlignment="1">
      <alignment horizontal="center" vertical="center"/>
    </xf>
    <xf numFmtId="0" fontId="13" fillId="0" borderId="0" xfId="0" applyFont="1"/>
    <xf numFmtId="0" fontId="5" fillId="0" borderId="14" xfId="0" applyFont="1" applyBorder="1"/>
    <xf numFmtId="0" fontId="5" fillId="2" borderId="14" xfId="0" applyFont="1" applyFill="1" applyBorder="1"/>
    <xf numFmtId="0" fontId="5" fillId="0" borderId="18" xfId="0" applyFont="1" applyBorder="1"/>
    <xf numFmtId="168" fontId="0" fillId="0" borderId="52" xfId="3" applyNumberFormat="1" applyFont="1" applyBorder="1"/>
    <xf numFmtId="0" fontId="16" fillId="0" borderId="8" xfId="0" applyFont="1" applyBorder="1" applyAlignment="1">
      <alignment vertical="center"/>
    </xf>
    <xf numFmtId="0" fontId="16" fillId="0" borderId="29" xfId="0" applyFont="1" applyBorder="1" applyAlignment="1">
      <alignment vertical="center"/>
    </xf>
    <xf numFmtId="0" fontId="16" fillId="0" borderId="46" xfId="0" applyFont="1" applyBorder="1" applyAlignment="1">
      <alignment vertical="center"/>
    </xf>
    <xf numFmtId="0" fontId="16" fillId="0" borderId="8" xfId="0" applyFont="1" applyBorder="1"/>
    <xf numFmtId="0" fontId="16" fillId="0" borderId="29" xfId="0" applyFont="1" applyBorder="1"/>
    <xf numFmtId="0" fontId="16" fillId="0" borderId="46" xfId="0" applyFont="1" applyBorder="1"/>
    <xf numFmtId="0" fontId="19" fillId="0" borderId="0" xfId="0" applyFont="1"/>
    <xf numFmtId="0" fontId="18" fillId="0" borderId="0" xfId="0" applyFont="1"/>
    <xf numFmtId="0" fontId="17" fillId="0" borderId="0" xfId="0" applyFont="1"/>
    <xf numFmtId="0" fontId="20" fillId="0" borderId="0" xfId="0" applyFont="1"/>
    <xf numFmtId="0" fontId="17" fillId="0" borderId="8" xfId="0" applyFont="1" applyBorder="1" applyAlignment="1">
      <alignment vertical="center"/>
    </xf>
    <xf numFmtId="0" fontId="17" fillId="0" borderId="29" xfId="0" applyFont="1" applyBorder="1" applyAlignment="1">
      <alignment vertical="center"/>
    </xf>
    <xf numFmtId="0" fontId="17" fillId="0" borderId="46" xfId="0" applyFont="1" applyBorder="1" applyAlignment="1">
      <alignment vertical="center"/>
    </xf>
    <xf numFmtId="0" fontId="0" fillId="0" borderId="3" xfId="0" applyBorder="1"/>
    <xf numFmtId="164" fontId="0" fillId="0" borderId="1" xfId="1" applyNumberFormat="1" applyFont="1" applyFill="1" applyBorder="1"/>
    <xf numFmtId="164" fontId="0" fillId="0" borderId="1" xfId="1" applyNumberFormat="1" applyFont="1" applyBorder="1" applyProtection="1"/>
    <xf numFmtId="0" fontId="0" fillId="0" borderId="0" xfId="0" applyAlignment="1" applyProtection="1">
      <alignment horizontal="center"/>
      <protection locked="0"/>
    </xf>
    <xf numFmtId="0" fontId="0" fillId="0" borderId="33" xfId="0" applyBorder="1"/>
    <xf numFmtId="0" fontId="5" fillId="0" borderId="0" xfId="0" applyFont="1"/>
    <xf numFmtId="169" fontId="5" fillId="0" borderId="0" xfId="4" applyNumberFormat="1" applyFont="1" applyFill="1" applyBorder="1" applyAlignment="1">
      <alignment horizontal="center"/>
    </xf>
    <xf numFmtId="1" fontId="0" fillId="0" borderId="0" xfId="0" applyNumberFormat="1" applyAlignment="1">
      <alignment horizontal="center" vertical="center"/>
    </xf>
    <xf numFmtId="170" fontId="5" fillId="0" borderId="0" xfId="4" applyNumberFormat="1" applyFont="1" applyFill="1" applyBorder="1" applyAlignment="1">
      <alignment horizontal="center"/>
    </xf>
    <xf numFmtId="44" fontId="0" fillId="0" borderId="1" xfId="2" applyFont="1" applyFill="1" applyBorder="1"/>
    <xf numFmtId="43" fontId="5" fillId="0" borderId="0" xfId="4" applyNumberFormat="1" applyFont="1" applyFill="1" applyBorder="1" applyAlignment="1">
      <alignment horizontal="center"/>
    </xf>
    <xf numFmtId="171" fontId="5" fillId="0" borderId="16" xfId="4" applyNumberFormat="1" applyFont="1" applyFill="1" applyBorder="1" applyAlignment="1">
      <alignment horizontal="center"/>
    </xf>
    <xf numFmtId="168" fontId="5" fillId="0" borderId="12" xfId="4" applyNumberFormat="1" applyFont="1" applyFill="1" applyBorder="1" applyAlignment="1">
      <alignment horizontal="center"/>
    </xf>
    <xf numFmtId="168" fontId="5" fillId="0" borderId="16" xfId="4" applyNumberFormat="1" applyFont="1" applyFill="1" applyBorder="1" applyAlignment="1">
      <alignment horizontal="center"/>
    </xf>
    <xf numFmtId="0" fontId="25" fillId="0" borderId="0" xfId="0" applyFont="1"/>
    <xf numFmtId="168" fontId="26" fillId="0" borderId="25" xfId="4" applyNumberFormat="1" applyFont="1" applyFill="1" applyBorder="1" applyAlignment="1">
      <alignment horizontal="center"/>
    </xf>
    <xf numFmtId="9" fontId="26" fillId="0" borderId="25" xfId="4" applyNumberFormat="1" applyFont="1" applyFill="1" applyBorder="1" applyAlignment="1">
      <alignment horizontal="center"/>
    </xf>
    <xf numFmtId="9" fontId="25" fillId="0" borderId="25" xfId="4" applyNumberFormat="1" applyFont="1" applyFill="1" applyBorder="1" applyAlignment="1">
      <alignment horizontal="center"/>
    </xf>
    <xf numFmtId="171" fontId="5" fillId="0" borderId="12" xfId="4" applyNumberFormat="1" applyFont="1" applyFill="1" applyBorder="1" applyAlignment="1">
      <alignment horizontal="center"/>
    </xf>
    <xf numFmtId="9" fontId="5" fillId="0" borderId="0" xfId="4" applyNumberFormat="1" applyFont="1" applyFill="1" applyBorder="1" applyAlignment="1">
      <alignment horizontal="center"/>
    </xf>
    <xf numFmtId="44" fontId="5" fillId="0" borderId="0" xfId="4" applyNumberFormat="1" applyFont="1" applyFill="1" applyBorder="1" applyAlignment="1"/>
    <xf numFmtId="44" fontId="5" fillId="0" borderId="0" xfId="4" applyNumberFormat="1" applyFont="1" applyFill="1" applyBorder="1" applyAlignment="1">
      <alignment horizontal="center"/>
    </xf>
    <xf numFmtId="44" fontId="5" fillId="0" borderId="0" xfId="4" applyNumberFormat="1" applyFont="1" applyFill="1" applyBorder="1" applyAlignment="1">
      <alignment horizontal="right"/>
    </xf>
    <xf numFmtId="172" fontId="5" fillId="0" borderId="0" xfId="4" applyNumberFormat="1" applyFont="1" applyFill="1" applyBorder="1" applyAlignment="1">
      <alignment horizontal="center"/>
    </xf>
    <xf numFmtId="172" fontId="5" fillId="0" borderId="0" xfId="4" applyNumberFormat="1" applyFont="1" applyFill="1" applyBorder="1" applyAlignment="1">
      <alignment horizontal="right"/>
    </xf>
    <xf numFmtId="164" fontId="4" fillId="2" borderId="30" xfId="0" applyNumberFormat="1" applyFont="1" applyFill="1" applyBorder="1"/>
    <xf numFmtId="9" fontId="5" fillId="0" borderId="25" xfId="4" applyNumberFormat="1" applyFont="1" applyFill="1" applyBorder="1" applyAlignment="1">
      <alignment horizontal="center"/>
    </xf>
    <xf numFmtId="0" fontId="24" fillId="16" borderId="52" xfId="0" applyFont="1" applyFill="1" applyBorder="1" applyAlignment="1">
      <alignment horizontal="center"/>
    </xf>
    <xf numFmtId="0" fontId="24" fillId="16" borderId="57" xfId="0" applyFont="1" applyFill="1" applyBorder="1" applyAlignment="1">
      <alignment horizontal="center"/>
    </xf>
    <xf numFmtId="0" fontId="24" fillId="16" borderId="58" xfId="0" applyFont="1" applyFill="1" applyBorder="1" applyAlignment="1">
      <alignment horizontal="center"/>
    </xf>
    <xf numFmtId="0" fontId="24" fillId="16" borderId="55" xfId="0" applyFont="1" applyFill="1" applyBorder="1" applyAlignment="1">
      <alignment horizontal="center"/>
    </xf>
    <xf numFmtId="0" fontId="24" fillId="16" borderId="56" xfId="0" applyFont="1" applyFill="1" applyBorder="1" applyAlignment="1">
      <alignment horizontal="center"/>
    </xf>
    <xf numFmtId="164" fontId="2" fillId="0" borderId="26" xfId="0" applyNumberFormat="1" applyFont="1" applyBorder="1"/>
    <xf numFmtId="164" fontId="0" fillId="0" borderId="64" xfId="1" applyNumberFormat="1" applyFont="1" applyBorder="1"/>
    <xf numFmtId="44" fontId="0" fillId="0" borderId="12" xfId="2" applyFont="1" applyBorder="1"/>
    <xf numFmtId="0" fontId="4" fillId="2" borderId="52" xfId="0" applyFont="1" applyFill="1" applyBorder="1"/>
    <xf numFmtId="0" fontId="0" fillId="0" borderId="29" xfId="0" applyBorder="1"/>
    <xf numFmtId="164" fontId="0" fillId="0" borderId="52" xfId="1" applyNumberFormat="1" applyFont="1" applyBorder="1"/>
    <xf numFmtId="164" fontId="2" fillId="6" borderId="26" xfId="0" applyNumberFormat="1" applyFont="1" applyFill="1" applyBorder="1"/>
    <xf numFmtId="164" fontId="0" fillId="0" borderId="19" xfId="1" applyNumberFormat="1" applyFont="1" applyBorder="1"/>
    <xf numFmtId="165" fontId="2" fillId="0" borderId="24" xfId="0" applyNumberFormat="1" applyFont="1" applyBorder="1" applyAlignment="1">
      <alignment horizontal="center"/>
    </xf>
    <xf numFmtId="0" fontId="5" fillId="0" borderId="33" xfId="0" applyFont="1" applyBorder="1"/>
    <xf numFmtId="167" fontId="5" fillId="0" borderId="19" xfId="3" applyNumberFormat="1" applyFont="1" applyBorder="1"/>
    <xf numFmtId="164" fontId="0" fillId="0" borderId="25" xfId="0" applyNumberFormat="1" applyBorder="1"/>
    <xf numFmtId="0" fontId="6" fillId="2" borderId="18" xfId="0" applyFont="1" applyFill="1" applyBorder="1"/>
    <xf numFmtId="0" fontId="6" fillId="2" borderId="34" xfId="0" applyFont="1" applyFill="1" applyBorder="1"/>
    <xf numFmtId="0" fontId="0" fillId="0" borderId="47" xfId="0" applyBorder="1"/>
    <xf numFmtId="44" fontId="0" fillId="0" borderId="64" xfId="0" applyNumberFormat="1" applyBorder="1"/>
    <xf numFmtId="44" fontId="2" fillId="0" borderId="24" xfId="2" applyFont="1" applyBorder="1"/>
    <xf numFmtId="44" fontId="2" fillId="0" borderId="25" xfId="2" applyFont="1" applyBorder="1"/>
    <xf numFmtId="173" fontId="0" fillId="0" borderId="1" xfId="2" applyNumberFormat="1" applyFont="1" applyBorder="1"/>
    <xf numFmtId="165" fontId="0" fillId="0" borderId="24" xfId="0" applyNumberFormat="1" applyBorder="1" applyAlignment="1">
      <alignment horizontal="center"/>
    </xf>
    <xf numFmtId="165" fontId="25" fillId="2" borderId="25" xfId="0" applyNumberFormat="1" applyFont="1" applyFill="1" applyBorder="1" applyAlignment="1">
      <alignment horizontal="center"/>
    </xf>
    <xf numFmtId="165" fontId="2" fillId="0" borderId="25" xfId="0" applyNumberFormat="1" applyFont="1" applyBorder="1" applyAlignment="1">
      <alignment horizontal="center"/>
    </xf>
    <xf numFmtId="0" fontId="2" fillId="18" borderId="2" xfId="0" applyFont="1" applyFill="1" applyBorder="1"/>
    <xf numFmtId="0" fontId="2" fillId="19" borderId="36" xfId="0" applyFont="1" applyFill="1" applyBorder="1"/>
    <xf numFmtId="0" fontId="2" fillId="20" borderId="36" xfId="0" applyFont="1" applyFill="1" applyBorder="1"/>
    <xf numFmtId="0" fontId="2" fillId="2" borderId="50" xfId="0" applyFont="1" applyFill="1" applyBorder="1"/>
    <xf numFmtId="164" fontId="0" fillId="21" borderId="53" xfId="1" applyNumberFormat="1" applyFont="1" applyFill="1" applyBorder="1"/>
    <xf numFmtId="164" fontId="0" fillId="21" borderId="1" xfId="1" applyNumberFormat="1" applyFont="1" applyFill="1" applyBorder="1"/>
    <xf numFmtId="164" fontId="7" fillId="0" borderId="29" xfId="1" applyNumberFormat="1" applyFont="1" applyBorder="1"/>
    <xf numFmtId="0" fontId="6" fillId="2" borderId="47" xfId="0" applyFont="1" applyFill="1" applyBorder="1"/>
    <xf numFmtId="0" fontId="0" fillId="2" borderId="3" xfId="0" applyFill="1" applyBorder="1"/>
    <xf numFmtId="0" fontId="14" fillId="21" borderId="64" xfId="0" applyFont="1" applyFill="1" applyBorder="1"/>
    <xf numFmtId="0" fontId="2" fillId="0" borderId="40" xfId="0" applyFont="1" applyBorder="1"/>
    <xf numFmtId="0" fontId="6" fillId="2" borderId="47" xfId="0" applyFont="1" applyFill="1" applyBorder="1" applyAlignment="1">
      <alignment horizontal="center"/>
    </xf>
    <xf numFmtId="0" fontId="6" fillId="2" borderId="9" xfId="0" applyFont="1" applyFill="1" applyBorder="1"/>
    <xf numFmtId="0" fontId="15" fillId="21" borderId="64" xfId="0" applyFont="1" applyFill="1" applyBorder="1"/>
    <xf numFmtId="44" fontId="29" fillId="0" borderId="0" xfId="2" applyFont="1" applyBorder="1"/>
    <xf numFmtId="9" fontId="0" fillId="17" borderId="16" xfId="3" applyFont="1" applyFill="1" applyBorder="1"/>
    <xf numFmtId="44" fontId="29" fillId="0" borderId="0" xfId="2" applyFont="1" applyFill="1" applyBorder="1"/>
    <xf numFmtId="44" fontId="2" fillId="0" borderId="0" xfId="2" applyFont="1" applyFill="1" applyBorder="1"/>
    <xf numFmtId="164" fontId="0" fillId="17" borderId="1" xfId="1" applyNumberFormat="1" applyFont="1" applyFill="1" applyBorder="1"/>
    <xf numFmtId="164" fontId="30" fillId="0" borderId="52" xfId="1" applyNumberFormat="1" applyFont="1" applyBorder="1"/>
    <xf numFmtId="44" fontId="0" fillId="19" borderId="1" xfId="2" applyFont="1" applyFill="1" applyBorder="1"/>
    <xf numFmtId="0" fontId="7" fillId="0" borderId="0" xfId="0" applyFont="1"/>
    <xf numFmtId="44" fontId="31" fillId="0" borderId="0" xfId="2" applyFont="1" applyBorder="1"/>
    <xf numFmtId="9" fontId="0" fillId="21" borderId="12" xfId="3" applyFont="1" applyFill="1" applyBorder="1"/>
    <xf numFmtId="9" fontId="0" fillId="21" borderId="1" xfId="3" applyFont="1" applyFill="1" applyBorder="1"/>
    <xf numFmtId="9" fontId="0" fillId="21" borderId="16" xfId="3" applyFont="1" applyFill="1" applyBorder="1"/>
    <xf numFmtId="9" fontId="0" fillId="17" borderId="12" xfId="3" applyFont="1" applyFill="1" applyBorder="1"/>
    <xf numFmtId="9" fontId="0" fillId="17" borderId="1" xfId="3" applyFont="1" applyFill="1" applyBorder="1"/>
    <xf numFmtId="9" fontId="0" fillId="17" borderId="53" xfId="3" applyFont="1" applyFill="1" applyBorder="1"/>
    <xf numFmtId="41" fontId="0" fillId="0" borderId="0" xfId="0" applyNumberFormat="1"/>
    <xf numFmtId="41" fontId="0" fillId="8" borderId="0" xfId="0" applyNumberFormat="1" applyFill="1"/>
    <xf numFmtId="41" fontId="0" fillId="8" borderId="7" xfId="0" applyNumberFormat="1" applyFill="1" applyBorder="1"/>
    <xf numFmtId="0" fontId="2" fillId="0" borderId="16" xfId="0" applyFont="1" applyBorder="1"/>
    <xf numFmtId="9" fontId="0" fillId="21" borderId="53" xfId="3" applyFont="1" applyFill="1" applyBorder="1"/>
    <xf numFmtId="0" fontId="2" fillId="17" borderId="53" xfId="0" applyFont="1" applyFill="1" applyBorder="1"/>
    <xf numFmtId="41" fontId="0" fillId="0" borderId="7" xfId="0" applyNumberFormat="1" applyBorder="1"/>
    <xf numFmtId="0" fontId="2" fillId="0" borderId="11" xfId="0" applyFont="1" applyBorder="1" applyAlignment="1">
      <alignment horizontal="center"/>
    </xf>
    <xf numFmtId="165" fontId="2" fillId="0" borderId="12" xfId="0" applyNumberFormat="1" applyFont="1" applyBorder="1" applyAlignment="1">
      <alignment horizontal="center"/>
    </xf>
    <xf numFmtId="0" fontId="2" fillId="0" borderId="13" xfId="0" applyFont="1" applyBorder="1" applyAlignment="1">
      <alignment horizontal="center"/>
    </xf>
    <xf numFmtId="0" fontId="14" fillId="0" borderId="14" xfId="0" applyFont="1" applyBorder="1"/>
    <xf numFmtId="0" fontId="2" fillId="0" borderId="18" xfId="0" applyFont="1" applyBorder="1"/>
    <xf numFmtId="164" fontId="2" fillId="0" borderId="16" xfId="1" applyNumberFormat="1" applyFont="1" applyBorder="1"/>
    <xf numFmtId="164" fontId="2" fillId="0" borderId="16" xfId="1" applyNumberFormat="1" applyFont="1" applyBorder="1" applyProtection="1"/>
    <xf numFmtId="0" fontId="7" fillId="0" borderId="0" xfId="0" applyFont="1" applyAlignment="1">
      <alignment horizontal="center"/>
    </xf>
    <xf numFmtId="165" fontId="2" fillId="21" borderId="12" xfId="0" applyNumberFormat="1" applyFont="1" applyFill="1" applyBorder="1" applyAlignment="1">
      <alignment horizontal="center"/>
    </xf>
    <xf numFmtId="0" fontId="30" fillId="0" borderId="0" xfId="0" applyFont="1"/>
    <xf numFmtId="0" fontId="32" fillId="0" borderId="0" xfId="0" applyFont="1" applyAlignment="1">
      <alignment horizontal="center"/>
    </xf>
    <xf numFmtId="0" fontId="32" fillId="0" borderId="0" xfId="0" applyFont="1"/>
    <xf numFmtId="164" fontId="0" fillId="0" borderId="14" xfId="1" applyNumberFormat="1" applyFont="1" applyBorder="1"/>
    <xf numFmtId="164" fontId="2" fillId="0" borderId="18" xfId="1" applyNumberFormat="1" applyFont="1" applyBorder="1"/>
    <xf numFmtId="0" fontId="0" fillId="0" borderId="11" xfId="0" applyBorder="1" applyAlignment="1">
      <alignment horizontal="center"/>
    </xf>
    <xf numFmtId="164" fontId="2" fillId="10" borderId="17" xfId="1" applyNumberFormat="1" applyFont="1" applyFill="1" applyBorder="1"/>
    <xf numFmtId="164" fontId="0" fillId="21" borderId="19" xfId="1" applyNumberFormat="1" applyFont="1" applyFill="1" applyBorder="1"/>
    <xf numFmtId="164" fontId="0" fillId="21" borderId="25" xfId="0" applyNumberFormat="1" applyFill="1" applyBorder="1"/>
    <xf numFmtId="0" fontId="5" fillId="19" borderId="5" xfId="0" applyFont="1" applyFill="1" applyBorder="1"/>
    <xf numFmtId="0" fontId="5" fillId="19" borderId="29" xfId="0" applyFont="1" applyFill="1" applyBorder="1"/>
    <xf numFmtId="2" fontId="5" fillId="2" borderId="52" xfId="0" applyNumberFormat="1" applyFont="1" applyFill="1" applyBorder="1"/>
    <xf numFmtId="2" fontId="5" fillId="0" borderId="52" xfId="1" applyNumberFormat="1" applyFont="1" applyBorder="1"/>
    <xf numFmtId="2" fontId="5" fillId="2" borderId="30" xfId="0" applyNumberFormat="1" applyFont="1" applyFill="1" applyBorder="1"/>
    <xf numFmtId="2" fontId="5" fillId="0" borderId="43" xfId="1" applyNumberFormat="1" applyFont="1" applyBorder="1"/>
    <xf numFmtId="2" fontId="25" fillId="2" borderId="30" xfId="0" applyNumberFormat="1" applyFont="1" applyFill="1" applyBorder="1"/>
    <xf numFmtId="2" fontId="25" fillId="0" borderId="43" xfId="1" applyNumberFormat="1" applyFont="1" applyBorder="1"/>
    <xf numFmtId="10" fontId="32" fillId="0" borderId="0" xfId="0" applyNumberFormat="1" applyFont="1"/>
    <xf numFmtId="174" fontId="5" fillId="0" borderId="0" xfId="4" applyNumberFormat="1" applyFont="1" applyFill="1" applyBorder="1" applyAlignment="1">
      <alignment horizontal="right"/>
    </xf>
    <xf numFmtId="0" fontId="5" fillId="0" borderId="52" xfId="0" applyFont="1" applyBorder="1" applyAlignment="1">
      <alignment wrapText="1"/>
    </xf>
    <xf numFmtId="0" fontId="5" fillId="0" borderId="0" xfId="0" applyFont="1" applyAlignment="1">
      <alignment wrapText="1"/>
    </xf>
    <xf numFmtId="169" fontId="0" fillId="0" borderId="0" xfId="0" applyNumberFormat="1"/>
    <xf numFmtId="171" fontId="5" fillId="17" borderId="16" xfId="4" applyNumberFormat="1" applyFont="1" applyFill="1" applyBorder="1" applyAlignment="1">
      <alignment horizontal="center"/>
    </xf>
    <xf numFmtId="168" fontId="5" fillId="17" borderId="12" xfId="4" applyNumberFormat="1" applyFont="1" applyFill="1" applyBorder="1" applyAlignment="1">
      <alignment horizontal="center"/>
    </xf>
    <xf numFmtId="168" fontId="5" fillId="17" borderId="16" xfId="4" applyNumberFormat="1" applyFont="1" applyFill="1" applyBorder="1" applyAlignment="1">
      <alignment horizontal="center"/>
    </xf>
    <xf numFmtId="168" fontId="26" fillId="17" borderId="25" xfId="4" applyNumberFormat="1" applyFont="1" applyFill="1" applyBorder="1" applyAlignment="1">
      <alignment horizontal="center"/>
    </xf>
    <xf numFmtId="9" fontId="26" fillId="17" borderId="25" xfId="4" applyNumberFormat="1" applyFont="1" applyFill="1" applyBorder="1" applyAlignment="1">
      <alignment horizontal="center"/>
    </xf>
    <xf numFmtId="9" fontId="25" fillId="17" borderId="25" xfId="4" applyNumberFormat="1" applyFont="1" applyFill="1" applyBorder="1" applyAlignment="1">
      <alignment horizontal="center"/>
    </xf>
    <xf numFmtId="171" fontId="5" fillId="17" borderId="12" xfId="4" applyNumberFormat="1" applyFont="1" applyFill="1" applyBorder="1" applyAlignment="1">
      <alignment horizontal="center"/>
    </xf>
    <xf numFmtId="9" fontId="5" fillId="17" borderId="0" xfId="4" applyNumberFormat="1" applyFont="1" applyFill="1" applyBorder="1" applyAlignment="1">
      <alignment horizontal="center"/>
    </xf>
    <xf numFmtId="44" fontId="5" fillId="21" borderId="0" xfId="4" applyNumberFormat="1" applyFont="1" applyFill="1" applyBorder="1" applyAlignment="1"/>
    <xf numFmtId="44" fontId="5" fillId="21" borderId="0" xfId="4" applyNumberFormat="1" applyFont="1" applyFill="1" applyBorder="1" applyAlignment="1">
      <alignment horizontal="center"/>
    </xf>
    <xf numFmtId="44" fontId="5" fillId="21" borderId="0" xfId="4" applyNumberFormat="1" applyFont="1" applyFill="1" applyBorder="1" applyAlignment="1">
      <alignment horizontal="right"/>
    </xf>
    <xf numFmtId="172" fontId="5" fillId="21" borderId="0" xfId="4" applyNumberFormat="1" applyFont="1" applyFill="1" applyBorder="1" applyAlignment="1">
      <alignment horizontal="center"/>
    </xf>
    <xf numFmtId="172" fontId="5" fillId="21" borderId="0" xfId="4" applyNumberFormat="1" applyFont="1" applyFill="1" applyBorder="1" applyAlignment="1">
      <alignment horizontal="right"/>
    </xf>
    <xf numFmtId="44" fontId="5" fillId="17" borderId="0" xfId="4" applyNumberFormat="1" applyFont="1" applyFill="1" applyBorder="1" applyAlignment="1"/>
    <xf numFmtId="44" fontId="5" fillId="17" borderId="0" xfId="4" applyNumberFormat="1" applyFont="1" applyFill="1" applyBorder="1" applyAlignment="1">
      <alignment horizontal="center"/>
    </xf>
    <xf numFmtId="44" fontId="5" fillId="17" borderId="0" xfId="4" applyNumberFormat="1" applyFont="1" applyFill="1" applyBorder="1" applyAlignment="1">
      <alignment horizontal="right"/>
    </xf>
    <xf numFmtId="172" fontId="5" fillId="17" borderId="0" xfId="4" applyNumberFormat="1" applyFont="1" applyFill="1" applyBorder="1" applyAlignment="1">
      <alignment horizontal="center"/>
    </xf>
    <xf numFmtId="172" fontId="5" fillId="17" borderId="0" xfId="4" applyNumberFormat="1" applyFont="1" applyFill="1" applyBorder="1" applyAlignment="1">
      <alignment horizontal="right"/>
    </xf>
    <xf numFmtId="9" fontId="5" fillId="17" borderId="25" xfId="4" applyNumberFormat="1" applyFont="1" applyFill="1" applyBorder="1" applyAlignment="1">
      <alignment horizontal="center"/>
    </xf>
    <xf numFmtId="165" fontId="25" fillId="2" borderId="12" xfId="0" applyNumberFormat="1" applyFont="1" applyFill="1" applyBorder="1" applyAlignment="1">
      <alignment horizontal="center"/>
    </xf>
    <xf numFmtId="164" fontId="0" fillId="2" borderId="1" xfId="1" applyNumberFormat="1" applyFont="1" applyFill="1" applyBorder="1"/>
    <xf numFmtId="164" fontId="0" fillId="0" borderId="16" xfId="0" applyNumberFormat="1" applyBorder="1"/>
    <xf numFmtId="164" fontId="0" fillId="21" borderId="16" xfId="0" applyNumberFormat="1" applyFill="1" applyBorder="1"/>
    <xf numFmtId="0" fontId="6" fillId="2" borderId="11" xfId="0" applyFont="1" applyFill="1" applyBorder="1" applyAlignment="1">
      <alignment horizontal="center"/>
    </xf>
    <xf numFmtId="0" fontId="6" fillId="2" borderId="14" xfId="0" applyFont="1" applyFill="1" applyBorder="1"/>
    <xf numFmtId="0" fontId="28" fillId="0" borderId="11" xfId="0" applyFont="1" applyBorder="1"/>
    <xf numFmtId="0" fontId="28" fillId="17" borderId="11" xfId="0" applyFont="1" applyFill="1" applyBorder="1" applyAlignment="1">
      <alignment horizontal="center"/>
    </xf>
    <xf numFmtId="0" fontId="5" fillId="0" borderId="14" xfId="0" applyFont="1" applyBorder="1" applyAlignment="1">
      <alignment horizontal="left"/>
    </xf>
    <xf numFmtId="0" fontId="6" fillId="17" borderId="11" xfId="0" applyFont="1" applyFill="1" applyBorder="1" applyAlignment="1">
      <alignment horizontal="center"/>
    </xf>
    <xf numFmtId="0" fontId="25" fillId="17" borderId="37" xfId="0" applyFont="1" applyFill="1" applyBorder="1"/>
    <xf numFmtId="9" fontId="25" fillId="0" borderId="31" xfId="4" applyNumberFormat="1" applyFont="1" applyFill="1" applyBorder="1" applyAlignment="1">
      <alignment horizontal="center"/>
    </xf>
    <xf numFmtId="9" fontId="25" fillId="17" borderId="31" xfId="4" applyNumberFormat="1" applyFont="1" applyFill="1" applyBorder="1" applyAlignment="1">
      <alignment horizontal="center"/>
    </xf>
    <xf numFmtId="0" fontId="5" fillId="0" borderId="11" xfId="0" applyFont="1" applyBorder="1"/>
    <xf numFmtId="0" fontId="0" fillId="2" borderId="52" xfId="0" applyFill="1" applyBorder="1" applyAlignment="1">
      <alignment horizontal="center" vertical="center" textRotation="90" wrapText="1" readingOrder="1"/>
    </xf>
    <xf numFmtId="0" fontId="2" fillId="2" borderId="52" xfId="0" applyFont="1" applyFill="1" applyBorder="1" applyAlignment="1">
      <alignment wrapText="1"/>
    </xf>
    <xf numFmtId="0" fontId="0" fillId="2" borderId="0" xfId="0" applyFill="1" applyAlignment="1">
      <alignment horizontal="center" vertical="center" textRotation="90" wrapText="1" readingOrder="1"/>
    </xf>
    <xf numFmtId="0" fontId="4" fillId="2" borderId="0" xfId="0" applyFont="1" applyFill="1"/>
    <xf numFmtId="0" fontId="0" fillId="0" borderId="66" xfId="0" applyBorder="1"/>
    <xf numFmtId="0" fontId="25" fillId="17" borderId="24" xfId="0" applyFont="1" applyFill="1" applyBorder="1"/>
    <xf numFmtId="0" fontId="26" fillId="0" borderId="24" xfId="0" applyFont="1" applyBorder="1"/>
    <xf numFmtId="0" fontId="28" fillId="0" borderId="11" xfId="0" applyFont="1" applyBorder="1" applyAlignment="1">
      <alignment horizontal="left"/>
    </xf>
    <xf numFmtId="0" fontId="15" fillId="2" borderId="14" xfId="0" applyFont="1" applyFill="1" applyBorder="1"/>
    <xf numFmtId="0" fontId="2" fillId="0" borderId="11" xfId="0" applyFont="1" applyBorder="1"/>
    <xf numFmtId="0" fontId="2" fillId="17" borderId="11" xfId="0" applyFont="1" applyFill="1" applyBorder="1" applyAlignment="1">
      <alignment horizontal="center"/>
    </xf>
    <xf numFmtId="0" fontId="6" fillId="17" borderId="11" xfId="0" applyFont="1" applyFill="1" applyBorder="1"/>
    <xf numFmtId="164" fontId="0" fillId="17" borderId="16" xfId="0" applyNumberFormat="1" applyFill="1" applyBorder="1"/>
    <xf numFmtId="0" fontId="9" fillId="0" borderId="0" xfId="0" applyFont="1"/>
    <xf numFmtId="164" fontId="2" fillId="6" borderId="17" xfId="1" applyNumberFormat="1" applyFont="1" applyFill="1" applyBorder="1"/>
    <xf numFmtId="0" fontId="33" fillId="0" borderId="0" xfId="0" applyFont="1"/>
    <xf numFmtId="41" fontId="33" fillId="0" borderId="0" xfId="0" applyNumberFormat="1" applyFont="1"/>
    <xf numFmtId="0" fontId="34" fillId="0" borderId="0" xfId="0" applyFont="1"/>
    <xf numFmtId="41" fontId="34" fillId="0" borderId="0" xfId="0" applyNumberFormat="1" applyFont="1"/>
    <xf numFmtId="0" fontId="34" fillId="0" borderId="0" xfId="0" applyFont="1" applyAlignment="1">
      <alignment horizontal="center"/>
    </xf>
    <xf numFmtId="0" fontId="33" fillId="0" borderId="0" xfId="0" applyFont="1" applyAlignment="1">
      <alignment horizontal="center" vertical="center"/>
    </xf>
    <xf numFmtId="0" fontId="2" fillId="0" borderId="54" xfId="0" applyFont="1" applyBorder="1" applyAlignment="1">
      <alignment horizontal="left" vertical="top"/>
    </xf>
    <xf numFmtId="0" fontId="0" fillId="0" borderId="0" xfId="0" applyAlignment="1">
      <alignment vertical="top"/>
    </xf>
    <xf numFmtId="9" fontId="3" fillId="2" borderId="47" xfId="3" applyFont="1" applyFill="1" applyBorder="1" applyAlignment="1">
      <alignment wrapText="1"/>
    </xf>
    <xf numFmtId="164" fontId="5" fillId="0" borderId="19" xfId="1" applyNumberFormat="1" applyFont="1" applyBorder="1"/>
    <xf numFmtId="164" fontId="30" fillId="0" borderId="1" xfId="1" applyNumberFormat="1" applyFont="1" applyBorder="1"/>
    <xf numFmtId="164" fontId="30" fillId="21" borderId="1" xfId="1" applyNumberFormat="1" applyFont="1" applyFill="1" applyBorder="1"/>
    <xf numFmtId="41" fontId="30" fillId="0" borderId="0" xfId="0" applyNumberFormat="1" applyFont="1"/>
    <xf numFmtId="43" fontId="0" fillId="0" borderId="0" xfId="1" applyFont="1" applyFill="1" applyBorder="1"/>
    <xf numFmtId="164" fontId="30" fillId="0" borderId="0" xfId="0" applyNumberFormat="1" applyFont="1"/>
    <xf numFmtId="164" fontId="5" fillId="0" borderId="25" xfId="0" applyNumberFormat="1" applyFont="1" applyBorder="1"/>
    <xf numFmtId="9" fontId="30" fillId="2" borderId="47" xfId="3" applyFont="1" applyFill="1" applyBorder="1" applyAlignment="1"/>
    <xf numFmtId="164" fontId="35" fillId="0" borderId="0" xfId="0" applyNumberFormat="1" applyFont="1"/>
    <xf numFmtId="41" fontId="35" fillId="0" borderId="0" xfId="0" applyNumberFormat="1" applyFont="1"/>
    <xf numFmtId="164" fontId="36" fillId="0" borderId="0" xfId="0" applyNumberFormat="1" applyFont="1"/>
    <xf numFmtId="0" fontId="37" fillId="0" borderId="0" xfId="0" applyFont="1"/>
    <xf numFmtId="0" fontId="35" fillId="0" borderId="0" xfId="0" applyFont="1"/>
    <xf numFmtId="0" fontId="36" fillId="0" borderId="0" xfId="0" applyFont="1"/>
    <xf numFmtId="3" fontId="35" fillId="0" borderId="0" xfId="0" applyNumberFormat="1" applyFont="1"/>
    <xf numFmtId="0" fontId="0" fillId="24" borderId="0" xfId="0" applyFill="1"/>
    <xf numFmtId="0" fontId="2" fillId="24" borderId="0" xfId="0" applyFont="1" applyFill="1"/>
    <xf numFmtId="0" fontId="36" fillId="0" borderId="0" xfId="0" applyFont="1" applyAlignment="1">
      <alignment horizontal="center"/>
    </xf>
    <xf numFmtId="166" fontId="0" fillId="24" borderId="31" xfId="2" applyNumberFormat="1" applyFont="1" applyFill="1" applyBorder="1"/>
    <xf numFmtId="166" fontId="0" fillId="24" borderId="16" xfId="2" applyNumberFormat="1" applyFont="1" applyFill="1" applyBorder="1"/>
    <xf numFmtId="166" fontId="0" fillId="24" borderId="1" xfId="2" applyNumberFormat="1" applyFont="1" applyFill="1" applyBorder="1"/>
    <xf numFmtId="169" fontId="5" fillId="13" borderId="1" xfId="4" applyNumberFormat="1" applyFont="1" applyFill="1" applyBorder="1" applyAlignment="1">
      <alignment horizontal="center"/>
    </xf>
    <xf numFmtId="170" fontId="5" fillId="13" borderId="1" xfId="4" applyNumberFormat="1" applyFont="1" applyFill="1" applyBorder="1" applyAlignment="1">
      <alignment horizontal="center"/>
    </xf>
    <xf numFmtId="170" fontId="5" fillId="13" borderId="16" xfId="4" applyNumberFormat="1" applyFont="1" applyFill="1" applyBorder="1" applyAlignment="1">
      <alignment horizontal="center"/>
    </xf>
    <xf numFmtId="175" fontId="0" fillId="0" borderId="0" xfId="0" applyNumberFormat="1"/>
    <xf numFmtId="169" fontId="38" fillId="25" borderId="1" xfId="4" applyNumberFormat="1" applyFont="1" applyFill="1" applyBorder="1" applyAlignment="1">
      <alignment horizontal="center"/>
    </xf>
    <xf numFmtId="43" fontId="7" fillId="0" borderId="0" xfId="0" applyNumberFormat="1" applyFont="1"/>
    <xf numFmtId="43" fontId="7" fillId="0" borderId="29" xfId="0" applyNumberFormat="1" applyFont="1" applyBorder="1"/>
    <xf numFmtId="167" fontId="5" fillId="13" borderId="1" xfId="3" applyNumberFormat="1" applyFont="1" applyFill="1" applyBorder="1"/>
    <xf numFmtId="167" fontId="5" fillId="10" borderId="1" xfId="3" applyNumberFormat="1" applyFont="1" applyFill="1" applyBorder="1"/>
    <xf numFmtId="167" fontId="5" fillId="10" borderId="16" xfId="3" applyNumberFormat="1" applyFont="1" applyFill="1" applyBorder="1"/>
    <xf numFmtId="167" fontId="5" fillId="0" borderId="1" xfId="3" applyNumberFormat="1" applyFont="1" applyFill="1" applyBorder="1"/>
    <xf numFmtId="167" fontId="5" fillId="0" borderId="16" xfId="3" applyNumberFormat="1" applyFont="1" applyFill="1" applyBorder="1"/>
    <xf numFmtId="167" fontId="5" fillId="13" borderId="16" xfId="3" applyNumberFormat="1" applyFont="1" applyFill="1" applyBorder="1"/>
    <xf numFmtId="176" fontId="0" fillId="0" borderId="0" xfId="0" applyNumberFormat="1"/>
    <xf numFmtId="164" fontId="31" fillId="2" borderId="52" xfId="0" applyNumberFormat="1" applyFont="1" applyFill="1" applyBorder="1"/>
    <xf numFmtId="164" fontId="31" fillId="0" borderId="52" xfId="1" applyNumberFormat="1" applyFont="1" applyBorder="1" applyAlignment="1">
      <alignment horizontal="right"/>
    </xf>
    <xf numFmtId="164" fontId="31" fillId="2" borderId="0" xfId="0" applyNumberFormat="1" applyFont="1" applyFill="1"/>
    <xf numFmtId="164" fontId="31" fillId="0" borderId="0" xfId="1" applyNumberFormat="1" applyFont="1" applyBorder="1" applyAlignment="1">
      <alignment horizontal="right"/>
    </xf>
    <xf numFmtId="0" fontId="31" fillId="0" borderId="0" xfId="0" applyFont="1"/>
    <xf numFmtId="41" fontId="31" fillId="0" borderId="0" xfId="0" applyNumberFormat="1" applyFont="1"/>
    <xf numFmtId="44" fontId="31" fillId="0" borderId="0" xfId="0" applyNumberFormat="1" applyFont="1"/>
    <xf numFmtId="44" fontId="7" fillId="0" borderId="29" xfId="2" applyFont="1" applyBorder="1"/>
    <xf numFmtId="41" fontId="7" fillId="0" borderId="0" xfId="0" applyNumberFormat="1" applyFont="1"/>
    <xf numFmtId="164" fontId="31" fillId="0" borderId="0" xfId="0" applyNumberFormat="1" applyFont="1"/>
    <xf numFmtId="0" fontId="31" fillId="0" borderId="0" xfId="0" applyFont="1" applyAlignment="1">
      <alignment horizontal="center"/>
    </xf>
    <xf numFmtId="0" fontId="31" fillId="2" borderId="0" xfId="0" applyFont="1" applyFill="1"/>
    <xf numFmtId="41" fontId="31" fillId="0" borderId="0" xfId="1" applyNumberFormat="1" applyFont="1" applyBorder="1"/>
    <xf numFmtId="41" fontId="31" fillId="2" borderId="0" xfId="0" applyNumberFormat="1" applyFont="1" applyFill="1"/>
    <xf numFmtId="0" fontId="2" fillId="0" borderId="60" xfId="0" applyFont="1" applyBorder="1" applyAlignment="1">
      <alignment horizontal="left" vertical="top"/>
    </xf>
    <xf numFmtId="0" fontId="2" fillId="0" borderId="65" xfId="0" applyFont="1" applyBorder="1" applyAlignment="1">
      <alignment horizontal="left" vertical="top"/>
    </xf>
    <xf numFmtId="0" fontId="2" fillId="0" borderId="29" xfId="0" applyFont="1" applyBorder="1" applyAlignment="1">
      <alignment horizontal="left" vertical="top"/>
    </xf>
    <xf numFmtId="0" fontId="2" fillId="0" borderId="29" xfId="0" applyFont="1" applyBorder="1" applyAlignment="1">
      <alignment horizontal="right" vertical="top"/>
    </xf>
    <xf numFmtId="0" fontId="2" fillId="0" borderId="41" xfId="0" applyFont="1" applyBorder="1" applyAlignment="1">
      <alignment horizontal="left" vertical="top"/>
    </xf>
    <xf numFmtId="0" fontId="2" fillId="0" borderId="52" xfId="0" applyFont="1" applyBorder="1" applyAlignment="1">
      <alignment horizontal="left" vertical="top"/>
    </xf>
    <xf numFmtId="14" fontId="2" fillId="0" borderId="52" xfId="0" applyNumberFormat="1" applyFont="1" applyBorder="1" applyAlignment="1">
      <alignment horizontal="right" vertical="top"/>
    </xf>
    <xf numFmtId="0" fontId="2" fillId="0" borderId="52" xfId="0" applyFont="1" applyBorder="1" applyAlignment="1">
      <alignment horizontal="right" vertical="top"/>
    </xf>
    <xf numFmtId="0" fontId="2" fillId="0" borderId="45" xfId="0" applyFont="1" applyBorder="1" applyAlignment="1">
      <alignment horizontal="left" vertical="top"/>
    </xf>
    <xf numFmtId="0" fontId="2" fillId="0" borderId="39" xfId="0" applyFont="1" applyBorder="1"/>
    <xf numFmtId="0" fontId="2" fillId="0" borderId="47" xfId="0" applyFont="1" applyBorder="1"/>
    <xf numFmtId="164" fontId="5" fillId="0" borderId="1" xfId="1" applyNumberFormat="1" applyFont="1" applyBorder="1"/>
    <xf numFmtId="164" fontId="4" fillId="2" borderId="52" xfId="0" applyNumberFormat="1" applyFont="1" applyFill="1" applyBorder="1"/>
    <xf numFmtId="41" fontId="31" fillId="0" borderId="20" xfId="0" applyNumberFormat="1" applyFont="1" applyBorder="1" applyAlignment="1">
      <alignment horizontal="center"/>
    </xf>
    <xf numFmtId="0" fontId="2" fillId="0" borderId="20" xfId="0" applyFont="1" applyBorder="1" applyAlignment="1">
      <alignment horizontal="left" vertical="top"/>
    </xf>
    <xf numFmtId="14" fontId="2" fillId="0" borderId="29" xfId="0" applyNumberFormat="1" applyFont="1" applyBorder="1" applyAlignment="1">
      <alignment horizontal="right" vertical="top"/>
    </xf>
    <xf numFmtId="0" fontId="0" fillId="0" borderId="38" xfId="0" applyBorder="1"/>
    <xf numFmtId="164" fontId="30" fillId="18" borderId="52" xfId="1" applyNumberFormat="1" applyFont="1" applyFill="1" applyBorder="1"/>
    <xf numFmtId="164" fontId="30" fillId="18" borderId="1" xfId="1" applyNumberFormat="1" applyFont="1" applyFill="1" applyBorder="1"/>
    <xf numFmtId="164" fontId="5" fillId="3" borderId="1" xfId="1" applyNumberFormat="1" applyFont="1" applyFill="1" applyBorder="1"/>
    <xf numFmtId="164" fontId="29" fillId="3" borderId="1" xfId="1" applyNumberFormat="1" applyFont="1" applyFill="1" applyBorder="1"/>
    <xf numFmtId="14" fontId="0" fillId="0" borderId="0" xfId="0" applyNumberFormat="1" applyAlignment="1">
      <alignment horizontal="right" vertical="top"/>
    </xf>
    <xf numFmtId="0" fontId="0" fillId="0" borderId="0" xfId="0" applyAlignment="1">
      <alignment horizontal="right" vertical="top"/>
    </xf>
    <xf numFmtId="44" fontId="2" fillId="3" borderId="24" xfId="2" applyFont="1" applyFill="1" applyBorder="1"/>
    <xf numFmtId="44" fontId="2" fillId="3" borderId="25" xfId="2" applyFont="1" applyFill="1" applyBorder="1"/>
    <xf numFmtId="0" fontId="30" fillId="24" borderId="21" xfId="0" applyFont="1" applyFill="1" applyBorder="1"/>
    <xf numFmtId="164" fontId="30" fillId="24" borderId="1" xfId="1" applyNumberFormat="1" applyFont="1" applyFill="1" applyBorder="1"/>
    <xf numFmtId="164" fontId="0" fillId="24" borderId="1" xfId="1" applyNumberFormat="1" applyFont="1" applyFill="1" applyBorder="1"/>
    <xf numFmtId="44" fontId="2" fillId="24" borderId="0" xfId="2" applyFont="1" applyFill="1" applyBorder="1"/>
    <xf numFmtId="0" fontId="30" fillId="24" borderId="0" xfId="0" applyFont="1" applyFill="1"/>
    <xf numFmtId="0" fontId="0" fillId="0" borderId="20" xfId="0" applyBorder="1" applyAlignment="1">
      <alignment horizontal="left" vertical="top" wrapText="1"/>
    </xf>
    <xf numFmtId="166" fontId="0" fillId="9" borderId="31" xfId="2" applyNumberFormat="1" applyFont="1" applyFill="1" applyBorder="1"/>
    <xf numFmtId="0" fontId="30" fillId="9" borderId="0" xfId="0" applyFont="1" applyFill="1"/>
    <xf numFmtId="166" fontId="0" fillId="9" borderId="16" xfId="2" applyNumberFormat="1" applyFont="1" applyFill="1" applyBorder="1"/>
    <xf numFmtId="166" fontId="0" fillId="9" borderId="1" xfId="2" applyNumberFormat="1" applyFont="1" applyFill="1" applyBorder="1"/>
    <xf numFmtId="169" fontId="5" fillId="9" borderId="1" xfId="4" applyNumberFormat="1" applyFont="1" applyFill="1" applyBorder="1" applyAlignment="1">
      <alignment horizontal="center"/>
    </xf>
    <xf numFmtId="170" fontId="5" fillId="9" borderId="1" xfId="4" applyNumberFormat="1" applyFont="1" applyFill="1" applyBorder="1" applyAlignment="1">
      <alignment horizontal="center"/>
    </xf>
    <xf numFmtId="170" fontId="5" fillId="9" borderId="16" xfId="4" applyNumberFormat="1" applyFont="1" applyFill="1" applyBorder="1" applyAlignment="1">
      <alignment horizontal="center"/>
    </xf>
    <xf numFmtId="169" fontId="38" fillId="26" borderId="1" xfId="4" applyNumberFormat="1" applyFont="1" applyFill="1" applyBorder="1" applyAlignment="1">
      <alignment horizontal="center"/>
    </xf>
    <xf numFmtId="0" fontId="25" fillId="0" borderId="32" xfId="0" applyFont="1" applyBorder="1"/>
    <xf numFmtId="168" fontId="25" fillId="0" borderId="31" xfId="4" applyNumberFormat="1" applyFont="1" applyFill="1" applyBorder="1" applyAlignment="1">
      <alignment horizontal="center"/>
    </xf>
    <xf numFmtId="168" fontId="25" fillId="17" borderId="31" xfId="4" applyNumberFormat="1" applyFont="1" applyFill="1" applyBorder="1" applyAlignment="1">
      <alignment horizontal="center"/>
    </xf>
    <xf numFmtId="175" fontId="7" fillId="0" borderId="0" xfId="0" applyNumberFormat="1" applyFont="1"/>
    <xf numFmtId="0" fontId="25" fillId="0" borderId="24" xfId="0" applyFont="1" applyBorder="1"/>
    <xf numFmtId="168" fontId="25" fillId="0" borderId="25" xfId="4" applyNumberFormat="1" applyFont="1" applyFill="1" applyBorder="1" applyAlignment="1">
      <alignment horizontal="center"/>
    </xf>
    <xf numFmtId="168" fontId="25" fillId="17" borderId="25" xfId="4" applyNumberFormat="1" applyFont="1" applyFill="1" applyBorder="1" applyAlignment="1">
      <alignment horizontal="center"/>
    </xf>
    <xf numFmtId="0" fontId="2" fillId="0" borderId="0" xfId="0" applyFont="1" applyAlignment="1">
      <alignment horizontal="left" vertical="top"/>
    </xf>
    <xf numFmtId="14" fontId="2" fillId="0" borderId="0" xfId="0" applyNumberFormat="1" applyFont="1" applyAlignment="1">
      <alignment horizontal="right" vertical="top"/>
    </xf>
    <xf numFmtId="0" fontId="2" fillId="0" borderId="0" xfId="0" applyFont="1" applyAlignment="1">
      <alignment horizontal="right" vertical="top"/>
    </xf>
    <xf numFmtId="0" fontId="0" fillId="0" borderId="0" xfId="0" applyAlignment="1">
      <alignment horizontal="left" vertical="top" wrapText="1"/>
    </xf>
    <xf numFmtId="164" fontId="0" fillId="0" borderId="19" xfId="1" applyNumberFormat="1" applyFont="1" applyFill="1" applyBorder="1"/>
    <xf numFmtId="164" fontId="2" fillId="0" borderId="16" xfId="1" applyNumberFormat="1" applyFont="1" applyFill="1" applyBorder="1" applyProtection="1"/>
    <xf numFmtId="164" fontId="2" fillId="0" borderId="16" xfId="1" applyNumberFormat="1" applyFont="1" applyFill="1" applyBorder="1"/>
    <xf numFmtId="41" fontId="30" fillId="24" borderId="0" xfId="0" applyNumberFormat="1" applyFont="1" applyFill="1"/>
    <xf numFmtId="41" fontId="30" fillId="24" borderId="0" xfId="0" applyNumberFormat="1" applyFont="1" applyFill="1" applyAlignment="1">
      <alignment horizontal="right"/>
    </xf>
    <xf numFmtId="164" fontId="29" fillId="24" borderId="0" xfId="1" applyNumberFormat="1" applyFont="1" applyFill="1" applyAlignment="1"/>
    <xf numFmtId="0" fontId="7" fillId="0" borderId="0" xfId="0" applyFont="1" applyAlignment="1">
      <alignment horizontal="right"/>
    </xf>
    <xf numFmtId="164" fontId="31" fillId="24" borderId="0" xfId="0" applyNumberFormat="1" applyFont="1" applyFill="1"/>
    <xf numFmtId="0" fontId="31" fillId="24" borderId="0" xfId="0" applyFont="1" applyFill="1" applyAlignment="1">
      <alignment horizontal="right"/>
    </xf>
    <xf numFmtId="168" fontId="1" fillId="0" borderId="25" xfId="3" applyNumberFormat="1" applyFont="1" applyFill="1" applyBorder="1" applyAlignment="1">
      <alignment horizontal="center"/>
    </xf>
    <xf numFmtId="0" fontId="30" fillId="2" borderId="0" xfId="0" applyFont="1" applyFill="1"/>
    <xf numFmtId="168" fontId="29" fillId="18" borderId="25" xfId="3" applyNumberFormat="1" applyFont="1" applyFill="1" applyBorder="1" applyAlignment="1">
      <alignment horizontal="center"/>
    </xf>
    <xf numFmtId="0" fontId="30" fillId="18" borderId="29" xfId="0" applyFont="1" applyFill="1" applyBorder="1" applyAlignment="1">
      <alignment vertical="center"/>
    </xf>
    <xf numFmtId="0" fontId="29" fillId="3" borderId="29" xfId="0" applyFont="1" applyFill="1" applyBorder="1" applyAlignment="1">
      <alignment vertical="center"/>
    </xf>
    <xf numFmtId="168" fontId="10" fillId="2" borderId="25" xfId="3" applyNumberFormat="1" applyFont="1" applyFill="1" applyBorder="1" applyAlignment="1">
      <alignment horizontal="center"/>
    </xf>
    <xf numFmtId="168" fontId="0" fillId="2" borderId="25" xfId="3" applyNumberFormat="1" applyFont="1" applyFill="1" applyBorder="1" applyAlignment="1">
      <alignment horizontal="center"/>
    </xf>
    <xf numFmtId="0" fontId="7" fillId="27" borderId="0" xfId="0" applyFont="1" applyFill="1" applyAlignment="1">
      <alignment horizontal="right"/>
    </xf>
    <xf numFmtId="164" fontId="7" fillId="0" borderId="0" xfId="0" applyNumberFormat="1" applyFont="1"/>
    <xf numFmtId="164" fontId="7" fillId="0" borderId="0" xfId="1" applyNumberFormat="1" applyFont="1"/>
    <xf numFmtId="164" fontId="30" fillId="28" borderId="1" xfId="1" applyNumberFormat="1" applyFont="1" applyFill="1" applyBorder="1"/>
    <xf numFmtId="164" fontId="31" fillId="0" borderId="0" xfId="1" applyNumberFormat="1" applyFont="1"/>
    <xf numFmtId="168" fontId="27" fillId="0" borderId="25" xfId="3" applyNumberFormat="1" applyFont="1" applyFill="1" applyBorder="1" applyAlignment="1">
      <alignment horizontal="center"/>
    </xf>
    <xf numFmtId="0" fontId="0" fillId="3" borderId="0" xfId="0" applyFill="1"/>
    <xf numFmtId="165" fontId="25" fillId="2" borderId="40" xfId="0" applyNumberFormat="1" applyFont="1" applyFill="1" applyBorder="1" applyAlignment="1">
      <alignment horizontal="center"/>
    </xf>
    <xf numFmtId="44" fontId="2" fillId="3" borderId="40" xfId="2" applyFont="1" applyFill="1" applyBorder="1"/>
    <xf numFmtId="165" fontId="2" fillId="0" borderId="40" xfId="0" applyNumberFormat="1" applyFont="1" applyBorder="1" applyAlignment="1">
      <alignment horizontal="center"/>
    </xf>
    <xf numFmtId="0" fontId="0" fillId="0" borderId="68" xfId="0" applyBorder="1" applyAlignment="1" applyProtection="1">
      <alignment horizontal="center"/>
      <protection locked="0"/>
    </xf>
    <xf numFmtId="165" fontId="25" fillId="2" borderId="69" xfId="0" applyNumberFormat="1" applyFont="1" applyFill="1" applyBorder="1" applyAlignment="1">
      <alignment horizontal="center"/>
    </xf>
    <xf numFmtId="44" fontId="0" fillId="0" borderId="70" xfId="0" applyNumberFormat="1" applyBorder="1"/>
    <xf numFmtId="44" fontId="0" fillId="0" borderId="71" xfId="0" applyNumberFormat="1" applyBorder="1"/>
    <xf numFmtId="44" fontId="2" fillId="3" borderId="69" xfId="2" applyFont="1" applyFill="1" applyBorder="1"/>
    <xf numFmtId="44" fontId="7" fillId="0" borderId="72" xfId="2" applyFont="1" applyBorder="1"/>
    <xf numFmtId="165" fontId="2" fillId="0" borderId="69" xfId="0" applyNumberFormat="1" applyFont="1" applyBorder="1" applyAlignment="1">
      <alignment horizontal="center"/>
    </xf>
    <xf numFmtId="44" fontId="2" fillId="0" borderId="75" xfId="0" applyNumberFormat="1" applyFont="1" applyBorder="1"/>
    <xf numFmtId="0" fontId="0" fillId="0" borderId="68" xfId="0" applyBorder="1"/>
    <xf numFmtId="44" fontId="2" fillId="0" borderId="75" xfId="2" applyFont="1" applyBorder="1"/>
    <xf numFmtId="44" fontId="2" fillId="0" borderId="68" xfId="2" applyFont="1" applyBorder="1"/>
    <xf numFmtId="44" fontId="7" fillId="0" borderId="0" xfId="2" applyFont="1" applyBorder="1"/>
    <xf numFmtId="44" fontId="31" fillId="0" borderId="0" xfId="2" applyFont="1" applyBorder="1" applyAlignment="1">
      <alignment horizontal="right"/>
    </xf>
    <xf numFmtId="44" fontId="7" fillId="0" borderId="0" xfId="2" applyFont="1" applyBorder="1" applyAlignment="1">
      <alignment horizontal="right"/>
    </xf>
    <xf numFmtId="44" fontId="2" fillId="3" borderId="0" xfId="2" applyFont="1" applyFill="1" applyBorder="1"/>
    <xf numFmtId="0" fontId="2" fillId="3" borderId="68" xfId="0" applyFont="1" applyFill="1" applyBorder="1" applyAlignment="1">
      <alignment horizontal="right"/>
    </xf>
    <xf numFmtId="0" fontId="2" fillId="3" borderId="0" xfId="0" applyFont="1" applyFill="1"/>
    <xf numFmtId="165" fontId="0" fillId="21" borderId="40" xfId="0" applyNumberFormat="1" applyFill="1" applyBorder="1" applyAlignment="1">
      <alignment horizontal="center"/>
    </xf>
    <xf numFmtId="44" fontId="0" fillId="21" borderId="3" xfId="0" applyNumberFormat="1" applyFill="1" applyBorder="1"/>
    <xf numFmtId="44" fontId="0" fillId="21" borderId="64" xfId="0" applyNumberFormat="1" applyFill="1" applyBorder="1"/>
    <xf numFmtId="44" fontId="2" fillId="21" borderId="24" xfId="2" applyFont="1" applyFill="1" applyBorder="1"/>
    <xf numFmtId="44" fontId="2" fillId="21" borderId="25" xfId="2" applyFont="1" applyFill="1" applyBorder="1"/>
    <xf numFmtId="0" fontId="0" fillId="21" borderId="0" xfId="0" applyFill="1"/>
    <xf numFmtId="44" fontId="0" fillId="21" borderId="33" xfId="0" applyNumberFormat="1" applyFill="1" applyBorder="1"/>
    <xf numFmtId="44" fontId="0" fillId="21" borderId="34" xfId="0" applyNumberFormat="1" applyFill="1" applyBorder="1"/>
    <xf numFmtId="44" fontId="2" fillId="21" borderId="41" xfId="0" applyNumberFormat="1" applyFont="1" applyFill="1" applyBorder="1"/>
    <xf numFmtId="44" fontId="2" fillId="21" borderId="31" xfId="0" applyNumberFormat="1" applyFont="1" applyFill="1" applyBorder="1"/>
    <xf numFmtId="165" fontId="0" fillId="21" borderId="45" xfId="0" applyNumberFormat="1" applyFill="1" applyBorder="1" applyAlignment="1">
      <alignment horizontal="center"/>
    </xf>
    <xf numFmtId="44" fontId="0" fillId="21" borderId="9" xfId="0" applyNumberFormat="1" applyFill="1" applyBorder="1"/>
    <xf numFmtId="0" fontId="2" fillId="3" borderId="0" xfId="0" applyFont="1" applyFill="1" applyAlignment="1">
      <alignment horizontal="right"/>
    </xf>
    <xf numFmtId="44" fontId="0" fillId="9" borderId="33" xfId="0" applyNumberFormat="1" applyFill="1" applyBorder="1"/>
    <xf numFmtId="44" fontId="0" fillId="9" borderId="3" xfId="0" applyNumberFormat="1" applyFill="1" applyBorder="1"/>
    <xf numFmtId="44" fontId="0" fillId="9" borderId="34" xfId="0" applyNumberFormat="1" applyFill="1" applyBorder="1"/>
    <xf numFmtId="44" fontId="0" fillId="9" borderId="9" xfId="0" applyNumberFormat="1" applyFill="1" applyBorder="1"/>
    <xf numFmtId="44" fontId="0" fillId="9" borderId="64" xfId="0" applyNumberFormat="1" applyFill="1" applyBorder="1"/>
    <xf numFmtId="44" fontId="0" fillId="10" borderId="33" xfId="0" applyNumberFormat="1" applyFill="1" applyBorder="1"/>
    <xf numFmtId="44" fontId="0" fillId="10" borderId="3" xfId="0" applyNumberFormat="1" applyFill="1" applyBorder="1"/>
    <xf numFmtId="44" fontId="0" fillId="10" borderId="34" xfId="0" applyNumberFormat="1" applyFill="1" applyBorder="1"/>
    <xf numFmtId="44" fontId="0" fillId="10" borderId="9" xfId="0" applyNumberFormat="1" applyFill="1" applyBorder="1"/>
    <xf numFmtId="44" fontId="0" fillId="10" borderId="64" xfId="0" applyNumberFormat="1" applyFill="1" applyBorder="1"/>
    <xf numFmtId="44" fontId="0" fillId="9" borderId="73" xfId="0" applyNumberFormat="1" applyFill="1" applyBorder="1"/>
    <xf numFmtId="44" fontId="0" fillId="9" borderId="70" xfId="0" applyNumberFormat="1" applyFill="1" applyBorder="1"/>
    <xf numFmtId="44" fontId="0" fillId="9" borderId="74" xfId="0" applyNumberFormat="1" applyFill="1" applyBorder="1"/>
    <xf numFmtId="44" fontId="0" fillId="9" borderId="76" xfId="0" applyNumberFormat="1" applyFill="1" applyBorder="1"/>
    <xf numFmtId="44" fontId="0" fillId="9" borderId="34" xfId="2" applyFont="1" applyFill="1" applyBorder="1"/>
    <xf numFmtId="44" fontId="0" fillId="9" borderId="74" xfId="2" applyFont="1" applyFill="1" applyBorder="1"/>
    <xf numFmtId="44" fontId="7" fillId="0" borderId="0" xfId="2" applyFont="1" applyFill="1" applyBorder="1"/>
    <xf numFmtId="0" fontId="0" fillId="0" borderId="52" xfId="0" applyBorder="1" applyAlignment="1">
      <alignment vertical="top"/>
    </xf>
    <xf numFmtId="0" fontId="0" fillId="0" borderId="45" xfId="0" applyBorder="1" applyAlignment="1">
      <alignment vertical="top"/>
    </xf>
    <xf numFmtId="0" fontId="0" fillId="0" borderId="0" xfId="0" applyAlignment="1">
      <alignment vertical="top" wrapText="1"/>
    </xf>
    <xf numFmtId="0" fontId="0" fillId="0" borderId="20" xfId="0" applyBorder="1" applyAlignment="1">
      <alignment vertical="top" wrapText="1"/>
    </xf>
    <xf numFmtId="0" fontId="0" fillId="0" borderId="0" xfId="0" quotePrefix="1" applyAlignment="1">
      <alignment vertical="top"/>
    </xf>
    <xf numFmtId="0" fontId="0" fillId="0" borderId="20" xfId="0" applyBorder="1" applyAlignment="1">
      <alignment vertical="top"/>
    </xf>
    <xf numFmtId="44" fontId="30" fillId="29" borderId="1" xfId="2" applyFont="1" applyFill="1" applyBorder="1"/>
    <xf numFmtId="44" fontId="7" fillId="9" borderId="0" xfId="2" applyFont="1" applyFill="1" applyBorder="1"/>
    <xf numFmtId="9" fontId="0" fillId="0" borderId="12" xfId="3" applyFont="1" applyFill="1" applyBorder="1"/>
    <xf numFmtId="9" fontId="0" fillId="0" borderId="1" xfId="3" applyFont="1" applyFill="1" applyBorder="1"/>
    <xf numFmtId="9" fontId="0" fillId="0" borderId="53" xfId="3" applyFont="1" applyFill="1" applyBorder="1"/>
    <xf numFmtId="9" fontId="0" fillId="0" borderId="16" xfId="3" applyFont="1" applyFill="1" applyBorder="1"/>
    <xf numFmtId="44" fontId="7" fillId="0" borderId="0" xfId="0" applyNumberFormat="1" applyFont="1"/>
    <xf numFmtId="0" fontId="40" fillId="0" borderId="0" xfId="0" applyFont="1"/>
    <xf numFmtId="44" fontId="40" fillId="0" borderId="0" xfId="0" applyNumberFormat="1" applyFont="1"/>
    <xf numFmtId="0" fontId="2" fillId="0" borderId="52" xfId="0" applyFont="1" applyBorder="1" applyAlignment="1">
      <alignment horizontal="left" vertical="top" wrapText="1"/>
    </xf>
    <xf numFmtId="0" fontId="0" fillId="0" borderId="0" xfId="0" applyAlignment="1">
      <alignment horizontal="left" vertical="top"/>
    </xf>
    <xf numFmtId="0" fontId="0" fillId="0" borderId="20" xfId="0" applyBorder="1" applyAlignment="1">
      <alignment horizontal="left" vertical="top"/>
    </xf>
    <xf numFmtId="164" fontId="0" fillId="3" borderId="1" xfId="1" applyNumberFormat="1" applyFont="1" applyFill="1" applyBorder="1"/>
    <xf numFmtId="0" fontId="30" fillId="3" borderId="29" xfId="0" applyFont="1" applyFill="1" applyBorder="1"/>
    <xf numFmtId="0" fontId="0" fillId="17" borderId="0" xfId="0" applyFill="1" applyAlignment="1" applyProtection="1">
      <alignment horizontal="center"/>
      <protection locked="0"/>
    </xf>
    <xf numFmtId="165" fontId="25" fillId="17" borderId="25" xfId="0" applyNumberFormat="1" applyFont="1" applyFill="1" applyBorder="1" applyAlignment="1">
      <alignment horizontal="center"/>
    </xf>
    <xf numFmtId="44" fontId="0" fillId="17" borderId="3" xfId="0" applyNumberFormat="1" applyFill="1" applyBorder="1"/>
    <xf numFmtId="44" fontId="0" fillId="17" borderId="64" xfId="0" applyNumberFormat="1" applyFill="1" applyBorder="1"/>
    <xf numFmtId="44" fontId="2" fillId="17" borderId="25" xfId="2" applyFont="1" applyFill="1" applyBorder="1"/>
    <xf numFmtId="44" fontId="7" fillId="17" borderId="29" xfId="2" applyFont="1" applyFill="1" applyBorder="1"/>
    <xf numFmtId="165" fontId="2" fillId="17" borderId="25" xfId="0" applyNumberFormat="1" applyFont="1" applyFill="1" applyBorder="1" applyAlignment="1">
      <alignment horizontal="center"/>
    </xf>
    <xf numFmtId="44" fontId="0" fillId="17" borderId="33" xfId="0" applyNumberFormat="1" applyFill="1" applyBorder="1"/>
    <xf numFmtId="44" fontId="0" fillId="17" borderId="34" xfId="0" applyNumberFormat="1" applyFill="1" applyBorder="1"/>
    <xf numFmtId="44" fontId="2" fillId="17" borderId="31" xfId="0" applyNumberFormat="1" applyFont="1" applyFill="1" applyBorder="1"/>
    <xf numFmtId="0" fontId="0" fillId="17" borderId="0" xfId="0" applyFill="1"/>
    <xf numFmtId="44" fontId="2" fillId="17" borderId="31" xfId="2" applyFont="1" applyFill="1" applyBorder="1"/>
    <xf numFmtId="44" fontId="0" fillId="24" borderId="3" xfId="0" applyNumberFormat="1" applyFill="1" applyBorder="1"/>
    <xf numFmtId="44" fontId="0" fillId="24" borderId="64" xfId="0" applyNumberFormat="1" applyFill="1" applyBorder="1"/>
    <xf numFmtId="44" fontId="2" fillId="24" borderId="25" xfId="2" applyFont="1" applyFill="1" applyBorder="1"/>
    <xf numFmtId="44" fontId="29" fillId="24" borderId="77" xfId="0" applyNumberFormat="1" applyFont="1" applyFill="1" applyBorder="1"/>
    <xf numFmtId="44" fontId="2" fillId="24" borderId="78" xfId="2" applyFont="1" applyFill="1" applyBorder="1"/>
    <xf numFmtId="44" fontId="2" fillId="24" borderId="79" xfId="2" applyFont="1" applyFill="1" applyBorder="1"/>
    <xf numFmtId="44" fontId="29" fillId="24" borderId="80" xfId="2" applyFont="1" applyFill="1" applyBorder="1"/>
    <xf numFmtId="44" fontId="29" fillId="24" borderId="81" xfId="2" applyFont="1" applyFill="1" applyBorder="1"/>
    <xf numFmtId="44" fontId="2" fillId="24" borderId="82" xfId="2" applyFont="1" applyFill="1" applyBorder="1"/>
    <xf numFmtId="0" fontId="2" fillId="5" borderId="54" xfId="0" applyFont="1" applyFill="1" applyBorder="1" applyAlignment="1">
      <alignment horizontal="center"/>
    </xf>
    <xf numFmtId="0" fontId="2" fillId="13" borderId="60" xfId="0" applyFont="1" applyFill="1" applyBorder="1" applyAlignment="1">
      <alignment horizontal="center"/>
    </xf>
    <xf numFmtId="0" fontId="24" fillId="16" borderId="63" xfId="0" applyFont="1" applyFill="1" applyBorder="1" applyAlignment="1">
      <alignment horizontal="center"/>
    </xf>
    <xf numFmtId="0" fontId="2" fillId="5" borderId="61" xfId="0" applyFont="1" applyFill="1" applyBorder="1" applyAlignment="1">
      <alignment horizontal="center"/>
    </xf>
    <xf numFmtId="0" fontId="2" fillId="13" borderId="39" xfId="0" applyFont="1" applyFill="1" applyBorder="1" applyAlignment="1">
      <alignment horizontal="center"/>
    </xf>
    <xf numFmtId="0" fontId="2" fillId="13" borderId="50" xfId="0" applyFont="1" applyFill="1" applyBorder="1" applyAlignment="1">
      <alignment horizontal="center"/>
    </xf>
    <xf numFmtId="0" fontId="2" fillId="5" borderId="65" xfId="0" applyFont="1" applyFill="1" applyBorder="1" applyAlignment="1">
      <alignment horizontal="center"/>
    </xf>
    <xf numFmtId="0" fontId="0" fillId="0" borderId="54" xfId="0" applyBorder="1" applyAlignment="1">
      <alignment horizontal="left" vertical="top" wrapText="1"/>
    </xf>
    <xf numFmtId="0" fontId="0" fillId="0" borderId="0" xfId="0" applyAlignment="1">
      <alignment horizontal="left" vertical="top" wrapText="1"/>
    </xf>
    <xf numFmtId="0" fontId="0" fillId="0" borderId="20" xfId="0" applyBorder="1" applyAlignment="1">
      <alignment horizontal="left" vertical="top" wrapText="1"/>
    </xf>
    <xf numFmtId="0" fontId="0" fillId="0" borderId="60" xfId="0" applyBorder="1" applyAlignment="1">
      <alignment horizontal="left" vertical="top" wrapText="1"/>
    </xf>
    <xf numFmtId="0" fontId="0" fillId="0" borderId="52" xfId="0" applyBorder="1" applyAlignment="1">
      <alignment horizontal="left" vertical="top" wrapText="1"/>
    </xf>
    <xf numFmtId="0" fontId="0" fillId="0" borderId="45" xfId="0" applyBorder="1" applyAlignment="1">
      <alignment horizontal="left" vertical="top" wrapText="1"/>
    </xf>
    <xf numFmtId="0" fontId="0" fillId="0" borderId="65" xfId="0" applyBorder="1" applyAlignment="1">
      <alignment horizontal="left" vertical="top" wrapText="1"/>
    </xf>
    <xf numFmtId="0" fontId="0" fillId="0" borderId="29" xfId="0" applyBorder="1" applyAlignment="1">
      <alignment horizontal="left" vertical="top" wrapText="1"/>
    </xf>
    <xf numFmtId="0" fontId="0" fillId="0" borderId="41" xfId="0" applyBorder="1" applyAlignment="1">
      <alignment horizontal="left" vertical="top" wrapText="1"/>
    </xf>
    <xf numFmtId="0" fontId="2" fillId="0" borderId="39" xfId="0" applyFont="1" applyBorder="1" applyAlignment="1">
      <alignment horizontal="center"/>
    </xf>
    <xf numFmtId="0" fontId="2" fillId="0" borderId="47" xfId="0" applyFont="1" applyBorder="1" applyAlignment="1">
      <alignment horizontal="center"/>
    </xf>
    <xf numFmtId="0" fontId="2" fillId="0" borderId="40" xfId="0" applyFont="1" applyBorder="1" applyAlignment="1">
      <alignment horizontal="center"/>
    </xf>
    <xf numFmtId="0" fontId="0" fillId="0" borderId="60" xfId="0" applyBorder="1" applyAlignment="1">
      <alignment horizontal="left" vertical="top"/>
    </xf>
    <xf numFmtId="0" fontId="0" fillId="0" borderId="52" xfId="0" applyBorder="1" applyAlignment="1">
      <alignment horizontal="left" vertical="top"/>
    </xf>
    <xf numFmtId="0" fontId="0" fillId="0" borderId="45" xfId="0" applyBorder="1" applyAlignment="1">
      <alignment horizontal="left" vertical="top"/>
    </xf>
    <xf numFmtId="0" fontId="2" fillId="12" borderId="0" xfId="0" applyFont="1" applyFill="1" applyAlignment="1">
      <alignment horizontal="center"/>
    </xf>
    <xf numFmtId="0" fontId="11" fillId="0" borderId="0" xfId="0" applyFont="1" applyAlignment="1">
      <alignment horizontal="center" vertical="center"/>
    </xf>
    <xf numFmtId="0" fontId="12" fillId="0" borderId="0" xfId="0" applyFont="1" applyAlignment="1">
      <alignment horizontal="center" vertical="center"/>
    </xf>
    <xf numFmtId="0" fontId="11" fillId="0" borderId="29" xfId="0" applyFont="1" applyBorder="1" applyAlignment="1">
      <alignment horizontal="center" vertical="center"/>
    </xf>
    <xf numFmtId="0" fontId="13" fillId="0" borderId="37" xfId="0" applyFont="1" applyBorder="1" applyAlignment="1">
      <alignment horizontal="center" vertical="center"/>
    </xf>
    <xf numFmtId="0" fontId="13" fillId="0" borderId="38" xfId="0" applyFont="1" applyBorder="1" applyAlignment="1">
      <alignment horizontal="center" vertical="center"/>
    </xf>
    <xf numFmtId="0" fontId="13" fillId="0" borderId="32" xfId="0" applyFont="1" applyBorder="1" applyAlignment="1">
      <alignment horizontal="center" vertical="center"/>
    </xf>
    <xf numFmtId="0" fontId="13" fillId="19" borderId="37" xfId="0" applyFont="1" applyFill="1" applyBorder="1" applyAlignment="1">
      <alignment horizontal="center" vertical="center"/>
    </xf>
    <xf numFmtId="0" fontId="13" fillId="19" borderId="38" xfId="0" applyFont="1" applyFill="1" applyBorder="1" applyAlignment="1">
      <alignment horizontal="center" vertical="center"/>
    </xf>
    <xf numFmtId="0" fontId="13" fillId="19" borderId="32" xfId="0" applyFont="1" applyFill="1" applyBorder="1" applyAlignment="1">
      <alignment horizontal="center" vertical="center"/>
    </xf>
    <xf numFmtId="0" fontId="13" fillId="22" borderId="6" xfId="0" applyFont="1" applyFill="1" applyBorder="1" applyAlignment="1">
      <alignment horizontal="center" vertical="center" textRotation="90" wrapText="1"/>
    </xf>
    <xf numFmtId="0" fontId="13" fillId="22" borderId="7" xfId="0" applyFont="1" applyFill="1" applyBorder="1" applyAlignment="1">
      <alignment horizontal="center" vertical="center" textRotation="90" wrapText="1"/>
    </xf>
    <xf numFmtId="0" fontId="13" fillId="22" borderId="8" xfId="0" applyFont="1" applyFill="1" applyBorder="1" applyAlignment="1">
      <alignment horizontal="center" vertical="center" textRotation="90" wrapText="1"/>
    </xf>
    <xf numFmtId="0" fontId="13" fillId="18" borderId="6" xfId="0" applyFont="1" applyFill="1" applyBorder="1" applyAlignment="1">
      <alignment horizontal="center" vertical="center" textRotation="90" wrapText="1"/>
    </xf>
    <xf numFmtId="0" fontId="13" fillId="18" borderId="7" xfId="0" applyFont="1" applyFill="1" applyBorder="1" applyAlignment="1">
      <alignment horizontal="center" vertical="center" textRotation="90" wrapText="1"/>
    </xf>
    <xf numFmtId="0" fontId="13" fillId="18" borderId="8" xfId="0" applyFont="1" applyFill="1" applyBorder="1" applyAlignment="1">
      <alignment horizontal="center" vertical="center" textRotation="90" wrapText="1"/>
    </xf>
    <xf numFmtId="0" fontId="13" fillId="5" borderId="6" xfId="0" applyFont="1" applyFill="1" applyBorder="1" applyAlignment="1">
      <alignment horizontal="center" vertical="center" textRotation="90" wrapText="1"/>
    </xf>
    <xf numFmtId="0" fontId="13" fillId="5" borderId="7" xfId="0" applyFont="1" applyFill="1" applyBorder="1" applyAlignment="1">
      <alignment horizontal="center" vertical="center" textRotation="90" wrapText="1"/>
    </xf>
    <xf numFmtId="0" fontId="13" fillId="5" borderId="8" xfId="0" applyFont="1" applyFill="1" applyBorder="1" applyAlignment="1">
      <alignment horizontal="center" vertical="center" textRotation="90" wrapText="1"/>
    </xf>
    <xf numFmtId="0" fontId="2" fillId="0" borderId="50" xfId="0" applyFont="1" applyBorder="1" applyAlignment="1">
      <alignment horizontal="center"/>
    </xf>
    <xf numFmtId="0" fontId="17" fillId="17" borderId="6" xfId="0" applyFont="1" applyFill="1" applyBorder="1" applyAlignment="1">
      <alignment horizontal="center" vertical="center"/>
    </xf>
    <xf numFmtId="0" fontId="17" fillId="17" borderId="52" xfId="0" applyFont="1" applyFill="1" applyBorder="1" applyAlignment="1">
      <alignment horizontal="center" vertical="center"/>
    </xf>
    <xf numFmtId="0" fontId="17" fillId="17" borderId="51" xfId="0" applyFont="1" applyFill="1" applyBorder="1" applyAlignment="1">
      <alignment horizontal="center" vertical="center"/>
    </xf>
    <xf numFmtId="0" fontId="13" fillId="18" borderId="2" xfId="0" applyFont="1" applyFill="1" applyBorder="1" applyAlignment="1">
      <alignment horizontal="center" vertical="center" textRotation="90" wrapText="1"/>
    </xf>
    <xf numFmtId="0" fontId="13" fillId="18" borderId="4" xfId="0" applyFont="1" applyFill="1" applyBorder="1" applyAlignment="1">
      <alignment horizontal="center" vertical="center" textRotation="90" wrapText="1"/>
    </xf>
    <xf numFmtId="0" fontId="13" fillId="18" borderId="5" xfId="0" applyFont="1" applyFill="1" applyBorder="1" applyAlignment="1">
      <alignment horizontal="center" vertical="center" textRotation="90" wrapText="1"/>
    </xf>
    <xf numFmtId="0" fontId="13" fillId="23" borderId="2" xfId="0" applyFont="1" applyFill="1" applyBorder="1" applyAlignment="1">
      <alignment horizontal="center" vertical="center" textRotation="90" wrapText="1"/>
    </xf>
    <xf numFmtId="0" fontId="13" fillId="23" borderId="4" xfId="0" applyFont="1" applyFill="1" applyBorder="1" applyAlignment="1">
      <alignment horizontal="center" vertical="center" textRotation="90" wrapText="1"/>
    </xf>
    <xf numFmtId="0" fontId="13" fillId="23" borderId="5" xfId="0" applyFont="1" applyFill="1" applyBorder="1" applyAlignment="1">
      <alignment horizontal="center" vertical="center" textRotation="90" wrapText="1"/>
    </xf>
    <xf numFmtId="0" fontId="16" fillId="17" borderId="6" xfId="0" applyFont="1" applyFill="1" applyBorder="1" applyAlignment="1">
      <alignment horizontal="center" vertical="center"/>
    </xf>
    <xf numFmtId="0" fontId="16" fillId="17" borderId="52" xfId="0" applyFont="1" applyFill="1" applyBorder="1" applyAlignment="1">
      <alignment horizontal="center" vertical="center"/>
    </xf>
    <xf numFmtId="0" fontId="16" fillId="17" borderId="51" xfId="0" applyFont="1" applyFill="1" applyBorder="1" applyAlignment="1">
      <alignment horizontal="center" vertical="center"/>
    </xf>
    <xf numFmtId="0" fontId="13" fillId="23" borderId="2" xfId="0" applyFont="1" applyFill="1" applyBorder="1" applyAlignment="1">
      <alignment horizontal="center" textRotation="90" wrapText="1"/>
    </xf>
    <xf numFmtId="0" fontId="13" fillId="23" borderId="4" xfId="0" applyFont="1" applyFill="1" applyBorder="1" applyAlignment="1">
      <alignment horizontal="center" textRotation="90" wrapText="1"/>
    </xf>
    <xf numFmtId="0" fontId="13" fillId="23" borderId="5" xfId="0" applyFont="1" applyFill="1" applyBorder="1" applyAlignment="1">
      <alignment horizontal="center" textRotation="90" wrapText="1"/>
    </xf>
    <xf numFmtId="0" fontId="13" fillId="19" borderId="2" xfId="0" applyFont="1" applyFill="1" applyBorder="1" applyAlignment="1">
      <alignment horizontal="center" vertical="center" textRotation="90" wrapText="1"/>
    </xf>
    <xf numFmtId="0" fontId="13" fillId="19" borderId="4" xfId="0" applyFont="1" applyFill="1" applyBorder="1" applyAlignment="1">
      <alignment horizontal="center" vertical="center" textRotation="90" wrapText="1"/>
    </xf>
    <xf numFmtId="0" fontId="13" fillId="19" borderId="5" xfId="0" applyFont="1" applyFill="1" applyBorder="1" applyAlignment="1">
      <alignment horizontal="center" vertical="center" textRotation="90" wrapText="1"/>
    </xf>
    <xf numFmtId="0" fontId="22" fillId="23" borderId="2" xfId="0" applyFont="1" applyFill="1" applyBorder="1" applyAlignment="1">
      <alignment horizontal="center" vertical="center" textRotation="90" wrapText="1"/>
    </xf>
    <xf numFmtId="0" fontId="22" fillId="23" borderId="4" xfId="0" applyFont="1" applyFill="1" applyBorder="1" applyAlignment="1">
      <alignment horizontal="center" vertical="center" textRotation="90" wrapText="1"/>
    </xf>
    <xf numFmtId="0" fontId="22" fillId="23" borderId="5" xfId="0" applyFont="1" applyFill="1" applyBorder="1" applyAlignment="1">
      <alignment horizontal="center" vertical="center" textRotation="90" wrapText="1"/>
    </xf>
    <xf numFmtId="0" fontId="2" fillId="0" borderId="24" xfId="0" applyFont="1" applyBorder="1" applyAlignment="1">
      <alignment horizontal="center"/>
    </xf>
    <xf numFmtId="0" fontId="2" fillId="0" borderId="25" xfId="0" applyFont="1" applyBorder="1" applyAlignment="1">
      <alignment horizontal="center"/>
    </xf>
    <xf numFmtId="0" fontId="13" fillId="0" borderId="6" xfId="0" applyFont="1" applyBorder="1" applyAlignment="1">
      <alignment horizontal="center" vertical="center"/>
    </xf>
    <xf numFmtId="0" fontId="13" fillId="0" borderId="8" xfId="0" applyFont="1" applyBorder="1" applyAlignment="1">
      <alignment horizontal="center" vertical="center"/>
    </xf>
    <xf numFmtId="0" fontId="9" fillId="4" borderId="2" xfId="0" applyFont="1" applyFill="1" applyBorder="1" applyAlignment="1">
      <alignment horizontal="center" vertical="center" textRotation="90" wrapText="1" readingOrder="1"/>
    </xf>
    <xf numFmtId="0" fontId="9" fillId="4" borderId="4" xfId="0" applyFont="1" applyFill="1" applyBorder="1" applyAlignment="1">
      <alignment horizontal="center" vertical="center" textRotation="90" wrapText="1" readingOrder="1"/>
    </xf>
    <xf numFmtId="0" fontId="9" fillId="4" borderId="5" xfId="0" applyFont="1" applyFill="1" applyBorder="1" applyAlignment="1">
      <alignment horizontal="center" vertical="center" textRotation="90" wrapText="1" readingOrder="1"/>
    </xf>
    <xf numFmtId="0" fontId="9" fillId="5" borderId="2" xfId="0" applyFont="1" applyFill="1" applyBorder="1" applyAlignment="1">
      <alignment horizontal="center" vertical="center" textRotation="90" wrapText="1" readingOrder="1"/>
    </xf>
    <xf numFmtId="0" fontId="9" fillId="5" borderId="4" xfId="0" applyFont="1" applyFill="1" applyBorder="1" applyAlignment="1">
      <alignment horizontal="center" vertical="center" textRotation="90" wrapText="1" readingOrder="1"/>
    </xf>
    <xf numFmtId="0" fontId="9" fillId="5" borderId="5" xfId="0" applyFont="1" applyFill="1" applyBorder="1" applyAlignment="1">
      <alignment horizontal="center" vertical="center" textRotation="90" wrapText="1" readingOrder="1"/>
    </xf>
    <xf numFmtId="0" fontId="9" fillId="6" borderId="2" xfId="0" applyFont="1" applyFill="1" applyBorder="1" applyAlignment="1">
      <alignment horizontal="center" vertical="center" textRotation="90" wrapText="1" readingOrder="1"/>
    </xf>
    <xf numFmtId="0" fontId="9" fillId="6" borderId="4" xfId="0" applyFont="1" applyFill="1" applyBorder="1" applyAlignment="1">
      <alignment horizontal="center" vertical="center" textRotation="90" wrapText="1" readingOrder="1"/>
    </xf>
    <xf numFmtId="0" fontId="9" fillId="6" borderId="5" xfId="0" applyFont="1" applyFill="1" applyBorder="1" applyAlignment="1">
      <alignment horizontal="center" vertical="center" textRotation="90" wrapText="1" readingOrder="1"/>
    </xf>
    <xf numFmtId="0" fontId="9" fillId="7" borderId="2" xfId="0" applyFont="1" applyFill="1" applyBorder="1" applyAlignment="1">
      <alignment horizontal="center" vertical="center" textRotation="90" wrapText="1" readingOrder="1"/>
    </xf>
    <xf numFmtId="0" fontId="9" fillId="7" borderId="4" xfId="0" applyFont="1" applyFill="1" applyBorder="1" applyAlignment="1">
      <alignment horizontal="center" vertical="center" textRotation="90" wrapText="1" readingOrder="1"/>
    </xf>
    <xf numFmtId="0" fontId="9" fillId="7" borderId="5" xfId="0" applyFont="1" applyFill="1" applyBorder="1" applyAlignment="1">
      <alignment horizontal="center" vertical="center" textRotation="90" wrapText="1" readingOrder="1"/>
    </xf>
    <xf numFmtId="0" fontId="9" fillId="3" borderId="10" xfId="0" applyFont="1" applyFill="1" applyBorder="1" applyAlignment="1">
      <alignment horizontal="center" vertical="center" textRotation="90" wrapText="1"/>
    </xf>
    <xf numFmtId="0" fontId="9" fillId="3" borderId="27" xfId="0" applyFont="1" applyFill="1" applyBorder="1" applyAlignment="1">
      <alignment horizontal="center" vertical="center" textRotation="90" wrapText="1"/>
    </xf>
    <xf numFmtId="0" fontId="9" fillId="3" borderId="28" xfId="0" applyFont="1" applyFill="1" applyBorder="1" applyAlignment="1">
      <alignment horizontal="center" vertical="center" textRotation="90" wrapText="1"/>
    </xf>
    <xf numFmtId="175" fontId="0" fillId="3" borderId="0" xfId="0" applyNumberFormat="1" applyFill="1" applyAlignment="1">
      <alignment horizontal="left" wrapText="1"/>
    </xf>
    <xf numFmtId="175" fontId="29" fillId="3" borderId="0" xfId="0" applyNumberFormat="1" applyFont="1" applyFill="1" applyAlignment="1">
      <alignment horizontal="left" wrapText="1"/>
    </xf>
    <xf numFmtId="0" fontId="29" fillId="18" borderId="29" xfId="0" applyFont="1" applyFill="1" applyBorder="1" applyAlignment="1">
      <alignment horizontal="left" vertical="top" wrapText="1"/>
    </xf>
    <xf numFmtId="0" fontId="30" fillId="28" borderId="67" xfId="0" applyFont="1" applyFill="1" applyBorder="1" applyAlignment="1">
      <alignment horizontal="left" wrapText="1"/>
    </xf>
    <xf numFmtId="0" fontId="30" fillId="28" borderId="29" xfId="0" applyFont="1" applyFill="1" applyBorder="1" applyAlignment="1">
      <alignment horizontal="left" wrapText="1"/>
    </xf>
    <xf numFmtId="0" fontId="13" fillId="0" borderId="11" xfId="0" applyFont="1" applyBorder="1" applyAlignment="1">
      <alignment horizontal="center" vertical="center"/>
    </xf>
    <xf numFmtId="0" fontId="13" fillId="0" borderId="18" xfId="0" applyFont="1" applyBorder="1" applyAlignment="1">
      <alignment horizontal="center" vertical="center"/>
    </xf>
    <xf numFmtId="0" fontId="9" fillId="4" borderId="6" xfId="0" applyFont="1" applyFill="1" applyBorder="1" applyAlignment="1">
      <alignment horizontal="center" vertical="center" textRotation="90" wrapText="1" readingOrder="1"/>
    </xf>
    <xf numFmtId="0" fontId="9" fillId="4" borderId="7" xfId="0" applyFont="1" applyFill="1" applyBorder="1" applyAlignment="1">
      <alignment horizontal="center" vertical="center" textRotation="90" wrapText="1" readingOrder="1"/>
    </xf>
    <xf numFmtId="0" fontId="9" fillId="4" borderId="8" xfId="0" applyFont="1" applyFill="1" applyBorder="1" applyAlignment="1">
      <alignment horizontal="center" vertical="center" textRotation="90" wrapText="1" readingOrder="1"/>
    </xf>
    <xf numFmtId="0" fontId="9" fillId="5" borderId="6" xfId="0" applyFont="1" applyFill="1" applyBorder="1" applyAlignment="1">
      <alignment horizontal="center" vertical="center" textRotation="90" wrapText="1" readingOrder="1"/>
    </xf>
    <xf numFmtId="0" fontId="9" fillId="5" borderId="7" xfId="0" applyFont="1" applyFill="1" applyBorder="1" applyAlignment="1">
      <alignment horizontal="center" vertical="center" textRotation="90" wrapText="1" readingOrder="1"/>
    </xf>
    <xf numFmtId="0" fontId="9" fillId="5" borderId="8" xfId="0" applyFont="1" applyFill="1" applyBorder="1" applyAlignment="1">
      <alignment horizontal="center" vertical="center" textRotation="90" wrapText="1" readingOrder="1"/>
    </xf>
    <xf numFmtId="0" fontId="9" fillId="6" borderId="6" xfId="0" applyFont="1" applyFill="1" applyBorder="1" applyAlignment="1">
      <alignment horizontal="center" vertical="center" textRotation="90" wrapText="1" readingOrder="1"/>
    </xf>
    <xf numFmtId="0" fontId="9" fillId="6" borderId="7" xfId="0" applyFont="1" applyFill="1" applyBorder="1" applyAlignment="1">
      <alignment horizontal="center" vertical="center" textRotation="90" wrapText="1" readingOrder="1"/>
    </xf>
    <xf numFmtId="0" fontId="9" fillId="6" borderId="8" xfId="0" applyFont="1" applyFill="1" applyBorder="1" applyAlignment="1">
      <alignment horizontal="center" vertical="center" textRotation="90" wrapText="1" readingOrder="1"/>
    </xf>
    <xf numFmtId="0" fontId="9" fillId="7" borderId="6" xfId="0" applyFont="1" applyFill="1" applyBorder="1" applyAlignment="1">
      <alignment horizontal="center" vertical="center" textRotation="90" wrapText="1" readingOrder="1"/>
    </xf>
    <xf numFmtId="0" fontId="9" fillId="7" borderId="7" xfId="0" applyFont="1" applyFill="1" applyBorder="1" applyAlignment="1">
      <alignment horizontal="center" vertical="center" textRotation="90" wrapText="1" readingOrder="1"/>
    </xf>
    <xf numFmtId="0" fontId="9" fillId="7" borderId="8" xfId="0" applyFont="1" applyFill="1" applyBorder="1" applyAlignment="1">
      <alignment horizontal="center" vertical="center" textRotation="90" wrapText="1" readingOrder="1"/>
    </xf>
    <xf numFmtId="0" fontId="9" fillId="3" borderId="2" xfId="0" applyFont="1" applyFill="1" applyBorder="1" applyAlignment="1">
      <alignment horizontal="center" vertical="center" textRotation="90" wrapText="1"/>
    </xf>
    <xf numFmtId="0" fontId="9" fillId="3" borderId="4" xfId="0" applyFont="1" applyFill="1" applyBorder="1" applyAlignment="1">
      <alignment horizontal="center" vertical="center" textRotation="90" wrapText="1"/>
    </xf>
    <xf numFmtId="0" fontId="9" fillId="3" borderId="5" xfId="0" applyFont="1" applyFill="1" applyBorder="1" applyAlignment="1">
      <alignment horizontal="center" vertical="center" textRotation="90" wrapText="1"/>
    </xf>
    <xf numFmtId="0" fontId="9" fillId="0" borderId="6" xfId="0" applyFont="1" applyBorder="1" applyAlignment="1">
      <alignment horizontal="center" vertical="center" textRotation="90"/>
    </xf>
    <xf numFmtId="0" fontId="9" fillId="0" borderId="7" xfId="0" applyFont="1" applyBorder="1" applyAlignment="1">
      <alignment horizontal="center" vertical="center" textRotation="90"/>
    </xf>
    <xf numFmtId="0" fontId="9" fillId="0" borderId="8" xfId="0" applyFont="1" applyBorder="1" applyAlignment="1">
      <alignment horizontal="center" vertical="center" textRotation="90"/>
    </xf>
    <xf numFmtId="0" fontId="2" fillId="5" borderId="54" xfId="0" applyFont="1" applyFill="1" applyBorder="1" applyAlignment="1">
      <alignment horizontal="center"/>
    </xf>
    <xf numFmtId="0" fontId="2" fillId="5" borderId="0" xfId="0" applyFont="1" applyFill="1" applyAlignment="1">
      <alignment horizontal="center"/>
    </xf>
    <xf numFmtId="0" fontId="2" fillId="5" borderId="20" xfId="0" applyFont="1" applyFill="1" applyBorder="1" applyAlignment="1">
      <alignment horizontal="center"/>
    </xf>
    <xf numFmtId="0" fontId="24" fillId="16" borderId="57" xfId="0" applyFont="1" applyFill="1" applyBorder="1" applyAlignment="1">
      <alignment horizontal="center"/>
    </xf>
    <xf numFmtId="0" fontId="24" fillId="16" borderId="52" xfId="0" applyFont="1" applyFill="1" applyBorder="1" applyAlignment="1">
      <alignment horizontal="center"/>
    </xf>
    <xf numFmtId="0" fontId="24" fillId="16" borderId="58" xfId="0" applyFont="1" applyFill="1" applyBorder="1" applyAlignment="1">
      <alignment horizontal="center"/>
    </xf>
    <xf numFmtId="0" fontId="9" fillId="15" borderId="6" xfId="0" applyFont="1" applyFill="1" applyBorder="1" applyAlignment="1">
      <alignment horizontal="center" vertical="center" textRotation="90" wrapText="1"/>
    </xf>
    <xf numFmtId="0" fontId="9" fillId="15" borderId="7" xfId="0" applyFont="1" applyFill="1" applyBorder="1" applyAlignment="1">
      <alignment horizontal="center" vertical="center" textRotation="90" wrapText="1"/>
    </xf>
    <xf numFmtId="0" fontId="9" fillId="15" borderId="8" xfId="0" applyFont="1" applyFill="1" applyBorder="1" applyAlignment="1">
      <alignment horizontal="center" vertical="center" textRotation="90" wrapText="1"/>
    </xf>
    <xf numFmtId="0" fontId="2" fillId="13" borderId="60" xfId="0" applyFont="1" applyFill="1" applyBorder="1" applyAlignment="1">
      <alignment horizontal="center"/>
    </xf>
    <xf numFmtId="0" fontId="2" fillId="13" borderId="52" xfId="0" applyFont="1" applyFill="1" applyBorder="1" applyAlignment="1">
      <alignment horizontal="center"/>
    </xf>
    <xf numFmtId="0" fontId="2" fillId="13" borderId="45" xfId="0" applyFont="1" applyFill="1" applyBorder="1" applyAlignment="1">
      <alignment horizontal="center"/>
    </xf>
    <xf numFmtId="0" fontId="9" fillId="15" borderId="37" xfId="0" applyFont="1" applyFill="1" applyBorder="1" applyAlignment="1">
      <alignment horizontal="center" vertical="center" textRotation="90" wrapText="1"/>
    </xf>
    <xf numFmtId="0" fontId="9" fillId="15" borderId="38" xfId="0" applyFont="1" applyFill="1" applyBorder="1" applyAlignment="1">
      <alignment horizontal="center" vertical="center" textRotation="90" wrapText="1"/>
    </xf>
    <xf numFmtId="0" fontId="24" fillId="16" borderId="55" xfId="0" applyFont="1" applyFill="1" applyBorder="1" applyAlignment="1">
      <alignment horizontal="center"/>
    </xf>
    <xf numFmtId="0" fontId="24" fillId="16" borderId="56" xfId="0" applyFont="1" applyFill="1" applyBorder="1" applyAlignment="1">
      <alignment horizontal="center"/>
    </xf>
    <xf numFmtId="0" fontId="2" fillId="5" borderId="63" xfId="0" applyFont="1" applyFill="1" applyBorder="1" applyAlignment="1">
      <alignment horizontal="center"/>
    </xf>
    <xf numFmtId="0" fontId="2" fillId="5" borderId="59" xfId="0" applyFont="1" applyFill="1" applyBorder="1" applyAlignment="1">
      <alignment horizontal="center"/>
    </xf>
    <xf numFmtId="0" fontId="2" fillId="13" borderId="6" xfId="0" applyFont="1" applyFill="1" applyBorder="1" applyAlignment="1">
      <alignment horizontal="center"/>
    </xf>
    <xf numFmtId="0" fontId="24" fillId="16" borderId="9" xfId="0" applyFont="1" applyFill="1" applyBorder="1" applyAlignment="1">
      <alignment horizontal="center"/>
    </xf>
    <xf numFmtId="0" fontId="2" fillId="5" borderId="64" xfId="0" applyFont="1" applyFill="1" applyBorder="1" applyAlignment="1">
      <alignment horizontal="center"/>
    </xf>
    <xf numFmtId="0" fontId="9" fillId="3" borderId="6" xfId="0" applyFont="1" applyFill="1" applyBorder="1" applyAlignment="1">
      <alignment horizontal="center" vertical="center" textRotation="90" wrapText="1"/>
    </xf>
    <xf numFmtId="0" fontId="9" fillId="3" borderId="7" xfId="0" applyFont="1" applyFill="1" applyBorder="1" applyAlignment="1">
      <alignment horizontal="center" vertical="center" textRotation="90" wrapText="1"/>
    </xf>
    <xf numFmtId="0" fontId="9" fillId="3" borderId="8" xfId="0" applyFont="1" applyFill="1" applyBorder="1" applyAlignment="1">
      <alignment horizontal="center" vertical="center" textRotation="90" wrapText="1"/>
    </xf>
    <xf numFmtId="0" fontId="24" fillId="16" borderId="63" xfId="0" applyFont="1" applyFill="1" applyBorder="1" applyAlignment="1">
      <alignment horizontal="center"/>
    </xf>
    <xf numFmtId="0" fontId="24" fillId="16" borderId="59" xfId="0" applyFont="1" applyFill="1" applyBorder="1" applyAlignment="1">
      <alignment horizontal="center"/>
    </xf>
    <xf numFmtId="0" fontId="24" fillId="16" borderId="64" xfId="0" applyFont="1" applyFill="1" applyBorder="1" applyAlignment="1">
      <alignment horizontal="center"/>
    </xf>
    <xf numFmtId="0" fontId="2" fillId="13" borderId="36" xfId="0" applyFont="1" applyFill="1" applyBorder="1" applyAlignment="1">
      <alignment horizontal="center"/>
    </xf>
    <xf numFmtId="0" fontId="2" fillId="5" borderId="60" xfId="0" applyFont="1" applyFill="1" applyBorder="1" applyAlignment="1">
      <alignment horizontal="center"/>
    </xf>
    <xf numFmtId="0" fontId="2" fillId="5" borderId="52" xfId="0" applyFont="1" applyFill="1" applyBorder="1" applyAlignment="1">
      <alignment horizontal="center"/>
    </xf>
    <xf numFmtId="0" fontId="2" fillId="5" borderId="45" xfId="0" applyFont="1" applyFill="1" applyBorder="1" applyAlignment="1">
      <alignment horizontal="center"/>
    </xf>
    <xf numFmtId="9" fontId="3" fillId="2" borderId="29" xfId="3" applyFont="1" applyFill="1" applyBorder="1" applyAlignment="1">
      <alignment wrapText="1"/>
    </xf>
    <xf numFmtId="0" fontId="9" fillId="0" borderId="2" xfId="0" applyFont="1" applyBorder="1" applyAlignment="1">
      <alignment horizontal="center" vertical="center" textRotation="90"/>
    </xf>
    <xf numFmtId="0" fontId="9" fillId="0" borderId="4" xfId="0" applyFont="1" applyBorder="1" applyAlignment="1">
      <alignment horizontal="center" vertical="center" textRotation="90"/>
    </xf>
    <xf numFmtId="0" fontId="9" fillId="0" borderId="5" xfId="0" applyFont="1" applyBorder="1" applyAlignment="1">
      <alignment horizontal="center" vertical="center" textRotation="90"/>
    </xf>
    <xf numFmtId="0" fontId="2" fillId="5" borderId="61" xfId="0" applyFont="1" applyFill="1" applyBorder="1" applyAlignment="1">
      <alignment horizontal="center"/>
    </xf>
    <xf numFmtId="0" fontId="2" fillId="5" borderId="62" xfId="0" applyFont="1" applyFill="1" applyBorder="1" applyAlignment="1">
      <alignment horizontal="center"/>
    </xf>
    <xf numFmtId="0" fontId="2" fillId="5" borderId="34" xfId="0" applyFont="1" applyFill="1" applyBorder="1" applyAlignment="1">
      <alignment horizontal="center"/>
    </xf>
    <xf numFmtId="0" fontId="2" fillId="13" borderId="39" xfId="0" applyFont="1" applyFill="1" applyBorder="1" applyAlignment="1">
      <alignment horizontal="center"/>
    </xf>
    <xf numFmtId="0" fontId="2" fillId="13" borderId="47" xfId="0" applyFont="1" applyFill="1" applyBorder="1" applyAlignment="1">
      <alignment horizontal="center"/>
    </xf>
    <xf numFmtId="0" fontId="2" fillId="13" borderId="40" xfId="0" applyFont="1" applyFill="1" applyBorder="1" applyAlignment="1">
      <alignment horizontal="center"/>
    </xf>
    <xf numFmtId="0" fontId="2" fillId="13" borderId="50" xfId="0" applyFont="1" applyFill="1" applyBorder="1" applyAlignment="1">
      <alignment horizontal="center"/>
    </xf>
    <xf numFmtId="0" fontId="13" fillId="0" borderId="2" xfId="0" applyFont="1" applyBorder="1" applyAlignment="1">
      <alignment horizontal="center" vertical="center" textRotation="90" wrapText="1"/>
    </xf>
    <xf numFmtId="0" fontId="13" fillId="0" borderId="4" xfId="0" applyFont="1" applyBorder="1" applyAlignment="1">
      <alignment horizontal="center" vertical="center" textRotation="90" wrapText="1"/>
    </xf>
    <xf numFmtId="0" fontId="13" fillId="0" borderId="5" xfId="0" applyFont="1" applyBorder="1" applyAlignment="1">
      <alignment horizontal="center" vertical="center" textRotation="90" wrapText="1"/>
    </xf>
    <xf numFmtId="0" fontId="9" fillId="11" borderId="6" xfId="0" applyFont="1" applyFill="1" applyBorder="1" applyAlignment="1">
      <alignment horizontal="center" vertical="center" textRotation="90" wrapText="1" readingOrder="1"/>
    </xf>
    <xf numFmtId="0" fontId="9" fillId="11" borderId="7" xfId="0" applyFont="1" applyFill="1" applyBorder="1" applyAlignment="1">
      <alignment horizontal="center" vertical="center" textRotation="90" wrapText="1" readingOrder="1"/>
    </xf>
    <xf numFmtId="0" fontId="9" fillId="11" borderId="8" xfId="0" applyFont="1" applyFill="1" applyBorder="1" applyAlignment="1">
      <alignment horizontal="center" vertical="center" textRotation="90" wrapText="1" readingOrder="1"/>
    </xf>
  </cellXfs>
  <cellStyles count="5">
    <cellStyle name="Comma" xfId="1" builtinId="3"/>
    <cellStyle name="Currency" xfId="2" builtinId="4"/>
    <cellStyle name="Good" xfId="4" builtinId="26"/>
    <cellStyle name="Normal" xfId="0" builtinId="0"/>
    <cellStyle name="Percent" xfId="3" builtinId="5"/>
  </cellStyles>
  <dxfs count="4">
    <dxf>
      <font>
        <b/>
        <i val="0"/>
        <color rgb="FFFF0000"/>
      </font>
    </dxf>
    <dxf>
      <font>
        <b/>
        <i val="0"/>
        <color rgb="FFFF0000"/>
      </font>
      <fill>
        <patternFill>
          <bgColor rgb="FFFFC7CE"/>
        </patternFill>
      </fill>
    </dxf>
    <dxf>
      <font>
        <b/>
        <i val="0"/>
        <color rgb="FFFF0000"/>
      </font>
      <fill>
        <patternFill>
          <bgColor rgb="FFFFC7CE"/>
        </patternFill>
      </fill>
    </dxf>
    <dxf>
      <font>
        <b/>
        <i val="0"/>
        <color rgb="FFFF0000"/>
      </font>
      <fill>
        <patternFill>
          <bgColor rgb="FFFFC7CE"/>
        </patternFill>
      </fill>
    </dxf>
  </dxfs>
  <tableStyles count="0" defaultTableStyle="TableStyleMedium2" defaultPivotStyle="PivotStyleLight16"/>
  <colors>
    <mruColors>
      <color rgb="FFFFFF99"/>
      <color rgb="FFFFCCFF"/>
      <color rgb="FFF1DAFA"/>
      <color rgb="FFCCCCFF"/>
      <color rgb="FFFFC5C5"/>
      <color rgb="FFB0E098"/>
      <color rgb="FFFFFFCC"/>
      <color rgb="FFFFFF66"/>
      <color rgb="FF0000FF"/>
      <color rgb="FF8278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32"/>
  <sheetViews>
    <sheetView topLeftCell="A11" zoomScale="110" zoomScaleNormal="110" workbookViewId="0">
      <selection activeCell="F25" sqref="F25:M25"/>
    </sheetView>
  </sheetViews>
  <sheetFormatPr defaultColWidth="16.140625" defaultRowHeight="15" x14ac:dyDescent="0.25"/>
  <cols>
    <col min="1" max="1" width="16.140625" bestFit="1" customWidth="1"/>
    <col min="2" max="2" width="20.140625" customWidth="1"/>
    <col min="3" max="3" width="12.140625" bestFit="1" customWidth="1"/>
    <col min="4" max="4" width="20.42578125" bestFit="1" customWidth="1"/>
    <col min="5" max="5" width="17.85546875" bestFit="1" customWidth="1"/>
    <col min="13" max="13" width="49.28515625" customWidth="1"/>
  </cols>
  <sheetData>
    <row r="1" spans="1:16" ht="15.75" thickBot="1" x14ac:dyDescent="0.3"/>
    <row r="2" spans="1:16" ht="15.75" thickBot="1" x14ac:dyDescent="0.3">
      <c r="A2" s="330" t="s">
        <v>111</v>
      </c>
      <c r="B2" s="331" t="s">
        <v>114</v>
      </c>
      <c r="C2" s="331" t="s">
        <v>110</v>
      </c>
      <c r="D2" s="331" t="s">
        <v>112</v>
      </c>
      <c r="E2" s="158" t="s">
        <v>113</v>
      </c>
      <c r="F2" s="501" t="s">
        <v>121</v>
      </c>
      <c r="G2" s="502"/>
      <c r="H2" s="502"/>
      <c r="I2" s="502"/>
      <c r="J2" s="502"/>
      <c r="K2" s="502"/>
      <c r="L2" s="502"/>
      <c r="M2" s="503"/>
      <c r="N2" s="1"/>
      <c r="O2" s="1"/>
      <c r="P2" s="1"/>
    </row>
    <row r="3" spans="1:16" s="270" customFormat="1" x14ac:dyDescent="0.25">
      <c r="A3" s="321" t="s">
        <v>115</v>
      </c>
      <c r="B3" s="326" t="s">
        <v>212</v>
      </c>
      <c r="C3" s="327">
        <v>44796</v>
      </c>
      <c r="D3" s="328" t="s">
        <v>208</v>
      </c>
      <c r="E3" s="329" t="s">
        <v>209</v>
      </c>
      <c r="F3" s="444" t="s">
        <v>254</v>
      </c>
      <c r="G3" s="444"/>
      <c r="H3" s="444"/>
      <c r="I3" s="444"/>
      <c r="J3" s="444"/>
      <c r="K3" s="444"/>
      <c r="L3" s="444"/>
      <c r="M3" s="445"/>
    </row>
    <row r="4" spans="1:16" s="270" customFormat="1" x14ac:dyDescent="0.25">
      <c r="A4" s="269"/>
      <c r="B4" s="367"/>
      <c r="C4" s="368"/>
      <c r="D4" s="369"/>
      <c r="E4" s="335"/>
      <c r="F4" s="270" t="s">
        <v>255</v>
      </c>
      <c r="H4" s="446"/>
      <c r="I4" s="446"/>
      <c r="J4" s="446"/>
      <c r="K4" s="446"/>
      <c r="L4" s="446"/>
      <c r="M4" s="447"/>
    </row>
    <row r="5" spans="1:16" s="270" customFormat="1" x14ac:dyDescent="0.25">
      <c r="A5" s="269"/>
      <c r="B5" s="367"/>
      <c r="C5" s="368"/>
      <c r="D5" s="369"/>
      <c r="E5" s="335"/>
      <c r="F5" s="270" t="s">
        <v>256</v>
      </c>
      <c r="H5" s="370"/>
      <c r="I5" s="370"/>
      <c r="J5" s="370"/>
      <c r="K5" s="370"/>
      <c r="L5" s="370"/>
      <c r="M5" s="351"/>
    </row>
    <row r="6" spans="1:16" s="270" customFormat="1" x14ac:dyDescent="0.25">
      <c r="A6" s="269"/>
      <c r="B6" s="367"/>
      <c r="C6" s="368"/>
      <c r="D6" s="369"/>
      <c r="E6" s="335"/>
      <c r="F6" s="270" t="s">
        <v>257</v>
      </c>
      <c r="H6" s="370"/>
      <c r="I6" s="370"/>
      <c r="J6" s="370"/>
      <c r="K6" s="370"/>
      <c r="L6" s="370"/>
      <c r="M6" s="351"/>
    </row>
    <row r="7" spans="1:16" s="270" customFormat="1" x14ac:dyDescent="0.25">
      <c r="A7" s="269"/>
      <c r="B7" s="367"/>
      <c r="C7" s="368"/>
      <c r="D7" s="369"/>
      <c r="E7" s="335"/>
      <c r="F7" s="448"/>
      <c r="G7" s="270" t="s">
        <v>258</v>
      </c>
      <c r="H7" s="370"/>
      <c r="I7" s="370"/>
      <c r="J7" s="370"/>
      <c r="K7" s="370"/>
      <c r="L7" s="370"/>
      <c r="M7" s="351"/>
    </row>
    <row r="8" spans="1:16" s="270" customFormat="1" x14ac:dyDescent="0.25">
      <c r="A8" s="269"/>
      <c r="B8" s="367"/>
      <c r="C8" s="368"/>
      <c r="D8" s="369"/>
      <c r="E8" s="335"/>
      <c r="G8" s="270" t="s">
        <v>259</v>
      </c>
      <c r="M8" s="449"/>
    </row>
    <row r="9" spans="1:16" s="270" customFormat="1" x14ac:dyDescent="0.25">
      <c r="A9" s="269"/>
      <c r="B9" s="367"/>
      <c r="C9" s="368"/>
      <c r="D9" s="369"/>
      <c r="E9" s="335"/>
      <c r="G9" s="270" t="s">
        <v>260</v>
      </c>
      <c r="M9" s="449"/>
    </row>
    <row r="10" spans="1:16" s="270" customFormat="1" x14ac:dyDescent="0.25">
      <c r="A10" s="269"/>
      <c r="B10" s="367"/>
      <c r="C10" s="368"/>
      <c r="D10" s="369"/>
      <c r="E10" s="335"/>
      <c r="G10" s="270" t="s">
        <v>261</v>
      </c>
      <c r="M10" s="449"/>
    </row>
    <row r="11" spans="1:16" s="270" customFormat="1" x14ac:dyDescent="0.25">
      <c r="A11" s="269"/>
      <c r="B11" s="367"/>
      <c r="C11" s="368"/>
      <c r="D11" s="369"/>
      <c r="E11" s="335"/>
      <c r="F11" s="270" t="s">
        <v>262</v>
      </c>
      <c r="M11" s="449"/>
    </row>
    <row r="12" spans="1:16" s="270" customFormat="1" x14ac:dyDescent="0.25">
      <c r="A12" s="269"/>
      <c r="B12" s="367"/>
      <c r="C12" s="368"/>
      <c r="D12" s="369"/>
      <c r="E12" s="335"/>
      <c r="G12" s="270" t="s">
        <v>263</v>
      </c>
      <c r="M12" s="449"/>
    </row>
    <row r="13" spans="1:16" s="270" customFormat="1" ht="15.75" thickBot="1" x14ac:dyDescent="0.3">
      <c r="A13" s="269"/>
      <c r="B13" s="367"/>
      <c r="C13" s="368"/>
      <c r="D13" s="369"/>
      <c r="E13" s="335"/>
      <c r="F13" s="492" t="s">
        <v>264</v>
      </c>
      <c r="G13" s="493"/>
      <c r="H13" s="493"/>
      <c r="I13" s="493"/>
      <c r="J13" s="493"/>
      <c r="K13" s="493"/>
      <c r="L13" s="493"/>
      <c r="M13" s="494"/>
    </row>
    <row r="14" spans="1:16" s="270" customFormat="1" ht="30.75" thickBot="1" x14ac:dyDescent="0.3">
      <c r="A14" s="321" t="s">
        <v>116</v>
      </c>
      <c r="B14" s="459" t="s">
        <v>268</v>
      </c>
      <c r="C14" s="327">
        <v>44839</v>
      </c>
      <c r="D14" s="328" t="s">
        <v>208</v>
      </c>
      <c r="E14" s="329" t="s">
        <v>269</v>
      </c>
      <c r="F14" s="495" t="s">
        <v>274</v>
      </c>
      <c r="G14" s="496"/>
      <c r="H14" s="496"/>
      <c r="I14" s="496"/>
      <c r="J14" s="496"/>
      <c r="K14" s="496"/>
      <c r="L14" s="496"/>
      <c r="M14" s="497"/>
    </row>
    <row r="15" spans="1:16" s="270" customFormat="1" ht="30" x14ac:dyDescent="0.25">
      <c r="A15" s="321" t="s">
        <v>117</v>
      </c>
      <c r="B15" s="459" t="s">
        <v>268</v>
      </c>
      <c r="C15" s="327">
        <v>44872</v>
      </c>
      <c r="D15" s="328" t="s">
        <v>208</v>
      </c>
      <c r="E15" s="329" t="s">
        <v>209</v>
      </c>
      <c r="F15" s="504" t="s">
        <v>266</v>
      </c>
      <c r="G15" s="505"/>
      <c r="H15" s="505"/>
      <c r="I15" s="505"/>
      <c r="J15" s="505"/>
      <c r="K15" s="505"/>
      <c r="L15" s="505"/>
      <c r="M15" s="506"/>
    </row>
    <row r="16" spans="1:16" s="270" customFormat="1" ht="58.9" customHeight="1" x14ac:dyDescent="0.25">
      <c r="A16" s="269"/>
      <c r="B16" s="460"/>
      <c r="C16" s="342"/>
      <c r="D16" s="343"/>
      <c r="E16" s="461"/>
      <c r="F16" s="492" t="s">
        <v>270</v>
      </c>
      <c r="G16" s="493"/>
      <c r="H16" s="493"/>
      <c r="I16" s="493"/>
      <c r="J16" s="493"/>
      <c r="K16" s="493"/>
      <c r="L16" s="493"/>
      <c r="M16" s="494"/>
    </row>
    <row r="17" spans="1:13" s="270" customFormat="1" ht="14.45" customHeight="1" x14ac:dyDescent="0.25">
      <c r="A17" s="269"/>
      <c r="B17" s="367"/>
      <c r="C17" s="368"/>
      <c r="D17" s="369"/>
      <c r="E17" s="335"/>
      <c r="F17" s="492" t="s">
        <v>267</v>
      </c>
      <c r="G17" s="493"/>
      <c r="H17" s="493"/>
      <c r="I17" s="493"/>
      <c r="J17" s="493"/>
      <c r="K17" s="493"/>
      <c r="L17" s="493"/>
      <c r="M17" s="494"/>
    </row>
    <row r="18" spans="1:13" s="270" customFormat="1" ht="15" customHeight="1" thickBot="1" x14ac:dyDescent="0.3">
      <c r="A18" s="322"/>
      <c r="B18" s="323"/>
      <c r="C18" s="336"/>
      <c r="D18" s="324"/>
      <c r="E18" s="325"/>
      <c r="F18" s="498" t="s">
        <v>272</v>
      </c>
      <c r="G18" s="499"/>
      <c r="H18" s="499"/>
      <c r="I18" s="499"/>
      <c r="J18" s="499"/>
      <c r="K18" s="499"/>
      <c r="L18" s="499"/>
      <c r="M18" s="500"/>
    </row>
    <row r="19" spans="1:13" s="270" customFormat="1" ht="28.9" customHeight="1" thickBot="1" x14ac:dyDescent="0.3">
      <c r="A19" s="321" t="s">
        <v>118</v>
      </c>
      <c r="B19" s="326" t="s">
        <v>275</v>
      </c>
      <c r="C19" s="327">
        <v>44902</v>
      </c>
      <c r="D19" s="328" t="s">
        <v>208</v>
      </c>
      <c r="E19" s="329" t="s">
        <v>209</v>
      </c>
      <c r="F19" s="495" t="s">
        <v>273</v>
      </c>
      <c r="G19" s="496"/>
      <c r="H19" s="496"/>
      <c r="I19" s="496"/>
      <c r="J19" s="496"/>
      <c r="K19" s="496"/>
      <c r="L19" s="496"/>
      <c r="M19" s="497"/>
    </row>
    <row r="20" spans="1:13" s="270" customFormat="1" ht="28.9" customHeight="1" thickBot="1" x14ac:dyDescent="0.3">
      <c r="A20" s="321" t="s">
        <v>119</v>
      </c>
      <c r="B20" s="326" t="s">
        <v>275</v>
      </c>
      <c r="C20" s="327">
        <v>44932</v>
      </c>
      <c r="D20" s="328" t="s">
        <v>208</v>
      </c>
      <c r="E20" s="329" t="s">
        <v>209</v>
      </c>
      <c r="F20" s="495" t="s">
        <v>276</v>
      </c>
      <c r="G20" s="496"/>
      <c r="H20" s="496"/>
      <c r="I20" s="496"/>
      <c r="J20" s="496"/>
      <c r="K20" s="496"/>
      <c r="L20" s="496"/>
      <c r="M20" s="497"/>
    </row>
    <row r="21" spans="1:13" s="270" customFormat="1" ht="29.65" customHeight="1" thickBot="1" x14ac:dyDescent="0.3">
      <c r="A21" s="321" t="s">
        <v>146</v>
      </c>
      <c r="B21" s="326" t="s">
        <v>275</v>
      </c>
      <c r="C21" s="327">
        <v>44964</v>
      </c>
      <c r="D21" s="328" t="s">
        <v>208</v>
      </c>
      <c r="E21" s="329" t="s">
        <v>209</v>
      </c>
      <c r="F21" s="495" t="s">
        <v>277</v>
      </c>
      <c r="G21" s="496"/>
      <c r="H21" s="496"/>
      <c r="I21" s="496"/>
      <c r="J21" s="496"/>
      <c r="K21" s="496"/>
      <c r="L21" s="496"/>
      <c r="M21" s="497"/>
    </row>
    <row r="22" spans="1:13" s="270" customFormat="1" ht="28.9" customHeight="1" thickBot="1" x14ac:dyDescent="0.3">
      <c r="A22" s="321" t="s">
        <v>215</v>
      </c>
      <c r="B22" s="326" t="s">
        <v>275</v>
      </c>
      <c r="C22" s="327">
        <v>44992</v>
      </c>
      <c r="D22" s="328" t="s">
        <v>208</v>
      </c>
      <c r="E22" s="329" t="s">
        <v>209</v>
      </c>
      <c r="F22" s="495" t="s">
        <v>278</v>
      </c>
      <c r="G22" s="496"/>
      <c r="H22" s="496"/>
      <c r="I22" s="496"/>
      <c r="J22" s="496"/>
      <c r="K22" s="496"/>
      <c r="L22" s="496"/>
      <c r="M22" s="497"/>
    </row>
    <row r="23" spans="1:13" s="270" customFormat="1" ht="28.9" customHeight="1" thickBot="1" x14ac:dyDescent="0.3">
      <c r="A23" s="321" t="s">
        <v>147</v>
      </c>
      <c r="B23" s="326" t="s">
        <v>275</v>
      </c>
      <c r="C23" s="327">
        <v>45026</v>
      </c>
      <c r="D23" s="328" t="s">
        <v>208</v>
      </c>
      <c r="E23" s="329" t="s">
        <v>209</v>
      </c>
      <c r="F23" s="495" t="s">
        <v>282</v>
      </c>
      <c r="G23" s="496"/>
      <c r="H23" s="496"/>
      <c r="I23" s="496"/>
      <c r="J23" s="496"/>
      <c r="K23" s="496"/>
      <c r="L23" s="496"/>
      <c r="M23" s="497"/>
    </row>
    <row r="24" spans="1:13" s="270" customFormat="1" ht="28.9" customHeight="1" thickBot="1" x14ac:dyDescent="0.3">
      <c r="A24" s="321" t="s">
        <v>279</v>
      </c>
      <c r="B24" s="326" t="s">
        <v>275</v>
      </c>
      <c r="C24" s="327">
        <v>45051</v>
      </c>
      <c r="D24" s="328" t="s">
        <v>208</v>
      </c>
      <c r="E24" s="329" t="s">
        <v>209</v>
      </c>
      <c r="F24" s="495" t="s">
        <v>283</v>
      </c>
      <c r="G24" s="496"/>
      <c r="H24" s="496"/>
      <c r="I24" s="496"/>
      <c r="J24" s="496"/>
      <c r="K24" s="496"/>
      <c r="L24" s="496"/>
      <c r="M24" s="497"/>
    </row>
    <row r="25" spans="1:13" s="270" customFormat="1" ht="30" customHeight="1" thickBot="1" x14ac:dyDescent="0.3">
      <c r="A25" s="321" t="s">
        <v>280</v>
      </c>
      <c r="B25" s="326" t="s">
        <v>275</v>
      </c>
      <c r="C25" s="327">
        <v>45084</v>
      </c>
      <c r="D25" s="328" t="s">
        <v>208</v>
      </c>
      <c r="E25" s="329" t="s">
        <v>209</v>
      </c>
      <c r="F25" s="495" t="s">
        <v>284</v>
      </c>
      <c r="G25" s="496"/>
      <c r="H25" s="496"/>
      <c r="I25" s="496"/>
      <c r="J25" s="496"/>
      <c r="K25" s="496"/>
      <c r="L25" s="496"/>
      <c r="M25" s="497"/>
    </row>
    <row r="26" spans="1:13" s="270" customFormat="1" ht="30" customHeight="1" thickBot="1" x14ac:dyDescent="0.3">
      <c r="A26" s="321" t="s">
        <v>281</v>
      </c>
      <c r="B26" s="326" t="s">
        <v>275</v>
      </c>
      <c r="C26" s="327">
        <v>45117</v>
      </c>
      <c r="D26" s="328" t="s">
        <v>208</v>
      </c>
      <c r="E26" s="329" t="s">
        <v>209</v>
      </c>
      <c r="F26" s="495" t="s">
        <v>286</v>
      </c>
      <c r="G26" s="496"/>
      <c r="H26" s="496"/>
      <c r="I26" s="496"/>
      <c r="J26" s="496"/>
      <c r="K26" s="496"/>
      <c r="L26" s="496"/>
      <c r="M26" s="497"/>
    </row>
    <row r="27" spans="1:13" s="270" customFormat="1" ht="44.45" customHeight="1" x14ac:dyDescent="0.25">
      <c r="A27" s="321" t="s">
        <v>285</v>
      </c>
      <c r="B27" s="326"/>
      <c r="C27" s="327"/>
      <c r="D27" s="328"/>
      <c r="E27" s="329"/>
      <c r="F27" s="495" t="s">
        <v>291</v>
      </c>
      <c r="G27" s="496"/>
      <c r="H27" s="496"/>
      <c r="I27" s="496"/>
      <c r="J27" s="496"/>
      <c r="K27" s="496"/>
      <c r="L27" s="496"/>
      <c r="M27" s="497"/>
    </row>
    <row r="28" spans="1:13" s="270" customFormat="1" ht="30" customHeight="1" x14ac:dyDescent="0.25">
      <c r="A28" s="269"/>
      <c r="B28" s="460"/>
      <c r="C28" s="342"/>
      <c r="D28" s="343"/>
      <c r="E28" s="461"/>
      <c r="F28" s="492" t="s">
        <v>290</v>
      </c>
      <c r="G28" s="493"/>
      <c r="H28" s="493"/>
      <c r="I28" s="493"/>
      <c r="J28" s="493"/>
      <c r="K28" s="493"/>
      <c r="L28" s="493"/>
      <c r="M28" s="494"/>
    </row>
    <row r="29" spans="1:13" s="270" customFormat="1" ht="15.75" thickBot="1" x14ac:dyDescent="0.3">
      <c r="A29" s="322"/>
      <c r="B29" s="323"/>
      <c r="C29" s="336"/>
      <c r="D29" s="324"/>
      <c r="E29" s="325"/>
      <c r="F29" s="498"/>
      <c r="G29" s="499"/>
      <c r="H29" s="499"/>
      <c r="I29" s="499"/>
      <c r="J29" s="499"/>
      <c r="K29" s="499"/>
      <c r="L29" s="499"/>
      <c r="M29" s="500"/>
    </row>
    <row r="30" spans="1:13" x14ac:dyDescent="0.25">
      <c r="A30" s="1"/>
    </row>
    <row r="31" spans="1:13" x14ac:dyDescent="0.25">
      <c r="A31" s="1"/>
    </row>
    <row r="32" spans="1:13" x14ac:dyDescent="0.25">
      <c r="A32" s="507" t="s">
        <v>194</v>
      </c>
      <c r="B32" s="507"/>
    </row>
  </sheetData>
  <mergeCells count="19">
    <mergeCell ref="A32:B32"/>
    <mergeCell ref="F22:M22"/>
    <mergeCell ref="F23:M23"/>
    <mergeCell ref="F21:M21"/>
    <mergeCell ref="F24:M24"/>
    <mergeCell ref="F26:M26"/>
    <mergeCell ref="F27:M27"/>
    <mergeCell ref="F28:M28"/>
    <mergeCell ref="F29:M29"/>
    <mergeCell ref="F2:M2"/>
    <mergeCell ref="F13:M13"/>
    <mergeCell ref="F15:M15"/>
    <mergeCell ref="F14:M14"/>
    <mergeCell ref="F16:M16"/>
    <mergeCell ref="F17:M17"/>
    <mergeCell ref="F19:M19"/>
    <mergeCell ref="F18:M18"/>
    <mergeCell ref="F20:M20"/>
    <mergeCell ref="F25:M25"/>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5" tint="0.59999389629810485"/>
  </sheetPr>
  <dimension ref="A1:BA201"/>
  <sheetViews>
    <sheetView topLeftCell="A22" zoomScale="80" zoomScaleNormal="80" workbookViewId="0">
      <pane xSplit="2" topLeftCell="AP1" activePane="topRight" state="frozen"/>
      <selection activeCell="N79" sqref="N79"/>
      <selection pane="topRight" activeCell="AZ22" sqref="AZ1:CH1048576"/>
    </sheetView>
  </sheetViews>
  <sheetFormatPr defaultRowHeight="15" x14ac:dyDescent="0.25"/>
  <cols>
    <col min="1" max="1" width="11.5703125" customWidth="1"/>
    <col min="2" max="2" width="24.85546875" customWidth="1"/>
    <col min="3" max="3" width="15.85546875" bestFit="1" customWidth="1"/>
    <col min="4" max="10" width="13.85546875" customWidth="1"/>
    <col min="11" max="11" width="15.140625" customWidth="1"/>
    <col min="12" max="24" width="13.85546875" customWidth="1"/>
    <col min="25" max="30" width="14.140625" customWidth="1"/>
    <col min="31" max="51" width="13.85546875" customWidth="1"/>
    <col min="52" max="53" width="10.5703125" bestFit="1" customWidth="1"/>
  </cols>
  <sheetData>
    <row r="1" spans="1:53" s="2" customFormat="1" ht="15.75" thickBot="1" x14ac:dyDescent="0.3">
      <c r="A1" s="18"/>
      <c r="B1" s="18"/>
      <c r="C1" s="18"/>
      <c r="D1" s="18"/>
      <c r="E1" s="18"/>
      <c r="F1" s="18"/>
      <c r="G1" s="18"/>
      <c r="H1" s="18"/>
      <c r="I1" s="18"/>
      <c r="J1" s="18"/>
      <c r="K1" s="18"/>
      <c r="L1" s="18"/>
      <c r="M1" s="18"/>
      <c r="N1" s="18"/>
      <c r="O1" s="18"/>
      <c r="P1" s="18"/>
      <c r="Q1" s="18"/>
      <c r="R1" s="18"/>
      <c r="S1" s="18"/>
      <c r="T1" s="18"/>
      <c r="U1" s="18"/>
      <c r="V1" s="18"/>
      <c r="W1" s="18"/>
      <c r="X1" s="18"/>
      <c r="Y1" s="18"/>
      <c r="Z1" s="18"/>
      <c r="AA1" s="18"/>
      <c r="AB1" s="18"/>
      <c r="AC1" s="18"/>
      <c r="AD1" s="18"/>
      <c r="AE1" s="18"/>
      <c r="AF1" s="18"/>
      <c r="AG1" s="18"/>
      <c r="AH1" s="18"/>
      <c r="AI1" s="18"/>
      <c r="AJ1" s="18"/>
      <c r="AK1" s="18"/>
      <c r="AL1" s="18"/>
      <c r="AM1" s="18"/>
      <c r="AN1" s="18"/>
      <c r="AO1" s="18"/>
      <c r="AP1" s="18"/>
      <c r="AQ1" s="18"/>
      <c r="AR1" s="18"/>
      <c r="AS1" s="18"/>
      <c r="AT1" s="18"/>
      <c r="AU1" s="18"/>
      <c r="AV1" s="18"/>
      <c r="AW1" s="18"/>
      <c r="AX1" s="18"/>
      <c r="AY1" s="18"/>
      <c r="AZ1"/>
      <c r="BA1"/>
    </row>
    <row r="2" spans="1:53" ht="15.75" thickBot="1" x14ac:dyDescent="0.3">
      <c r="A2" s="18"/>
      <c r="B2" s="28" t="s">
        <v>13</v>
      </c>
      <c r="C2" s="386">
        <f>' 1M - RES'!C2</f>
        <v>0.79559297687405006</v>
      </c>
      <c r="D2" s="385">
        <f>C2</f>
        <v>0.79559297687405006</v>
      </c>
      <c r="E2" s="385">
        <f t="shared" ref="E2:AY2" si="0">D2</f>
        <v>0.79559297687405006</v>
      </c>
      <c r="F2" s="385">
        <f t="shared" si="0"/>
        <v>0.79559297687405006</v>
      </c>
      <c r="G2" s="385">
        <f t="shared" si="0"/>
        <v>0.79559297687405006</v>
      </c>
      <c r="H2" s="385">
        <f t="shared" si="0"/>
        <v>0.79559297687405006</v>
      </c>
      <c r="I2" s="385">
        <f t="shared" si="0"/>
        <v>0.79559297687405006</v>
      </c>
      <c r="J2" s="385">
        <f t="shared" si="0"/>
        <v>0.79559297687405006</v>
      </c>
      <c r="K2" s="385">
        <f t="shared" si="0"/>
        <v>0.79559297687405006</v>
      </c>
      <c r="L2" s="385">
        <f t="shared" si="0"/>
        <v>0.79559297687405006</v>
      </c>
      <c r="M2" s="385">
        <f t="shared" si="0"/>
        <v>0.79559297687405006</v>
      </c>
      <c r="N2" s="385">
        <f t="shared" si="0"/>
        <v>0.79559297687405006</v>
      </c>
      <c r="O2" s="385">
        <f t="shared" si="0"/>
        <v>0.79559297687405006</v>
      </c>
      <c r="P2" s="385">
        <f t="shared" si="0"/>
        <v>0.79559297687405006</v>
      </c>
      <c r="Q2" s="385">
        <f t="shared" si="0"/>
        <v>0.79559297687405006</v>
      </c>
      <c r="R2" s="385">
        <f t="shared" si="0"/>
        <v>0.79559297687405006</v>
      </c>
      <c r="S2" s="385">
        <f t="shared" si="0"/>
        <v>0.79559297687405006</v>
      </c>
      <c r="T2" s="385">
        <f t="shared" si="0"/>
        <v>0.79559297687405006</v>
      </c>
      <c r="U2" s="385">
        <f t="shared" si="0"/>
        <v>0.79559297687405006</v>
      </c>
      <c r="V2" s="385">
        <f t="shared" si="0"/>
        <v>0.79559297687405006</v>
      </c>
      <c r="W2" s="385">
        <f t="shared" si="0"/>
        <v>0.79559297687405006</v>
      </c>
      <c r="X2" s="385">
        <f t="shared" si="0"/>
        <v>0.79559297687405006</v>
      </c>
      <c r="Y2" s="385">
        <f t="shared" si="0"/>
        <v>0.79559297687405006</v>
      </c>
      <c r="Z2" s="385">
        <f t="shared" si="0"/>
        <v>0.79559297687405006</v>
      </c>
      <c r="AA2" s="385">
        <f t="shared" si="0"/>
        <v>0.79559297687405006</v>
      </c>
      <c r="AB2" s="385">
        <f t="shared" si="0"/>
        <v>0.79559297687405006</v>
      </c>
      <c r="AC2" s="385">
        <f t="shared" si="0"/>
        <v>0.79559297687405006</v>
      </c>
      <c r="AD2" s="385">
        <f t="shared" si="0"/>
        <v>0.79559297687405006</v>
      </c>
      <c r="AE2" s="385">
        <f t="shared" si="0"/>
        <v>0.79559297687405006</v>
      </c>
      <c r="AF2" s="385">
        <f t="shared" si="0"/>
        <v>0.79559297687405006</v>
      </c>
      <c r="AG2" s="385">
        <f t="shared" si="0"/>
        <v>0.79559297687405006</v>
      </c>
      <c r="AH2" s="385">
        <f t="shared" si="0"/>
        <v>0.79559297687405006</v>
      </c>
      <c r="AI2" s="385">
        <f t="shared" si="0"/>
        <v>0.79559297687405006</v>
      </c>
      <c r="AJ2" s="385">
        <f t="shared" si="0"/>
        <v>0.79559297687405006</v>
      </c>
      <c r="AK2" s="385">
        <f t="shared" si="0"/>
        <v>0.79559297687405006</v>
      </c>
      <c r="AL2" s="385">
        <f t="shared" si="0"/>
        <v>0.79559297687405006</v>
      </c>
      <c r="AM2" s="385">
        <f t="shared" si="0"/>
        <v>0.79559297687405006</v>
      </c>
      <c r="AN2" s="385">
        <f t="shared" si="0"/>
        <v>0.79559297687405006</v>
      </c>
      <c r="AO2" s="385">
        <f t="shared" si="0"/>
        <v>0.79559297687405006</v>
      </c>
      <c r="AP2" s="385">
        <f t="shared" si="0"/>
        <v>0.79559297687405006</v>
      </c>
      <c r="AQ2" s="385">
        <f t="shared" si="0"/>
        <v>0.79559297687405006</v>
      </c>
      <c r="AR2" s="385">
        <f t="shared" si="0"/>
        <v>0.79559297687405006</v>
      </c>
      <c r="AS2" s="385">
        <f t="shared" si="0"/>
        <v>0.79559297687405006</v>
      </c>
      <c r="AT2" s="385">
        <f t="shared" si="0"/>
        <v>0.79559297687405006</v>
      </c>
      <c r="AU2" s="385">
        <f t="shared" si="0"/>
        <v>0.79559297687405006</v>
      </c>
      <c r="AV2" s="385">
        <f t="shared" si="0"/>
        <v>0.79559297687405006</v>
      </c>
      <c r="AW2" s="385">
        <f t="shared" si="0"/>
        <v>0.79559297687405006</v>
      </c>
      <c r="AX2" s="385">
        <f t="shared" si="0"/>
        <v>0.79559297687405006</v>
      </c>
      <c r="AY2" s="385">
        <f t="shared" si="0"/>
        <v>0.79559297687405006</v>
      </c>
    </row>
    <row r="3" spans="1:53" s="7" customFormat="1" ht="15.75" thickBot="1" x14ac:dyDescent="0.3">
      <c r="B3" s="18"/>
      <c r="C3" s="18"/>
      <c r="D3" s="18"/>
      <c r="E3" s="18"/>
      <c r="F3" s="18"/>
      <c r="G3" s="18"/>
      <c r="H3" s="18"/>
      <c r="I3" s="18"/>
      <c r="J3" s="18"/>
      <c r="K3" s="18"/>
      <c r="L3" s="18"/>
      <c r="M3" s="18"/>
      <c r="N3" s="18"/>
      <c r="O3" s="18"/>
      <c r="P3" s="18"/>
      <c r="Q3" s="18"/>
      <c r="R3" s="18"/>
      <c r="S3" s="18"/>
      <c r="T3" s="18"/>
      <c r="U3" s="18"/>
      <c r="V3" s="18"/>
      <c r="W3" s="18"/>
      <c r="X3" s="18"/>
      <c r="Y3" s="18"/>
      <c r="Z3" s="18"/>
      <c r="AA3" s="18"/>
      <c r="AB3" s="18"/>
      <c r="AC3" s="18"/>
      <c r="AD3" s="18"/>
      <c r="AE3" s="18"/>
      <c r="AF3" s="18"/>
      <c r="AG3" s="18"/>
      <c r="AH3" s="18"/>
      <c r="AI3" s="18"/>
      <c r="AJ3" s="18"/>
      <c r="AK3" s="18"/>
      <c r="AL3" s="18"/>
      <c r="AM3" s="18"/>
      <c r="AN3" s="18"/>
      <c r="AO3" s="18"/>
      <c r="AP3" s="18"/>
      <c r="AQ3" s="18"/>
      <c r="AR3" s="18"/>
      <c r="AS3" s="18"/>
      <c r="AT3" s="18"/>
      <c r="AU3" s="18"/>
      <c r="AV3" s="18"/>
      <c r="AW3" s="18"/>
      <c r="AX3" s="18"/>
      <c r="AY3" s="18"/>
    </row>
    <row r="4" spans="1:53" ht="15.75" customHeight="1" thickBot="1" x14ac:dyDescent="0.3">
      <c r="A4" s="574" t="s">
        <v>14</v>
      </c>
      <c r="B4" s="17" t="s">
        <v>10</v>
      </c>
      <c r="C4" s="146">
        <v>44197</v>
      </c>
      <c r="D4" s="146">
        <v>44228</v>
      </c>
      <c r="E4" s="146">
        <v>44256</v>
      </c>
      <c r="F4" s="146">
        <v>44287</v>
      </c>
      <c r="G4" s="146">
        <v>44317</v>
      </c>
      <c r="H4" s="146">
        <v>44348</v>
      </c>
      <c r="I4" s="146">
        <v>44378</v>
      </c>
      <c r="J4" s="146">
        <v>44409</v>
      </c>
      <c r="K4" s="146">
        <v>44440</v>
      </c>
      <c r="L4" s="146">
        <v>44470</v>
      </c>
      <c r="M4" s="146">
        <v>44501</v>
      </c>
      <c r="N4" s="146">
        <v>44531</v>
      </c>
      <c r="O4" s="146">
        <v>44562</v>
      </c>
      <c r="P4" s="146">
        <v>44593</v>
      </c>
      <c r="Q4" s="146">
        <v>44621</v>
      </c>
      <c r="R4" s="146">
        <v>44652</v>
      </c>
      <c r="S4" s="146">
        <v>44682</v>
      </c>
      <c r="T4" s="146">
        <v>44713</v>
      </c>
      <c r="U4" s="146">
        <v>44743</v>
      </c>
      <c r="V4" s="146">
        <v>44774</v>
      </c>
      <c r="W4" s="146">
        <v>44805</v>
      </c>
      <c r="X4" s="146">
        <v>44835</v>
      </c>
      <c r="Y4" s="146">
        <v>44866</v>
      </c>
      <c r="Z4" s="146">
        <v>44896</v>
      </c>
      <c r="AA4" s="146">
        <v>44927</v>
      </c>
      <c r="AB4" s="146">
        <v>44958</v>
      </c>
      <c r="AC4" s="146">
        <v>44986</v>
      </c>
      <c r="AD4" s="146">
        <v>45017</v>
      </c>
      <c r="AE4" s="146">
        <v>45047</v>
      </c>
      <c r="AF4" s="146">
        <v>45078</v>
      </c>
      <c r="AG4" s="146">
        <v>45108</v>
      </c>
      <c r="AH4" s="146">
        <v>45139</v>
      </c>
      <c r="AI4" s="146">
        <v>45170</v>
      </c>
      <c r="AJ4" s="146">
        <v>45200</v>
      </c>
      <c r="AK4" s="146">
        <v>45231</v>
      </c>
      <c r="AL4" s="146">
        <v>45261</v>
      </c>
      <c r="AM4" s="146">
        <v>45292</v>
      </c>
      <c r="AN4" s="146">
        <v>45323</v>
      </c>
      <c r="AO4" s="146">
        <v>45352</v>
      </c>
      <c r="AP4" s="146">
        <v>45383</v>
      </c>
      <c r="AQ4" s="146">
        <v>45413</v>
      </c>
      <c r="AR4" s="146">
        <v>45444</v>
      </c>
      <c r="AS4" s="146">
        <v>45474</v>
      </c>
      <c r="AT4" s="146">
        <v>45505</v>
      </c>
      <c r="AU4" s="146">
        <v>45536</v>
      </c>
      <c r="AV4" s="146">
        <v>45566</v>
      </c>
      <c r="AW4" s="146">
        <v>45597</v>
      </c>
      <c r="AX4" s="146">
        <v>45627</v>
      </c>
      <c r="AY4" s="146">
        <v>45658</v>
      </c>
    </row>
    <row r="5" spans="1:53" ht="15" customHeight="1" x14ac:dyDescent="0.25">
      <c r="A5" s="575"/>
      <c r="B5" s="11" t="s">
        <v>20</v>
      </c>
      <c r="C5" s="3">
        <f>'BIZ kWh ENTRY'!AI164</f>
        <v>0</v>
      </c>
      <c r="D5" s="3">
        <f>'BIZ kWh ENTRY'!AJ164</f>
        <v>0</v>
      </c>
      <c r="E5" s="3">
        <f>'BIZ kWh ENTRY'!AK164</f>
        <v>0</v>
      </c>
      <c r="F5" s="3">
        <f>'BIZ kWh ENTRY'!AL164</f>
        <v>0</v>
      </c>
      <c r="G5" s="3">
        <f>'BIZ kWh ENTRY'!AM164</f>
        <v>0</v>
      </c>
      <c r="H5" s="3">
        <f>'BIZ kWh ENTRY'!AN164</f>
        <v>220648.68777018442</v>
      </c>
      <c r="I5" s="3">
        <f>'BIZ kWh ENTRY'!AO164</f>
        <v>12419.490659138768</v>
      </c>
      <c r="J5" s="3">
        <f>'BIZ kWh ENTRY'!AP164</f>
        <v>0</v>
      </c>
      <c r="K5" s="3">
        <f>'BIZ kWh ENTRY'!AQ164</f>
        <v>0</v>
      </c>
      <c r="L5" s="3">
        <f>'BIZ kWh ENTRY'!AR164</f>
        <v>0</v>
      </c>
      <c r="M5" s="3">
        <f>'BIZ kWh ENTRY'!AS164</f>
        <v>0</v>
      </c>
      <c r="N5" s="3">
        <f>'BIZ kWh ENTRY'!AT164</f>
        <v>498130.7840463749</v>
      </c>
      <c r="O5" s="153"/>
      <c r="P5" s="153"/>
      <c r="Q5" s="153"/>
      <c r="R5" s="153"/>
      <c r="S5" s="153"/>
      <c r="T5" s="153"/>
      <c r="U5" s="153"/>
      <c r="V5" s="153"/>
      <c r="W5" s="153"/>
      <c r="X5" s="153"/>
      <c r="Y5" s="153"/>
      <c r="Z5" s="153"/>
      <c r="AA5" s="153"/>
      <c r="AB5" s="153"/>
      <c r="AC5" s="153"/>
      <c r="AD5" s="153"/>
      <c r="AE5" s="153"/>
      <c r="AF5" s="153"/>
      <c r="AG5" s="153"/>
      <c r="AH5" s="153"/>
      <c r="AI5" s="153"/>
      <c r="AJ5" s="153"/>
      <c r="AK5" s="153"/>
      <c r="AL5" s="153"/>
      <c r="AM5" s="153"/>
      <c r="AN5" s="153"/>
      <c r="AO5" s="153"/>
      <c r="AP5" s="153"/>
      <c r="AQ5" s="153"/>
      <c r="AR5" s="153"/>
      <c r="AS5" s="153"/>
      <c r="AT5" s="153"/>
      <c r="AU5" s="153"/>
      <c r="AV5" s="153"/>
      <c r="AW5" s="153"/>
      <c r="AX5" s="153"/>
      <c r="AY5" s="153"/>
    </row>
    <row r="6" spans="1:53" x14ac:dyDescent="0.25">
      <c r="A6" s="575"/>
      <c r="B6" s="12" t="s">
        <v>0</v>
      </c>
      <c r="C6" s="3">
        <f>'BIZ kWh ENTRY'!AI165</f>
        <v>0</v>
      </c>
      <c r="D6" s="3">
        <f>'BIZ kWh ENTRY'!AJ165</f>
        <v>0</v>
      </c>
      <c r="E6" s="3">
        <f>'BIZ kWh ENTRY'!AK165</f>
        <v>0</v>
      </c>
      <c r="F6" s="3">
        <f>'BIZ kWh ENTRY'!AL165</f>
        <v>0</v>
      </c>
      <c r="G6" s="3">
        <f>'BIZ kWh ENTRY'!AM165</f>
        <v>0</v>
      </c>
      <c r="H6" s="3">
        <f>'BIZ kWh ENTRY'!AN165</f>
        <v>0</v>
      </c>
      <c r="I6" s="3">
        <f>'BIZ kWh ENTRY'!AO165</f>
        <v>0</v>
      </c>
      <c r="J6" s="3">
        <f>'BIZ kWh ENTRY'!AP165</f>
        <v>0</v>
      </c>
      <c r="K6" s="3">
        <f>'BIZ kWh ENTRY'!AQ165</f>
        <v>0</v>
      </c>
      <c r="L6" s="3">
        <f>'BIZ kWh ENTRY'!AR165</f>
        <v>0</v>
      </c>
      <c r="M6" s="3">
        <f>'BIZ kWh ENTRY'!AS165</f>
        <v>0</v>
      </c>
      <c r="N6" s="3">
        <f>'BIZ kWh ENTRY'!AT165</f>
        <v>0</v>
      </c>
      <c r="O6" s="153"/>
      <c r="P6" s="153"/>
      <c r="Q6" s="153"/>
      <c r="R6" s="153"/>
      <c r="S6" s="153"/>
      <c r="T6" s="153"/>
      <c r="U6" s="153"/>
      <c r="V6" s="153"/>
      <c r="W6" s="153"/>
      <c r="X6" s="153"/>
      <c r="Y6" s="153"/>
      <c r="Z6" s="153"/>
      <c r="AA6" s="153"/>
      <c r="AB6" s="153"/>
      <c r="AC6" s="153"/>
      <c r="AD6" s="153"/>
      <c r="AE6" s="153"/>
      <c r="AF6" s="153"/>
      <c r="AG6" s="153"/>
      <c r="AH6" s="153"/>
      <c r="AI6" s="153"/>
      <c r="AJ6" s="153"/>
      <c r="AK6" s="153"/>
      <c r="AL6" s="153"/>
      <c r="AM6" s="153"/>
      <c r="AN6" s="153"/>
      <c r="AO6" s="153"/>
      <c r="AP6" s="153"/>
      <c r="AQ6" s="153"/>
      <c r="AR6" s="153"/>
      <c r="AS6" s="153"/>
      <c r="AT6" s="153"/>
      <c r="AU6" s="153"/>
      <c r="AV6" s="153"/>
      <c r="AW6" s="153"/>
      <c r="AX6" s="153"/>
      <c r="AY6" s="153"/>
    </row>
    <row r="7" spans="1:53" x14ac:dyDescent="0.25">
      <c r="A7" s="575"/>
      <c r="B7" s="11" t="s">
        <v>21</v>
      </c>
      <c r="C7" s="3">
        <f>'BIZ kWh ENTRY'!AI166</f>
        <v>0</v>
      </c>
      <c r="D7" s="3">
        <f>'BIZ kWh ENTRY'!AJ166</f>
        <v>0</v>
      </c>
      <c r="E7" s="3">
        <f>'BIZ kWh ENTRY'!AK166</f>
        <v>0</v>
      </c>
      <c r="F7" s="3">
        <f>'BIZ kWh ENTRY'!AL166</f>
        <v>0</v>
      </c>
      <c r="G7" s="3">
        <f>'BIZ kWh ENTRY'!AM166</f>
        <v>0</v>
      </c>
      <c r="H7" s="3">
        <f>'BIZ kWh ENTRY'!AN166</f>
        <v>0</v>
      </c>
      <c r="I7" s="3">
        <f>'BIZ kWh ENTRY'!AO166</f>
        <v>0</v>
      </c>
      <c r="J7" s="3">
        <f>'BIZ kWh ENTRY'!AP166</f>
        <v>0</v>
      </c>
      <c r="K7" s="3">
        <f>'BIZ kWh ENTRY'!AQ166</f>
        <v>0</v>
      </c>
      <c r="L7" s="3">
        <f>'BIZ kWh ENTRY'!AR166</f>
        <v>0</v>
      </c>
      <c r="M7" s="3">
        <f>'BIZ kWh ENTRY'!AS166</f>
        <v>0</v>
      </c>
      <c r="N7" s="3">
        <f>'BIZ kWh ENTRY'!AT166</f>
        <v>0</v>
      </c>
      <c r="O7" s="153"/>
      <c r="P7" s="153"/>
      <c r="Q7" s="153"/>
      <c r="R7" s="153"/>
      <c r="S7" s="153"/>
      <c r="T7" s="153"/>
      <c r="U7" s="153"/>
      <c r="V7" s="153"/>
      <c r="W7" s="153"/>
      <c r="X7" s="153"/>
      <c r="Y7" s="153"/>
      <c r="Z7" s="153"/>
      <c r="AA7" s="153"/>
      <c r="AB7" s="153"/>
      <c r="AC7" s="153"/>
      <c r="AD7" s="153"/>
      <c r="AE7" s="153"/>
      <c r="AF7" s="153"/>
      <c r="AG7" s="153"/>
      <c r="AH7" s="153"/>
      <c r="AI7" s="153"/>
      <c r="AJ7" s="153"/>
      <c r="AK7" s="153"/>
      <c r="AL7" s="153"/>
      <c r="AM7" s="153"/>
      <c r="AN7" s="153"/>
      <c r="AO7" s="153"/>
      <c r="AP7" s="153"/>
      <c r="AQ7" s="153"/>
      <c r="AR7" s="153"/>
      <c r="AS7" s="153"/>
      <c r="AT7" s="153"/>
      <c r="AU7" s="153"/>
      <c r="AV7" s="153"/>
      <c r="AW7" s="153"/>
      <c r="AX7" s="153"/>
      <c r="AY7" s="153"/>
    </row>
    <row r="8" spans="1:53" x14ac:dyDescent="0.25">
      <c r="A8" s="575"/>
      <c r="B8" s="11" t="s">
        <v>1</v>
      </c>
      <c r="C8" s="3">
        <f>'BIZ kWh ENTRY'!AI167</f>
        <v>0</v>
      </c>
      <c r="D8" s="3">
        <f>'BIZ kWh ENTRY'!AJ167</f>
        <v>6025.1233696893223</v>
      </c>
      <c r="E8" s="3">
        <f>'BIZ kWh ENTRY'!AK167</f>
        <v>568937.08184022829</v>
      </c>
      <c r="F8" s="3">
        <f>'BIZ kWh ENTRY'!AL167</f>
        <v>107651.14880122288</v>
      </c>
      <c r="G8" s="3">
        <f>'BIZ kWh ENTRY'!AM167</f>
        <v>279270.77679753915</v>
      </c>
      <c r="H8" s="3">
        <f>'BIZ kWh ENTRY'!AN167</f>
        <v>130932.85319781485</v>
      </c>
      <c r="I8" s="3">
        <f>'BIZ kWh ENTRY'!AO167</f>
        <v>286494.6544372699</v>
      </c>
      <c r="J8" s="3">
        <f>'BIZ kWh ENTRY'!AP167</f>
        <v>138738.55808003366</v>
      </c>
      <c r="K8" s="3">
        <f>'BIZ kWh ENTRY'!AQ167</f>
        <v>62336.804651156606</v>
      </c>
      <c r="L8" s="3">
        <f>'BIZ kWh ENTRY'!AR167</f>
        <v>67383.620080424327</v>
      </c>
      <c r="M8" s="3">
        <f>'BIZ kWh ENTRY'!AS167</f>
        <v>465945.87528167444</v>
      </c>
      <c r="N8" s="3">
        <f>'BIZ kWh ENTRY'!AT167</f>
        <v>1664152.8337621351</v>
      </c>
      <c r="O8" s="153"/>
      <c r="P8" s="153"/>
      <c r="Q8" s="153"/>
      <c r="R8" s="153"/>
      <c r="S8" s="153"/>
      <c r="T8" s="153"/>
      <c r="U8" s="153"/>
      <c r="V8" s="153"/>
      <c r="W8" s="153"/>
      <c r="X8" s="153"/>
      <c r="Y8" s="153"/>
      <c r="Z8" s="153"/>
      <c r="AA8" s="153"/>
      <c r="AB8" s="153"/>
      <c r="AC8" s="153"/>
      <c r="AD8" s="153"/>
      <c r="AE8" s="153"/>
      <c r="AF8" s="153"/>
      <c r="AG8" s="153"/>
      <c r="AH8" s="153"/>
      <c r="AI8" s="153"/>
      <c r="AJ8" s="153"/>
      <c r="AK8" s="153"/>
      <c r="AL8" s="153"/>
      <c r="AM8" s="153"/>
      <c r="AN8" s="153"/>
      <c r="AO8" s="153"/>
      <c r="AP8" s="153"/>
      <c r="AQ8" s="153"/>
      <c r="AR8" s="153"/>
      <c r="AS8" s="153"/>
      <c r="AT8" s="153"/>
      <c r="AU8" s="153"/>
      <c r="AV8" s="153"/>
      <c r="AW8" s="153"/>
      <c r="AX8" s="153"/>
      <c r="AY8" s="153"/>
    </row>
    <row r="9" spans="1:53" x14ac:dyDescent="0.25">
      <c r="A9" s="575"/>
      <c r="B9" s="12" t="s">
        <v>22</v>
      </c>
      <c r="C9" s="3">
        <f>'BIZ kWh ENTRY'!AI168</f>
        <v>0</v>
      </c>
      <c r="D9" s="3">
        <f>'BIZ kWh ENTRY'!AJ168</f>
        <v>0</v>
      </c>
      <c r="E9" s="3">
        <f>'BIZ kWh ENTRY'!AK168</f>
        <v>0</v>
      </c>
      <c r="F9" s="3">
        <f>'BIZ kWh ENTRY'!AL168</f>
        <v>0</v>
      </c>
      <c r="G9" s="3">
        <f>'BIZ kWh ENTRY'!AM168</f>
        <v>0</v>
      </c>
      <c r="H9" s="3">
        <f>'BIZ kWh ENTRY'!AN168</f>
        <v>0</v>
      </c>
      <c r="I9" s="3">
        <f>'BIZ kWh ENTRY'!AO168</f>
        <v>0</v>
      </c>
      <c r="J9" s="3">
        <f>'BIZ kWh ENTRY'!AP168</f>
        <v>0</v>
      </c>
      <c r="K9" s="3">
        <f>'BIZ kWh ENTRY'!AQ168</f>
        <v>0</v>
      </c>
      <c r="L9" s="3">
        <f>'BIZ kWh ENTRY'!AR168</f>
        <v>0</v>
      </c>
      <c r="M9" s="3">
        <f>'BIZ kWh ENTRY'!AS168</f>
        <v>0</v>
      </c>
      <c r="N9" s="3">
        <f>'BIZ kWh ENTRY'!AT168</f>
        <v>0</v>
      </c>
      <c r="O9" s="153"/>
      <c r="P9" s="153"/>
      <c r="Q9" s="153"/>
      <c r="R9" s="153"/>
      <c r="S9" s="153"/>
      <c r="T9" s="153"/>
      <c r="U9" s="153"/>
      <c r="V9" s="153"/>
      <c r="W9" s="153"/>
      <c r="X9" s="153"/>
      <c r="Y9" s="153"/>
      <c r="Z9" s="153"/>
      <c r="AA9" s="153"/>
      <c r="AB9" s="153"/>
      <c r="AC9" s="153"/>
      <c r="AD9" s="153"/>
      <c r="AE9" s="153"/>
      <c r="AF9" s="153"/>
      <c r="AG9" s="153"/>
      <c r="AH9" s="153"/>
      <c r="AI9" s="153"/>
      <c r="AJ9" s="153"/>
      <c r="AK9" s="153"/>
      <c r="AL9" s="153"/>
      <c r="AM9" s="153"/>
      <c r="AN9" s="153"/>
      <c r="AO9" s="153"/>
      <c r="AP9" s="153"/>
      <c r="AQ9" s="153"/>
      <c r="AR9" s="153"/>
      <c r="AS9" s="153"/>
      <c r="AT9" s="153"/>
      <c r="AU9" s="153"/>
      <c r="AV9" s="153"/>
      <c r="AW9" s="153"/>
      <c r="AX9" s="153"/>
      <c r="AY9" s="153"/>
    </row>
    <row r="10" spans="1:53" x14ac:dyDescent="0.25">
      <c r="A10" s="575"/>
      <c r="B10" s="11" t="s">
        <v>9</v>
      </c>
      <c r="C10" s="3">
        <f>'BIZ kWh ENTRY'!AI169</f>
        <v>0</v>
      </c>
      <c r="D10" s="3">
        <f>'BIZ kWh ENTRY'!AJ169</f>
        <v>0</v>
      </c>
      <c r="E10" s="3">
        <f>'BIZ kWh ENTRY'!AK169</f>
        <v>0</v>
      </c>
      <c r="F10" s="3">
        <f>'BIZ kWh ENTRY'!AL169</f>
        <v>0</v>
      </c>
      <c r="G10" s="3">
        <f>'BIZ kWh ENTRY'!AM169</f>
        <v>0</v>
      </c>
      <c r="H10" s="3">
        <f>'BIZ kWh ENTRY'!AN169</f>
        <v>0</v>
      </c>
      <c r="I10" s="3">
        <f>'BIZ kWh ENTRY'!AO169</f>
        <v>0</v>
      </c>
      <c r="J10" s="3">
        <f>'BIZ kWh ENTRY'!AP169</f>
        <v>0</v>
      </c>
      <c r="K10" s="3">
        <f>'BIZ kWh ENTRY'!AQ169</f>
        <v>0</v>
      </c>
      <c r="L10" s="3">
        <f>'BIZ kWh ENTRY'!AR169</f>
        <v>0</v>
      </c>
      <c r="M10" s="3">
        <f>'BIZ kWh ENTRY'!AS169</f>
        <v>0</v>
      </c>
      <c r="N10" s="3">
        <f>'BIZ kWh ENTRY'!AT169</f>
        <v>0</v>
      </c>
      <c r="O10" s="153"/>
      <c r="P10" s="153"/>
      <c r="Q10" s="153"/>
      <c r="R10" s="153"/>
      <c r="S10" s="153"/>
      <c r="T10" s="153"/>
      <c r="U10" s="153"/>
      <c r="V10" s="153"/>
      <c r="W10" s="153"/>
      <c r="X10" s="153"/>
      <c r="Y10" s="153"/>
      <c r="Z10" s="153"/>
      <c r="AA10" s="153"/>
      <c r="AB10" s="153"/>
      <c r="AC10" s="153"/>
      <c r="AD10" s="153"/>
      <c r="AE10" s="153"/>
      <c r="AF10" s="153"/>
      <c r="AG10" s="153"/>
      <c r="AH10" s="153"/>
      <c r="AI10" s="153"/>
      <c r="AJ10" s="153"/>
      <c r="AK10" s="153"/>
      <c r="AL10" s="153"/>
      <c r="AM10" s="153"/>
      <c r="AN10" s="153"/>
      <c r="AO10" s="153"/>
      <c r="AP10" s="153"/>
      <c r="AQ10" s="153"/>
      <c r="AR10" s="153"/>
      <c r="AS10" s="153"/>
      <c r="AT10" s="153"/>
      <c r="AU10" s="153"/>
      <c r="AV10" s="153"/>
      <c r="AW10" s="153"/>
      <c r="AX10" s="153"/>
      <c r="AY10" s="153"/>
    </row>
    <row r="11" spans="1:53" x14ac:dyDescent="0.25">
      <c r="A11" s="575"/>
      <c r="B11" s="11" t="s">
        <v>3</v>
      </c>
      <c r="C11" s="3">
        <f>'BIZ kWh ENTRY'!AI170</f>
        <v>0</v>
      </c>
      <c r="D11" s="3">
        <f>'BIZ kWh ENTRY'!AJ170</f>
        <v>0</v>
      </c>
      <c r="E11" s="3">
        <f>'BIZ kWh ENTRY'!AK170</f>
        <v>0</v>
      </c>
      <c r="F11" s="3">
        <f>'BIZ kWh ENTRY'!AL170</f>
        <v>0</v>
      </c>
      <c r="G11" s="3">
        <f>'BIZ kWh ENTRY'!AM170</f>
        <v>0</v>
      </c>
      <c r="H11" s="3">
        <f>'BIZ kWh ENTRY'!AN170</f>
        <v>2152.643321117735</v>
      </c>
      <c r="I11" s="3">
        <f>'BIZ kWh ENTRY'!AO170</f>
        <v>178529.60438263553</v>
      </c>
      <c r="J11" s="3">
        <f>'BIZ kWh ENTRY'!AP170</f>
        <v>0</v>
      </c>
      <c r="K11" s="3">
        <f>'BIZ kWh ENTRY'!AQ170</f>
        <v>13781.473114034176</v>
      </c>
      <c r="L11" s="3">
        <f>'BIZ kWh ENTRY'!AR170</f>
        <v>636531.41103751212</v>
      </c>
      <c r="M11" s="3">
        <f>'BIZ kWh ENTRY'!AS170</f>
        <v>1157582.9788044449</v>
      </c>
      <c r="N11" s="3">
        <f>'BIZ kWh ENTRY'!AT170</f>
        <v>2225284.4085075781</v>
      </c>
      <c r="O11" s="153"/>
      <c r="P11" s="153"/>
      <c r="Q11" s="153"/>
      <c r="R11" s="153"/>
      <c r="S11" s="153"/>
      <c r="T11" s="153"/>
      <c r="U11" s="153"/>
      <c r="V11" s="153"/>
      <c r="W11" s="153"/>
      <c r="X11" s="153"/>
      <c r="Y11" s="153"/>
      <c r="Z11" s="153"/>
      <c r="AA11" s="153"/>
      <c r="AB11" s="153"/>
      <c r="AC11" s="153"/>
      <c r="AD11" s="153"/>
      <c r="AE11" s="153"/>
      <c r="AF11" s="153"/>
      <c r="AG11" s="153"/>
      <c r="AH11" s="153"/>
      <c r="AI11" s="153"/>
      <c r="AJ11" s="153"/>
      <c r="AK11" s="153"/>
      <c r="AL11" s="153"/>
      <c r="AM11" s="153"/>
      <c r="AN11" s="153"/>
      <c r="AO11" s="153"/>
      <c r="AP11" s="153"/>
      <c r="AQ11" s="153"/>
      <c r="AR11" s="153"/>
      <c r="AS11" s="153"/>
      <c r="AT11" s="153"/>
      <c r="AU11" s="153"/>
      <c r="AV11" s="153"/>
      <c r="AW11" s="153"/>
      <c r="AX11" s="153"/>
      <c r="AY11" s="153"/>
    </row>
    <row r="12" spans="1:53" x14ac:dyDescent="0.25">
      <c r="A12" s="575"/>
      <c r="B12" s="11" t="s">
        <v>4</v>
      </c>
      <c r="C12" s="3">
        <f>'BIZ kWh ENTRY'!AI171</f>
        <v>0</v>
      </c>
      <c r="D12" s="3">
        <f>'BIZ kWh ENTRY'!AJ171</f>
        <v>296725.11982594343</v>
      </c>
      <c r="E12" s="3">
        <f>'BIZ kWh ENTRY'!AK171</f>
        <v>2387638.8323946623</v>
      </c>
      <c r="F12" s="3">
        <f>'BIZ kWh ENTRY'!AL171</f>
        <v>287682.0907081581</v>
      </c>
      <c r="G12" s="3">
        <f>'BIZ kWh ENTRY'!AM171</f>
        <v>743642.79482734308</v>
      </c>
      <c r="H12" s="3">
        <f>'BIZ kWh ENTRY'!AN171</f>
        <v>513267.29506800004</v>
      </c>
      <c r="I12" s="3">
        <f>'BIZ kWh ENTRY'!AO171</f>
        <v>1090293.5324237342</v>
      </c>
      <c r="J12" s="3">
        <f>'BIZ kWh ENTRY'!AP171</f>
        <v>795882.39007410023</v>
      </c>
      <c r="K12" s="3">
        <f>'BIZ kWh ENTRY'!AQ171</f>
        <v>648531.97411415877</v>
      </c>
      <c r="L12" s="3">
        <f>'BIZ kWh ENTRY'!AR171</f>
        <v>2090369.300867544</v>
      </c>
      <c r="M12" s="3">
        <f>'BIZ kWh ENTRY'!AS171</f>
        <v>427950.10605600011</v>
      </c>
      <c r="N12" s="3">
        <f>'BIZ kWh ENTRY'!AT171</f>
        <v>4178863.3985524559</v>
      </c>
      <c r="O12" s="153"/>
      <c r="P12" s="153"/>
      <c r="Q12" s="153"/>
      <c r="R12" s="153"/>
      <c r="S12" s="153"/>
      <c r="T12" s="153"/>
      <c r="U12" s="153"/>
      <c r="V12" s="153"/>
      <c r="W12" s="153"/>
      <c r="X12" s="153"/>
      <c r="Y12" s="153"/>
      <c r="Z12" s="153"/>
      <c r="AA12" s="153"/>
      <c r="AB12" s="153"/>
      <c r="AC12" s="153"/>
      <c r="AD12" s="153"/>
      <c r="AE12" s="153"/>
      <c r="AF12" s="153"/>
      <c r="AG12" s="153"/>
      <c r="AH12" s="153"/>
      <c r="AI12" s="153"/>
      <c r="AJ12" s="153"/>
      <c r="AK12" s="153"/>
      <c r="AL12" s="153"/>
      <c r="AM12" s="153"/>
      <c r="AN12" s="153"/>
      <c r="AO12" s="153"/>
      <c r="AP12" s="153"/>
      <c r="AQ12" s="153"/>
      <c r="AR12" s="153"/>
      <c r="AS12" s="153"/>
      <c r="AT12" s="153"/>
      <c r="AU12" s="153"/>
      <c r="AV12" s="153"/>
      <c r="AW12" s="153"/>
      <c r="AX12" s="153"/>
      <c r="AY12" s="153"/>
    </row>
    <row r="13" spans="1:53" x14ac:dyDescent="0.25">
      <c r="A13" s="575"/>
      <c r="B13" s="11" t="s">
        <v>5</v>
      </c>
      <c r="C13" s="3">
        <f>'BIZ kWh ENTRY'!AI172</f>
        <v>0</v>
      </c>
      <c r="D13" s="3">
        <f>'BIZ kWh ENTRY'!AJ172</f>
        <v>0</v>
      </c>
      <c r="E13" s="3">
        <f>'BIZ kWh ENTRY'!AK172</f>
        <v>0</v>
      </c>
      <c r="F13" s="3">
        <f>'BIZ kWh ENTRY'!AL172</f>
        <v>0</v>
      </c>
      <c r="G13" s="3">
        <f>'BIZ kWh ENTRY'!AM172</f>
        <v>0</v>
      </c>
      <c r="H13" s="3">
        <f>'BIZ kWh ENTRY'!AN172</f>
        <v>0</v>
      </c>
      <c r="I13" s="3">
        <f>'BIZ kWh ENTRY'!AO172</f>
        <v>0</v>
      </c>
      <c r="J13" s="3">
        <f>'BIZ kWh ENTRY'!AP172</f>
        <v>0</v>
      </c>
      <c r="K13" s="3">
        <f>'BIZ kWh ENTRY'!AQ172</f>
        <v>0</v>
      </c>
      <c r="L13" s="3">
        <f>'BIZ kWh ENTRY'!AR172</f>
        <v>0</v>
      </c>
      <c r="M13" s="3">
        <f>'BIZ kWh ENTRY'!AS172</f>
        <v>0</v>
      </c>
      <c r="N13" s="3">
        <f>'BIZ kWh ENTRY'!AT172</f>
        <v>250047.02867438816</v>
      </c>
      <c r="O13" s="153"/>
      <c r="P13" s="153"/>
      <c r="Q13" s="153"/>
      <c r="R13" s="153"/>
      <c r="S13" s="153"/>
      <c r="T13" s="153"/>
      <c r="U13" s="153"/>
      <c r="V13" s="153"/>
      <c r="W13" s="153"/>
      <c r="X13" s="153"/>
      <c r="Y13" s="153"/>
      <c r="Z13" s="153"/>
      <c r="AA13" s="153"/>
      <c r="AB13" s="153"/>
      <c r="AC13" s="153"/>
      <c r="AD13" s="153"/>
      <c r="AE13" s="153"/>
      <c r="AF13" s="153"/>
      <c r="AG13" s="153"/>
      <c r="AH13" s="153"/>
      <c r="AI13" s="153"/>
      <c r="AJ13" s="153"/>
      <c r="AK13" s="153"/>
      <c r="AL13" s="153"/>
      <c r="AM13" s="153"/>
      <c r="AN13" s="153"/>
      <c r="AO13" s="153"/>
      <c r="AP13" s="153"/>
      <c r="AQ13" s="153"/>
      <c r="AR13" s="153"/>
      <c r="AS13" s="153"/>
      <c r="AT13" s="153"/>
      <c r="AU13" s="153"/>
      <c r="AV13" s="153"/>
      <c r="AW13" s="153"/>
      <c r="AX13" s="153"/>
      <c r="AY13" s="153"/>
    </row>
    <row r="14" spans="1:53" x14ac:dyDescent="0.25">
      <c r="A14" s="575"/>
      <c r="B14" s="11" t="s">
        <v>23</v>
      </c>
      <c r="C14" s="3">
        <f>'BIZ kWh ENTRY'!AI173</f>
        <v>0</v>
      </c>
      <c r="D14" s="3">
        <f>'BIZ kWh ENTRY'!AJ173</f>
        <v>0</v>
      </c>
      <c r="E14" s="3">
        <f>'BIZ kWh ENTRY'!AK173</f>
        <v>0</v>
      </c>
      <c r="F14" s="3">
        <f>'BIZ kWh ENTRY'!AL173</f>
        <v>0</v>
      </c>
      <c r="G14" s="3">
        <f>'BIZ kWh ENTRY'!AM173</f>
        <v>0</v>
      </c>
      <c r="H14" s="3">
        <f>'BIZ kWh ENTRY'!AN173</f>
        <v>0</v>
      </c>
      <c r="I14" s="3">
        <f>'BIZ kWh ENTRY'!AO173</f>
        <v>0</v>
      </c>
      <c r="J14" s="3">
        <f>'BIZ kWh ENTRY'!AP173</f>
        <v>0</v>
      </c>
      <c r="K14" s="3">
        <f>'BIZ kWh ENTRY'!AQ173</f>
        <v>0</v>
      </c>
      <c r="L14" s="3">
        <f>'BIZ kWh ENTRY'!AR173</f>
        <v>0</v>
      </c>
      <c r="M14" s="3">
        <f>'BIZ kWh ENTRY'!AS173</f>
        <v>0</v>
      </c>
      <c r="N14" s="3">
        <f>'BIZ kWh ENTRY'!AT173</f>
        <v>0</v>
      </c>
      <c r="O14" s="153"/>
      <c r="P14" s="153"/>
      <c r="Q14" s="153"/>
      <c r="R14" s="153"/>
      <c r="S14" s="153"/>
      <c r="T14" s="153"/>
      <c r="U14" s="153"/>
      <c r="V14" s="153"/>
      <c r="W14" s="153"/>
      <c r="X14" s="153"/>
      <c r="Y14" s="153"/>
      <c r="Z14" s="153"/>
      <c r="AA14" s="153"/>
      <c r="AB14" s="153"/>
      <c r="AC14" s="153"/>
      <c r="AD14" s="153"/>
      <c r="AE14" s="153"/>
      <c r="AF14" s="153"/>
      <c r="AG14" s="153"/>
      <c r="AH14" s="153"/>
      <c r="AI14" s="153"/>
      <c r="AJ14" s="153"/>
      <c r="AK14" s="153"/>
      <c r="AL14" s="153"/>
      <c r="AM14" s="153"/>
      <c r="AN14" s="153"/>
      <c r="AO14" s="153"/>
      <c r="AP14" s="153"/>
      <c r="AQ14" s="153"/>
      <c r="AR14" s="153"/>
      <c r="AS14" s="153"/>
      <c r="AT14" s="153"/>
      <c r="AU14" s="153"/>
      <c r="AV14" s="153"/>
      <c r="AW14" s="153"/>
      <c r="AX14" s="153"/>
      <c r="AY14" s="153"/>
    </row>
    <row r="15" spans="1:53" x14ac:dyDescent="0.25">
      <c r="A15" s="575"/>
      <c r="B15" s="11" t="s">
        <v>24</v>
      </c>
      <c r="C15" s="3">
        <f>'BIZ kWh ENTRY'!AI174</f>
        <v>0</v>
      </c>
      <c r="D15" s="3">
        <f>'BIZ kWh ENTRY'!AJ174</f>
        <v>0</v>
      </c>
      <c r="E15" s="3">
        <f>'BIZ kWh ENTRY'!AK174</f>
        <v>0</v>
      </c>
      <c r="F15" s="3">
        <f>'BIZ kWh ENTRY'!AL174</f>
        <v>0</v>
      </c>
      <c r="G15" s="3">
        <f>'BIZ kWh ENTRY'!AM174</f>
        <v>0</v>
      </c>
      <c r="H15" s="3">
        <f>'BIZ kWh ENTRY'!AN174</f>
        <v>0</v>
      </c>
      <c r="I15" s="3">
        <f>'BIZ kWh ENTRY'!AO174</f>
        <v>0</v>
      </c>
      <c r="J15" s="3">
        <f>'BIZ kWh ENTRY'!AP174</f>
        <v>0</v>
      </c>
      <c r="K15" s="3">
        <f>'BIZ kWh ENTRY'!AQ174</f>
        <v>0</v>
      </c>
      <c r="L15" s="3">
        <f>'BIZ kWh ENTRY'!AR174</f>
        <v>0</v>
      </c>
      <c r="M15" s="3">
        <f>'BIZ kWh ENTRY'!AS174</f>
        <v>0</v>
      </c>
      <c r="N15" s="3">
        <f>'BIZ kWh ENTRY'!AT174</f>
        <v>46341.077999999994</v>
      </c>
      <c r="O15" s="153"/>
      <c r="P15" s="153"/>
      <c r="Q15" s="153"/>
      <c r="R15" s="153"/>
      <c r="S15" s="153"/>
      <c r="T15" s="153"/>
      <c r="U15" s="153"/>
      <c r="V15" s="153"/>
      <c r="W15" s="153"/>
      <c r="X15" s="153"/>
      <c r="Y15" s="153"/>
      <c r="Z15" s="153"/>
      <c r="AA15" s="153"/>
      <c r="AB15" s="153"/>
      <c r="AC15" s="153"/>
      <c r="AD15" s="153"/>
      <c r="AE15" s="153"/>
      <c r="AF15" s="153"/>
      <c r="AG15" s="153"/>
      <c r="AH15" s="153"/>
      <c r="AI15" s="153"/>
      <c r="AJ15" s="153"/>
      <c r="AK15" s="153"/>
      <c r="AL15" s="153"/>
      <c r="AM15" s="153"/>
      <c r="AN15" s="153"/>
      <c r="AO15" s="153"/>
      <c r="AP15" s="153"/>
      <c r="AQ15" s="153"/>
      <c r="AR15" s="153"/>
      <c r="AS15" s="153"/>
      <c r="AT15" s="153"/>
      <c r="AU15" s="153"/>
      <c r="AV15" s="153"/>
      <c r="AW15" s="153"/>
      <c r="AX15" s="153"/>
      <c r="AY15" s="153"/>
    </row>
    <row r="16" spans="1:53" x14ac:dyDescent="0.25">
      <c r="A16" s="575"/>
      <c r="B16" s="11" t="s">
        <v>7</v>
      </c>
      <c r="C16" s="3">
        <f>'BIZ kWh ENTRY'!AI175</f>
        <v>0</v>
      </c>
      <c r="D16" s="3">
        <f>'BIZ kWh ENTRY'!AJ175</f>
        <v>0</v>
      </c>
      <c r="E16" s="3">
        <f>'BIZ kWh ENTRY'!AK175</f>
        <v>0</v>
      </c>
      <c r="F16" s="3">
        <f>'BIZ kWh ENTRY'!AL175</f>
        <v>0</v>
      </c>
      <c r="G16" s="3">
        <f>'BIZ kWh ENTRY'!AM175</f>
        <v>0</v>
      </c>
      <c r="H16" s="3">
        <f>'BIZ kWh ENTRY'!AN175</f>
        <v>0</v>
      </c>
      <c r="I16" s="3">
        <f>'BIZ kWh ENTRY'!AO175</f>
        <v>0</v>
      </c>
      <c r="J16" s="3">
        <f>'BIZ kWh ENTRY'!AP175</f>
        <v>24775.87</v>
      </c>
      <c r="K16" s="3">
        <f>'BIZ kWh ENTRY'!AQ175</f>
        <v>0</v>
      </c>
      <c r="L16" s="3">
        <f>'BIZ kWh ENTRY'!AR175</f>
        <v>0</v>
      </c>
      <c r="M16" s="3">
        <f>'BIZ kWh ENTRY'!AS175</f>
        <v>0</v>
      </c>
      <c r="N16" s="3">
        <f>'BIZ kWh ENTRY'!AT175</f>
        <v>0</v>
      </c>
      <c r="O16" s="153"/>
      <c r="P16" s="153"/>
      <c r="Q16" s="153"/>
      <c r="R16" s="153"/>
      <c r="S16" s="153"/>
      <c r="T16" s="153"/>
      <c r="U16" s="153"/>
      <c r="V16" s="153"/>
      <c r="W16" s="153"/>
      <c r="X16" s="153"/>
      <c r="Y16" s="153"/>
      <c r="Z16" s="153"/>
      <c r="AA16" s="153"/>
      <c r="AB16" s="153"/>
      <c r="AC16" s="153"/>
      <c r="AD16" s="153"/>
      <c r="AE16" s="153"/>
      <c r="AF16" s="153"/>
      <c r="AG16" s="153"/>
      <c r="AH16" s="153"/>
      <c r="AI16" s="153"/>
      <c r="AJ16" s="153"/>
      <c r="AK16" s="153"/>
      <c r="AL16" s="153"/>
      <c r="AM16" s="153"/>
      <c r="AN16" s="153"/>
      <c r="AO16" s="153"/>
      <c r="AP16" s="153"/>
      <c r="AQ16" s="153"/>
      <c r="AR16" s="153"/>
      <c r="AS16" s="153"/>
      <c r="AT16" s="153"/>
      <c r="AU16" s="153"/>
      <c r="AV16" s="153"/>
      <c r="AW16" s="153"/>
      <c r="AX16" s="153"/>
      <c r="AY16" s="153"/>
    </row>
    <row r="17" spans="1:51" x14ac:dyDescent="0.25">
      <c r="A17" s="575"/>
      <c r="B17" s="11" t="s">
        <v>8</v>
      </c>
      <c r="C17" s="3">
        <f>'BIZ kWh ENTRY'!AI176</f>
        <v>0</v>
      </c>
      <c r="D17" s="3">
        <f>'BIZ kWh ENTRY'!AJ176</f>
        <v>0</v>
      </c>
      <c r="E17" s="3">
        <f>'BIZ kWh ENTRY'!AK176</f>
        <v>0</v>
      </c>
      <c r="F17" s="3">
        <f>'BIZ kWh ENTRY'!AL176</f>
        <v>0</v>
      </c>
      <c r="G17" s="3">
        <f>'BIZ kWh ENTRY'!AM176</f>
        <v>0</v>
      </c>
      <c r="H17" s="3">
        <f>'BIZ kWh ENTRY'!AN176</f>
        <v>0</v>
      </c>
      <c r="I17" s="3">
        <f>'BIZ kWh ENTRY'!AO176</f>
        <v>0</v>
      </c>
      <c r="J17" s="3">
        <f>'BIZ kWh ENTRY'!AP176</f>
        <v>0</v>
      </c>
      <c r="K17" s="3">
        <f>'BIZ kWh ENTRY'!AQ176</f>
        <v>0</v>
      </c>
      <c r="L17" s="3">
        <f>'BIZ kWh ENTRY'!AR176</f>
        <v>0</v>
      </c>
      <c r="M17" s="3">
        <f>'BIZ kWh ENTRY'!AS176</f>
        <v>0</v>
      </c>
      <c r="N17" s="3">
        <f>'BIZ kWh ENTRY'!AT176</f>
        <v>0</v>
      </c>
      <c r="O17" s="153"/>
      <c r="P17" s="153"/>
      <c r="Q17" s="153"/>
      <c r="R17" s="153"/>
      <c r="S17" s="153"/>
      <c r="T17" s="153"/>
      <c r="U17" s="153"/>
      <c r="V17" s="153"/>
      <c r="W17" s="153"/>
      <c r="X17" s="153"/>
      <c r="Y17" s="153"/>
      <c r="Z17" s="153"/>
      <c r="AA17" s="153"/>
      <c r="AB17" s="153"/>
      <c r="AC17" s="153"/>
      <c r="AD17" s="153"/>
      <c r="AE17" s="153"/>
      <c r="AF17" s="153"/>
      <c r="AG17" s="153"/>
      <c r="AH17" s="153"/>
      <c r="AI17" s="153"/>
      <c r="AJ17" s="153"/>
      <c r="AK17" s="153"/>
      <c r="AL17" s="153"/>
      <c r="AM17" s="153"/>
      <c r="AN17" s="153"/>
      <c r="AO17" s="153"/>
      <c r="AP17" s="153"/>
      <c r="AQ17" s="153"/>
      <c r="AR17" s="153"/>
      <c r="AS17" s="153"/>
      <c r="AT17" s="153"/>
      <c r="AU17" s="153"/>
      <c r="AV17" s="153"/>
      <c r="AW17" s="153"/>
      <c r="AX17" s="153"/>
      <c r="AY17" s="153"/>
    </row>
    <row r="18" spans="1:51" x14ac:dyDescent="0.25">
      <c r="A18" s="575"/>
      <c r="B18" s="11" t="s">
        <v>11</v>
      </c>
      <c r="C18" s="3"/>
      <c r="D18" s="3"/>
      <c r="E18" s="235"/>
      <c r="F18" s="235"/>
      <c r="G18" s="235"/>
      <c r="H18" s="235"/>
      <c r="I18" s="235"/>
      <c r="J18" s="235"/>
      <c r="K18" s="235"/>
      <c r="L18" s="235"/>
      <c r="M18" s="235"/>
      <c r="N18" s="235"/>
      <c r="O18" s="153"/>
      <c r="P18" s="153"/>
      <c r="Q18" s="153"/>
      <c r="R18" s="153"/>
      <c r="S18" s="153"/>
      <c r="T18" s="153"/>
      <c r="U18" s="153"/>
      <c r="V18" s="153"/>
      <c r="W18" s="153"/>
      <c r="X18" s="153"/>
      <c r="Y18" s="153"/>
      <c r="Z18" s="153"/>
      <c r="AA18" s="153"/>
      <c r="AB18" s="153"/>
      <c r="AC18" s="153"/>
      <c r="AD18" s="153"/>
      <c r="AE18" s="153"/>
      <c r="AF18" s="153"/>
      <c r="AG18" s="153"/>
      <c r="AH18" s="153"/>
      <c r="AI18" s="153"/>
      <c r="AJ18" s="153"/>
      <c r="AK18" s="153"/>
      <c r="AL18" s="153"/>
      <c r="AM18" s="153"/>
      <c r="AN18" s="153"/>
      <c r="AO18" s="153"/>
      <c r="AP18" s="153"/>
      <c r="AQ18" s="153"/>
      <c r="AR18" s="153"/>
      <c r="AS18" s="153"/>
      <c r="AT18" s="153"/>
      <c r="AU18" s="153"/>
      <c r="AV18" s="153"/>
      <c r="AW18" s="153"/>
      <c r="AX18" s="153"/>
      <c r="AY18" s="153"/>
    </row>
    <row r="19" spans="1:51" ht="15.75" thickBot="1" x14ac:dyDescent="0.3">
      <c r="A19" s="576"/>
      <c r="B19" s="188" t="str">
        <f>' 1M - RES'!B16</f>
        <v>Monthly kWh</v>
      </c>
      <c r="C19" s="236">
        <f>SUM(C5:C18)</f>
        <v>0</v>
      </c>
      <c r="D19" s="236">
        <f t="shared" ref="D19:AY19" si="1">SUM(D5:D18)</f>
        <v>302750.24319563276</v>
      </c>
      <c r="E19" s="236">
        <f t="shared" si="1"/>
        <v>2956575.9142348906</v>
      </c>
      <c r="F19" s="236">
        <f t="shared" si="1"/>
        <v>395333.239509381</v>
      </c>
      <c r="G19" s="236">
        <f t="shared" si="1"/>
        <v>1022913.5716248823</v>
      </c>
      <c r="H19" s="236">
        <f t="shared" si="1"/>
        <v>867001.47935711709</v>
      </c>
      <c r="I19" s="236">
        <f t="shared" si="1"/>
        <v>1567737.2819027784</v>
      </c>
      <c r="J19" s="236">
        <f t="shared" si="1"/>
        <v>959396.81815413386</v>
      </c>
      <c r="K19" s="236">
        <f t="shared" si="1"/>
        <v>724650.25187934958</v>
      </c>
      <c r="L19" s="236">
        <f t="shared" si="1"/>
        <v>2794284.3319854806</v>
      </c>
      <c r="M19" s="236">
        <f t="shared" si="1"/>
        <v>2051478.9601421193</v>
      </c>
      <c r="N19" s="236">
        <f t="shared" si="1"/>
        <v>8862819.5315429308</v>
      </c>
      <c r="O19" s="237">
        <f t="shared" si="1"/>
        <v>0</v>
      </c>
      <c r="P19" s="237">
        <f t="shared" si="1"/>
        <v>0</v>
      </c>
      <c r="Q19" s="237">
        <f t="shared" si="1"/>
        <v>0</v>
      </c>
      <c r="R19" s="237">
        <f t="shared" si="1"/>
        <v>0</v>
      </c>
      <c r="S19" s="237">
        <f t="shared" si="1"/>
        <v>0</v>
      </c>
      <c r="T19" s="237">
        <f t="shared" si="1"/>
        <v>0</v>
      </c>
      <c r="U19" s="237">
        <f t="shared" si="1"/>
        <v>0</v>
      </c>
      <c r="V19" s="237">
        <f t="shared" si="1"/>
        <v>0</v>
      </c>
      <c r="W19" s="237">
        <f t="shared" si="1"/>
        <v>0</v>
      </c>
      <c r="X19" s="237">
        <f t="shared" si="1"/>
        <v>0</v>
      </c>
      <c r="Y19" s="237">
        <f t="shared" si="1"/>
        <v>0</v>
      </c>
      <c r="Z19" s="237">
        <f t="shared" si="1"/>
        <v>0</v>
      </c>
      <c r="AA19" s="237">
        <f t="shared" si="1"/>
        <v>0</v>
      </c>
      <c r="AB19" s="237">
        <f t="shared" si="1"/>
        <v>0</v>
      </c>
      <c r="AC19" s="237">
        <f t="shared" si="1"/>
        <v>0</v>
      </c>
      <c r="AD19" s="237">
        <f t="shared" si="1"/>
        <v>0</v>
      </c>
      <c r="AE19" s="237">
        <f t="shared" si="1"/>
        <v>0</v>
      </c>
      <c r="AF19" s="237">
        <f t="shared" si="1"/>
        <v>0</v>
      </c>
      <c r="AG19" s="237">
        <f t="shared" si="1"/>
        <v>0</v>
      </c>
      <c r="AH19" s="237">
        <f t="shared" si="1"/>
        <v>0</v>
      </c>
      <c r="AI19" s="237">
        <f t="shared" si="1"/>
        <v>0</v>
      </c>
      <c r="AJ19" s="237">
        <f t="shared" si="1"/>
        <v>0</v>
      </c>
      <c r="AK19" s="237">
        <f t="shared" si="1"/>
        <v>0</v>
      </c>
      <c r="AL19" s="237">
        <f t="shared" si="1"/>
        <v>0</v>
      </c>
      <c r="AM19" s="237">
        <f t="shared" si="1"/>
        <v>0</v>
      </c>
      <c r="AN19" s="237">
        <f t="shared" si="1"/>
        <v>0</v>
      </c>
      <c r="AO19" s="237">
        <f t="shared" si="1"/>
        <v>0</v>
      </c>
      <c r="AP19" s="237">
        <f t="shared" si="1"/>
        <v>0</v>
      </c>
      <c r="AQ19" s="237">
        <f t="shared" si="1"/>
        <v>0</v>
      </c>
      <c r="AR19" s="237">
        <f t="shared" si="1"/>
        <v>0</v>
      </c>
      <c r="AS19" s="237">
        <f t="shared" si="1"/>
        <v>0</v>
      </c>
      <c r="AT19" s="237">
        <f t="shared" si="1"/>
        <v>0</v>
      </c>
      <c r="AU19" s="237">
        <f t="shared" si="1"/>
        <v>0</v>
      </c>
      <c r="AV19" s="237">
        <f t="shared" si="1"/>
        <v>0</v>
      </c>
      <c r="AW19" s="237">
        <f t="shared" si="1"/>
        <v>0</v>
      </c>
      <c r="AX19" s="237">
        <f t="shared" si="1"/>
        <v>0</v>
      </c>
      <c r="AY19" s="237">
        <f t="shared" si="1"/>
        <v>0</v>
      </c>
    </row>
    <row r="20" spans="1:51" x14ac:dyDescent="0.25">
      <c r="A20" s="248"/>
      <c r="B20" s="129"/>
      <c r="C20" s="9"/>
      <c r="D20" s="30"/>
      <c r="E20" s="9"/>
      <c r="F20" s="30"/>
      <c r="G20" s="30"/>
      <c r="H20" s="9"/>
      <c r="I20" s="30"/>
      <c r="J20" s="30"/>
      <c r="K20" s="9"/>
      <c r="L20" s="30"/>
      <c r="M20" s="30"/>
      <c r="N20" s="9"/>
      <c r="O20" s="30"/>
      <c r="P20" s="30"/>
      <c r="Q20" s="9"/>
      <c r="R20" s="30"/>
      <c r="S20" s="30"/>
      <c r="T20" s="9"/>
      <c r="U20" s="30"/>
      <c r="V20" s="30"/>
      <c r="W20" s="9"/>
      <c r="X20" s="30"/>
      <c r="Y20" s="30"/>
      <c r="Z20" s="9"/>
      <c r="AA20" s="30"/>
      <c r="AB20" s="30"/>
      <c r="AC20" s="9"/>
      <c r="AD20" s="30"/>
      <c r="AE20" s="30"/>
      <c r="AF20" s="9"/>
      <c r="AG20" s="30"/>
      <c r="AH20" s="30"/>
      <c r="AI20" s="9"/>
      <c r="AJ20" s="30"/>
      <c r="AK20" s="30"/>
      <c r="AL20" s="9"/>
      <c r="AM20" s="30"/>
      <c r="AN20" s="30"/>
      <c r="AO20" s="9"/>
      <c r="AP20" s="30"/>
      <c r="AQ20" s="30"/>
      <c r="AR20" s="9"/>
      <c r="AS20" s="30"/>
      <c r="AT20" s="30"/>
      <c r="AU20" s="9"/>
      <c r="AV20" s="30"/>
      <c r="AW20" s="30"/>
      <c r="AX20" s="9"/>
      <c r="AY20" s="30"/>
    </row>
    <row r="21" spans="1:51" ht="15.75" thickBot="1" x14ac:dyDescent="0.3">
      <c r="A21" s="130"/>
      <c r="B21" s="130"/>
      <c r="C21" s="252"/>
      <c r="D21" s="130"/>
      <c r="E21" s="252"/>
      <c r="F21" s="130"/>
      <c r="G21" s="130"/>
      <c r="H21" s="252"/>
      <c r="I21" s="130"/>
      <c r="J21" s="130"/>
      <c r="K21" s="252"/>
      <c r="L21" s="130"/>
      <c r="M21" s="130"/>
      <c r="N21" s="252"/>
      <c r="O21" s="130"/>
      <c r="P21" s="130"/>
      <c r="Q21" s="252"/>
      <c r="R21" s="130"/>
      <c r="S21" s="130"/>
      <c r="T21" s="252"/>
      <c r="U21" s="130"/>
      <c r="V21" s="130"/>
      <c r="W21" s="252"/>
      <c r="X21" s="130"/>
      <c r="Y21" s="130"/>
      <c r="Z21" s="252"/>
      <c r="AA21" s="130"/>
      <c r="AB21" s="130"/>
      <c r="AC21" s="252"/>
      <c r="AD21" s="130"/>
      <c r="AE21" s="130"/>
      <c r="AF21" s="252"/>
      <c r="AG21" s="130"/>
      <c r="AH21" s="130"/>
      <c r="AI21" s="252"/>
      <c r="AJ21" s="130"/>
      <c r="AK21" s="130"/>
      <c r="AL21" s="252"/>
      <c r="AM21" s="130"/>
      <c r="AN21" s="130"/>
      <c r="AO21" s="252"/>
      <c r="AP21" s="130"/>
      <c r="AQ21" s="130"/>
      <c r="AR21" s="252"/>
      <c r="AS21" s="130"/>
      <c r="AT21" s="130"/>
      <c r="AU21" s="252"/>
      <c r="AV21" s="130"/>
      <c r="AW21" s="130"/>
      <c r="AX21" s="252"/>
      <c r="AY21" s="130"/>
    </row>
    <row r="22" spans="1:51" ht="16.5" thickBot="1" x14ac:dyDescent="0.3">
      <c r="A22" s="577" t="s">
        <v>15</v>
      </c>
      <c r="B22" s="17" t="s">
        <v>10</v>
      </c>
      <c r="C22" s="146">
        <f>C$4</f>
        <v>44197</v>
      </c>
      <c r="D22" s="146">
        <f t="shared" ref="D22:AY22" si="2">D$4</f>
        <v>44228</v>
      </c>
      <c r="E22" s="146">
        <f t="shared" si="2"/>
        <v>44256</v>
      </c>
      <c r="F22" s="146">
        <f t="shared" si="2"/>
        <v>44287</v>
      </c>
      <c r="G22" s="146">
        <f t="shared" si="2"/>
        <v>44317</v>
      </c>
      <c r="H22" s="146">
        <f t="shared" si="2"/>
        <v>44348</v>
      </c>
      <c r="I22" s="146">
        <f t="shared" si="2"/>
        <v>44378</v>
      </c>
      <c r="J22" s="146">
        <f t="shared" si="2"/>
        <v>44409</v>
      </c>
      <c r="K22" s="146">
        <f t="shared" si="2"/>
        <v>44440</v>
      </c>
      <c r="L22" s="146">
        <f t="shared" si="2"/>
        <v>44470</v>
      </c>
      <c r="M22" s="146">
        <f t="shared" si="2"/>
        <v>44501</v>
      </c>
      <c r="N22" s="146">
        <f t="shared" si="2"/>
        <v>44531</v>
      </c>
      <c r="O22" s="146">
        <f t="shared" si="2"/>
        <v>44562</v>
      </c>
      <c r="P22" s="146">
        <f t="shared" si="2"/>
        <v>44593</v>
      </c>
      <c r="Q22" s="146">
        <f t="shared" si="2"/>
        <v>44621</v>
      </c>
      <c r="R22" s="146">
        <f t="shared" si="2"/>
        <v>44652</v>
      </c>
      <c r="S22" s="146">
        <f t="shared" si="2"/>
        <v>44682</v>
      </c>
      <c r="T22" s="146">
        <f t="shared" si="2"/>
        <v>44713</v>
      </c>
      <c r="U22" s="146">
        <f t="shared" si="2"/>
        <v>44743</v>
      </c>
      <c r="V22" s="146">
        <f t="shared" si="2"/>
        <v>44774</v>
      </c>
      <c r="W22" s="146">
        <f t="shared" si="2"/>
        <v>44805</v>
      </c>
      <c r="X22" s="146">
        <f t="shared" si="2"/>
        <v>44835</v>
      </c>
      <c r="Y22" s="146">
        <f t="shared" si="2"/>
        <v>44866</v>
      </c>
      <c r="Z22" s="146">
        <f t="shared" si="2"/>
        <v>44896</v>
      </c>
      <c r="AA22" s="146">
        <f t="shared" si="2"/>
        <v>44927</v>
      </c>
      <c r="AB22" s="146">
        <f t="shared" si="2"/>
        <v>44958</v>
      </c>
      <c r="AC22" s="146">
        <f t="shared" si="2"/>
        <v>44986</v>
      </c>
      <c r="AD22" s="146">
        <f t="shared" si="2"/>
        <v>45017</v>
      </c>
      <c r="AE22" s="146">
        <f t="shared" si="2"/>
        <v>45047</v>
      </c>
      <c r="AF22" s="146">
        <f t="shared" si="2"/>
        <v>45078</v>
      </c>
      <c r="AG22" s="146">
        <f t="shared" si="2"/>
        <v>45108</v>
      </c>
      <c r="AH22" s="146">
        <f t="shared" si="2"/>
        <v>45139</v>
      </c>
      <c r="AI22" s="146">
        <f t="shared" si="2"/>
        <v>45170</v>
      </c>
      <c r="AJ22" s="146">
        <f t="shared" si="2"/>
        <v>45200</v>
      </c>
      <c r="AK22" s="146">
        <f t="shared" si="2"/>
        <v>45231</v>
      </c>
      <c r="AL22" s="146">
        <f t="shared" si="2"/>
        <v>45261</v>
      </c>
      <c r="AM22" s="146">
        <f t="shared" si="2"/>
        <v>45292</v>
      </c>
      <c r="AN22" s="146">
        <f t="shared" si="2"/>
        <v>45323</v>
      </c>
      <c r="AO22" s="146">
        <f t="shared" si="2"/>
        <v>45352</v>
      </c>
      <c r="AP22" s="146">
        <f t="shared" si="2"/>
        <v>45383</v>
      </c>
      <c r="AQ22" s="146">
        <f t="shared" si="2"/>
        <v>45413</v>
      </c>
      <c r="AR22" s="146">
        <f t="shared" si="2"/>
        <v>45444</v>
      </c>
      <c r="AS22" s="146">
        <f t="shared" si="2"/>
        <v>45474</v>
      </c>
      <c r="AT22" s="146">
        <f t="shared" si="2"/>
        <v>45505</v>
      </c>
      <c r="AU22" s="146">
        <f t="shared" si="2"/>
        <v>45536</v>
      </c>
      <c r="AV22" s="146">
        <f t="shared" si="2"/>
        <v>45566</v>
      </c>
      <c r="AW22" s="146">
        <f t="shared" si="2"/>
        <v>45597</v>
      </c>
      <c r="AX22" s="146">
        <f t="shared" si="2"/>
        <v>45627</v>
      </c>
      <c r="AY22" s="146">
        <f t="shared" si="2"/>
        <v>45658</v>
      </c>
    </row>
    <row r="23" spans="1:51" ht="15" customHeight="1" x14ac:dyDescent="0.25">
      <c r="A23" s="578"/>
      <c r="B23" s="11" t="str">
        <f t="shared" ref="B23:C37" si="3">B5</f>
        <v>Air Comp</v>
      </c>
      <c r="C23" s="3">
        <f>C5</f>
        <v>0</v>
      </c>
      <c r="D23" s="3">
        <f>IF(SUM($C$19:$N$19)=0,0,C23+D5)</f>
        <v>0</v>
      </c>
      <c r="E23" s="3">
        <f t="shared" ref="E23:AY23" si="4">IF(SUM($C$19:$N$19)=0,0,D23+E5)</f>
        <v>0</v>
      </c>
      <c r="F23" s="348">
        <f t="shared" si="4"/>
        <v>0</v>
      </c>
      <c r="G23" s="3">
        <f t="shared" si="4"/>
        <v>0</v>
      </c>
      <c r="H23" s="3">
        <f t="shared" si="4"/>
        <v>220648.68777018442</v>
      </c>
      <c r="I23" s="3">
        <f t="shared" si="4"/>
        <v>233068.17842932319</v>
      </c>
      <c r="J23" s="3">
        <f t="shared" si="4"/>
        <v>233068.17842932319</v>
      </c>
      <c r="K23" s="3">
        <f t="shared" si="4"/>
        <v>233068.17842932319</v>
      </c>
      <c r="L23" s="3">
        <f t="shared" si="4"/>
        <v>233068.17842932319</v>
      </c>
      <c r="M23" s="3">
        <f t="shared" si="4"/>
        <v>233068.17842932319</v>
      </c>
      <c r="N23" s="3">
        <f t="shared" si="4"/>
        <v>731198.96247569809</v>
      </c>
      <c r="O23" s="3">
        <f t="shared" si="4"/>
        <v>731198.96247569809</v>
      </c>
      <c r="P23" s="3">
        <f t="shared" si="4"/>
        <v>731198.96247569809</v>
      </c>
      <c r="Q23" s="3">
        <f t="shared" si="4"/>
        <v>731198.96247569809</v>
      </c>
      <c r="R23" s="3">
        <f t="shared" si="4"/>
        <v>731198.96247569809</v>
      </c>
      <c r="S23" s="3">
        <f t="shared" si="4"/>
        <v>731198.96247569809</v>
      </c>
      <c r="T23" s="3">
        <f t="shared" si="4"/>
        <v>731198.96247569809</v>
      </c>
      <c r="U23" s="3">
        <f t="shared" si="4"/>
        <v>731198.96247569809</v>
      </c>
      <c r="V23" s="3">
        <f t="shared" si="4"/>
        <v>731198.96247569809</v>
      </c>
      <c r="W23" s="3">
        <f t="shared" si="4"/>
        <v>731198.96247569809</v>
      </c>
      <c r="X23" s="3">
        <f t="shared" si="4"/>
        <v>731198.96247569809</v>
      </c>
      <c r="Y23" s="3">
        <f t="shared" si="4"/>
        <v>731198.96247569809</v>
      </c>
      <c r="Z23" s="462">
        <f t="shared" si="4"/>
        <v>731198.96247569809</v>
      </c>
      <c r="AA23" s="3">
        <f t="shared" si="4"/>
        <v>731198.96247569809</v>
      </c>
      <c r="AB23" s="3">
        <f t="shared" si="4"/>
        <v>731198.96247569809</v>
      </c>
      <c r="AC23" s="3">
        <f t="shared" si="4"/>
        <v>731198.96247569809</v>
      </c>
      <c r="AD23" s="3">
        <f t="shared" si="4"/>
        <v>731198.96247569809</v>
      </c>
      <c r="AE23" s="3">
        <f t="shared" si="4"/>
        <v>731198.96247569809</v>
      </c>
      <c r="AF23" s="3">
        <f t="shared" si="4"/>
        <v>731198.96247569809</v>
      </c>
      <c r="AG23" s="3">
        <f t="shared" si="4"/>
        <v>731198.96247569809</v>
      </c>
      <c r="AH23" s="3">
        <f t="shared" si="4"/>
        <v>731198.96247569809</v>
      </c>
      <c r="AI23" s="3">
        <f t="shared" si="4"/>
        <v>731198.96247569809</v>
      </c>
      <c r="AJ23" s="3">
        <f t="shared" si="4"/>
        <v>731198.96247569809</v>
      </c>
      <c r="AK23" s="3">
        <f t="shared" si="4"/>
        <v>731198.96247569809</v>
      </c>
      <c r="AL23" s="3">
        <f t="shared" si="4"/>
        <v>731198.96247569809</v>
      </c>
      <c r="AM23" s="3">
        <f t="shared" si="4"/>
        <v>731198.96247569809</v>
      </c>
      <c r="AN23" s="3">
        <f t="shared" si="4"/>
        <v>731198.96247569809</v>
      </c>
      <c r="AO23" s="3">
        <f t="shared" si="4"/>
        <v>731198.96247569809</v>
      </c>
      <c r="AP23" s="3">
        <f t="shared" si="4"/>
        <v>731198.96247569809</v>
      </c>
      <c r="AQ23" s="3">
        <f t="shared" si="4"/>
        <v>731198.96247569809</v>
      </c>
      <c r="AR23" s="3">
        <f t="shared" si="4"/>
        <v>731198.96247569809</v>
      </c>
      <c r="AS23" s="3">
        <f t="shared" si="4"/>
        <v>731198.96247569809</v>
      </c>
      <c r="AT23" s="3">
        <f t="shared" si="4"/>
        <v>731198.96247569809</v>
      </c>
      <c r="AU23" s="3">
        <f t="shared" si="4"/>
        <v>731198.96247569809</v>
      </c>
      <c r="AV23" s="3">
        <f t="shared" si="4"/>
        <v>731198.96247569809</v>
      </c>
      <c r="AW23" s="3">
        <f t="shared" si="4"/>
        <v>731198.96247569809</v>
      </c>
      <c r="AX23" s="3">
        <f t="shared" si="4"/>
        <v>731198.96247569809</v>
      </c>
      <c r="AY23" s="3">
        <f t="shared" si="4"/>
        <v>731198.96247569809</v>
      </c>
    </row>
    <row r="24" spans="1:51" x14ac:dyDescent="0.25">
      <c r="A24" s="578"/>
      <c r="B24" s="12" t="str">
        <f t="shared" si="3"/>
        <v>Building Shell</v>
      </c>
      <c r="C24" s="3">
        <f t="shared" si="3"/>
        <v>0</v>
      </c>
      <c r="D24" s="3">
        <f t="shared" ref="D24:AY24" si="5">IF(SUM($C$19:$N$19)=0,0,C24+D6)</f>
        <v>0</v>
      </c>
      <c r="E24" s="3">
        <f t="shared" si="5"/>
        <v>0</v>
      </c>
      <c r="F24" s="348">
        <f t="shared" si="5"/>
        <v>0</v>
      </c>
      <c r="G24" s="3">
        <f t="shared" si="5"/>
        <v>0</v>
      </c>
      <c r="H24" s="3">
        <f t="shared" si="5"/>
        <v>0</v>
      </c>
      <c r="I24" s="3">
        <f t="shared" si="5"/>
        <v>0</v>
      </c>
      <c r="J24" s="3">
        <f t="shared" si="5"/>
        <v>0</v>
      </c>
      <c r="K24" s="3">
        <f t="shared" si="5"/>
        <v>0</v>
      </c>
      <c r="L24" s="3">
        <f t="shared" si="5"/>
        <v>0</v>
      </c>
      <c r="M24" s="3">
        <f t="shared" si="5"/>
        <v>0</v>
      </c>
      <c r="N24" s="3">
        <f t="shared" si="5"/>
        <v>0</v>
      </c>
      <c r="O24" s="3">
        <f t="shared" si="5"/>
        <v>0</v>
      </c>
      <c r="P24" s="3">
        <f t="shared" si="5"/>
        <v>0</v>
      </c>
      <c r="Q24" s="3">
        <f t="shared" si="5"/>
        <v>0</v>
      </c>
      <c r="R24" s="3">
        <f t="shared" si="5"/>
        <v>0</v>
      </c>
      <c r="S24" s="3">
        <f t="shared" si="5"/>
        <v>0</v>
      </c>
      <c r="T24" s="3">
        <f t="shared" si="5"/>
        <v>0</v>
      </c>
      <c r="U24" s="3">
        <f t="shared" si="5"/>
        <v>0</v>
      </c>
      <c r="V24" s="3">
        <f t="shared" si="5"/>
        <v>0</v>
      </c>
      <c r="W24" s="3">
        <f t="shared" si="5"/>
        <v>0</v>
      </c>
      <c r="X24" s="3">
        <f t="shared" si="5"/>
        <v>0</v>
      </c>
      <c r="Y24" s="3">
        <f t="shared" si="5"/>
        <v>0</v>
      </c>
      <c r="Z24" s="462">
        <f t="shared" si="5"/>
        <v>0</v>
      </c>
      <c r="AA24" s="3">
        <f t="shared" si="5"/>
        <v>0</v>
      </c>
      <c r="AB24" s="3">
        <f t="shared" si="5"/>
        <v>0</v>
      </c>
      <c r="AC24" s="3">
        <f t="shared" si="5"/>
        <v>0</v>
      </c>
      <c r="AD24" s="3">
        <f t="shared" si="5"/>
        <v>0</v>
      </c>
      <c r="AE24" s="3">
        <f t="shared" si="5"/>
        <v>0</v>
      </c>
      <c r="AF24" s="3">
        <f t="shared" si="5"/>
        <v>0</v>
      </c>
      <c r="AG24" s="3">
        <f t="shared" si="5"/>
        <v>0</v>
      </c>
      <c r="AH24" s="3">
        <f t="shared" si="5"/>
        <v>0</v>
      </c>
      <c r="AI24" s="3">
        <f t="shared" si="5"/>
        <v>0</v>
      </c>
      <c r="AJ24" s="3">
        <f t="shared" si="5"/>
        <v>0</v>
      </c>
      <c r="AK24" s="3">
        <f t="shared" si="5"/>
        <v>0</v>
      </c>
      <c r="AL24" s="3">
        <f t="shared" si="5"/>
        <v>0</v>
      </c>
      <c r="AM24" s="3">
        <f t="shared" si="5"/>
        <v>0</v>
      </c>
      <c r="AN24" s="3">
        <f t="shared" si="5"/>
        <v>0</v>
      </c>
      <c r="AO24" s="3">
        <f t="shared" si="5"/>
        <v>0</v>
      </c>
      <c r="AP24" s="3">
        <f t="shared" si="5"/>
        <v>0</v>
      </c>
      <c r="AQ24" s="3">
        <f t="shared" si="5"/>
        <v>0</v>
      </c>
      <c r="AR24" s="3">
        <f t="shared" si="5"/>
        <v>0</v>
      </c>
      <c r="AS24" s="3">
        <f t="shared" si="5"/>
        <v>0</v>
      </c>
      <c r="AT24" s="3">
        <f t="shared" si="5"/>
        <v>0</v>
      </c>
      <c r="AU24" s="3">
        <f t="shared" si="5"/>
        <v>0</v>
      </c>
      <c r="AV24" s="3">
        <f t="shared" si="5"/>
        <v>0</v>
      </c>
      <c r="AW24" s="3">
        <f t="shared" si="5"/>
        <v>0</v>
      </c>
      <c r="AX24" s="3">
        <f t="shared" si="5"/>
        <v>0</v>
      </c>
      <c r="AY24" s="3">
        <f t="shared" si="5"/>
        <v>0</v>
      </c>
    </row>
    <row r="25" spans="1:51" x14ac:dyDescent="0.25">
      <c r="A25" s="578"/>
      <c r="B25" s="11" t="str">
        <f t="shared" si="3"/>
        <v>Cooking</v>
      </c>
      <c r="C25" s="3">
        <f t="shared" si="3"/>
        <v>0</v>
      </c>
      <c r="D25" s="3">
        <f t="shared" ref="D25:AY25" si="6">IF(SUM($C$19:$N$19)=0,0,C25+D7)</f>
        <v>0</v>
      </c>
      <c r="E25" s="3">
        <f t="shared" si="6"/>
        <v>0</v>
      </c>
      <c r="F25" s="348">
        <f t="shared" si="6"/>
        <v>0</v>
      </c>
      <c r="G25" s="3">
        <f t="shared" si="6"/>
        <v>0</v>
      </c>
      <c r="H25" s="3">
        <f t="shared" si="6"/>
        <v>0</v>
      </c>
      <c r="I25" s="3">
        <f t="shared" si="6"/>
        <v>0</v>
      </c>
      <c r="J25" s="3">
        <f t="shared" si="6"/>
        <v>0</v>
      </c>
      <c r="K25" s="3">
        <f t="shared" si="6"/>
        <v>0</v>
      </c>
      <c r="L25" s="3">
        <f t="shared" si="6"/>
        <v>0</v>
      </c>
      <c r="M25" s="3">
        <f t="shared" si="6"/>
        <v>0</v>
      </c>
      <c r="N25" s="3">
        <f t="shared" si="6"/>
        <v>0</v>
      </c>
      <c r="O25" s="3">
        <f t="shared" si="6"/>
        <v>0</v>
      </c>
      <c r="P25" s="3">
        <f t="shared" si="6"/>
        <v>0</v>
      </c>
      <c r="Q25" s="3">
        <f t="shared" si="6"/>
        <v>0</v>
      </c>
      <c r="R25" s="3">
        <f t="shared" si="6"/>
        <v>0</v>
      </c>
      <c r="S25" s="3">
        <f t="shared" si="6"/>
        <v>0</v>
      </c>
      <c r="T25" s="3">
        <f t="shared" si="6"/>
        <v>0</v>
      </c>
      <c r="U25" s="3">
        <f t="shared" si="6"/>
        <v>0</v>
      </c>
      <c r="V25" s="3">
        <f t="shared" si="6"/>
        <v>0</v>
      </c>
      <c r="W25" s="3">
        <f t="shared" si="6"/>
        <v>0</v>
      </c>
      <c r="X25" s="3">
        <f t="shared" si="6"/>
        <v>0</v>
      </c>
      <c r="Y25" s="3">
        <f t="shared" si="6"/>
        <v>0</v>
      </c>
      <c r="Z25" s="462">
        <f t="shared" si="6"/>
        <v>0</v>
      </c>
      <c r="AA25" s="3">
        <f t="shared" si="6"/>
        <v>0</v>
      </c>
      <c r="AB25" s="3">
        <f t="shared" si="6"/>
        <v>0</v>
      </c>
      <c r="AC25" s="3">
        <f t="shared" si="6"/>
        <v>0</v>
      </c>
      <c r="AD25" s="3">
        <f t="shared" si="6"/>
        <v>0</v>
      </c>
      <c r="AE25" s="3">
        <f t="shared" si="6"/>
        <v>0</v>
      </c>
      <c r="AF25" s="3">
        <f t="shared" si="6"/>
        <v>0</v>
      </c>
      <c r="AG25" s="3">
        <f t="shared" si="6"/>
        <v>0</v>
      </c>
      <c r="AH25" s="3">
        <f t="shared" si="6"/>
        <v>0</v>
      </c>
      <c r="AI25" s="3">
        <f t="shared" si="6"/>
        <v>0</v>
      </c>
      <c r="AJ25" s="3">
        <f t="shared" si="6"/>
        <v>0</v>
      </c>
      <c r="AK25" s="3">
        <f t="shared" si="6"/>
        <v>0</v>
      </c>
      <c r="AL25" s="3">
        <f t="shared" si="6"/>
        <v>0</v>
      </c>
      <c r="AM25" s="3">
        <f t="shared" si="6"/>
        <v>0</v>
      </c>
      <c r="AN25" s="3">
        <f t="shared" si="6"/>
        <v>0</v>
      </c>
      <c r="AO25" s="3">
        <f t="shared" si="6"/>
        <v>0</v>
      </c>
      <c r="AP25" s="3">
        <f t="shared" si="6"/>
        <v>0</v>
      </c>
      <c r="AQ25" s="3">
        <f t="shared" si="6"/>
        <v>0</v>
      </c>
      <c r="AR25" s="3">
        <f t="shared" si="6"/>
        <v>0</v>
      </c>
      <c r="AS25" s="3">
        <f t="shared" si="6"/>
        <v>0</v>
      </c>
      <c r="AT25" s="3">
        <f t="shared" si="6"/>
        <v>0</v>
      </c>
      <c r="AU25" s="3">
        <f t="shared" si="6"/>
        <v>0</v>
      </c>
      <c r="AV25" s="3">
        <f t="shared" si="6"/>
        <v>0</v>
      </c>
      <c r="AW25" s="3">
        <f t="shared" si="6"/>
        <v>0</v>
      </c>
      <c r="AX25" s="3">
        <f t="shared" si="6"/>
        <v>0</v>
      </c>
      <c r="AY25" s="3">
        <f t="shared" si="6"/>
        <v>0</v>
      </c>
    </row>
    <row r="26" spans="1:51" x14ac:dyDescent="0.25">
      <c r="A26" s="578"/>
      <c r="B26" s="11" t="str">
        <f t="shared" si="3"/>
        <v>Cooling</v>
      </c>
      <c r="C26" s="3">
        <f t="shared" si="3"/>
        <v>0</v>
      </c>
      <c r="D26" s="3">
        <f t="shared" ref="D26:AY26" si="7">IF(SUM($C$19:$N$19)=0,0,C26+D8)</f>
        <v>6025.1233696893223</v>
      </c>
      <c r="E26" s="3">
        <f t="shared" si="7"/>
        <v>574962.20520991762</v>
      </c>
      <c r="F26" s="348">
        <f t="shared" si="7"/>
        <v>682613.35401114053</v>
      </c>
      <c r="G26" s="3">
        <f t="shared" si="7"/>
        <v>961884.13080867962</v>
      </c>
      <c r="H26" s="3">
        <f t="shared" si="7"/>
        <v>1092816.9840064945</v>
      </c>
      <c r="I26" s="3">
        <f t="shared" si="7"/>
        <v>1379311.6384437643</v>
      </c>
      <c r="J26" s="3">
        <f t="shared" si="7"/>
        <v>1518050.1965237979</v>
      </c>
      <c r="K26" s="3">
        <f t="shared" si="7"/>
        <v>1580387.0011749545</v>
      </c>
      <c r="L26" s="3">
        <f t="shared" si="7"/>
        <v>1647770.6212553787</v>
      </c>
      <c r="M26" s="3">
        <f t="shared" si="7"/>
        <v>2113716.496537053</v>
      </c>
      <c r="N26" s="3">
        <f t="shared" si="7"/>
        <v>3777869.3302991884</v>
      </c>
      <c r="O26" s="3">
        <f t="shared" si="7"/>
        <v>3777869.3302991884</v>
      </c>
      <c r="P26" s="3">
        <f t="shared" si="7"/>
        <v>3777869.3302991884</v>
      </c>
      <c r="Q26" s="3">
        <f t="shared" si="7"/>
        <v>3777869.3302991884</v>
      </c>
      <c r="R26" s="3">
        <f t="shared" si="7"/>
        <v>3777869.3302991884</v>
      </c>
      <c r="S26" s="3">
        <f t="shared" si="7"/>
        <v>3777869.3302991884</v>
      </c>
      <c r="T26" s="3">
        <f t="shared" si="7"/>
        <v>3777869.3302991884</v>
      </c>
      <c r="U26" s="3">
        <f t="shared" si="7"/>
        <v>3777869.3302991884</v>
      </c>
      <c r="V26" s="3">
        <f t="shared" si="7"/>
        <v>3777869.3302991884</v>
      </c>
      <c r="W26" s="3">
        <f t="shared" si="7"/>
        <v>3777869.3302991884</v>
      </c>
      <c r="X26" s="3">
        <f t="shared" si="7"/>
        <v>3777869.3302991884</v>
      </c>
      <c r="Y26" s="3">
        <f t="shared" si="7"/>
        <v>3777869.3302991884</v>
      </c>
      <c r="Z26" s="462">
        <f t="shared" si="7"/>
        <v>3777869.3302991884</v>
      </c>
      <c r="AA26" s="3">
        <f t="shared" si="7"/>
        <v>3777869.3302991884</v>
      </c>
      <c r="AB26" s="3">
        <f t="shared" si="7"/>
        <v>3777869.3302991884</v>
      </c>
      <c r="AC26" s="3">
        <f t="shared" si="7"/>
        <v>3777869.3302991884</v>
      </c>
      <c r="AD26" s="3">
        <f t="shared" si="7"/>
        <v>3777869.3302991884</v>
      </c>
      <c r="AE26" s="3">
        <f t="shared" si="7"/>
        <v>3777869.3302991884</v>
      </c>
      <c r="AF26" s="3">
        <f t="shared" si="7"/>
        <v>3777869.3302991884</v>
      </c>
      <c r="AG26" s="3">
        <f t="shared" si="7"/>
        <v>3777869.3302991884</v>
      </c>
      <c r="AH26" s="3">
        <f t="shared" si="7"/>
        <v>3777869.3302991884</v>
      </c>
      <c r="AI26" s="3">
        <f t="shared" si="7"/>
        <v>3777869.3302991884</v>
      </c>
      <c r="AJ26" s="3">
        <f t="shared" si="7"/>
        <v>3777869.3302991884</v>
      </c>
      <c r="AK26" s="3">
        <f t="shared" si="7"/>
        <v>3777869.3302991884</v>
      </c>
      <c r="AL26" s="3">
        <f t="shared" si="7"/>
        <v>3777869.3302991884</v>
      </c>
      <c r="AM26" s="3">
        <f t="shared" si="7"/>
        <v>3777869.3302991884</v>
      </c>
      <c r="AN26" s="3">
        <f t="shared" si="7"/>
        <v>3777869.3302991884</v>
      </c>
      <c r="AO26" s="3">
        <f t="shared" si="7"/>
        <v>3777869.3302991884</v>
      </c>
      <c r="AP26" s="3">
        <f t="shared" si="7"/>
        <v>3777869.3302991884</v>
      </c>
      <c r="AQ26" s="3">
        <f t="shared" si="7"/>
        <v>3777869.3302991884</v>
      </c>
      <c r="AR26" s="3">
        <f t="shared" si="7"/>
        <v>3777869.3302991884</v>
      </c>
      <c r="AS26" s="3">
        <f t="shared" si="7"/>
        <v>3777869.3302991884</v>
      </c>
      <c r="AT26" s="3">
        <f t="shared" si="7"/>
        <v>3777869.3302991884</v>
      </c>
      <c r="AU26" s="3">
        <f t="shared" si="7"/>
        <v>3777869.3302991884</v>
      </c>
      <c r="AV26" s="3">
        <f t="shared" si="7"/>
        <v>3777869.3302991884</v>
      </c>
      <c r="AW26" s="3">
        <f t="shared" si="7"/>
        <v>3777869.3302991884</v>
      </c>
      <c r="AX26" s="3">
        <f t="shared" si="7"/>
        <v>3777869.3302991884</v>
      </c>
      <c r="AY26" s="3">
        <f t="shared" si="7"/>
        <v>3777869.3302991884</v>
      </c>
    </row>
    <row r="27" spans="1:51" x14ac:dyDescent="0.25">
      <c r="A27" s="578"/>
      <c r="B27" s="12" t="str">
        <f t="shared" si="3"/>
        <v>Ext Lighting</v>
      </c>
      <c r="C27" s="3">
        <f t="shared" si="3"/>
        <v>0</v>
      </c>
      <c r="D27" s="3">
        <f t="shared" ref="D27:AY27" si="8">IF(SUM($C$19:$N$19)=0,0,C27+D9)</f>
        <v>0</v>
      </c>
      <c r="E27" s="3">
        <f t="shared" si="8"/>
        <v>0</v>
      </c>
      <c r="F27" s="348">
        <f t="shared" si="8"/>
        <v>0</v>
      </c>
      <c r="G27" s="3">
        <f t="shared" si="8"/>
        <v>0</v>
      </c>
      <c r="H27" s="3">
        <f t="shared" si="8"/>
        <v>0</v>
      </c>
      <c r="I27" s="3">
        <f t="shared" si="8"/>
        <v>0</v>
      </c>
      <c r="J27" s="3">
        <f t="shared" si="8"/>
        <v>0</v>
      </c>
      <c r="K27" s="3">
        <f t="shared" si="8"/>
        <v>0</v>
      </c>
      <c r="L27" s="3">
        <f t="shared" si="8"/>
        <v>0</v>
      </c>
      <c r="M27" s="3">
        <f t="shared" si="8"/>
        <v>0</v>
      </c>
      <c r="N27" s="3">
        <f t="shared" si="8"/>
        <v>0</v>
      </c>
      <c r="O27" s="3">
        <f t="shared" si="8"/>
        <v>0</v>
      </c>
      <c r="P27" s="3">
        <f t="shared" si="8"/>
        <v>0</v>
      </c>
      <c r="Q27" s="3">
        <f t="shared" si="8"/>
        <v>0</v>
      </c>
      <c r="R27" s="3">
        <f t="shared" si="8"/>
        <v>0</v>
      </c>
      <c r="S27" s="3">
        <f t="shared" si="8"/>
        <v>0</v>
      </c>
      <c r="T27" s="3">
        <f t="shared" si="8"/>
        <v>0</v>
      </c>
      <c r="U27" s="3">
        <f t="shared" si="8"/>
        <v>0</v>
      </c>
      <c r="V27" s="3">
        <f t="shared" si="8"/>
        <v>0</v>
      </c>
      <c r="W27" s="3">
        <f t="shared" si="8"/>
        <v>0</v>
      </c>
      <c r="X27" s="3">
        <f t="shared" si="8"/>
        <v>0</v>
      </c>
      <c r="Y27" s="3">
        <f t="shared" si="8"/>
        <v>0</v>
      </c>
      <c r="Z27" s="462">
        <f t="shared" si="8"/>
        <v>0</v>
      </c>
      <c r="AA27" s="3">
        <f t="shared" si="8"/>
        <v>0</v>
      </c>
      <c r="AB27" s="3">
        <f t="shared" si="8"/>
        <v>0</v>
      </c>
      <c r="AC27" s="3">
        <f t="shared" si="8"/>
        <v>0</v>
      </c>
      <c r="AD27" s="3">
        <f t="shared" si="8"/>
        <v>0</v>
      </c>
      <c r="AE27" s="3">
        <f t="shared" si="8"/>
        <v>0</v>
      </c>
      <c r="AF27" s="3">
        <f t="shared" si="8"/>
        <v>0</v>
      </c>
      <c r="AG27" s="3">
        <f t="shared" si="8"/>
        <v>0</v>
      </c>
      <c r="AH27" s="3">
        <f t="shared" si="8"/>
        <v>0</v>
      </c>
      <c r="AI27" s="3">
        <f t="shared" si="8"/>
        <v>0</v>
      </c>
      <c r="AJ27" s="3">
        <f t="shared" si="8"/>
        <v>0</v>
      </c>
      <c r="AK27" s="3">
        <f t="shared" si="8"/>
        <v>0</v>
      </c>
      <c r="AL27" s="3">
        <f t="shared" si="8"/>
        <v>0</v>
      </c>
      <c r="AM27" s="3">
        <f t="shared" si="8"/>
        <v>0</v>
      </c>
      <c r="AN27" s="3">
        <f t="shared" si="8"/>
        <v>0</v>
      </c>
      <c r="AO27" s="3">
        <f t="shared" si="8"/>
        <v>0</v>
      </c>
      <c r="AP27" s="3">
        <f t="shared" si="8"/>
        <v>0</v>
      </c>
      <c r="AQ27" s="3">
        <f t="shared" si="8"/>
        <v>0</v>
      </c>
      <c r="AR27" s="3">
        <f t="shared" si="8"/>
        <v>0</v>
      </c>
      <c r="AS27" s="3">
        <f t="shared" si="8"/>
        <v>0</v>
      </c>
      <c r="AT27" s="3">
        <f t="shared" si="8"/>
        <v>0</v>
      </c>
      <c r="AU27" s="3">
        <f t="shared" si="8"/>
        <v>0</v>
      </c>
      <c r="AV27" s="3">
        <f t="shared" si="8"/>
        <v>0</v>
      </c>
      <c r="AW27" s="3">
        <f t="shared" si="8"/>
        <v>0</v>
      </c>
      <c r="AX27" s="3">
        <f t="shared" si="8"/>
        <v>0</v>
      </c>
      <c r="AY27" s="3">
        <f t="shared" si="8"/>
        <v>0</v>
      </c>
    </row>
    <row r="28" spans="1:51" x14ac:dyDescent="0.25">
      <c r="A28" s="578"/>
      <c r="B28" s="11" t="str">
        <f t="shared" si="3"/>
        <v>Heating</v>
      </c>
      <c r="C28" s="3">
        <f t="shared" si="3"/>
        <v>0</v>
      </c>
      <c r="D28" s="3">
        <f t="shared" ref="D28:AY28" si="9">IF(SUM($C$19:$N$19)=0,0,C28+D10)</f>
        <v>0</v>
      </c>
      <c r="E28" s="3">
        <f t="shared" si="9"/>
        <v>0</v>
      </c>
      <c r="F28" s="348">
        <f t="shared" si="9"/>
        <v>0</v>
      </c>
      <c r="G28" s="3">
        <f t="shared" si="9"/>
        <v>0</v>
      </c>
      <c r="H28" s="3">
        <f t="shared" si="9"/>
        <v>0</v>
      </c>
      <c r="I28" s="3">
        <f t="shared" si="9"/>
        <v>0</v>
      </c>
      <c r="J28" s="3">
        <f t="shared" si="9"/>
        <v>0</v>
      </c>
      <c r="K28" s="3">
        <f t="shared" si="9"/>
        <v>0</v>
      </c>
      <c r="L28" s="3">
        <f t="shared" si="9"/>
        <v>0</v>
      </c>
      <c r="M28" s="3">
        <f t="shared" si="9"/>
        <v>0</v>
      </c>
      <c r="N28" s="3">
        <f t="shared" si="9"/>
        <v>0</v>
      </c>
      <c r="O28" s="3">
        <f t="shared" si="9"/>
        <v>0</v>
      </c>
      <c r="P28" s="3">
        <f t="shared" si="9"/>
        <v>0</v>
      </c>
      <c r="Q28" s="3">
        <f t="shared" si="9"/>
        <v>0</v>
      </c>
      <c r="R28" s="3">
        <f t="shared" si="9"/>
        <v>0</v>
      </c>
      <c r="S28" s="3">
        <f t="shared" si="9"/>
        <v>0</v>
      </c>
      <c r="T28" s="3">
        <f t="shared" si="9"/>
        <v>0</v>
      </c>
      <c r="U28" s="3">
        <f t="shared" si="9"/>
        <v>0</v>
      </c>
      <c r="V28" s="3">
        <f t="shared" si="9"/>
        <v>0</v>
      </c>
      <c r="W28" s="3">
        <f t="shared" si="9"/>
        <v>0</v>
      </c>
      <c r="X28" s="3">
        <f t="shared" si="9"/>
        <v>0</v>
      </c>
      <c r="Y28" s="3">
        <f t="shared" si="9"/>
        <v>0</v>
      </c>
      <c r="Z28" s="462">
        <f t="shared" si="9"/>
        <v>0</v>
      </c>
      <c r="AA28" s="3">
        <f t="shared" si="9"/>
        <v>0</v>
      </c>
      <c r="AB28" s="3">
        <f t="shared" si="9"/>
        <v>0</v>
      </c>
      <c r="AC28" s="3">
        <f t="shared" si="9"/>
        <v>0</v>
      </c>
      <c r="AD28" s="3">
        <f t="shared" si="9"/>
        <v>0</v>
      </c>
      <c r="AE28" s="3">
        <f t="shared" si="9"/>
        <v>0</v>
      </c>
      <c r="AF28" s="3">
        <f t="shared" si="9"/>
        <v>0</v>
      </c>
      <c r="AG28" s="3">
        <f t="shared" si="9"/>
        <v>0</v>
      </c>
      <c r="AH28" s="3">
        <f t="shared" si="9"/>
        <v>0</v>
      </c>
      <c r="AI28" s="3">
        <f t="shared" si="9"/>
        <v>0</v>
      </c>
      <c r="AJ28" s="3">
        <f t="shared" si="9"/>
        <v>0</v>
      </c>
      <c r="AK28" s="3">
        <f t="shared" si="9"/>
        <v>0</v>
      </c>
      <c r="AL28" s="3">
        <f t="shared" si="9"/>
        <v>0</v>
      </c>
      <c r="AM28" s="3">
        <f t="shared" si="9"/>
        <v>0</v>
      </c>
      <c r="AN28" s="3">
        <f t="shared" si="9"/>
        <v>0</v>
      </c>
      <c r="AO28" s="3">
        <f t="shared" si="9"/>
        <v>0</v>
      </c>
      <c r="AP28" s="3">
        <f t="shared" si="9"/>
        <v>0</v>
      </c>
      <c r="AQ28" s="3">
        <f t="shared" si="9"/>
        <v>0</v>
      </c>
      <c r="AR28" s="3">
        <f t="shared" si="9"/>
        <v>0</v>
      </c>
      <c r="AS28" s="3">
        <f t="shared" si="9"/>
        <v>0</v>
      </c>
      <c r="AT28" s="3">
        <f t="shared" si="9"/>
        <v>0</v>
      </c>
      <c r="AU28" s="3">
        <f t="shared" si="9"/>
        <v>0</v>
      </c>
      <c r="AV28" s="3">
        <f t="shared" si="9"/>
        <v>0</v>
      </c>
      <c r="AW28" s="3">
        <f t="shared" si="9"/>
        <v>0</v>
      </c>
      <c r="AX28" s="3">
        <f t="shared" si="9"/>
        <v>0</v>
      </c>
      <c r="AY28" s="3">
        <f t="shared" si="9"/>
        <v>0</v>
      </c>
    </row>
    <row r="29" spans="1:51" x14ac:dyDescent="0.25">
      <c r="A29" s="578"/>
      <c r="B29" s="11" t="str">
        <f t="shared" si="3"/>
        <v>HVAC</v>
      </c>
      <c r="C29" s="3">
        <f t="shared" si="3"/>
        <v>0</v>
      </c>
      <c r="D29" s="3">
        <f t="shared" ref="D29:AY29" si="10">IF(SUM($C$19:$N$19)=0,0,C29+D11)</f>
        <v>0</v>
      </c>
      <c r="E29" s="3">
        <f t="shared" si="10"/>
        <v>0</v>
      </c>
      <c r="F29" s="348">
        <f t="shared" si="10"/>
        <v>0</v>
      </c>
      <c r="G29" s="3">
        <f t="shared" si="10"/>
        <v>0</v>
      </c>
      <c r="H29" s="3">
        <f t="shared" si="10"/>
        <v>2152.643321117735</v>
      </c>
      <c r="I29" s="3">
        <f t="shared" si="10"/>
        <v>180682.24770375327</v>
      </c>
      <c r="J29" s="3">
        <f t="shared" si="10"/>
        <v>180682.24770375327</v>
      </c>
      <c r="K29" s="3">
        <f t="shared" si="10"/>
        <v>194463.72081778746</v>
      </c>
      <c r="L29" s="3">
        <f t="shared" si="10"/>
        <v>830995.13185529958</v>
      </c>
      <c r="M29" s="3">
        <f t="shared" si="10"/>
        <v>1988578.1106597446</v>
      </c>
      <c r="N29" s="3">
        <f t="shared" si="10"/>
        <v>4213862.5191673227</v>
      </c>
      <c r="O29" s="3">
        <f t="shared" si="10"/>
        <v>4213862.5191673227</v>
      </c>
      <c r="P29" s="3">
        <f t="shared" si="10"/>
        <v>4213862.5191673227</v>
      </c>
      <c r="Q29" s="3">
        <f t="shared" si="10"/>
        <v>4213862.5191673227</v>
      </c>
      <c r="R29" s="3">
        <f t="shared" si="10"/>
        <v>4213862.5191673227</v>
      </c>
      <c r="S29" s="3">
        <f t="shared" si="10"/>
        <v>4213862.5191673227</v>
      </c>
      <c r="T29" s="3">
        <f t="shared" si="10"/>
        <v>4213862.5191673227</v>
      </c>
      <c r="U29" s="3">
        <f t="shared" si="10"/>
        <v>4213862.5191673227</v>
      </c>
      <c r="V29" s="3">
        <f t="shared" si="10"/>
        <v>4213862.5191673227</v>
      </c>
      <c r="W29" s="3">
        <f t="shared" si="10"/>
        <v>4213862.5191673227</v>
      </c>
      <c r="X29" s="3">
        <f t="shared" si="10"/>
        <v>4213862.5191673227</v>
      </c>
      <c r="Y29" s="3">
        <f t="shared" si="10"/>
        <v>4213862.5191673227</v>
      </c>
      <c r="Z29" s="462">
        <f t="shared" si="10"/>
        <v>4213862.5191673227</v>
      </c>
      <c r="AA29" s="3">
        <f t="shared" si="10"/>
        <v>4213862.5191673227</v>
      </c>
      <c r="AB29" s="3">
        <f t="shared" si="10"/>
        <v>4213862.5191673227</v>
      </c>
      <c r="AC29" s="3">
        <f t="shared" si="10"/>
        <v>4213862.5191673227</v>
      </c>
      <c r="AD29" s="3">
        <f t="shared" si="10"/>
        <v>4213862.5191673227</v>
      </c>
      <c r="AE29" s="3">
        <f t="shared" si="10"/>
        <v>4213862.5191673227</v>
      </c>
      <c r="AF29" s="3">
        <f t="shared" si="10"/>
        <v>4213862.5191673227</v>
      </c>
      <c r="AG29" s="3">
        <f t="shared" si="10"/>
        <v>4213862.5191673227</v>
      </c>
      <c r="AH29" s="3">
        <f t="shared" si="10"/>
        <v>4213862.5191673227</v>
      </c>
      <c r="AI29" s="3">
        <f t="shared" si="10"/>
        <v>4213862.5191673227</v>
      </c>
      <c r="AJ29" s="3">
        <f t="shared" si="10"/>
        <v>4213862.5191673227</v>
      </c>
      <c r="AK29" s="3">
        <f t="shared" si="10"/>
        <v>4213862.5191673227</v>
      </c>
      <c r="AL29" s="3">
        <f t="shared" si="10"/>
        <v>4213862.5191673227</v>
      </c>
      <c r="AM29" s="3">
        <f t="shared" si="10"/>
        <v>4213862.5191673227</v>
      </c>
      <c r="AN29" s="3">
        <f t="shared" si="10"/>
        <v>4213862.5191673227</v>
      </c>
      <c r="AO29" s="3">
        <f t="shared" si="10"/>
        <v>4213862.5191673227</v>
      </c>
      <c r="AP29" s="3">
        <f t="shared" si="10"/>
        <v>4213862.5191673227</v>
      </c>
      <c r="AQ29" s="3">
        <f t="shared" si="10"/>
        <v>4213862.5191673227</v>
      </c>
      <c r="AR29" s="3">
        <f t="shared" si="10"/>
        <v>4213862.5191673227</v>
      </c>
      <c r="AS29" s="3">
        <f t="shared" si="10"/>
        <v>4213862.5191673227</v>
      </c>
      <c r="AT29" s="3">
        <f t="shared" si="10"/>
        <v>4213862.5191673227</v>
      </c>
      <c r="AU29" s="3">
        <f t="shared" si="10"/>
        <v>4213862.5191673227</v>
      </c>
      <c r="AV29" s="3">
        <f t="shared" si="10"/>
        <v>4213862.5191673227</v>
      </c>
      <c r="AW29" s="3">
        <f t="shared" si="10"/>
        <v>4213862.5191673227</v>
      </c>
      <c r="AX29" s="3">
        <f t="shared" si="10"/>
        <v>4213862.5191673227</v>
      </c>
      <c r="AY29" s="3">
        <f t="shared" si="10"/>
        <v>4213862.5191673227</v>
      </c>
    </row>
    <row r="30" spans="1:51" x14ac:dyDescent="0.25">
      <c r="A30" s="578"/>
      <c r="B30" s="11" t="str">
        <f t="shared" si="3"/>
        <v>Lighting</v>
      </c>
      <c r="C30" s="3">
        <f t="shared" si="3"/>
        <v>0</v>
      </c>
      <c r="D30" s="3">
        <f t="shared" ref="D30:AY30" si="11">IF(SUM($C$19:$N$19)=0,0,C30+D12)</f>
        <v>296725.11982594343</v>
      </c>
      <c r="E30" s="3">
        <f t="shared" si="11"/>
        <v>2684363.9522206057</v>
      </c>
      <c r="F30" s="348">
        <f t="shared" si="11"/>
        <v>2972046.0429287637</v>
      </c>
      <c r="G30" s="3">
        <f t="shared" si="11"/>
        <v>3715688.8377561066</v>
      </c>
      <c r="H30" s="3">
        <f t="shared" si="11"/>
        <v>4228956.1328241071</v>
      </c>
      <c r="I30" s="3">
        <f t="shared" si="11"/>
        <v>5319249.6652478408</v>
      </c>
      <c r="J30" s="3">
        <f t="shared" si="11"/>
        <v>6115132.0553219412</v>
      </c>
      <c r="K30" s="3">
        <f t="shared" si="11"/>
        <v>6763664.0294361003</v>
      </c>
      <c r="L30" s="3">
        <f t="shared" si="11"/>
        <v>8854033.3303036448</v>
      </c>
      <c r="M30" s="3">
        <f t="shared" si="11"/>
        <v>9281983.4363596439</v>
      </c>
      <c r="N30" s="3">
        <f t="shared" si="11"/>
        <v>13460846.834912099</v>
      </c>
      <c r="O30" s="3">
        <f t="shared" si="11"/>
        <v>13460846.834912099</v>
      </c>
      <c r="P30" s="3">
        <f t="shared" si="11"/>
        <v>13460846.834912099</v>
      </c>
      <c r="Q30" s="3">
        <f t="shared" si="11"/>
        <v>13460846.834912099</v>
      </c>
      <c r="R30" s="3">
        <f t="shared" si="11"/>
        <v>13460846.834912099</v>
      </c>
      <c r="S30" s="3">
        <f t="shared" si="11"/>
        <v>13460846.834912099</v>
      </c>
      <c r="T30" s="3">
        <f t="shared" si="11"/>
        <v>13460846.834912099</v>
      </c>
      <c r="U30" s="3">
        <f t="shared" si="11"/>
        <v>13460846.834912099</v>
      </c>
      <c r="V30" s="3">
        <f t="shared" si="11"/>
        <v>13460846.834912099</v>
      </c>
      <c r="W30" s="3">
        <f t="shared" si="11"/>
        <v>13460846.834912099</v>
      </c>
      <c r="X30" s="3">
        <f t="shared" si="11"/>
        <v>13460846.834912099</v>
      </c>
      <c r="Y30" s="3">
        <f t="shared" si="11"/>
        <v>13460846.834912099</v>
      </c>
      <c r="Z30" s="462">
        <f t="shared" si="11"/>
        <v>13460846.834912099</v>
      </c>
      <c r="AA30" s="3">
        <f t="shared" si="11"/>
        <v>13460846.834912099</v>
      </c>
      <c r="AB30" s="3">
        <f t="shared" si="11"/>
        <v>13460846.834912099</v>
      </c>
      <c r="AC30" s="3">
        <f t="shared" si="11"/>
        <v>13460846.834912099</v>
      </c>
      <c r="AD30" s="3">
        <f t="shared" si="11"/>
        <v>13460846.834912099</v>
      </c>
      <c r="AE30" s="3">
        <f t="shared" si="11"/>
        <v>13460846.834912099</v>
      </c>
      <c r="AF30" s="3">
        <f t="shared" si="11"/>
        <v>13460846.834912099</v>
      </c>
      <c r="AG30" s="3">
        <f t="shared" si="11"/>
        <v>13460846.834912099</v>
      </c>
      <c r="AH30" s="3">
        <f t="shared" si="11"/>
        <v>13460846.834912099</v>
      </c>
      <c r="AI30" s="3">
        <f t="shared" si="11"/>
        <v>13460846.834912099</v>
      </c>
      <c r="AJ30" s="3">
        <f t="shared" si="11"/>
        <v>13460846.834912099</v>
      </c>
      <c r="AK30" s="3">
        <f t="shared" si="11"/>
        <v>13460846.834912099</v>
      </c>
      <c r="AL30" s="3">
        <f t="shared" si="11"/>
        <v>13460846.834912099</v>
      </c>
      <c r="AM30" s="3">
        <f t="shared" si="11"/>
        <v>13460846.834912099</v>
      </c>
      <c r="AN30" s="3">
        <f t="shared" si="11"/>
        <v>13460846.834912099</v>
      </c>
      <c r="AO30" s="3">
        <f t="shared" si="11"/>
        <v>13460846.834912099</v>
      </c>
      <c r="AP30" s="3">
        <f t="shared" si="11"/>
        <v>13460846.834912099</v>
      </c>
      <c r="AQ30" s="3">
        <f t="shared" si="11"/>
        <v>13460846.834912099</v>
      </c>
      <c r="AR30" s="3">
        <f t="shared" si="11"/>
        <v>13460846.834912099</v>
      </c>
      <c r="AS30" s="3">
        <f t="shared" si="11"/>
        <v>13460846.834912099</v>
      </c>
      <c r="AT30" s="3">
        <f t="shared" si="11"/>
        <v>13460846.834912099</v>
      </c>
      <c r="AU30" s="3">
        <f t="shared" si="11"/>
        <v>13460846.834912099</v>
      </c>
      <c r="AV30" s="3">
        <f t="shared" si="11"/>
        <v>13460846.834912099</v>
      </c>
      <c r="AW30" s="3">
        <f t="shared" si="11"/>
        <v>13460846.834912099</v>
      </c>
      <c r="AX30" s="3">
        <f t="shared" si="11"/>
        <v>13460846.834912099</v>
      </c>
      <c r="AY30" s="3">
        <f t="shared" si="11"/>
        <v>13460846.834912099</v>
      </c>
    </row>
    <row r="31" spans="1:51" x14ac:dyDescent="0.25">
      <c r="A31" s="578"/>
      <c r="B31" s="11" t="str">
        <f t="shared" si="3"/>
        <v>Miscellaneous</v>
      </c>
      <c r="C31" s="3">
        <f t="shared" si="3"/>
        <v>0</v>
      </c>
      <c r="D31" s="3">
        <f t="shared" ref="D31:AY31" si="12">IF(SUM($C$19:$N$19)=0,0,C31+D13)</f>
        <v>0</v>
      </c>
      <c r="E31" s="3">
        <f t="shared" si="12"/>
        <v>0</v>
      </c>
      <c r="F31" s="348">
        <f t="shared" si="12"/>
        <v>0</v>
      </c>
      <c r="G31" s="3">
        <f t="shared" si="12"/>
        <v>0</v>
      </c>
      <c r="H31" s="3">
        <f t="shared" si="12"/>
        <v>0</v>
      </c>
      <c r="I31" s="3">
        <f t="shared" si="12"/>
        <v>0</v>
      </c>
      <c r="J31" s="3">
        <f t="shared" si="12"/>
        <v>0</v>
      </c>
      <c r="K31" s="3">
        <f t="shared" si="12"/>
        <v>0</v>
      </c>
      <c r="L31" s="3">
        <f t="shared" si="12"/>
        <v>0</v>
      </c>
      <c r="M31" s="3">
        <f t="shared" si="12"/>
        <v>0</v>
      </c>
      <c r="N31" s="3">
        <f t="shared" si="12"/>
        <v>250047.02867438816</v>
      </c>
      <c r="O31" s="3">
        <f t="shared" si="12"/>
        <v>250047.02867438816</v>
      </c>
      <c r="P31" s="3">
        <f t="shared" si="12"/>
        <v>250047.02867438816</v>
      </c>
      <c r="Q31" s="3">
        <f t="shared" si="12"/>
        <v>250047.02867438816</v>
      </c>
      <c r="R31" s="3">
        <f t="shared" si="12"/>
        <v>250047.02867438816</v>
      </c>
      <c r="S31" s="3">
        <f t="shared" si="12"/>
        <v>250047.02867438816</v>
      </c>
      <c r="T31" s="3">
        <f t="shared" si="12"/>
        <v>250047.02867438816</v>
      </c>
      <c r="U31" s="3">
        <f t="shared" si="12"/>
        <v>250047.02867438816</v>
      </c>
      <c r="V31" s="3">
        <f t="shared" si="12"/>
        <v>250047.02867438816</v>
      </c>
      <c r="W31" s="3">
        <f t="shared" si="12"/>
        <v>250047.02867438816</v>
      </c>
      <c r="X31" s="3">
        <f t="shared" si="12"/>
        <v>250047.02867438816</v>
      </c>
      <c r="Y31" s="3">
        <f t="shared" si="12"/>
        <v>250047.02867438816</v>
      </c>
      <c r="Z31" s="462">
        <f t="shared" si="12"/>
        <v>250047.02867438816</v>
      </c>
      <c r="AA31" s="3">
        <f t="shared" si="12"/>
        <v>250047.02867438816</v>
      </c>
      <c r="AB31" s="3">
        <f t="shared" si="12"/>
        <v>250047.02867438816</v>
      </c>
      <c r="AC31" s="3">
        <f t="shared" si="12"/>
        <v>250047.02867438816</v>
      </c>
      <c r="AD31" s="3">
        <f t="shared" si="12"/>
        <v>250047.02867438816</v>
      </c>
      <c r="AE31" s="3">
        <f t="shared" si="12"/>
        <v>250047.02867438816</v>
      </c>
      <c r="AF31" s="3">
        <f t="shared" si="12"/>
        <v>250047.02867438816</v>
      </c>
      <c r="AG31" s="3">
        <f t="shared" si="12"/>
        <v>250047.02867438816</v>
      </c>
      <c r="AH31" s="3">
        <f t="shared" si="12"/>
        <v>250047.02867438816</v>
      </c>
      <c r="AI31" s="3">
        <f t="shared" si="12"/>
        <v>250047.02867438816</v>
      </c>
      <c r="AJ31" s="3">
        <f t="shared" si="12"/>
        <v>250047.02867438816</v>
      </c>
      <c r="AK31" s="3">
        <f t="shared" si="12"/>
        <v>250047.02867438816</v>
      </c>
      <c r="AL31" s="3">
        <f t="shared" si="12"/>
        <v>250047.02867438816</v>
      </c>
      <c r="AM31" s="3">
        <f t="shared" si="12"/>
        <v>250047.02867438816</v>
      </c>
      <c r="AN31" s="3">
        <f t="shared" si="12"/>
        <v>250047.02867438816</v>
      </c>
      <c r="AO31" s="3">
        <f t="shared" si="12"/>
        <v>250047.02867438816</v>
      </c>
      <c r="AP31" s="3">
        <f t="shared" si="12"/>
        <v>250047.02867438816</v>
      </c>
      <c r="AQ31" s="3">
        <f t="shared" si="12"/>
        <v>250047.02867438816</v>
      </c>
      <c r="AR31" s="3">
        <f t="shared" si="12"/>
        <v>250047.02867438816</v>
      </c>
      <c r="AS31" s="3">
        <f t="shared" si="12"/>
        <v>250047.02867438816</v>
      </c>
      <c r="AT31" s="3">
        <f t="shared" si="12"/>
        <v>250047.02867438816</v>
      </c>
      <c r="AU31" s="3">
        <f t="shared" si="12"/>
        <v>250047.02867438816</v>
      </c>
      <c r="AV31" s="3">
        <f t="shared" si="12"/>
        <v>250047.02867438816</v>
      </c>
      <c r="AW31" s="3">
        <f t="shared" si="12"/>
        <v>250047.02867438816</v>
      </c>
      <c r="AX31" s="3">
        <f t="shared" si="12"/>
        <v>250047.02867438816</v>
      </c>
      <c r="AY31" s="3">
        <f t="shared" si="12"/>
        <v>250047.02867438816</v>
      </c>
    </row>
    <row r="32" spans="1:51" ht="15" customHeight="1" x14ac:dyDescent="0.25">
      <c r="A32" s="578"/>
      <c r="B32" s="11" t="str">
        <f t="shared" si="3"/>
        <v>Motors</v>
      </c>
      <c r="C32" s="3">
        <f t="shared" si="3"/>
        <v>0</v>
      </c>
      <c r="D32" s="3">
        <f t="shared" ref="D32:AY32" si="13">IF(SUM($C$19:$N$19)=0,0,C32+D14)</f>
        <v>0</v>
      </c>
      <c r="E32" s="3">
        <f t="shared" si="13"/>
        <v>0</v>
      </c>
      <c r="F32" s="348">
        <f t="shared" si="13"/>
        <v>0</v>
      </c>
      <c r="G32" s="3">
        <f t="shared" si="13"/>
        <v>0</v>
      </c>
      <c r="H32" s="3">
        <f t="shared" si="13"/>
        <v>0</v>
      </c>
      <c r="I32" s="3">
        <f t="shared" si="13"/>
        <v>0</v>
      </c>
      <c r="J32" s="3">
        <f t="shared" si="13"/>
        <v>0</v>
      </c>
      <c r="K32" s="3">
        <f t="shared" si="13"/>
        <v>0</v>
      </c>
      <c r="L32" s="3">
        <f t="shared" si="13"/>
        <v>0</v>
      </c>
      <c r="M32" s="3">
        <f t="shared" si="13"/>
        <v>0</v>
      </c>
      <c r="N32" s="3">
        <f t="shared" si="13"/>
        <v>0</v>
      </c>
      <c r="O32" s="3">
        <f t="shared" si="13"/>
        <v>0</v>
      </c>
      <c r="P32" s="3">
        <f t="shared" si="13"/>
        <v>0</v>
      </c>
      <c r="Q32" s="3">
        <f t="shared" si="13"/>
        <v>0</v>
      </c>
      <c r="R32" s="3">
        <f t="shared" si="13"/>
        <v>0</v>
      </c>
      <c r="S32" s="3">
        <f t="shared" si="13"/>
        <v>0</v>
      </c>
      <c r="T32" s="3">
        <f t="shared" si="13"/>
        <v>0</v>
      </c>
      <c r="U32" s="3">
        <f t="shared" si="13"/>
        <v>0</v>
      </c>
      <c r="V32" s="3">
        <f t="shared" si="13"/>
        <v>0</v>
      </c>
      <c r="W32" s="3">
        <f t="shared" si="13"/>
        <v>0</v>
      </c>
      <c r="X32" s="3">
        <f t="shared" si="13"/>
        <v>0</v>
      </c>
      <c r="Y32" s="3">
        <f t="shared" si="13"/>
        <v>0</v>
      </c>
      <c r="Z32" s="462">
        <f t="shared" si="13"/>
        <v>0</v>
      </c>
      <c r="AA32" s="3">
        <f t="shared" si="13"/>
        <v>0</v>
      </c>
      <c r="AB32" s="3">
        <f t="shared" si="13"/>
        <v>0</v>
      </c>
      <c r="AC32" s="3">
        <f t="shared" si="13"/>
        <v>0</v>
      </c>
      <c r="AD32" s="3">
        <f t="shared" si="13"/>
        <v>0</v>
      </c>
      <c r="AE32" s="3">
        <f t="shared" si="13"/>
        <v>0</v>
      </c>
      <c r="AF32" s="3">
        <f t="shared" si="13"/>
        <v>0</v>
      </c>
      <c r="AG32" s="3">
        <f t="shared" si="13"/>
        <v>0</v>
      </c>
      <c r="AH32" s="3">
        <f t="shared" si="13"/>
        <v>0</v>
      </c>
      <c r="AI32" s="3">
        <f t="shared" si="13"/>
        <v>0</v>
      </c>
      <c r="AJ32" s="3">
        <f t="shared" si="13"/>
        <v>0</v>
      </c>
      <c r="AK32" s="3">
        <f t="shared" si="13"/>
        <v>0</v>
      </c>
      <c r="AL32" s="3">
        <f t="shared" si="13"/>
        <v>0</v>
      </c>
      <c r="AM32" s="3">
        <f t="shared" si="13"/>
        <v>0</v>
      </c>
      <c r="AN32" s="3">
        <f t="shared" si="13"/>
        <v>0</v>
      </c>
      <c r="AO32" s="3">
        <f t="shared" si="13"/>
        <v>0</v>
      </c>
      <c r="AP32" s="3">
        <f t="shared" si="13"/>
        <v>0</v>
      </c>
      <c r="AQ32" s="3">
        <f t="shared" si="13"/>
        <v>0</v>
      </c>
      <c r="AR32" s="3">
        <f t="shared" si="13"/>
        <v>0</v>
      </c>
      <c r="AS32" s="3">
        <f t="shared" si="13"/>
        <v>0</v>
      </c>
      <c r="AT32" s="3">
        <f t="shared" si="13"/>
        <v>0</v>
      </c>
      <c r="AU32" s="3">
        <f t="shared" si="13"/>
        <v>0</v>
      </c>
      <c r="AV32" s="3">
        <f t="shared" si="13"/>
        <v>0</v>
      </c>
      <c r="AW32" s="3">
        <f t="shared" si="13"/>
        <v>0</v>
      </c>
      <c r="AX32" s="3">
        <f t="shared" si="13"/>
        <v>0</v>
      </c>
      <c r="AY32" s="3">
        <f t="shared" si="13"/>
        <v>0</v>
      </c>
    </row>
    <row r="33" spans="1:51" x14ac:dyDescent="0.25">
      <c r="A33" s="578"/>
      <c r="B33" s="11" t="str">
        <f t="shared" si="3"/>
        <v>Process</v>
      </c>
      <c r="C33" s="3">
        <f t="shared" si="3"/>
        <v>0</v>
      </c>
      <c r="D33" s="3">
        <f t="shared" ref="D33:AY33" si="14">IF(SUM($C$19:$N$19)=0,0,C33+D15)</f>
        <v>0</v>
      </c>
      <c r="E33" s="3">
        <f t="shared" si="14"/>
        <v>0</v>
      </c>
      <c r="F33" s="348">
        <f t="shared" si="14"/>
        <v>0</v>
      </c>
      <c r="G33" s="3">
        <f t="shared" si="14"/>
        <v>0</v>
      </c>
      <c r="H33" s="3">
        <f t="shared" si="14"/>
        <v>0</v>
      </c>
      <c r="I33" s="3">
        <f t="shared" si="14"/>
        <v>0</v>
      </c>
      <c r="J33" s="3">
        <f t="shared" si="14"/>
        <v>0</v>
      </c>
      <c r="K33" s="3">
        <f t="shared" si="14"/>
        <v>0</v>
      </c>
      <c r="L33" s="3">
        <f t="shared" si="14"/>
        <v>0</v>
      </c>
      <c r="M33" s="3">
        <f t="shared" si="14"/>
        <v>0</v>
      </c>
      <c r="N33" s="3">
        <f t="shared" si="14"/>
        <v>46341.077999999994</v>
      </c>
      <c r="O33" s="3">
        <f t="shared" si="14"/>
        <v>46341.077999999994</v>
      </c>
      <c r="P33" s="3">
        <f t="shared" si="14"/>
        <v>46341.077999999994</v>
      </c>
      <c r="Q33" s="3">
        <f t="shared" si="14"/>
        <v>46341.077999999994</v>
      </c>
      <c r="R33" s="3">
        <f t="shared" si="14"/>
        <v>46341.077999999994</v>
      </c>
      <c r="S33" s="3">
        <f t="shared" si="14"/>
        <v>46341.077999999994</v>
      </c>
      <c r="T33" s="3">
        <f t="shared" si="14"/>
        <v>46341.077999999994</v>
      </c>
      <c r="U33" s="3">
        <f t="shared" si="14"/>
        <v>46341.077999999994</v>
      </c>
      <c r="V33" s="3">
        <f t="shared" si="14"/>
        <v>46341.077999999994</v>
      </c>
      <c r="W33" s="3">
        <f t="shared" si="14"/>
        <v>46341.077999999994</v>
      </c>
      <c r="X33" s="3">
        <f t="shared" si="14"/>
        <v>46341.077999999994</v>
      </c>
      <c r="Y33" s="3">
        <f t="shared" si="14"/>
        <v>46341.077999999994</v>
      </c>
      <c r="Z33" s="462">
        <f t="shared" si="14"/>
        <v>46341.077999999994</v>
      </c>
      <c r="AA33" s="3">
        <f t="shared" si="14"/>
        <v>46341.077999999994</v>
      </c>
      <c r="AB33" s="3">
        <f t="shared" si="14"/>
        <v>46341.077999999994</v>
      </c>
      <c r="AC33" s="3">
        <f t="shared" si="14"/>
        <v>46341.077999999994</v>
      </c>
      <c r="AD33" s="3">
        <f t="shared" si="14"/>
        <v>46341.077999999994</v>
      </c>
      <c r="AE33" s="3">
        <f t="shared" si="14"/>
        <v>46341.077999999994</v>
      </c>
      <c r="AF33" s="3">
        <f t="shared" si="14"/>
        <v>46341.077999999994</v>
      </c>
      <c r="AG33" s="3">
        <f t="shared" si="14"/>
        <v>46341.077999999994</v>
      </c>
      <c r="AH33" s="3">
        <f t="shared" si="14"/>
        <v>46341.077999999994</v>
      </c>
      <c r="AI33" s="3">
        <f t="shared" si="14"/>
        <v>46341.077999999994</v>
      </c>
      <c r="AJ33" s="3">
        <f t="shared" si="14"/>
        <v>46341.077999999994</v>
      </c>
      <c r="AK33" s="3">
        <f t="shared" si="14"/>
        <v>46341.077999999994</v>
      </c>
      <c r="AL33" s="3">
        <f t="shared" si="14"/>
        <v>46341.077999999994</v>
      </c>
      <c r="AM33" s="3">
        <f t="shared" si="14"/>
        <v>46341.077999999994</v>
      </c>
      <c r="AN33" s="3">
        <f t="shared" si="14"/>
        <v>46341.077999999994</v>
      </c>
      <c r="AO33" s="3">
        <f t="shared" si="14"/>
        <v>46341.077999999994</v>
      </c>
      <c r="AP33" s="3">
        <f t="shared" si="14"/>
        <v>46341.077999999994</v>
      </c>
      <c r="AQ33" s="3">
        <f t="shared" si="14"/>
        <v>46341.077999999994</v>
      </c>
      <c r="AR33" s="3">
        <f t="shared" si="14"/>
        <v>46341.077999999994</v>
      </c>
      <c r="AS33" s="3">
        <f t="shared" si="14"/>
        <v>46341.077999999994</v>
      </c>
      <c r="AT33" s="3">
        <f t="shared" si="14"/>
        <v>46341.077999999994</v>
      </c>
      <c r="AU33" s="3">
        <f t="shared" si="14"/>
        <v>46341.077999999994</v>
      </c>
      <c r="AV33" s="3">
        <f t="shared" si="14"/>
        <v>46341.077999999994</v>
      </c>
      <c r="AW33" s="3">
        <f t="shared" si="14"/>
        <v>46341.077999999994</v>
      </c>
      <c r="AX33" s="3">
        <f t="shared" si="14"/>
        <v>46341.077999999994</v>
      </c>
      <c r="AY33" s="3">
        <f t="shared" si="14"/>
        <v>46341.077999999994</v>
      </c>
    </row>
    <row r="34" spans="1:51" x14ac:dyDescent="0.25">
      <c r="A34" s="578"/>
      <c r="B34" s="11" t="str">
        <f t="shared" si="3"/>
        <v>Refrigeration</v>
      </c>
      <c r="C34" s="3">
        <f t="shared" si="3"/>
        <v>0</v>
      </c>
      <c r="D34" s="3">
        <f t="shared" ref="D34:AY34" si="15">IF(SUM($C$19:$N$19)=0,0,C34+D16)</f>
        <v>0</v>
      </c>
      <c r="E34" s="3">
        <f t="shared" si="15"/>
        <v>0</v>
      </c>
      <c r="F34" s="348">
        <f t="shared" si="15"/>
        <v>0</v>
      </c>
      <c r="G34" s="3">
        <f t="shared" si="15"/>
        <v>0</v>
      </c>
      <c r="H34" s="3">
        <f t="shared" si="15"/>
        <v>0</v>
      </c>
      <c r="I34" s="3">
        <f t="shared" si="15"/>
        <v>0</v>
      </c>
      <c r="J34" s="3">
        <f t="shared" si="15"/>
        <v>24775.87</v>
      </c>
      <c r="K34" s="3">
        <f t="shared" si="15"/>
        <v>24775.87</v>
      </c>
      <c r="L34" s="3">
        <f t="shared" si="15"/>
        <v>24775.87</v>
      </c>
      <c r="M34" s="3">
        <f t="shared" si="15"/>
        <v>24775.87</v>
      </c>
      <c r="N34" s="3">
        <f t="shared" si="15"/>
        <v>24775.87</v>
      </c>
      <c r="O34" s="3">
        <f t="shared" si="15"/>
        <v>24775.87</v>
      </c>
      <c r="P34" s="3">
        <f t="shared" si="15"/>
        <v>24775.87</v>
      </c>
      <c r="Q34" s="3">
        <f t="shared" si="15"/>
        <v>24775.87</v>
      </c>
      <c r="R34" s="3">
        <f t="shared" si="15"/>
        <v>24775.87</v>
      </c>
      <c r="S34" s="3">
        <f t="shared" si="15"/>
        <v>24775.87</v>
      </c>
      <c r="T34" s="3">
        <f t="shared" si="15"/>
        <v>24775.87</v>
      </c>
      <c r="U34" s="3">
        <f t="shared" si="15"/>
        <v>24775.87</v>
      </c>
      <c r="V34" s="3">
        <f t="shared" si="15"/>
        <v>24775.87</v>
      </c>
      <c r="W34" s="3">
        <f t="shared" si="15"/>
        <v>24775.87</v>
      </c>
      <c r="X34" s="3">
        <f t="shared" si="15"/>
        <v>24775.87</v>
      </c>
      <c r="Y34" s="3">
        <f t="shared" si="15"/>
        <v>24775.87</v>
      </c>
      <c r="Z34" s="462">
        <f t="shared" si="15"/>
        <v>24775.87</v>
      </c>
      <c r="AA34" s="3">
        <f t="shared" si="15"/>
        <v>24775.87</v>
      </c>
      <c r="AB34" s="3">
        <f t="shared" si="15"/>
        <v>24775.87</v>
      </c>
      <c r="AC34" s="3">
        <f t="shared" si="15"/>
        <v>24775.87</v>
      </c>
      <c r="AD34" s="3">
        <f t="shared" si="15"/>
        <v>24775.87</v>
      </c>
      <c r="AE34" s="3">
        <f t="shared" si="15"/>
        <v>24775.87</v>
      </c>
      <c r="AF34" s="3">
        <f t="shared" si="15"/>
        <v>24775.87</v>
      </c>
      <c r="AG34" s="3">
        <f t="shared" si="15"/>
        <v>24775.87</v>
      </c>
      <c r="AH34" s="3">
        <f t="shared" si="15"/>
        <v>24775.87</v>
      </c>
      <c r="AI34" s="3">
        <f t="shared" si="15"/>
        <v>24775.87</v>
      </c>
      <c r="AJ34" s="3">
        <f t="shared" si="15"/>
        <v>24775.87</v>
      </c>
      <c r="AK34" s="3">
        <f t="shared" si="15"/>
        <v>24775.87</v>
      </c>
      <c r="AL34" s="3">
        <f t="shared" si="15"/>
        <v>24775.87</v>
      </c>
      <c r="AM34" s="3">
        <f t="shared" si="15"/>
        <v>24775.87</v>
      </c>
      <c r="AN34" s="3">
        <f t="shared" si="15"/>
        <v>24775.87</v>
      </c>
      <c r="AO34" s="3">
        <f t="shared" si="15"/>
        <v>24775.87</v>
      </c>
      <c r="AP34" s="3">
        <f t="shared" si="15"/>
        <v>24775.87</v>
      </c>
      <c r="AQ34" s="3">
        <f t="shared" si="15"/>
        <v>24775.87</v>
      </c>
      <c r="AR34" s="3">
        <f t="shared" si="15"/>
        <v>24775.87</v>
      </c>
      <c r="AS34" s="3">
        <f t="shared" si="15"/>
        <v>24775.87</v>
      </c>
      <c r="AT34" s="3">
        <f t="shared" si="15"/>
        <v>24775.87</v>
      </c>
      <c r="AU34" s="3">
        <f t="shared" si="15"/>
        <v>24775.87</v>
      </c>
      <c r="AV34" s="3">
        <f t="shared" si="15"/>
        <v>24775.87</v>
      </c>
      <c r="AW34" s="3">
        <f t="shared" si="15"/>
        <v>24775.87</v>
      </c>
      <c r="AX34" s="3">
        <f t="shared" si="15"/>
        <v>24775.87</v>
      </c>
      <c r="AY34" s="3">
        <f t="shared" si="15"/>
        <v>24775.87</v>
      </c>
    </row>
    <row r="35" spans="1:51" x14ac:dyDescent="0.25">
      <c r="A35" s="578"/>
      <c r="B35" s="11" t="str">
        <f t="shared" si="3"/>
        <v>Water Heating</v>
      </c>
      <c r="C35" s="3">
        <f t="shared" si="3"/>
        <v>0</v>
      </c>
      <c r="D35" s="3">
        <f t="shared" ref="D35:AY35" si="16">IF(SUM($C$19:$N$19)=0,0,C35+D17)</f>
        <v>0</v>
      </c>
      <c r="E35" s="3">
        <f t="shared" si="16"/>
        <v>0</v>
      </c>
      <c r="F35" s="348">
        <f t="shared" si="16"/>
        <v>0</v>
      </c>
      <c r="G35" s="3">
        <f t="shared" si="16"/>
        <v>0</v>
      </c>
      <c r="H35" s="3">
        <f t="shared" si="16"/>
        <v>0</v>
      </c>
      <c r="I35" s="3">
        <f t="shared" si="16"/>
        <v>0</v>
      </c>
      <c r="J35" s="3">
        <f t="shared" si="16"/>
        <v>0</v>
      </c>
      <c r="K35" s="3">
        <f t="shared" si="16"/>
        <v>0</v>
      </c>
      <c r="L35" s="3">
        <f t="shared" si="16"/>
        <v>0</v>
      </c>
      <c r="M35" s="3">
        <f t="shared" si="16"/>
        <v>0</v>
      </c>
      <c r="N35" s="3">
        <f t="shared" si="16"/>
        <v>0</v>
      </c>
      <c r="O35" s="3">
        <f t="shared" si="16"/>
        <v>0</v>
      </c>
      <c r="P35" s="3">
        <f t="shared" si="16"/>
        <v>0</v>
      </c>
      <c r="Q35" s="3">
        <f t="shared" si="16"/>
        <v>0</v>
      </c>
      <c r="R35" s="3">
        <f t="shared" si="16"/>
        <v>0</v>
      </c>
      <c r="S35" s="3">
        <f t="shared" si="16"/>
        <v>0</v>
      </c>
      <c r="T35" s="3">
        <f t="shared" si="16"/>
        <v>0</v>
      </c>
      <c r="U35" s="3">
        <f t="shared" si="16"/>
        <v>0</v>
      </c>
      <c r="V35" s="3">
        <f t="shared" si="16"/>
        <v>0</v>
      </c>
      <c r="W35" s="3">
        <f t="shared" si="16"/>
        <v>0</v>
      </c>
      <c r="X35" s="3">
        <f t="shared" si="16"/>
        <v>0</v>
      </c>
      <c r="Y35" s="3">
        <f t="shared" si="16"/>
        <v>0</v>
      </c>
      <c r="Z35" s="462">
        <f t="shared" si="16"/>
        <v>0</v>
      </c>
      <c r="AA35" s="3">
        <f t="shared" si="16"/>
        <v>0</v>
      </c>
      <c r="AB35" s="3">
        <f t="shared" si="16"/>
        <v>0</v>
      </c>
      <c r="AC35" s="3">
        <f t="shared" si="16"/>
        <v>0</v>
      </c>
      <c r="AD35" s="3">
        <f t="shared" si="16"/>
        <v>0</v>
      </c>
      <c r="AE35" s="3">
        <f t="shared" si="16"/>
        <v>0</v>
      </c>
      <c r="AF35" s="3">
        <f t="shared" si="16"/>
        <v>0</v>
      </c>
      <c r="AG35" s="3">
        <f t="shared" si="16"/>
        <v>0</v>
      </c>
      <c r="AH35" s="3">
        <f t="shared" si="16"/>
        <v>0</v>
      </c>
      <c r="AI35" s="3">
        <f t="shared" si="16"/>
        <v>0</v>
      </c>
      <c r="AJ35" s="3">
        <f t="shared" si="16"/>
        <v>0</v>
      </c>
      <c r="AK35" s="3">
        <f t="shared" si="16"/>
        <v>0</v>
      </c>
      <c r="AL35" s="3">
        <f t="shared" si="16"/>
        <v>0</v>
      </c>
      <c r="AM35" s="3">
        <f t="shared" si="16"/>
        <v>0</v>
      </c>
      <c r="AN35" s="3">
        <f t="shared" si="16"/>
        <v>0</v>
      </c>
      <c r="AO35" s="3">
        <f t="shared" si="16"/>
        <v>0</v>
      </c>
      <c r="AP35" s="3">
        <f t="shared" si="16"/>
        <v>0</v>
      </c>
      <c r="AQ35" s="3">
        <f t="shared" si="16"/>
        <v>0</v>
      </c>
      <c r="AR35" s="3">
        <f t="shared" si="16"/>
        <v>0</v>
      </c>
      <c r="AS35" s="3">
        <f t="shared" si="16"/>
        <v>0</v>
      </c>
      <c r="AT35" s="3">
        <f t="shared" si="16"/>
        <v>0</v>
      </c>
      <c r="AU35" s="3">
        <f t="shared" si="16"/>
        <v>0</v>
      </c>
      <c r="AV35" s="3">
        <f t="shared" si="16"/>
        <v>0</v>
      </c>
      <c r="AW35" s="3">
        <f t="shared" si="16"/>
        <v>0</v>
      </c>
      <c r="AX35" s="3">
        <f t="shared" si="16"/>
        <v>0</v>
      </c>
      <c r="AY35" s="3">
        <f t="shared" si="16"/>
        <v>0</v>
      </c>
    </row>
    <row r="36" spans="1:51" ht="15" customHeight="1" x14ac:dyDescent="0.25">
      <c r="A36" s="578"/>
      <c r="B36" s="11" t="str">
        <f t="shared" si="3"/>
        <v xml:space="preserve"> </v>
      </c>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c r="AL36" s="3"/>
      <c r="AM36" s="3"/>
      <c r="AN36" s="3"/>
      <c r="AO36" s="3"/>
      <c r="AP36" s="3"/>
      <c r="AQ36" s="3"/>
      <c r="AR36" s="3"/>
      <c r="AS36" s="3"/>
      <c r="AT36" s="3"/>
      <c r="AU36" s="3"/>
      <c r="AV36" s="3"/>
      <c r="AW36" s="3"/>
      <c r="AX36" s="3"/>
      <c r="AY36" s="3"/>
    </row>
    <row r="37" spans="1:51" ht="15" customHeight="1" thickBot="1" x14ac:dyDescent="0.3">
      <c r="A37" s="579"/>
      <c r="B37" s="188" t="str">
        <f t="shared" si="3"/>
        <v>Monthly kWh</v>
      </c>
      <c r="C37" s="236">
        <f>SUM(C23:C36)</f>
        <v>0</v>
      </c>
      <c r="D37" s="236">
        <f t="shared" ref="D37:AY37" si="17">SUM(D23:D36)</f>
        <v>302750.24319563276</v>
      </c>
      <c r="E37" s="236">
        <f t="shared" si="17"/>
        <v>3259326.1574305231</v>
      </c>
      <c r="F37" s="236">
        <f t="shared" si="17"/>
        <v>3654659.3969399044</v>
      </c>
      <c r="G37" s="236">
        <f t="shared" si="17"/>
        <v>4677572.968564786</v>
      </c>
      <c r="H37" s="236">
        <f t="shared" si="17"/>
        <v>5544574.4479219038</v>
      </c>
      <c r="I37" s="236">
        <f t="shared" si="17"/>
        <v>7112311.7298246818</v>
      </c>
      <c r="J37" s="236">
        <f t="shared" si="17"/>
        <v>8071708.5479788156</v>
      </c>
      <c r="K37" s="236">
        <f t="shared" si="17"/>
        <v>8796358.799858164</v>
      </c>
      <c r="L37" s="236">
        <f t="shared" si="17"/>
        <v>11590643.131843645</v>
      </c>
      <c r="M37" s="236">
        <f t="shared" si="17"/>
        <v>13642122.091985764</v>
      </c>
      <c r="N37" s="236">
        <f t="shared" si="17"/>
        <v>22504941.623528697</v>
      </c>
      <c r="O37" s="236">
        <f t="shared" si="17"/>
        <v>22504941.623528697</v>
      </c>
      <c r="P37" s="236">
        <f t="shared" si="17"/>
        <v>22504941.623528697</v>
      </c>
      <c r="Q37" s="236">
        <f t="shared" si="17"/>
        <v>22504941.623528697</v>
      </c>
      <c r="R37" s="236">
        <f t="shared" si="17"/>
        <v>22504941.623528697</v>
      </c>
      <c r="S37" s="236">
        <f t="shared" si="17"/>
        <v>22504941.623528697</v>
      </c>
      <c r="T37" s="236">
        <f t="shared" si="17"/>
        <v>22504941.623528697</v>
      </c>
      <c r="U37" s="236">
        <f t="shared" si="17"/>
        <v>22504941.623528697</v>
      </c>
      <c r="V37" s="236">
        <f t="shared" si="17"/>
        <v>22504941.623528697</v>
      </c>
      <c r="W37" s="236">
        <f t="shared" si="17"/>
        <v>22504941.623528697</v>
      </c>
      <c r="X37" s="236">
        <f t="shared" si="17"/>
        <v>22504941.623528697</v>
      </c>
      <c r="Y37" s="236">
        <f t="shared" si="17"/>
        <v>22504941.623528697</v>
      </c>
      <c r="Z37" s="236">
        <f t="shared" si="17"/>
        <v>22504941.623528697</v>
      </c>
      <c r="AA37" s="236">
        <f t="shared" si="17"/>
        <v>22504941.623528697</v>
      </c>
      <c r="AB37" s="236">
        <f t="shared" si="17"/>
        <v>22504941.623528697</v>
      </c>
      <c r="AC37" s="236">
        <f t="shared" si="17"/>
        <v>22504941.623528697</v>
      </c>
      <c r="AD37" s="236">
        <f t="shared" si="17"/>
        <v>22504941.623528697</v>
      </c>
      <c r="AE37" s="236">
        <f t="shared" si="17"/>
        <v>22504941.623528697</v>
      </c>
      <c r="AF37" s="236">
        <f t="shared" si="17"/>
        <v>22504941.623528697</v>
      </c>
      <c r="AG37" s="236">
        <f t="shared" si="17"/>
        <v>22504941.623528697</v>
      </c>
      <c r="AH37" s="236">
        <f t="shared" si="17"/>
        <v>22504941.623528697</v>
      </c>
      <c r="AI37" s="236">
        <f t="shared" si="17"/>
        <v>22504941.623528697</v>
      </c>
      <c r="AJ37" s="236">
        <f t="shared" si="17"/>
        <v>22504941.623528697</v>
      </c>
      <c r="AK37" s="236">
        <f t="shared" si="17"/>
        <v>22504941.623528697</v>
      </c>
      <c r="AL37" s="236">
        <f t="shared" si="17"/>
        <v>22504941.623528697</v>
      </c>
      <c r="AM37" s="236">
        <f t="shared" si="17"/>
        <v>22504941.623528697</v>
      </c>
      <c r="AN37" s="236">
        <f t="shared" si="17"/>
        <v>22504941.623528697</v>
      </c>
      <c r="AO37" s="236">
        <f t="shared" si="17"/>
        <v>22504941.623528697</v>
      </c>
      <c r="AP37" s="236">
        <f t="shared" si="17"/>
        <v>22504941.623528697</v>
      </c>
      <c r="AQ37" s="236">
        <f t="shared" si="17"/>
        <v>22504941.623528697</v>
      </c>
      <c r="AR37" s="236">
        <f t="shared" si="17"/>
        <v>22504941.623528697</v>
      </c>
      <c r="AS37" s="236">
        <f t="shared" si="17"/>
        <v>22504941.623528697</v>
      </c>
      <c r="AT37" s="236">
        <f t="shared" si="17"/>
        <v>22504941.623528697</v>
      </c>
      <c r="AU37" s="236">
        <f t="shared" si="17"/>
        <v>22504941.623528697</v>
      </c>
      <c r="AV37" s="236">
        <f t="shared" si="17"/>
        <v>22504941.623528697</v>
      </c>
      <c r="AW37" s="236">
        <f t="shared" si="17"/>
        <v>22504941.623528697</v>
      </c>
      <c r="AX37" s="236">
        <f t="shared" si="17"/>
        <v>22504941.623528697</v>
      </c>
      <c r="AY37" s="236">
        <f t="shared" si="17"/>
        <v>22504941.623528697</v>
      </c>
    </row>
    <row r="38" spans="1:51" x14ac:dyDescent="0.25">
      <c r="A38" s="8"/>
      <c r="B38" s="251"/>
      <c r="C38" s="9"/>
      <c r="D38" s="251"/>
      <c r="E38" s="9"/>
      <c r="F38" s="251"/>
      <c r="G38" s="251"/>
      <c r="H38" s="9"/>
      <c r="I38" s="251"/>
      <c r="J38" s="251"/>
      <c r="K38" s="9"/>
      <c r="L38" s="251"/>
      <c r="M38" s="251"/>
      <c r="N38" s="310" t="s">
        <v>197</v>
      </c>
      <c r="O38" s="309">
        <f>SUM(C5:N18)</f>
        <v>22504941.6235287</v>
      </c>
      <c r="P38" s="251"/>
      <c r="Q38" s="9"/>
      <c r="R38" s="251"/>
      <c r="S38" s="251"/>
      <c r="T38" s="9"/>
      <c r="U38" s="251"/>
      <c r="V38" s="251"/>
      <c r="W38" s="9"/>
      <c r="X38" s="251"/>
      <c r="Y38" s="251"/>
      <c r="Z38" s="9"/>
      <c r="AA38" s="251"/>
      <c r="AB38" s="251"/>
      <c r="AC38" s="9"/>
      <c r="AD38" s="251"/>
      <c r="AE38" s="251"/>
      <c r="AF38" s="9"/>
      <c r="AG38" s="251"/>
      <c r="AH38" s="251"/>
      <c r="AI38" s="9"/>
      <c r="AJ38" s="251"/>
      <c r="AK38" s="251"/>
      <c r="AL38" s="9"/>
      <c r="AM38" s="251"/>
      <c r="AN38" s="251"/>
      <c r="AO38" s="9"/>
      <c r="AP38" s="251"/>
      <c r="AQ38" s="251"/>
      <c r="AR38" s="9"/>
      <c r="AS38" s="251"/>
      <c r="AT38" s="251"/>
      <c r="AU38" s="9"/>
      <c r="AV38" s="251"/>
      <c r="AW38" s="251"/>
      <c r="AX38" s="9"/>
      <c r="AY38" s="251"/>
    </row>
    <row r="39" spans="1:51" ht="15.75" thickBot="1" x14ac:dyDescent="0.3">
      <c r="C39" s="130"/>
      <c r="D39" s="130"/>
      <c r="E39" s="130"/>
      <c r="F39" s="130"/>
      <c r="G39" s="130"/>
      <c r="H39" s="130"/>
      <c r="I39" s="130"/>
      <c r="J39" s="130"/>
      <c r="K39" s="130"/>
      <c r="L39" s="130"/>
      <c r="M39" s="130"/>
      <c r="N39" s="130"/>
      <c r="O39" s="130"/>
      <c r="P39" s="130"/>
      <c r="Q39" s="346" t="s">
        <v>217</v>
      </c>
      <c r="R39" s="130"/>
      <c r="S39" s="130"/>
      <c r="T39" s="130"/>
      <c r="U39" s="130"/>
      <c r="V39" s="130"/>
      <c r="W39" s="130"/>
      <c r="X39" s="130"/>
      <c r="Y39" s="130"/>
      <c r="Z39" s="130"/>
      <c r="AA39" s="130"/>
      <c r="AB39" s="130"/>
      <c r="AC39" s="130"/>
      <c r="AD39" s="130"/>
      <c r="AE39" s="130"/>
      <c r="AF39" s="130"/>
      <c r="AG39" s="463" t="s">
        <v>287</v>
      </c>
      <c r="AH39" s="130"/>
      <c r="AI39" s="130"/>
      <c r="AJ39" s="130"/>
      <c r="AK39" s="130"/>
      <c r="AL39" s="130"/>
      <c r="AM39" s="130"/>
      <c r="AN39" s="130"/>
      <c r="AO39" s="130"/>
      <c r="AP39" s="130"/>
      <c r="AQ39" s="130"/>
      <c r="AR39" s="130"/>
      <c r="AS39" s="130"/>
      <c r="AT39" s="130"/>
      <c r="AU39" s="130"/>
      <c r="AV39" s="130"/>
      <c r="AW39" s="130"/>
      <c r="AX39" s="130"/>
      <c r="AY39" s="130"/>
    </row>
    <row r="40" spans="1:51" ht="16.5" thickBot="1" x14ac:dyDescent="0.3">
      <c r="A40" s="580" t="s">
        <v>16</v>
      </c>
      <c r="B40" s="17" t="s">
        <v>10</v>
      </c>
      <c r="C40" s="146">
        <f>C$4</f>
        <v>44197</v>
      </c>
      <c r="D40" s="146">
        <f t="shared" ref="D40:AY40" si="18">D$4</f>
        <v>44228</v>
      </c>
      <c r="E40" s="146">
        <f t="shared" si="18"/>
        <v>44256</v>
      </c>
      <c r="F40" s="146">
        <f t="shared" si="18"/>
        <v>44287</v>
      </c>
      <c r="G40" s="146">
        <f t="shared" si="18"/>
        <v>44317</v>
      </c>
      <c r="H40" s="146">
        <f t="shared" si="18"/>
        <v>44348</v>
      </c>
      <c r="I40" s="146">
        <f t="shared" si="18"/>
        <v>44378</v>
      </c>
      <c r="J40" s="146">
        <f t="shared" si="18"/>
        <v>44409</v>
      </c>
      <c r="K40" s="146">
        <f t="shared" si="18"/>
        <v>44440</v>
      </c>
      <c r="L40" s="146">
        <f t="shared" si="18"/>
        <v>44470</v>
      </c>
      <c r="M40" s="146">
        <f t="shared" si="18"/>
        <v>44501</v>
      </c>
      <c r="N40" s="146">
        <f t="shared" si="18"/>
        <v>44531</v>
      </c>
      <c r="O40" s="146">
        <f t="shared" si="18"/>
        <v>44562</v>
      </c>
      <c r="P40" s="146">
        <f t="shared" si="18"/>
        <v>44593</v>
      </c>
      <c r="Q40" s="146">
        <f t="shared" si="18"/>
        <v>44621</v>
      </c>
      <c r="R40" s="146">
        <f t="shared" si="18"/>
        <v>44652</v>
      </c>
      <c r="S40" s="146">
        <f t="shared" si="18"/>
        <v>44682</v>
      </c>
      <c r="T40" s="146">
        <f t="shared" si="18"/>
        <v>44713</v>
      </c>
      <c r="U40" s="146">
        <f t="shared" si="18"/>
        <v>44743</v>
      </c>
      <c r="V40" s="146">
        <f t="shared" si="18"/>
        <v>44774</v>
      </c>
      <c r="W40" s="146">
        <f t="shared" si="18"/>
        <v>44805</v>
      </c>
      <c r="X40" s="146">
        <f t="shared" si="18"/>
        <v>44835</v>
      </c>
      <c r="Y40" s="146">
        <f t="shared" si="18"/>
        <v>44866</v>
      </c>
      <c r="Z40" s="146">
        <f t="shared" si="18"/>
        <v>44896</v>
      </c>
      <c r="AA40" s="146">
        <f t="shared" si="18"/>
        <v>44927</v>
      </c>
      <c r="AB40" s="146">
        <f t="shared" si="18"/>
        <v>44958</v>
      </c>
      <c r="AC40" s="146">
        <f t="shared" si="18"/>
        <v>44986</v>
      </c>
      <c r="AD40" s="146">
        <f t="shared" si="18"/>
        <v>45017</v>
      </c>
      <c r="AE40" s="146">
        <f t="shared" si="18"/>
        <v>45047</v>
      </c>
      <c r="AF40" s="146">
        <f t="shared" si="18"/>
        <v>45078</v>
      </c>
      <c r="AG40" s="146">
        <f t="shared" si="18"/>
        <v>45108</v>
      </c>
      <c r="AH40" s="146">
        <f t="shared" si="18"/>
        <v>45139</v>
      </c>
      <c r="AI40" s="146">
        <f t="shared" si="18"/>
        <v>45170</v>
      </c>
      <c r="AJ40" s="146">
        <f t="shared" si="18"/>
        <v>45200</v>
      </c>
      <c r="AK40" s="146">
        <f t="shared" si="18"/>
        <v>45231</v>
      </c>
      <c r="AL40" s="146">
        <f t="shared" si="18"/>
        <v>45261</v>
      </c>
      <c r="AM40" s="146">
        <f t="shared" si="18"/>
        <v>45292</v>
      </c>
      <c r="AN40" s="146">
        <f t="shared" si="18"/>
        <v>45323</v>
      </c>
      <c r="AO40" s="146">
        <f t="shared" si="18"/>
        <v>45352</v>
      </c>
      <c r="AP40" s="146">
        <f t="shared" si="18"/>
        <v>45383</v>
      </c>
      <c r="AQ40" s="146">
        <f t="shared" si="18"/>
        <v>45413</v>
      </c>
      <c r="AR40" s="146">
        <f t="shared" si="18"/>
        <v>45444</v>
      </c>
      <c r="AS40" s="146">
        <f t="shared" si="18"/>
        <v>45474</v>
      </c>
      <c r="AT40" s="146">
        <f t="shared" si="18"/>
        <v>45505</v>
      </c>
      <c r="AU40" s="146">
        <f t="shared" si="18"/>
        <v>45536</v>
      </c>
      <c r="AV40" s="146">
        <f t="shared" si="18"/>
        <v>45566</v>
      </c>
      <c r="AW40" s="146">
        <f t="shared" si="18"/>
        <v>45597</v>
      </c>
      <c r="AX40" s="146">
        <f t="shared" si="18"/>
        <v>45627</v>
      </c>
      <c r="AY40" s="146">
        <f t="shared" si="18"/>
        <v>45658</v>
      </c>
    </row>
    <row r="41" spans="1:51" ht="15" customHeight="1" x14ac:dyDescent="0.25">
      <c r="A41" s="581"/>
      <c r="B41" s="11" t="str">
        <f t="shared" ref="B41:B55" si="19">B23</f>
        <v>Air Comp</v>
      </c>
      <c r="C41" s="3">
        <v>0</v>
      </c>
      <c r="D41" s="3">
        <v>0</v>
      </c>
      <c r="E41" s="3">
        <v>0</v>
      </c>
      <c r="F41" s="3">
        <v>0</v>
      </c>
      <c r="G41" s="3">
        <f>F41</f>
        <v>0</v>
      </c>
      <c r="H41" s="3">
        <f t="shared" ref="H41:AY41" si="20">G41</f>
        <v>0</v>
      </c>
      <c r="I41" s="3">
        <f t="shared" si="20"/>
        <v>0</v>
      </c>
      <c r="J41" s="3">
        <f t="shared" si="20"/>
        <v>0</v>
      </c>
      <c r="K41" s="3">
        <f t="shared" si="20"/>
        <v>0</v>
      </c>
      <c r="L41" s="3">
        <f t="shared" si="20"/>
        <v>0</v>
      </c>
      <c r="M41" s="3">
        <f t="shared" si="20"/>
        <v>0</v>
      </c>
      <c r="N41" s="3">
        <f t="shared" si="20"/>
        <v>0</v>
      </c>
      <c r="O41" s="3">
        <f t="shared" si="20"/>
        <v>0</v>
      </c>
      <c r="P41" s="3">
        <f t="shared" si="20"/>
        <v>0</v>
      </c>
      <c r="Q41" s="347">
        <v>0</v>
      </c>
      <c r="R41" s="3">
        <f t="shared" si="20"/>
        <v>0</v>
      </c>
      <c r="S41" s="3">
        <f t="shared" si="20"/>
        <v>0</v>
      </c>
      <c r="T41" s="3">
        <f t="shared" si="20"/>
        <v>0</v>
      </c>
      <c r="U41" s="3">
        <f t="shared" si="20"/>
        <v>0</v>
      </c>
      <c r="V41" s="3">
        <f t="shared" si="20"/>
        <v>0</v>
      </c>
      <c r="W41" s="3">
        <f t="shared" si="20"/>
        <v>0</v>
      </c>
      <c r="X41" s="3">
        <f t="shared" si="20"/>
        <v>0</v>
      </c>
      <c r="Y41" s="3">
        <f t="shared" si="20"/>
        <v>0</v>
      </c>
      <c r="Z41" s="3">
        <f t="shared" si="20"/>
        <v>0</v>
      </c>
      <c r="AA41" s="3">
        <f t="shared" si="20"/>
        <v>0</v>
      </c>
      <c r="AB41" s="3">
        <f t="shared" si="20"/>
        <v>0</v>
      </c>
      <c r="AC41" s="3">
        <f t="shared" si="20"/>
        <v>0</v>
      </c>
      <c r="AD41" s="3">
        <f t="shared" si="20"/>
        <v>0</v>
      </c>
      <c r="AE41" s="3">
        <f t="shared" si="20"/>
        <v>0</v>
      </c>
      <c r="AF41" s="3">
        <f t="shared" si="20"/>
        <v>0</v>
      </c>
      <c r="AG41" s="462">
        <v>731198.96247569809</v>
      </c>
      <c r="AH41" s="3">
        <f t="shared" si="20"/>
        <v>731198.96247569809</v>
      </c>
      <c r="AI41" s="3">
        <f t="shared" si="20"/>
        <v>731198.96247569809</v>
      </c>
      <c r="AJ41" s="3">
        <f t="shared" si="20"/>
        <v>731198.96247569809</v>
      </c>
      <c r="AK41" s="3">
        <f t="shared" si="20"/>
        <v>731198.96247569809</v>
      </c>
      <c r="AL41" s="3">
        <f t="shared" si="20"/>
        <v>731198.96247569809</v>
      </c>
      <c r="AM41" s="3">
        <f t="shared" si="20"/>
        <v>731198.96247569809</v>
      </c>
      <c r="AN41" s="3">
        <f t="shared" si="20"/>
        <v>731198.96247569809</v>
      </c>
      <c r="AO41" s="3">
        <f t="shared" si="20"/>
        <v>731198.96247569809</v>
      </c>
      <c r="AP41" s="3">
        <f t="shared" si="20"/>
        <v>731198.96247569809</v>
      </c>
      <c r="AQ41" s="3">
        <f t="shared" si="20"/>
        <v>731198.96247569809</v>
      </c>
      <c r="AR41" s="3">
        <f t="shared" si="20"/>
        <v>731198.96247569809</v>
      </c>
      <c r="AS41" s="3">
        <f t="shared" si="20"/>
        <v>731198.96247569809</v>
      </c>
      <c r="AT41" s="3">
        <f t="shared" si="20"/>
        <v>731198.96247569809</v>
      </c>
      <c r="AU41" s="3">
        <f t="shared" si="20"/>
        <v>731198.96247569809</v>
      </c>
      <c r="AV41" s="3">
        <f t="shared" si="20"/>
        <v>731198.96247569809</v>
      </c>
      <c r="AW41" s="3">
        <f t="shared" si="20"/>
        <v>731198.96247569809</v>
      </c>
      <c r="AX41" s="3">
        <f t="shared" si="20"/>
        <v>731198.96247569809</v>
      </c>
      <c r="AY41" s="3">
        <f t="shared" si="20"/>
        <v>731198.96247569809</v>
      </c>
    </row>
    <row r="42" spans="1:51" x14ac:dyDescent="0.25">
      <c r="A42" s="581"/>
      <c r="B42" s="12" t="str">
        <f t="shared" si="19"/>
        <v>Building Shell</v>
      </c>
      <c r="C42" s="3">
        <v>0</v>
      </c>
      <c r="D42" s="3">
        <v>0</v>
      </c>
      <c r="E42" s="3">
        <v>0</v>
      </c>
      <c r="F42" s="3">
        <v>0</v>
      </c>
      <c r="G42" s="3">
        <f t="shared" ref="G42:AY42" si="21">F42</f>
        <v>0</v>
      </c>
      <c r="H42" s="3">
        <f t="shared" si="21"/>
        <v>0</v>
      </c>
      <c r="I42" s="3">
        <f t="shared" si="21"/>
        <v>0</v>
      </c>
      <c r="J42" s="3">
        <f t="shared" si="21"/>
        <v>0</v>
      </c>
      <c r="K42" s="3">
        <f t="shared" si="21"/>
        <v>0</v>
      </c>
      <c r="L42" s="3">
        <f t="shared" si="21"/>
        <v>0</v>
      </c>
      <c r="M42" s="3">
        <f t="shared" si="21"/>
        <v>0</v>
      </c>
      <c r="N42" s="3">
        <f t="shared" si="21"/>
        <v>0</v>
      </c>
      <c r="O42" s="3">
        <f t="shared" si="21"/>
        <v>0</v>
      </c>
      <c r="P42" s="3">
        <f t="shared" si="21"/>
        <v>0</v>
      </c>
      <c r="Q42" s="347">
        <v>0</v>
      </c>
      <c r="R42" s="3">
        <f t="shared" si="21"/>
        <v>0</v>
      </c>
      <c r="S42" s="3">
        <f t="shared" si="21"/>
        <v>0</v>
      </c>
      <c r="T42" s="3">
        <f t="shared" si="21"/>
        <v>0</v>
      </c>
      <c r="U42" s="3">
        <f t="shared" si="21"/>
        <v>0</v>
      </c>
      <c r="V42" s="3">
        <f t="shared" si="21"/>
        <v>0</v>
      </c>
      <c r="W42" s="3">
        <f t="shared" si="21"/>
        <v>0</v>
      </c>
      <c r="X42" s="3">
        <f t="shared" si="21"/>
        <v>0</v>
      </c>
      <c r="Y42" s="3">
        <f t="shared" si="21"/>
        <v>0</v>
      </c>
      <c r="Z42" s="3">
        <f t="shared" si="21"/>
        <v>0</v>
      </c>
      <c r="AA42" s="3">
        <f t="shared" si="21"/>
        <v>0</v>
      </c>
      <c r="AB42" s="3">
        <f t="shared" si="21"/>
        <v>0</v>
      </c>
      <c r="AC42" s="3">
        <f t="shared" si="21"/>
        <v>0</v>
      </c>
      <c r="AD42" s="3">
        <f t="shared" si="21"/>
        <v>0</v>
      </c>
      <c r="AE42" s="3">
        <f t="shared" si="21"/>
        <v>0</v>
      </c>
      <c r="AF42" s="3">
        <f t="shared" si="21"/>
        <v>0</v>
      </c>
      <c r="AG42" s="462">
        <v>0</v>
      </c>
      <c r="AH42" s="3">
        <f t="shared" si="21"/>
        <v>0</v>
      </c>
      <c r="AI42" s="3">
        <f t="shared" si="21"/>
        <v>0</v>
      </c>
      <c r="AJ42" s="3">
        <f t="shared" si="21"/>
        <v>0</v>
      </c>
      <c r="AK42" s="3">
        <f t="shared" si="21"/>
        <v>0</v>
      </c>
      <c r="AL42" s="3">
        <f t="shared" si="21"/>
        <v>0</v>
      </c>
      <c r="AM42" s="3">
        <f t="shared" si="21"/>
        <v>0</v>
      </c>
      <c r="AN42" s="3">
        <f t="shared" si="21"/>
        <v>0</v>
      </c>
      <c r="AO42" s="3">
        <f t="shared" si="21"/>
        <v>0</v>
      </c>
      <c r="AP42" s="3">
        <f t="shared" si="21"/>
        <v>0</v>
      </c>
      <c r="AQ42" s="3">
        <f t="shared" si="21"/>
        <v>0</v>
      </c>
      <c r="AR42" s="3">
        <f t="shared" si="21"/>
        <v>0</v>
      </c>
      <c r="AS42" s="3">
        <f t="shared" si="21"/>
        <v>0</v>
      </c>
      <c r="AT42" s="3">
        <f t="shared" si="21"/>
        <v>0</v>
      </c>
      <c r="AU42" s="3">
        <f t="shared" si="21"/>
        <v>0</v>
      </c>
      <c r="AV42" s="3">
        <f t="shared" si="21"/>
        <v>0</v>
      </c>
      <c r="AW42" s="3">
        <f t="shared" si="21"/>
        <v>0</v>
      </c>
      <c r="AX42" s="3">
        <f t="shared" si="21"/>
        <v>0</v>
      </c>
      <c r="AY42" s="3">
        <f t="shared" si="21"/>
        <v>0</v>
      </c>
    </row>
    <row r="43" spans="1:51" x14ac:dyDescent="0.25">
      <c r="A43" s="581"/>
      <c r="B43" s="11" t="str">
        <f t="shared" si="19"/>
        <v>Cooking</v>
      </c>
      <c r="C43" s="3">
        <v>0</v>
      </c>
      <c r="D43" s="3">
        <v>0</v>
      </c>
      <c r="E43" s="3">
        <v>0</v>
      </c>
      <c r="F43" s="3">
        <v>0</v>
      </c>
      <c r="G43" s="3">
        <f t="shared" ref="G43:AY43" si="22">F43</f>
        <v>0</v>
      </c>
      <c r="H43" s="3">
        <f t="shared" si="22"/>
        <v>0</v>
      </c>
      <c r="I43" s="3">
        <f t="shared" si="22"/>
        <v>0</v>
      </c>
      <c r="J43" s="3">
        <f t="shared" si="22"/>
        <v>0</v>
      </c>
      <c r="K43" s="3">
        <f t="shared" si="22"/>
        <v>0</v>
      </c>
      <c r="L43" s="3">
        <f t="shared" si="22"/>
        <v>0</v>
      </c>
      <c r="M43" s="3">
        <f t="shared" si="22"/>
        <v>0</v>
      </c>
      <c r="N43" s="3">
        <f t="shared" si="22"/>
        <v>0</v>
      </c>
      <c r="O43" s="3">
        <f t="shared" si="22"/>
        <v>0</v>
      </c>
      <c r="P43" s="3">
        <f t="shared" si="22"/>
        <v>0</v>
      </c>
      <c r="Q43" s="347">
        <v>0</v>
      </c>
      <c r="R43" s="3">
        <f t="shared" si="22"/>
        <v>0</v>
      </c>
      <c r="S43" s="3">
        <f t="shared" si="22"/>
        <v>0</v>
      </c>
      <c r="T43" s="3">
        <f t="shared" si="22"/>
        <v>0</v>
      </c>
      <c r="U43" s="3">
        <f t="shared" si="22"/>
        <v>0</v>
      </c>
      <c r="V43" s="3">
        <f t="shared" si="22"/>
        <v>0</v>
      </c>
      <c r="W43" s="3">
        <f t="shared" si="22"/>
        <v>0</v>
      </c>
      <c r="X43" s="3">
        <f t="shared" si="22"/>
        <v>0</v>
      </c>
      <c r="Y43" s="3">
        <f t="shared" si="22"/>
        <v>0</v>
      </c>
      <c r="Z43" s="3">
        <f t="shared" si="22"/>
        <v>0</v>
      </c>
      <c r="AA43" s="3">
        <f t="shared" si="22"/>
        <v>0</v>
      </c>
      <c r="AB43" s="3">
        <f t="shared" si="22"/>
        <v>0</v>
      </c>
      <c r="AC43" s="3">
        <f t="shared" si="22"/>
        <v>0</v>
      </c>
      <c r="AD43" s="3">
        <f t="shared" si="22"/>
        <v>0</v>
      </c>
      <c r="AE43" s="3">
        <f t="shared" si="22"/>
        <v>0</v>
      </c>
      <c r="AF43" s="3">
        <f t="shared" si="22"/>
        <v>0</v>
      </c>
      <c r="AG43" s="462">
        <v>0</v>
      </c>
      <c r="AH43" s="3">
        <f t="shared" si="22"/>
        <v>0</v>
      </c>
      <c r="AI43" s="3">
        <f t="shared" si="22"/>
        <v>0</v>
      </c>
      <c r="AJ43" s="3">
        <f t="shared" si="22"/>
        <v>0</v>
      </c>
      <c r="AK43" s="3">
        <f t="shared" si="22"/>
        <v>0</v>
      </c>
      <c r="AL43" s="3">
        <f t="shared" si="22"/>
        <v>0</v>
      </c>
      <c r="AM43" s="3">
        <f t="shared" si="22"/>
        <v>0</v>
      </c>
      <c r="AN43" s="3">
        <f t="shared" si="22"/>
        <v>0</v>
      </c>
      <c r="AO43" s="3">
        <f t="shared" si="22"/>
        <v>0</v>
      </c>
      <c r="AP43" s="3">
        <f t="shared" si="22"/>
        <v>0</v>
      </c>
      <c r="AQ43" s="3">
        <f t="shared" si="22"/>
        <v>0</v>
      </c>
      <c r="AR43" s="3">
        <f t="shared" si="22"/>
        <v>0</v>
      </c>
      <c r="AS43" s="3">
        <f t="shared" si="22"/>
        <v>0</v>
      </c>
      <c r="AT43" s="3">
        <f t="shared" si="22"/>
        <v>0</v>
      </c>
      <c r="AU43" s="3">
        <f t="shared" si="22"/>
        <v>0</v>
      </c>
      <c r="AV43" s="3">
        <f t="shared" si="22"/>
        <v>0</v>
      </c>
      <c r="AW43" s="3">
        <f t="shared" si="22"/>
        <v>0</v>
      </c>
      <c r="AX43" s="3">
        <f t="shared" si="22"/>
        <v>0</v>
      </c>
      <c r="AY43" s="3">
        <f t="shared" si="22"/>
        <v>0</v>
      </c>
    </row>
    <row r="44" spans="1:51" x14ac:dyDescent="0.25">
      <c r="A44" s="581"/>
      <c r="B44" s="11" t="str">
        <f t="shared" si="19"/>
        <v>Cooling</v>
      </c>
      <c r="C44" s="3">
        <v>0</v>
      </c>
      <c r="D44" s="3">
        <v>0</v>
      </c>
      <c r="E44" s="3">
        <v>0</v>
      </c>
      <c r="F44" s="3">
        <v>0</v>
      </c>
      <c r="G44" s="3">
        <f t="shared" ref="G44:AY44" si="23">F44</f>
        <v>0</v>
      </c>
      <c r="H44" s="3">
        <f t="shared" si="23"/>
        <v>0</v>
      </c>
      <c r="I44" s="3">
        <f t="shared" si="23"/>
        <v>0</v>
      </c>
      <c r="J44" s="3">
        <f t="shared" si="23"/>
        <v>0</v>
      </c>
      <c r="K44" s="3">
        <f t="shared" si="23"/>
        <v>0</v>
      </c>
      <c r="L44" s="3">
        <f t="shared" si="23"/>
        <v>0</v>
      </c>
      <c r="M44" s="3">
        <f t="shared" si="23"/>
        <v>0</v>
      </c>
      <c r="N44" s="3">
        <f t="shared" si="23"/>
        <v>0</v>
      </c>
      <c r="O44" s="3">
        <f t="shared" si="23"/>
        <v>0</v>
      </c>
      <c r="P44" s="3">
        <f t="shared" si="23"/>
        <v>0</v>
      </c>
      <c r="Q44" s="347">
        <v>692604</v>
      </c>
      <c r="R44" s="3">
        <f t="shared" si="23"/>
        <v>692604</v>
      </c>
      <c r="S44" s="3">
        <f t="shared" si="23"/>
        <v>692604</v>
      </c>
      <c r="T44" s="3">
        <f t="shared" si="23"/>
        <v>692604</v>
      </c>
      <c r="U44" s="3">
        <f t="shared" si="23"/>
        <v>692604</v>
      </c>
      <c r="V44" s="3">
        <f t="shared" si="23"/>
        <v>692604</v>
      </c>
      <c r="W44" s="3">
        <f t="shared" si="23"/>
        <v>692604</v>
      </c>
      <c r="X44" s="3">
        <f t="shared" si="23"/>
        <v>692604</v>
      </c>
      <c r="Y44" s="3">
        <f t="shared" si="23"/>
        <v>692604</v>
      </c>
      <c r="Z44" s="3">
        <f t="shared" si="23"/>
        <v>692604</v>
      </c>
      <c r="AA44" s="3">
        <f t="shared" si="23"/>
        <v>692604</v>
      </c>
      <c r="AB44" s="3">
        <f t="shared" si="23"/>
        <v>692604</v>
      </c>
      <c r="AC44" s="3">
        <f t="shared" si="23"/>
        <v>692604</v>
      </c>
      <c r="AD44" s="3">
        <f t="shared" si="23"/>
        <v>692604</v>
      </c>
      <c r="AE44" s="3">
        <f t="shared" si="23"/>
        <v>692604</v>
      </c>
      <c r="AF44" s="3">
        <f t="shared" si="23"/>
        <v>692604</v>
      </c>
      <c r="AG44" s="462">
        <v>3777869.3302991884</v>
      </c>
      <c r="AH44" s="3">
        <f t="shared" si="23"/>
        <v>3777869.3302991884</v>
      </c>
      <c r="AI44" s="3">
        <f t="shared" si="23"/>
        <v>3777869.3302991884</v>
      </c>
      <c r="AJ44" s="3">
        <f t="shared" si="23"/>
        <v>3777869.3302991884</v>
      </c>
      <c r="AK44" s="3">
        <f t="shared" si="23"/>
        <v>3777869.3302991884</v>
      </c>
      <c r="AL44" s="3">
        <f t="shared" si="23"/>
        <v>3777869.3302991884</v>
      </c>
      <c r="AM44" s="3">
        <f t="shared" si="23"/>
        <v>3777869.3302991884</v>
      </c>
      <c r="AN44" s="3">
        <f t="shared" si="23"/>
        <v>3777869.3302991884</v>
      </c>
      <c r="AO44" s="3">
        <f t="shared" si="23"/>
        <v>3777869.3302991884</v>
      </c>
      <c r="AP44" s="3">
        <f t="shared" si="23"/>
        <v>3777869.3302991884</v>
      </c>
      <c r="AQ44" s="3">
        <f t="shared" si="23"/>
        <v>3777869.3302991884</v>
      </c>
      <c r="AR44" s="3">
        <f t="shared" si="23"/>
        <v>3777869.3302991884</v>
      </c>
      <c r="AS44" s="3">
        <f t="shared" si="23"/>
        <v>3777869.3302991884</v>
      </c>
      <c r="AT44" s="3">
        <f t="shared" si="23"/>
        <v>3777869.3302991884</v>
      </c>
      <c r="AU44" s="3">
        <f t="shared" si="23"/>
        <v>3777869.3302991884</v>
      </c>
      <c r="AV44" s="3">
        <f t="shared" si="23"/>
        <v>3777869.3302991884</v>
      </c>
      <c r="AW44" s="3">
        <f t="shared" si="23"/>
        <v>3777869.3302991884</v>
      </c>
      <c r="AX44" s="3">
        <f t="shared" si="23"/>
        <v>3777869.3302991884</v>
      </c>
      <c r="AY44" s="3">
        <f t="shared" si="23"/>
        <v>3777869.3302991884</v>
      </c>
    </row>
    <row r="45" spans="1:51" x14ac:dyDescent="0.25">
      <c r="A45" s="581"/>
      <c r="B45" s="12" t="str">
        <f t="shared" si="19"/>
        <v>Ext Lighting</v>
      </c>
      <c r="C45" s="3">
        <v>0</v>
      </c>
      <c r="D45" s="3">
        <v>0</v>
      </c>
      <c r="E45" s="3">
        <v>0</v>
      </c>
      <c r="F45" s="3">
        <v>0</v>
      </c>
      <c r="G45" s="3">
        <f t="shared" ref="G45:AY45" si="24">F45</f>
        <v>0</v>
      </c>
      <c r="H45" s="3">
        <f t="shared" si="24"/>
        <v>0</v>
      </c>
      <c r="I45" s="3">
        <f t="shared" si="24"/>
        <v>0</v>
      </c>
      <c r="J45" s="3">
        <f t="shared" si="24"/>
        <v>0</v>
      </c>
      <c r="K45" s="3">
        <f t="shared" si="24"/>
        <v>0</v>
      </c>
      <c r="L45" s="3">
        <f t="shared" si="24"/>
        <v>0</v>
      </c>
      <c r="M45" s="3">
        <f t="shared" si="24"/>
        <v>0</v>
      </c>
      <c r="N45" s="3">
        <f t="shared" si="24"/>
        <v>0</v>
      </c>
      <c r="O45" s="3">
        <f t="shared" si="24"/>
        <v>0</v>
      </c>
      <c r="P45" s="3">
        <f t="shared" si="24"/>
        <v>0</v>
      </c>
      <c r="Q45" s="347">
        <v>0</v>
      </c>
      <c r="R45" s="3">
        <f t="shared" si="24"/>
        <v>0</v>
      </c>
      <c r="S45" s="3">
        <f t="shared" si="24"/>
        <v>0</v>
      </c>
      <c r="T45" s="3">
        <f t="shared" si="24"/>
        <v>0</v>
      </c>
      <c r="U45" s="3">
        <f t="shared" si="24"/>
        <v>0</v>
      </c>
      <c r="V45" s="3">
        <f t="shared" si="24"/>
        <v>0</v>
      </c>
      <c r="W45" s="3">
        <f t="shared" si="24"/>
        <v>0</v>
      </c>
      <c r="X45" s="3">
        <f t="shared" si="24"/>
        <v>0</v>
      </c>
      <c r="Y45" s="3">
        <f t="shared" si="24"/>
        <v>0</v>
      </c>
      <c r="Z45" s="3">
        <f t="shared" si="24"/>
        <v>0</v>
      </c>
      <c r="AA45" s="3">
        <f t="shared" si="24"/>
        <v>0</v>
      </c>
      <c r="AB45" s="3">
        <f t="shared" si="24"/>
        <v>0</v>
      </c>
      <c r="AC45" s="3">
        <f t="shared" si="24"/>
        <v>0</v>
      </c>
      <c r="AD45" s="3">
        <f t="shared" si="24"/>
        <v>0</v>
      </c>
      <c r="AE45" s="3">
        <f t="shared" si="24"/>
        <v>0</v>
      </c>
      <c r="AF45" s="3">
        <f t="shared" si="24"/>
        <v>0</v>
      </c>
      <c r="AG45" s="462">
        <v>0</v>
      </c>
      <c r="AH45" s="3">
        <f t="shared" si="24"/>
        <v>0</v>
      </c>
      <c r="AI45" s="3">
        <f t="shared" si="24"/>
        <v>0</v>
      </c>
      <c r="AJ45" s="3">
        <f t="shared" si="24"/>
        <v>0</v>
      </c>
      <c r="AK45" s="3">
        <f t="shared" si="24"/>
        <v>0</v>
      </c>
      <c r="AL45" s="3">
        <f t="shared" si="24"/>
        <v>0</v>
      </c>
      <c r="AM45" s="3">
        <f t="shared" si="24"/>
        <v>0</v>
      </c>
      <c r="AN45" s="3">
        <f t="shared" si="24"/>
        <v>0</v>
      </c>
      <c r="AO45" s="3">
        <f t="shared" si="24"/>
        <v>0</v>
      </c>
      <c r="AP45" s="3">
        <f t="shared" si="24"/>
        <v>0</v>
      </c>
      <c r="AQ45" s="3">
        <f t="shared" si="24"/>
        <v>0</v>
      </c>
      <c r="AR45" s="3">
        <f t="shared" si="24"/>
        <v>0</v>
      </c>
      <c r="AS45" s="3">
        <f t="shared" si="24"/>
        <v>0</v>
      </c>
      <c r="AT45" s="3">
        <f t="shared" si="24"/>
        <v>0</v>
      </c>
      <c r="AU45" s="3">
        <f t="shared" si="24"/>
        <v>0</v>
      </c>
      <c r="AV45" s="3">
        <f t="shared" si="24"/>
        <v>0</v>
      </c>
      <c r="AW45" s="3">
        <f t="shared" si="24"/>
        <v>0</v>
      </c>
      <c r="AX45" s="3">
        <f t="shared" si="24"/>
        <v>0</v>
      </c>
      <c r="AY45" s="3">
        <f t="shared" si="24"/>
        <v>0</v>
      </c>
    </row>
    <row r="46" spans="1:51" x14ac:dyDescent="0.25">
      <c r="A46" s="581"/>
      <c r="B46" s="11" t="str">
        <f t="shared" si="19"/>
        <v>Heating</v>
      </c>
      <c r="C46" s="3">
        <v>0</v>
      </c>
      <c r="D46" s="3">
        <v>0</v>
      </c>
      <c r="E46" s="3">
        <v>0</v>
      </c>
      <c r="F46" s="3">
        <v>0</v>
      </c>
      <c r="G46" s="3">
        <f t="shared" ref="G46:AY46" si="25">F46</f>
        <v>0</v>
      </c>
      <c r="H46" s="3">
        <f t="shared" si="25"/>
        <v>0</v>
      </c>
      <c r="I46" s="3">
        <f t="shared" si="25"/>
        <v>0</v>
      </c>
      <c r="J46" s="3">
        <f t="shared" si="25"/>
        <v>0</v>
      </c>
      <c r="K46" s="3">
        <f t="shared" si="25"/>
        <v>0</v>
      </c>
      <c r="L46" s="3">
        <f t="shared" si="25"/>
        <v>0</v>
      </c>
      <c r="M46" s="3">
        <f t="shared" si="25"/>
        <v>0</v>
      </c>
      <c r="N46" s="3">
        <f t="shared" si="25"/>
        <v>0</v>
      </c>
      <c r="O46" s="3">
        <f t="shared" si="25"/>
        <v>0</v>
      </c>
      <c r="P46" s="3">
        <f t="shared" si="25"/>
        <v>0</v>
      </c>
      <c r="Q46" s="347">
        <v>0</v>
      </c>
      <c r="R46" s="3">
        <f t="shared" si="25"/>
        <v>0</v>
      </c>
      <c r="S46" s="3">
        <f t="shared" si="25"/>
        <v>0</v>
      </c>
      <c r="T46" s="3">
        <f t="shared" si="25"/>
        <v>0</v>
      </c>
      <c r="U46" s="3">
        <f t="shared" si="25"/>
        <v>0</v>
      </c>
      <c r="V46" s="3">
        <f t="shared" si="25"/>
        <v>0</v>
      </c>
      <c r="W46" s="3">
        <f t="shared" si="25"/>
        <v>0</v>
      </c>
      <c r="X46" s="3">
        <f t="shared" si="25"/>
        <v>0</v>
      </c>
      <c r="Y46" s="3">
        <f t="shared" si="25"/>
        <v>0</v>
      </c>
      <c r="Z46" s="3">
        <f t="shared" si="25"/>
        <v>0</v>
      </c>
      <c r="AA46" s="3">
        <f t="shared" si="25"/>
        <v>0</v>
      </c>
      <c r="AB46" s="3">
        <f t="shared" si="25"/>
        <v>0</v>
      </c>
      <c r="AC46" s="3">
        <f t="shared" si="25"/>
        <v>0</v>
      </c>
      <c r="AD46" s="3">
        <f t="shared" si="25"/>
        <v>0</v>
      </c>
      <c r="AE46" s="3">
        <f t="shared" si="25"/>
        <v>0</v>
      </c>
      <c r="AF46" s="3">
        <f t="shared" si="25"/>
        <v>0</v>
      </c>
      <c r="AG46" s="462">
        <v>0</v>
      </c>
      <c r="AH46" s="3">
        <f t="shared" si="25"/>
        <v>0</v>
      </c>
      <c r="AI46" s="3">
        <f t="shared" si="25"/>
        <v>0</v>
      </c>
      <c r="AJ46" s="3">
        <f t="shared" si="25"/>
        <v>0</v>
      </c>
      <c r="AK46" s="3">
        <f t="shared" si="25"/>
        <v>0</v>
      </c>
      <c r="AL46" s="3">
        <f t="shared" si="25"/>
        <v>0</v>
      </c>
      <c r="AM46" s="3">
        <f t="shared" si="25"/>
        <v>0</v>
      </c>
      <c r="AN46" s="3">
        <f t="shared" si="25"/>
        <v>0</v>
      </c>
      <c r="AO46" s="3">
        <f t="shared" si="25"/>
        <v>0</v>
      </c>
      <c r="AP46" s="3">
        <f t="shared" si="25"/>
        <v>0</v>
      </c>
      <c r="AQ46" s="3">
        <f t="shared" si="25"/>
        <v>0</v>
      </c>
      <c r="AR46" s="3">
        <f t="shared" si="25"/>
        <v>0</v>
      </c>
      <c r="AS46" s="3">
        <f t="shared" si="25"/>
        <v>0</v>
      </c>
      <c r="AT46" s="3">
        <f t="shared" si="25"/>
        <v>0</v>
      </c>
      <c r="AU46" s="3">
        <f t="shared" si="25"/>
        <v>0</v>
      </c>
      <c r="AV46" s="3">
        <f t="shared" si="25"/>
        <v>0</v>
      </c>
      <c r="AW46" s="3">
        <f t="shared" si="25"/>
        <v>0</v>
      </c>
      <c r="AX46" s="3">
        <f t="shared" si="25"/>
        <v>0</v>
      </c>
      <c r="AY46" s="3">
        <f t="shared" si="25"/>
        <v>0</v>
      </c>
    </row>
    <row r="47" spans="1:51" x14ac:dyDescent="0.25">
      <c r="A47" s="581"/>
      <c r="B47" s="11" t="str">
        <f t="shared" si="19"/>
        <v>HVAC</v>
      </c>
      <c r="C47" s="3">
        <v>0</v>
      </c>
      <c r="D47" s="3">
        <v>0</v>
      </c>
      <c r="E47" s="3">
        <v>0</v>
      </c>
      <c r="F47" s="3">
        <v>0</v>
      </c>
      <c r="G47" s="3">
        <f t="shared" ref="G47:AY47" si="26">F47</f>
        <v>0</v>
      </c>
      <c r="H47" s="3">
        <f t="shared" si="26"/>
        <v>0</v>
      </c>
      <c r="I47" s="3">
        <f t="shared" si="26"/>
        <v>0</v>
      </c>
      <c r="J47" s="3">
        <f t="shared" si="26"/>
        <v>0</v>
      </c>
      <c r="K47" s="3">
        <f t="shared" si="26"/>
        <v>0</v>
      </c>
      <c r="L47" s="3">
        <f t="shared" si="26"/>
        <v>0</v>
      </c>
      <c r="M47" s="3">
        <f t="shared" si="26"/>
        <v>0</v>
      </c>
      <c r="N47" s="3">
        <f t="shared" si="26"/>
        <v>0</v>
      </c>
      <c r="O47" s="3">
        <f t="shared" si="26"/>
        <v>0</v>
      </c>
      <c r="P47" s="3">
        <f t="shared" si="26"/>
        <v>0</v>
      </c>
      <c r="Q47" s="347">
        <v>0</v>
      </c>
      <c r="R47" s="3">
        <f t="shared" si="26"/>
        <v>0</v>
      </c>
      <c r="S47" s="3">
        <f t="shared" si="26"/>
        <v>0</v>
      </c>
      <c r="T47" s="3">
        <f t="shared" si="26"/>
        <v>0</v>
      </c>
      <c r="U47" s="3">
        <f t="shared" si="26"/>
        <v>0</v>
      </c>
      <c r="V47" s="3">
        <f t="shared" si="26"/>
        <v>0</v>
      </c>
      <c r="W47" s="3">
        <f t="shared" si="26"/>
        <v>0</v>
      </c>
      <c r="X47" s="3">
        <f t="shared" si="26"/>
        <v>0</v>
      </c>
      <c r="Y47" s="3">
        <f t="shared" si="26"/>
        <v>0</v>
      </c>
      <c r="Z47" s="3">
        <f t="shared" si="26"/>
        <v>0</v>
      </c>
      <c r="AA47" s="3">
        <f t="shared" si="26"/>
        <v>0</v>
      </c>
      <c r="AB47" s="3">
        <f t="shared" si="26"/>
        <v>0</v>
      </c>
      <c r="AC47" s="3">
        <f t="shared" si="26"/>
        <v>0</v>
      </c>
      <c r="AD47" s="3">
        <f t="shared" si="26"/>
        <v>0</v>
      </c>
      <c r="AE47" s="3">
        <f t="shared" si="26"/>
        <v>0</v>
      </c>
      <c r="AF47" s="3">
        <f t="shared" si="26"/>
        <v>0</v>
      </c>
      <c r="AG47" s="462">
        <v>4213862.5191673227</v>
      </c>
      <c r="AH47" s="3">
        <f t="shared" si="26"/>
        <v>4213862.5191673227</v>
      </c>
      <c r="AI47" s="3">
        <f t="shared" si="26"/>
        <v>4213862.5191673227</v>
      </c>
      <c r="AJ47" s="3">
        <f t="shared" si="26"/>
        <v>4213862.5191673227</v>
      </c>
      <c r="AK47" s="3">
        <f t="shared" si="26"/>
        <v>4213862.5191673227</v>
      </c>
      <c r="AL47" s="3">
        <f t="shared" si="26"/>
        <v>4213862.5191673227</v>
      </c>
      <c r="AM47" s="3">
        <f t="shared" si="26"/>
        <v>4213862.5191673227</v>
      </c>
      <c r="AN47" s="3">
        <f t="shared" si="26"/>
        <v>4213862.5191673227</v>
      </c>
      <c r="AO47" s="3">
        <f t="shared" si="26"/>
        <v>4213862.5191673227</v>
      </c>
      <c r="AP47" s="3">
        <f t="shared" si="26"/>
        <v>4213862.5191673227</v>
      </c>
      <c r="AQ47" s="3">
        <f t="shared" si="26"/>
        <v>4213862.5191673227</v>
      </c>
      <c r="AR47" s="3">
        <f t="shared" si="26"/>
        <v>4213862.5191673227</v>
      </c>
      <c r="AS47" s="3">
        <f t="shared" si="26"/>
        <v>4213862.5191673227</v>
      </c>
      <c r="AT47" s="3">
        <f t="shared" si="26"/>
        <v>4213862.5191673227</v>
      </c>
      <c r="AU47" s="3">
        <f t="shared" si="26"/>
        <v>4213862.5191673227</v>
      </c>
      <c r="AV47" s="3">
        <f t="shared" si="26"/>
        <v>4213862.5191673227</v>
      </c>
      <c r="AW47" s="3">
        <f t="shared" si="26"/>
        <v>4213862.5191673227</v>
      </c>
      <c r="AX47" s="3">
        <f t="shared" si="26"/>
        <v>4213862.5191673227</v>
      </c>
      <c r="AY47" s="3">
        <f t="shared" si="26"/>
        <v>4213862.5191673227</v>
      </c>
    </row>
    <row r="48" spans="1:51" x14ac:dyDescent="0.25">
      <c r="A48" s="581"/>
      <c r="B48" s="11" t="str">
        <f t="shared" si="19"/>
        <v>Lighting</v>
      </c>
      <c r="C48" s="3">
        <v>0</v>
      </c>
      <c r="D48" s="3">
        <v>0</v>
      </c>
      <c r="E48" s="3">
        <v>0</v>
      </c>
      <c r="F48" s="3">
        <v>0</v>
      </c>
      <c r="G48" s="3">
        <f t="shared" ref="G48:AY48" si="27">F48</f>
        <v>0</v>
      </c>
      <c r="H48" s="3">
        <f t="shared" si="27"/>
        <v>0</v>
      </c>
      <c r="I48" s="3">
        <f t="shared" si="27"/>
        <v>0</v>
      </c>
      <c r="J48" s="3">
        <f t="shared" si="27"/>
        <v>0</v>
      </c>
      <c r="K48" s="3">
        <f t="shared" si="27"/>
        <v>0</v>
      </c>
      <c r="L48" s="3">
        <f t="shared" si="27"/>
        <v>0</v>
      </c>
      <c r="M48" s="3">
        <f t="shared" si="27"/>
        <v>0</v>
      </c>
      <c r="N48" s="3">
        <f t="shared" si="27"/>
        <v>0</v>
      </c>
      <c r="O48" s="3">
        <f t="shared" si="27"/>
        <v>0</v>
      </c>
      <c r="P48" s="3">
        <f t="shared" si="27"/>
        <v>0</v>
      </c>
      <c r="Q48" s="347">
        <v>3041911</v>
      </c>
      <c r="R48" s="3">
        <f t="shared" si="27"/>
        <v>3041911</v>
      </c>
      <c r="S48" s="3">
        <f t="shared" si="27"/>
        <v>3041911</v>
      </c>
      <c r="T48" s="3">
        <f t="shared" si="27"/>
        <v>3041911</v>
      </c>
      <c r="U48" s="3">
        <f t="shared" si="27"/>
        <v>3041911</v>
      </c>
      <c r="V48" s="3">
        <f t="shared" si="27"/>
        <v>3041911</v>
      </c>
      <c r="W48" s="3">
        <f t="shared" si="27"/>
        <v>3041911</v>
      </c>
      <c r="X48" s="3">
        <f t="shared" si="27"/>
        <v>3041911</v>
      </c>
      <c r="Y48" s="3">
        <f t="shared" si="27"/>
        <v>3041911</v>
      </c>
      <c r="Z48" s="3">
        <f t="shared" si="27"/>
        <v>3041911</v>
      </c>
      <c r="AA48" s="3">
        <f t="shared" si="27"/>
        <v>3041911</v>
      </c>
      <c r="AB48" s="3">
        <f t="shared" si="27"/>
        <v>3041911</v>
      </c>
      <c r="AC48" s="3">
        <f t="shared" si="27"/>
        <v>3041911</v>
      </c>
      <c r="AD48" s="3">
        <f t="shared" si="27"/>
        <v>3041911</v>
      </c>
      <c r="AE48" s="3">
        <f t="shared" si="27"/>
        <v>3041911</v>
      </c>
      <c r="AF48" s="3">
        <f t="shared" si="27"/>
        <v>3041911</v>
      </c>
      <c r="AG48" s="462">
        <v>13460846.834912099</v>
      </c>
      <c r="AH48" s="3">
        <f t="shared" si="27"/>
        <v>13460846.834912099</v>
      </c>
      <c r="AI48" s="3">
        <f t="shared" si="27"/>
        <v>13460846.834912099</v>
      </c>
      <c r="AJ48" s="3">
        <f t="shared" si="27"/>
        <v>13460846.834912099</v>
      </c>
      <c r="AK48" s="3">
        <f t="shared" si="27"/>
        <v>13460846.834912099</v>
      </c>
      <c r="AL48" s="3">
        <f t="shared" si="27"/>
        <v>13460846.834912099</v>
      </c>
      <c r="AM48" s="3">
        <f t="shared" si="27"/>
        <v>13460846.834912099</v>
      </c>
      <c r="AN48" s="3">
        <f t="shared" si="27"/>
        <v>13460846.834912099</v>
      </c>
      <c r="AO48" s="3">
        <f t="shared" si="27"/>
        <v>13460846.834912099</v>
      </c>
      <c r="AP48" s="3">
        <f t="shared" si="27"/>
        <v>13460846.834912099</v>
      </c>
      <c r="AQ48" s="3">
        <f t="shared" si="27"/>
        <v>13460846.834912099</v>
      </c>
      <c r="AR48" s="3">
        <f t="shared" si="27"/>
        <v>13460846.834912099</v>
      </c>
      <c r="AS48" s="3">
        <f t="shared" si="27"/>
        <v>13460846.834912099</v>
      </c>
      <c r="AT48" s="3">
        <f t="shared" si="27"/>
        <v>13460846.834912099</v>
      </c>
      <c r="AU48" s="3">
        <f t="shared" si="27"/>
        <v>13460846.834912099</v>
      </c>
      <c r="AV48" s="3">
        <f t="shared" si="27"/>
        <v>13460846.834912099</v>
      </c>
      <c r="AW48" s="3">
        <f t="shared" si="27"/>
        <v>13460846.834912099</v>
      </c>
      <c r="AX48" s="3">
        <f t="shared" si="27"/>
        <v>13460846.834912099</v>
      </c>
      <c r="AY48" s="3">
        <f t="shared" si="27"/>
        <v>13460846.834912099</v>
      </c>
    </row>
    <row r="49" spans="1:51" x14ac:dyDescent="0.25">
      <c r="A49" s="581"/>
      <c r="B49" s="11" t="str">
        <f t="shared" si="19"/>
        <v>Miscellaneous</v>
      </c>
      <c r="C49" s="3">
        <v>0</v>
      </c>
      <c r="D49" s="3">
        <v>0</v>
      </c>
      <c r="E49" s="3">
        <v>0</v>
      </c>
      <c r="F49" s="3">
        <v>0</v>
      </c>
      <c r="G49" s="3">
        <f t="shared" ref="G49:AY49" si="28">F49</f>
        <v>0</v>
      </c>
      <c r="H49" s="3">
        <f t="shared" si="28"/>
        <v>0</v>
      </c>
      <c r="I49" s="3">
        <f t="shared" si="28"/>
        <v>0</v>
      </c>
      <c r="J49" s="3">
        <f t="shared" si="28"/>
        <v>0</v>
      </c>
      <c r="K49" s="3">
        <f t="shared" si="28"/>
        <v>0</v>
      </c>
      <c r="L49" s="3">
        <f t="shared" si="28"/>
        <v>0</v>
      </c>
      <c r="M49" s="3">
        <f t="shared" si="28"/>
        <v>0</v>
      </c>
      <c r="N49" s="3">
        <f t="shared" si="28"/>
        <v>0</v>
      </c>
      <c r="O49" s="3">
        <f t="shared" si="28"/>
        <v>0</v>
      </c>
      <c r="P49" s="3">
        <f t="shared" si="28"/>
        <v>0</v>
      </c>
      <c r="Q49" s="347">
        <v>0</v>
      </c>
      <c r="R49" s="3">
        <f t="shared" si="28"/>
        <v>0</v>
      </c>
      <c r="S49" s="3">
        <f t="shared" si="28"/>
        <v>0</v>
      </c>
      <c r="T49" s="3">
        <f t="shared" si="28"/>
        <v>0</v>
      </c>
      <c r="U49" s="3">
        <f t="shared" si="28"/>
        <v>0</v>
      </c>
      <c r="V49" s="3">
        <f t="shared" si="28"/>
        <v>0</v>
      </c>
      <c r="W49" s="3">
        <f t="shared" si="28"/>
        <v>0</v>
      </c>
      <c r="X49" s="3">
        <f t="shared" si="28"/>
        <v>0</v>
      </c>
      <c r="Y49" s="3">
        <f t="shared" si="28"/>
        <v>0</v>
      </c>
      <c r="Z49" s="3">
        <f t="shared" si="28"/>
        <v>0</v>
      </c>
      <c r="AA49" s="3">
        <f t="shared" si="28"/>
        <v>0</v>
      </c>
      <c r="AB49" s="3">
        <f t="shared" si="28"/>
        <v>0</v>
      </c>
      <c r="AC49" s="3">
        <f t="shared" si="28"/>
        <v>0</v>
      </c>
      <c r="AD49" s="3">
        <f t="shared" si="28"/>
        <v>0</v>
      </c>
      <c r="AE49" s="3">
        <f t="shared" si="28"/>
        <v>0</v>
      </c>
      <c r="AF49" s="3">
        <f t="shared" si="28"/>
        <v>0</v>
      </c>
      <c r="AG49" s="462">
        <v>250047.02867438816</v>
      </c>
      <c r="AH49" s="3">
        <f t="shared" si="28"/>
        <v>250047.02867438816</v>
      </c>
      <c r="AI49" s="3">
        <f t="shared" si="28"/>
        <v>250047.02867438816</v>
      </c>
      <c r="AJ49" s="3">
        <f t="shared" si="28"/>
        <v>250047.02867438816</v>
      </c>
      <c r="AK49" s="3">
        <f t="shared" si="28"/>
        <v>250047.02867438816</v>
      </c>
      <c r="AL49" s="3">
        <f t="shared" si="28"/>
        <v>250047.02867438816</v>
      </c>
      <c r="AM49" s="3">
        <f t="shared" si="28"/>
        <v>250047.02867438816</v>
      </c>
      <c r="AN49" s="3">
        <f t="shared" si="28"/>
        <v>250047.02867438816</v>
      </c>
      <c r="AO49" s="3">
        <f t="shared" si="28"/>
        <v>250047.02867438816</v>
      </c>
      <c r="AP49" s="3">
        <f t="shared" si="28"/>
        <v>250047.02867438816</v>
      </c>
      <c r="AQ49" s="3">
        <f t="shared" si="28"/>
        <v>250047.02867438816</v>
      </c>
      <c r="AR49" s="3">
        <f t="shared" si="28"/>
        <v>250047.02867438816</v>
      </c>
      <c r="AS49" s="3">
        <f t="shared" si="28"/>
        <v>250047.02867438816</v>
      </c>
      <c r="AT49" s="3">
        <f t="shared" si="28"/>
        <v>250047.02867438816</v>
      </c>
      <c r="AU49" s="3">
        <f t="shared" si="28"/>
        <v>250047.02867438816</v>
      </c>
      <c r="AV49" s="3">
        <f t="shared" si="28"/>
        <v>250047.02867438816</v>
      </c>
      <c r="AW49" s="3">
        <f t="shared" si="28"/>
        <v>250047.02867438816</v>
      </c>
      <c r="AX49" s="3">
        <f t="shared" si="28"/>
        <v>250047.02867438816</v>
      </c>
      <c r="AY49" s="3">
        <f t="shared" si="28"/>
        <v>250047.02867438816</v>
      </c>
    </row>
    <row r="50" spans="1:51" ht="15" customHeight="1" x14ac:dyDescent="0.25">
      <c r="A50" s="581"/>
      <c r="B50" s="11" t="str">
        <f t="shared" si="19"/>
        <v>Motors</v>
      </c>
      <c r="C50" s="3">
        <v>0</v>
      </c>
      <c r="D50" s="3">
        <v>0</v>
      </c>
      <c r="E50" s="3">
        <v>0</v>
      </c>
      <c r="F50" s="3">
        <v>0</v>
      </c>
      <c r="G50" s="3">
        <f t="shared" ref="G50:AY50" si="29">F50</f>
        <v>0</v>
      </c>
      <c r="H50" s="3">
        <f t="shared" si="29"/>
        <v>0</v>
      </c>
      <c r="I50" s="3">
        <f t="shared" si="29"/>
        <v>0</v>
      </c>
      <c r="J50" s="3">
        <f t="shared" si="29"/>
        <v>0</v>
      </c>
      <c r="K50" s="3">
        <f t="shared" si="29"/>
        <v>0</v>
      </c>
      <c r="L50" s="3">
        <f t="shared" si="29"/>
        <v>0</v>
      </c>
      <c r="M50" s="3">
        <f t="shared" si="29"/>
        <v>0</v>
      </c>
      <c r="N50" s="3">
        <f t="shared" si="29"/>
        <v>0</v>
      </c>
      <c r="O50" s="3">
        <f t="shared" si="29"/>
        <v>0</v>
      </c>
      <c r="P50" s="3">
        <f t="shared" si="29"/>
        <v>0</v>
      </c>
      <c r="Q50" s="347">
        <v>0</v>
      </c>
      <c r="R50" s="3">
        <f t="shared" si="29"/>
        <v>0</v>
      </c>
      <c r="S50" s="3">
        <f t="shared" si="29"/>
        <v>0</v>
      </c>
      <c r="T50" s="3">
        <f t="shared" si="29"/>
        <v>0</v>
      </c>
      <c r="U50" s="3">
        <f t="shared" si="29"/>
        <v>0</v>
      </c>
      <c r="V50" s="3">
        <f t="shared" si="29"/>
        <v>0</v>
      </c>
      <c r="W50" s="3">
        <f t="shared" si="29"/>
        <v>0</v>
      </c>
      <c r="X50" s="3">
        <f t="shared" si="29"/>
        <v>0</v>
      </c>
      <c r="Y50" s="3">
        <f t="shared" si="29"/>
        <v>0</v>
      </c>
      <c r="Z50" s="3">
        <f t="shared" si="29"/>
        <v>0</v>
      </c>
      <c r="AA50" s="3">
        <f t="shared" si="29"/>
        <v>0</v>
      </c>
      <c r="AB50" s="3">
        <f t="shared" si="29"/>
        <v>0</v>
      </c>
      <c r="AC50" s="3">
        <f t="shared" si="29"/>
        <v>0</v>
      </c>
      <c r="AD50" s="3">
        <f t="shared" si="29"/>
        <v>0</v>
      </c>
      <c r="AE50" s="3">
        <f t="shared" si="29"/>
        <v>0</v>
      </c>
      <c r="AF50" s="3">
        <f t="shared" si="29"/>
        <v>0</v>
      </c>
      <c r="AG50" s="462">
        <v>0</v>
      </c>
      <c r="AH50" s="3">
        <f t="shared" si="29"/>
        <v>0</v>
      </c>
      <c r="AI50" s="3">
        <f t="shared" si="29"/>
        <v>0</v>
      </c>
      <c r="AJ50" s="3">
        <f t="shared" si="29"/>
        <v>0</v>
      </c>
      <c r="AK50" s="3">
        <f t="shared" si="29"/>
        <v>0</v>
      </c>
      <c r="AL50" s="3">
        <f t="shared" si="29"/>
        <v>0</v>
      </c>
      <c r="AM50" s="3">
        <f t="shared" si="29"/>
        <v>0</v>
      </c>
      <c r="AN50" s="3">
        <f t="shared" si="29"/>
        <v>0</v>
      </c>
      <c r="AO50" s="3">
        <f t="shared" si="29"/>
        <v>0</v>
      </c>
      <c r="AP50" s="3">
        <f t="shared" si="29"/>
        <v>0</v>
      </c>
      <c r="AQ50" s="3">
        <f t="shared" si="29"/>
        <v>0</v>
      </c>
      <c r="AR50" s="3">
        <f t="shared" si="29"/>
        <v>0</v>
      </c>
      <c r="AS50" s="3">
        <f t="shared" si="29"/>
        <v>0</v>
      </c>
      <c r="AT50" s="3">
        <f t="shared" si="29"/>
        <v>0</v>
      </c>
      <c r="AU50" s="3">
        <f t="shared" si="29"/>
        <v>0</v>
      </c>
      <c r="AV50" s="3">
        <f t="shared" si="29"/>
        <v>0</v>
      </c>
      <c r="AW50" s="3">
        <f t="shared" si="29"/>
        <v>0</v>
      </c>
      <c r="AX50" s="3">
        <f t="shared" si="29"/>
        <v>0</v>
      </c>
      <c r="AY50" s="3">
        <f t="shared" si="29"/>
        <v>0</v>
      </c>
    </row>
    <row r="51" spans="1:51" x14ac:dyDescent="0.25">
      <c r="A51" s="581"/>
      <c r="B51" s="11" t="str">
        <f t="shared" si="19"/>
        <v>Process</v>
      </c>
      <c r="C51" s="3">
        <v>0</v>
      </c>
      <c r="D51" s="3">
        <v>0</v>
      </c>
      <c r="E51" s="3">
        <v>0</v>
      </c>
      <c r="F51" s="3">
        <v>0</v>
      </c>
      <c r="G51" s="3">
        <f t="shared" ref="G51:AY51" si="30">F51</f>
        <v>0</v>
      </c>
      <c r="H51" s="3">
        <f t="shared" si="30"/>
        <v>0</v>
      </c>
      <c r="I51" s="3">
        <f t="shared" si="30"/>
        <v>0</v>
      </c>
      <c r="J51" s="3">
        <f t="shared" si="30"/>
        <v>0</v>
      </c>
      <c r="K51" s="3">
        <f t="shared" si="30"/>
        <v>0</v>
      </c>
      <c r="L51" s="3">
        <f t="shared" si="30"/>
        <v>0</v>
      </c>
      <c r="M51" s="3">
        <f t="shared" si="30"/>
        <v>0</v>
      </c>
      <c r="N51" s="3">
        <f t="shared" si="30"/>
        <v>0</v>
      </c>
      <c r="O51" s="3">
        <f t="shared" si="30"/>
        <v>0</v>
      </c>
      <c r="P51" s="3">
        <f t="shared" si="30"/>
        <v>0</v>
      </c>
      <c r="Q51" s="347">
        <v>0</v>
      </c>
      <c r="R51" s="3">
        <f t="shared" si="30"/>
        <v>0</v>
      </c>
      <c r="S51" s="3">
        <f t="shared" si="30"/>
        <v>0</v>
      </c>
      <c r="T51" s="3">
        <f t="shared" si="30"/>
        <v>0</v>
      </c>
      <c r="U51" s="3">
        <f t="shared" si="30"/>
        <v>0</v>
      </c>
      <c r="V51" s="3">
        <f t="shared" si="30"/>
        <v>0</v>
      </c>
      <c r="W51" s="3">
        <f t="shared" si="30"/>
        <v>0</v>
      </c>
      <c r="X51" s="3">
        <f t="shared" si="30"/>
        <v>0</v>
      </c>
      <c r="Y51" s="3">
        <f t="shared" si="30"/>
        <v>0</v>
      </c>
      <c r="Z51" s="3">
        <f t="shared" si="30"/>
        <v>0</v>
      </c>
      <c r="AA51" s="3">
        <f t="shared" si="30"/>
        <v>0</v>
      </c>
      <c r="AB51" s="3">
        <f t="shared" si="30"/>
        <v>0</v>
      </c>
      <c r="AC51" s="3">
        <f t="shared" si="30"/>
        <v>0</v>
      </c>
      <c r="AD51" s="3">
        <f t="shared" si="30"/>
        <v>0</v>
      </c>
      <c r="AE51" s="3">
        <f t="shared" si="30"/>
        <v>0</v>
      </c>
      <c r="AF51" s="3">
        <f t="shared" si="30"/>
        <v>0</v>
      </c>
      <c r="AG51" s="462">
        <v>46341.077999999994</v>
      </c>
      <c r="AH51" s="3">
        <f t="shared" si="30"/>
        <v>46341.077999999994</v>
      </c>
      <c r="AI51" s="3">
        <f t="shared" si="30"/>
        <v>46341.077999999994</v>
      </c>
      <c r="AJ51" s="3">
        <f t="shared" si="30"/>
        <v>46341.077999999994</v>
      </c>
      <c r="AK51" s="3">
        <f t="shared" si="30"/>
        <v>46341.077999999994</v>
      </c>
      <c r="AL51" s="3">
        <f t="shared" si="30"/>
        <v>46341.077999999994</v>
      </c>
      <c r="AM51" s="3">
        <f t="shared" si="30"/>
        <v>46341.077999999994</v>
      </c>
      <c r="AN51" s="3">
        <f t="shared" si="30"/>
        <v>46341.077999999994</v>
      </c>
      <c r="AO51" s="3">
        <f t="shared" si="30"/>
        <v>46341.077999999994</v>
      </c>
      <c r="AP51" s="3">
        <f t="shared" si="30"/>
        <v>46341.077999999994</v>
      </c>
      <c r="AQ51" s="3">
        <f t="shared" si="30"/>
        <v>46341.077999999994</v>
      </c>
      <c r="AR51" s="3">
        <f t="shared" si="30"/>
        <v>46341.077999999994</v>
      </c>
      <c r="AS51" s="3">
        <f t="shared" si="30"/>
        <v>46341.077999999994</v>
      </c>
      <c r="AT51" s="3">
        <f t="shared" si="30"/>
        <v>46341.077999999994</v>
      </c>
      <c r="AU51" s="3">
        <f t="shared" si="30"/>
        <v>46341.077999999994</v>
      </c>
      <c r="AV51" s="3">
        <f t="shared" si="30"/>
        <v>46341.077999999994</v>
      </c>
      <c r="AW51" s="3">
        <f t="shared" si="30"/>
        <v>46341.077999999994</v>
      </c>
      <c r="AX51" s="3">
        <f t="shared" si="30"/>
        <v>46341.077999999994</v>
      </c>
      <c r="AY51" s="3">
        <f t="shared" si="30"/>
        <v>46341.077999999994</v>
      </c>
    </row>
    <row r="52" spans="1:51" x14ac:dyDescent="0.25">
      <c r="A52" s="581"/>
      <c r="B52" s="11" t="str">
        <f t="shared" si="19"/>
        <v>Refrigeration</v>
      </c>
      <c r="C52" s="3">
        <v>0</v>
      </c>
      <c r="D52" s="3">
        <v>0</v>
      </c>
      <c r="E52" s="3">
        <v>0</v>
      </c>
      <c r="F52" s="3">
        <v>0</v>
      </c>
      <c r="G52" s="3">
        <f t="shared" ref="G52:AY52" si="31">F52</f>
        <v>0</v>
      </c>
      <c r="H52" s="3">
        <f t="shared" si="31"/>
        <v>0</v>
      </c>
      <c r="I52" s="3">
        <f t="shared" si="31"/>
        <v>0</v>
      </c>
      <c r="J52" s="3">
        <f t="shared" si="31"/>
        <v>0</v>
      </c>
      <c r="K52" s="3">
        <f t="shared" si="31"/>
        <v>0</v>
      </c>
      <c r="L52" s="3">
        <f t="shared" si="31"/>
        <v>0</v>
      </c>
      <c r="M52" s="3">
        <f t="shared" si="31"/>
        <v>0</v>
      </c>
      <c r="N52" s="3">
        <f t="shared" si="31"/>
        <v>0</v>
      </c>
      <c r="O52" s="3">
        <f t="shared" si="31"/>
        <v>0</v>
      </c>
      <c r="P52" s="3">
        <f t="shared" si="31"/>
        <v>0</v>
      </c>
      <c r="Q52" s="347">
        <v>0</v>
      </c>
      <c r="R52" s="3">
        <f t="shared" si="31"/>
        <v>0</v>
      </c>
      <c r="S52" s="3">
        <f t="shared" si="31"/>
        <v>0</v>
      </c>
      <c r="T52" s="3">
        <f t="shared" si="31"/>
        <v>0</v>
      </c>
      <c r="U52" s="3">
        <f t="shared" si="31"/>
        <v>0</v>
      </c>
      <c r="V52" s="3">
        <f t="shared" si="31"/>
        <v>0</v>
      </c>
      <c r="W52" s="3">
        <f t="shared" si="31"/>
        <v>0</v>
      </c>
      <c r="X52" s="3">
        <f t="shared" si="31"/>
        <v>0</v>
      </c>
      <c r="Y52" s="3">
        <f t="shared" si="31"/>
        <v>0</v>
      </c>
      <c r="Z52" s="3">
        <f t="shared" si="31"/>
        <v>0</v>
      </c>
      <c r="AA52" s="3">
        <f t="shared" si="31"/>
        <v>0</v>
      </c>
      <c r="AB52" s="3">
        <f t="shared" si="31"/>
        <v>0</v>
      </c>
      <c r="AC52" s="3">
        <f t="shared" si="31"/>
        <v>0</v>
      </c>
      <c r="AD52" s="3">
        <f t="shared" si="31"/>
        <v>0</v>
      </c>
      <c r="AE52" s="3">
        <f t="shared" si="31"/>
        <v>0</v>
      </c>
      <c r="AF52" s="3">
        <f t="shared" si="31"/>
        <v>0</v>
      </c>
      <c r="AG52" s="462">
        <v>24775.87</v>
      </c>
      <c r="AH52" s="3">
        <f t="shared" si="31"/>
        <v>24775.87</v>
      </c>
      <c r="AI52" s="3">
        <f t="shared" si="31"/>
        <v>24775.87</v>
      </c>
      <c r="AJ52" s="3">
        <f t="shared" si="31"/>
        <v>24775.87</v>
      </c>
      <c r="AK52" s="3">
        <f t="shared" si="31"/>
        <v>24775.87</v>
      </c>
      <c r="AL52" s="3">
        <f t="shared" si="31"/>
        <v>24775.87</v>
      </c>
      <c r="AM52" s="3">
        <f t="shared" si="31"/>
        <v>24775.87</v>
      </c>
      <c r="AN52" s="3">
        <f t="shared" si="31"/>
        <v>24775.87</v>
      </c>
      <c r="AO52" s="3">
        <f t="shared" si="31"/>
        <v>24775.87</v>
      </c>
      <c r="AP52" s="3">
        <f t="shared" si="31"/>
        <v>24775.87</v>
      </c>
      <c r="AQ52" s="3">
        <f t="shared" si="31"/>
        <v>24775.87</v>
      </c>
      <c r="AR52" s="3">
        <f t="shared" si="31"/>
        <v>24775.87</v>
      </c>
      <c r="AS52" s="3">
        <f t="shared" si="31"/>
        <v>24775.87</v>
      </c>
      <c r="AT52" s="3">
        <f t="shared" si="31"/>
        <v>24775.87</v>
      </c>
      <c r="AU52" s="3">
        <f t="shared" si="31"/>
        <v>24775.87</v>
      </c>
      <c r="AV52" s="3">
        <f t="shared" si="31"/>
        <v>24775.87</v>
      </c>
      <c r="AW52" s="3">
        <f t="shared" si="31"/>
        <v>24775.87</v>
      </c>
      <c r="AX52" s="3">
        <f t="shared" si="31"/>
        <v>24775.87</v>
      </c>
      <c r="AY52" s="3">
        <f t="shared" si="31"/>
        <v>24775.87</v>
      </c>
    </row>
    <row r="53" spans="1:51" x14ac:dyDescent="0.25">
      <c r="A53" s="581"/>
      <c r="B53" s="11" t="str">
        <f t="shared" si="19"/>
        <v>Water Heating</v>
      </c>
      <c r="C53" s="3">
        <v>0</v>
      </c>
      <c r="D53" s="3">
        <v>0</v>
      </c>
      <c r="E53" s="3">
        <v>0</v>
      </c>
      <c r="F53" s="3">
        <v>0</v>
      </c>
      <c r="G53" s="3">
        <f t="shared" ref="G53:AY53" si="32">F53</f>
        <v>0</v>
      </c>
      <c r="H53" s="3">
        <f t="shared" si="32"/>
        <v>0</v>
      </c>
      <c r="I53" s="3">
        <f t="shared" si="32"/>
        <v>0</v>
      </c>
      <c r="J53" s="3">
        <f t="shared" si="32"/>
        <v>0</v>
      </c>
      <c r="K53" s="3">
        <f t="shared" si="32"/>
        <v>0</v>
      </c>
      <c r="L53" s="3">
        <f t="shared" si="32"/>
        <v>0</v>
      </c>
      <c r="M53" s="3">
        <f t="shared" si="32"/>
        <v>0</v>
      </c>
      <c r="N53" s="3">
        <f t="shared" si="32"/>
        <v>0</v>
      </c>
      <c r="O53" s="3">
        <f t="shared" si="32"/>
        <v>0</v>
      </c>
      <c r="P53" s="3">
        <f t="shared" si="32"/>
        <v>0</v>
      </c>
      <c r="Q53" s="347">
        <v>0</v>
      </c>
      <c r="R53" s="3">
        <f t="shared" si="32"/>
        <v>0</v>
      </c>
      <c r="S53" s="3">
        <f t="shared" si="32"/>
        <v>0</v>
      </c>
      <c r="T53" s="3">
        <f t="shared" si="32"/>
        <v>0</v>
      </c>
      <c r="U53" s="3">
        <f t="shared" si="32"/>
        <v>0</v>
      </c>
      <c r="V53" s="3">
        <f t="shared" si="32"/>
        <v>0</v>
      </c>
      <c r="W53" s="3">
        <f t="shared" si="32"/>
        <v>0</v>
      </c>
      <c r="X53" s="3">
        <f t="shared" si="32"/>
        <v>0</v>
      </c>
      <c r="Y53" s="3">
        <f t="shared" si="32"/>
        <v>0</v>
      </c>
      <c r="Z53" s="3">
        <f t="shared" si="32"/>
        <v>0</v>
      </c>
      <c r="AA53" s="3">
        <f t="shared" si="32"/>
        <v>0</v>
      </c>
      <c r="AB53" s="3">
        <f t="shared" si="32"/>
        <v>0</v>
      </c>
      <c r="AC53" s="3">
        <f t="shared" si="32"/>
        <v>0</v>
      </c>
      <c r="AD53" s="3">
        <f t="shared" si="32"/>
        <v>0</v>
      </c>
      <c r="AE53" s="3">
        <f t="shared" si="32"/>
        <v>0</v>
      </c>
      <c r="AF53" s="3">
        <f t="shared" si="32"/>
        <v>0</v>
      </c>
      <c r="AG53" s="462">
        <v>0</v>
      </c>
      <c r="AH53" s="3">
        <f t="shared" si="32"/>
        <v>0</v>
      </c>
      <c r="AI53" s="3">
        <f t="shared" si="32"/>
        <v>0</v>
      </c>
      <c r="AJ53" s="3">
        <f t="shared" si="32"/>
        <v>0</v>
      </c>
      <c r="AK53" s="3">
        <f t="shared" si="32"/>
        <v>0</v>
      </c>
      <c r="AL53" s="3">
        <f t="shared" si="32"/>
        <v>0</v>
      </c>
      <c r="AM53" s="3">
        <f t="shared" si="32"/>
        <v>0</v>
      </c>
      <c r="AN53" s="3">
        <f t="shared" si="32"/>
        <v>0</v>
      </c>
      <c r="AO53" s="3">
        <f t="shared" si="32"/>
        <v>0</v>
      </c>
      <c r="AP53" s="3">
        <f t="shared" si="32"/>
        <v>0</v>
      </c>
      <c r="AQ53" s="3">
        <f t="shared" si="32"/>
        <v>0</v>
      </c>
      <c r="AR53" s="3">
        <f t="shared" si="32"/>
        <v>0</v>
      </c>
      <c r="AS53" s="3">
        <f t="shared" si="32"/>
        <v>0</v>
      </c>
      <c r="AT53" s="3">
        <f t="shared" si="32"/>
        <v>0</v>
      </c>
      <c r="AU53" s="3">
        <f t="shared" si="32"/>
        <v>0</v>
      </c>
      <c r="AV53" s="3">
        <f t="shared" si="32"/>
        <v>0</v>
      </c>
      <c r="AW53" s="3">
        <f t="shared" si="32"/>
        <v>0</v>
      </c>
      <c r="AX53" s="3">
        <f t="shared" si="32"/>
        <v>0</v>
      </c>
      <c r="AY53" s="3">
        <f t="shared" si="32"/>
        <v>0</v>
      </c>
    </row>
    <row r="54" spans="1:51" ht="15" customHeight="1" x14ac:dyDescent="0.25">
      <c r="A54" s="581"/>
      <c r="B54" s="11" t="str">
        <f t="shared" si="19"/>
        <v xml:space="preserve"> </v>
      </c>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c r="AI54" s="3"/>
      <c r="AJ54" s="3"/>
      <c r="AK54" s="3"/>
      <c r="AL54" s="3"/>
      <c r="AM54" s="3"/>
      <c r="AN54" s="3"/>
      <c r="AO54" s="3"/>
      <c r="AP54" s="3"/>
      <c r="AQ54" s="3"/>
      <c r="AR54" s="3"/>
      <c r="AS54" s="3"/>
      <c r="AT54" s="3"/>
      <c r="AU54" s="3"/>
      <c r="AV54" s="3"/>
      <c r="AW54" s="3"/>
      <c r="AX54" s="3"/>
      <c r="AY54" s="3"/>
    </row>
    <row r="55" spans="1:51" ht="15" customHeight="1" thickBot="1" x14ac:dyDescent="0.3">
      <c r="A55" s="582"/>
      <c r="B55" s="188" t="str">
        <f t="shared" si="19"/>
        <v>Monthly kWh</v>
      </c>
      <c r="C55" s="236">
        <f>SUM(C41:C54)</f>
        <v>0</v>
      </c>
      <c r="D55" s="236">
        <f t="shared" ref="D55:AY55" si="33">SUM(D41:D54)</f>
        <v>0</v>
      </c>
      <c r="E55" s="236">
        <f t="shared" si="33"/>
        <v>0</v>
      </c>
      <c r="F55" s="236">
        <f t="shared" si="33"/>
        <v>0</v>
      </c>
      <c r="G55" s="236">
        <f t="shared" si="33"/>
        <v>0</v>
      </c>
      <c r="H55" s="236">
        <f t="shared" si="33"/>
        <v>0</v>
      </c>
      <c r="I55" s="236">
        <f t="shared" si="33"/>
        <v>0</v>
      </c>
      <c r="J55" s="236">
        <f t="shared" si="33"/>
        <v>0</v>
      </c>
      <c r="K55" s="236">
        <f t="shared" si="33"/>
        <v>0</v>
      </c>
      <c r="L55" s="236">
        <f t="shared" si="33"/>
        <v>0</v>
      </c>
      <c r="M55" s="236">
        <f t="shared" si="33"/>
        <v>0</v>
      </c>
      <c r="N55" s="236">
        <f t="shared" si="33"/>
        <v>0</v>
      </c>
      <c r="O55" s="236">
        <f t="shared" si="33"/>
        <v>0</v>
      </c>
      <c r="P55" s="236">
        <f t="shared" si="33"/>
        <v>0</v>
      </c>
      <c r="Q55" s="236">
        <f t="shared" si="33"/>
        <v>3734515</v>
      </c>
      <c r="R55" s="236">
        <f t="shared" si="33"/>
        <v>3734515</v>
      </c>
      <c r="S55" s="236">
        <f t="shared" si="33"/>
        <v>3734515</v>
      </c>
      <c r="T55" s="236">
        <f t="shared" si="33"/>
        <v>3734515</v>
      </c>
      <c r="U55" s="236">
        <f t="shared" si="33"/>
        <v>3734515</v>
      </c>
      <c r="V55" s="236">
        <f t="shared" si="33"/>
        <v>3734515</v>
      </c>
      <c r="W55" s="236">
        <f t="shared" si="33"/>
        <v>3734515</v>
      </c>
      <c r="X55" s="236">
        <f t="shared" si="33"/>
        <v>3734515</v>
      </c>
      <c r="Y55" s="236">
        <f t="shared" si="33"/>
        <v>3734515</v>
      </c>
      <c r="Z55" s="236">
        <f t="shared" si="33"/>
        <v>3734515</v>
      </c>
      <c r="AA55" s="236">
        <f t="shared" si="33"/>
        <v>3734515</v>
      </c>
      <c r="AB55" s="236">
        <f t="shared" si="33"/>
        <v>3734515</v>
      </c>
      <c r="AC55" s="236">
        <f t="shared" si="33"/>
        <v>3734515</v>
      </c>
      <c r="AD55" s="236">
        <f t="shared" si="33"/>
        <v>3734515</v>
      </c>
      <c r="AE55" s="236">
        <f t="shared" si="33"/>
        <v>3734515</v>
      </c>
      <c r="AF55" s="236">
        <f t="shared" si="33"/>
        <v>3734515</v>
      </c>
      <c r="AG55" s="236">
        <f t="shared" si="33"/>
        <v>22504941.623528697</v>
      </c>
      <c r="AH55" s="236">
        <f t="shared" si="33"/>
        <v>22504941.623528697</v>
      </c>
      <c r="AI55" s="236">
        <f t="shared" si="33"/>
        <v>22504941.623528697</v>
      </c>
      <c r="AJ55" s="236">
        <f t="shared" si="33"/>
        <v>22504941.623528697</v>
      </c>
      <c r="AK55" s="236">
        <f t="shared" si="33"/>
        <v>22504941.623528697</v>
      </c>
      <c r="AL55" s="236">
        <f t="shared" si="33"/>
        <v>22504941.623528697</v>
      </c>
      <c r="AM55" s="236">
        <f t="shared" si="33"/>
        <v>22504941.623528697</v>
      </c>
      <c r="AN55" s="236">
        <f t="shared" si="33"/>
        <v>22504941.623528697</v>
      </c>
      <c r="AO55" s="236">
        <f t="shared" si="33"/>
        <v>22504941.623528697</v>
      </c>
      <c r="AP55" s="236">
        <f t="shared" si="33"/>
        <v>22504941.623528697</v>
      </c>
      <c r="AQ55" s="236">
        <f t="shared" si="33"/>
        <v>22504941.623528697</v>
      </c>
      <c r="AR55" s="236">
        <f t="shared" si="33"/>
        <v>22504941.623528697</v>
      </c>
      <c r="AS55" s="236">
        <f t="shared" si="33"/>
        <v>22504941.623528697</v>
      </c>
      <c r="AT55" s="236">
        <f t="shared" si="33"/>
        <v>22504941.623528697</v>
      </c>
      <c r="AU55" s="236">
        <f t="shared" si="33"/>
        <v>22504941.623528697</v>
      </c>
      <c r="AV55" s="236">
        <f t="shared" si="33"/>
        <v>22504941.623528697</v>
      </c>
      <c r="AW55" s="236">
        <f t="shared" si="33"/>
        <v>22504941.623528697</v>
      </c>
      <c r="AX55" s="236">
        <f t="shared" si="33"/>
        <v>22504941.623528697</v>
      </c>
      <c r="AY55" s="236">
        <f t="shared" si="33"/>
        <v>22504941.623528697</v>
      </c>
    </row>
    <row r="56" spans="1:51" x14ac:dyDescent="0.25">
      <c r="A56" s="8"/>
      <c r="B56" s="251"/>
      <c r="C56" s="9"/>
      <c r="D56" s="251"/>
      <c r="E56" s="9"/>
      <c r="F56" s="251"/>
      <c r="G56" s="251"/>
      <c r="H56" s="9"/>
      <c r="I56" s="251"/>
      <c r="J56" s="251"/>
      <c r="K56" s="9"/>
      <c r="L56" s="251"/>
      <c r="M56" s="251"/>
      <c r="N56" s="9"/>
      <c r="O56" s="251"/>
      <c r="P56" s="251"/>
      <c r="Q56" s="9"/>
      <c r="R56" s="251"/>
      <c r="S56" s="251"/>
      <c r="T56" s="9"/>
      <c r="U56" s="251"/>
      <c r="V56" s="251"/>
      <c r="W56" s="9"/>
      <c r="X56" s="251"/>
      <c r="Y56" s="251"/>
      <c r="Z56" s="9"/>
      <c r="AA56" s="251"/>
      <c r="AB56" s="251"/>
      <c r="AC56" s="9"/>
      <c r="AD56" s="251"/>
      <c r="AE56" s="251"/>
      <c r="AF56" s="9"/>
      <c r="AG56" s="251"/>
      <c r="AH56" s="251"/>
      <c r="AI56" s="9"/>
      <c r="AJ56" s="251"/>
      <c r="AK56" s="251"/>
      <c r="AL56" s="9"/>
      <c r="AM56" s="251"/>
      <c r="AN56" s="251"/>
      <c r="AO56" s="9"/>
      <c r="AP56" s="251"/>
      <c r="AQ56" s="251"/>
      <c r="AR56" s="9"/>
      <c r="AS56" s="251"/>
      <c r="AT56" s="251"/>
      <c r="AU56" s="9"/>
      <c r="AV56" s="251"/>
      <c r="AW56" s="251"/>
      <c r="AX56" s="9"/>
      <c r="AY56" s="251"/>
    </row>
    <row r="57" spans="1:51" ht="15.75" thickBot="1" x14ac:dyDescent="0.3">
      <c r="A57" s="203" t="s">
        <v>184</v>
      </c>
      <c r="B57" s="203"/>
      <c r="C57" s="203"/>
      <c r="D57" s="203"/>
      <c r="E57" s="203"/>
      <c r="F57" s="203"/>
      <c r="G57" s="203"/>
      <c r="H57" s="203"/>
      <c r="I57" s="203"/>
      <c r="J57" s="203"/>
      <c r="K57" s="130"/>
      <c r="L57" s="130"/>
      <c r="M57" s="130"/>
      <c r="N57" s="130"/>
      <c r="O57" s="130"/>
      <c r="P57" s="130"/>
      <c r="Q57" s="130"/>
      <c r="R57" s="130"/>
      <c r="S57" s="130"/>
      <c r="T57" s="130"/>
      <c r="U57" s="130"/>
      <c r="V57" s="130"/>
      <c r="W57" s="130"/>
      <c r="X57" s="130"/>
      <c r="Y57" s="130"/>
      <c r="Z57" s="130"/>
      <c r="AA57" s="130"/>
      <c r="AB57" s="130"/>
      <c r="AC57" s="130"/>
      <c r="AD57" s="130"/>
      <c r="AE57" s="130"/>
      <c r="AF57" s="130"/>
      <c r="AG57" s="130"/>
      <c r="AH57" s="130"/>
      <c r="AI57" s="130"/>
      <c r="AJ57" s="130"/>
      <c r="AK57" s="130"/>
      <c r="AL57" s="130"/>
      <c r="AM57" s="130"/>
      <c r="AN57" s="130"/>
      <c r="AO57" s="130"/>
      <c r="AP57" s="130"/>
      <c r="AQ57" s="130"/>
      <c r="AR57" s="130"/>
      <c r="AS57" s="130"/>
      <c r="AT57" s="130"/>
      <c r="AU57" s="130"/>
      <c r="AV57" s="130"/>
      <c r="AW57" s="130"/>
      <c r="AX57" s="130"/>
      <c r="AY57" s="130"/>
    </row>
    <row r="58" spans="1:51" ht="16.5" thickBot="1" x14ac:dyDescent="0.3">
      <c r="A58" s="583" t="s">
        <v>17</v>
      </c>
      <c r="B58" s="17" t="s">
        <v>10</v>
      </c>
      <c r="C58" s="146">
        <f>C$4</f>
        <v>44197</v>
      </c>
      <c r="D58" s="146">
        <f t="shared" ref="D58:AY58" si="34">D$4</f>
        <v>44228</v>
      </c>
      <c r="E58" s="146">
        <f t="shared" si="34"/>
        <v>44256</v>
      </c>
      <c r="F58" s="146">
        <f t="shared" si="34"/>
        <v>44287</v>
      </c>
      <c r="G58" s="146">
        <f t="shared" si="34"/>
        <v>44317</v>
      </c>
      <c r="H58" s="146">
        <f t="shared" si="34"/>
        <v>44348</v>
      </c>
      <c r="I58" s="146">
        <f t="shared" si="34"/>
        <v>44378</v>
      </c>
      <c r="J58" s="146">
        <f t="shared" si="34"/>
        <v>44409</v>
      </c>
      <c r="K58" s="146">
        <f t="shared" si="34"/>
        <v>44440</v>
      </c>
      <c r="L58" s="146">
        <f t="shared" si="34"/>
        <v>44470</v>
      </c>
      <c r="M58" s="146">
        <f t="shared" si="34"/>
        <v>44501</v>
      </c>
      <c r="N58" s="146">
        <f t="shared" si="34"/>
        <v>44531</v>
      </c>
      <c r="O58" s="146">
        <f t="shared" si="34"/>
        <v>44562</v>
      </c>
      <c r="P58" s="146">
        <f t="shared" si="34"/>
        <v>44593</v>
      </c>
      <c r="Q58" s="146">
        <f t="shared" si="34"/>
        <v>44621</v>
      </c>
      <c r="R58" s="146">
        <f t="shared" si="34"/>
        <v>44652</v>
      </c>
      <c r="S58" s="146">
        <f t="shared" si="34"/>
        <v>44682</v>
      </c>
      <c r="T58" s="146">
        <f t="shared" si="34"/>
        <v>44713</v>
      </c>
      <c r="U58" s="146">
        <f t="shared" si="34"/>
        <v>44743</v>
      </c>
      <c r="V58" s="146">
        <f t="shared" si="34"/>
        <v>44774</v>
      </c>
      <c r="W58" s="146">
        <f t="shared" si="34"/>
        <v>44805</v>
      </c>
      <c r="X58" s="146">
        <f t="shared" si="34"/>
        <v>44835</v>
      </c>
      <c r="Y58" s="146">
        <f t="shared" si="34"/>
        <v>44866</v>
      </c>
      <c r="Z58" s="146">
        <f t="shared" si="34"/>
        <v>44896</v>
      </c>
      <c r="AA58" s="146">
        <f t="shared" si="34"/>
        <v>44927</v>
      </c>
      <c r="AB58" s="146">
        <f t="shared" si="34"/>
        <v>44958</v>
      </c>
      <c r="AC58" s="146">
        <f t="shared" si="34"/>
        <v>44986</v>
      </c>
      <c r="AD58" s="146">
        <f t="shared" si="34"/>
        <v>45017</v>
      </c>
      <c r="AE58" s="146">
        <f t="shared" si="34"/>
        <v>45047</v>
      </c>
      <c r="AF58" s="146">
        <f t="shared" si="34"/>
        <v>45078</v>
      </c>
      <c r="AG58" s="146">
        <f t="shared" si="34"/>
        <v>45108</v>
      </c>
      <c r="AH58" s="146">
        <f t="shared" si="34"/>
        <v>45139</v>
      </c>
      <c r="AI58" s="146">
        <f t="shared" si="34"/>
        <v>45170</v>
      </c>
      <c r="AJ58" s="146">
        <f t="shared" si="34"/>
        <v>45200</v>
      </c>
      <c r="AK58" s="146">
        <f t="shared" si="34"/>
        <v>45231</v>
      </c>
      <c r="AL58" s="146">
        <f t="shared" si="34"/>
        <v>45261</v>
      </c>
      <c r="AM58" s="146">
        <f t="shared" si="34"/>
        <v>45292</v>
      </c>
      <c r="AN58" s="146">
        <f t="shared" si="34"/>
        <v>45323</v>
      </c>
      <c r="AO58" s="146">
        <f t="shared" si="34"/>
        <v>45352</v>
      </c>
      <c r="AP58" s="146">
        <f t="shared" si="34"/>
        <v>45383</v>
      </c>
      <c r="AQ58" s="146">
        <f t="shared" si="34"/>
        <v>45413</v>
      </c>
      <c r="AR58" s="146">
        <f t="shared" si="34"/>
        <v>45444</v>
      </c>
      <c r="AS58" s="146">
        <f t="shared" si="34"/>
        <v>45474</v>
      </c>
      <c r="AT58" s="146">
        <f t="shared" si="34"/>
        <v>45505</v>
      </c>
      <c r="AU58" s="146">
        <f t="shared" si="34"/>
        <v>45536</v>
      </c>
      <c r="AV58" s="146">
        <f t="shared" si="34"/>
        <v>45566</v>
      </c>
      <c r="AW58" s="146">
        <f t="shared" si="34"/>
        <v>45597</v>
      </c>
      <c r="AX58" s="146">
        <f t="shared" si="34"/>
        <v>45627</v>
      </c>
      <c r="AY58" s="146">
        <f t="shared" si="34"/>
        <v>45658</v>
      </c>
    </row>
    <row r="59" spans="1:51" ht="15" customHeight="1" x14ac:dyDescent="0.25">
      <c r="A59" s="584"/>
      <c r="B59" s="13" t="str">
        <f t="shared" ref="B59:B72" si="35">B41</f>
        <v>Air Comp</v>
      </c>
      <c r="C59" s="26">
        <f>((C5*0.5)-C41)*C78*C93*C$2</f>
        <v>0</v>
      </c>
      <c r="D59" s="26">
        <f>((D5*0.5)+C23-D41)*D78*D93*D$2</f>
        <v>0</v>
      </c>
      <c r="E59" s="26">
        <f t="shared" ref="E59:AY59" si="36">((E5*0.5)+D23-E41)*E78*E93*E$2</f>
        <v>0</v>
      </c>
      <c r="F59" s="26">
        <f t="shared" si="36"/>
        <v>0</v>
      </c>
      <c r="G59" s="26">
        <f t="shared" si="36"/>
        <v>0</v>
      </c>
      <c r="H59" s="26">
        <f t="shared" si="36"/>
        <v>483.31968601441935</v>
      </c>
      <c r="I59" s="26">
        <f t="shared" si="36"/>
        <v>990.53644704484896</v>
      </c>
      <c r="J59" s="26">
        <f t="shared" si="36"/>
        <v>1032.7712493299202</v>
      </c>
      <c r="K59" s="26">
        <f t="shared" si="36"/>
        <v>989.41950207799687</v>
      </c>
      <c r="L59" s="26">
        <f t="shared" si="36"/>
        <v>564.750326644339</v>
      </c>
      <c r="M59" s="26">
        <f t="shared" si="36"/>
        <v>550.74687713640151</v>
      </c>
      <c r="N59" s="26">
        <f t="shared" si="36"/>
        <v>1037.240593326824</v>
      </c>
      <c r="O59" s="26">
        <f t="shared" si="36"/>
        <v>1614.6538356694707</v>
      </c>
      <c r="P59" s="26">
        <f t="shared" si="36"/>
        <v>1505.8889727950402</v>
      </c>
      <c r="Q59" s="26">
        <f t="shared" si="36"/>
        <v>1919.3050134594703</v>
      </c>
      <c r="R59" s="26">
        <f t="shared" si="36"/>
        <v>1852.5864133769069</v>
      </c>
      <c r="S59" s="26">
        <f t="shared" si="36"/>
        <v>2072.6739251261756</v>
      </c>
      <c r="T59" s="26">
        <f t="shared" si="36"/>
        <v>3618.2936948327906</v>
      </c>
      <c r="U59" s="26">
        <f t="shared" si="36"/>
        <v>3551.5021629944572</v>
      </c>
      <c r="V59" s="26">
        <f t="shared" si="36"/>
        <v>3623.711699558266</v>
      </c>
      <c r="W59" s="26">
        <f t="shared" si="36"/>
        <v>3460.1469931241022</v>
      </c>
      <c r="X59" s="26">
        <f t="shared" si="36"/>
        <v>2000.3246472484827</v>
      </c>
      <c r="Y59" s="26">
        <f t="shared" si="36"/>
        <v>1947.2661686865001</v>
      </c>
      <c r="Z59" s="26">
        <f t="shared" si="36"/>
        <v>1882.9817215813239</v>
      </c>
      <c r="AA59" s="26">
        <f t="shared" si="36"/>
        <v>1874.5867633422513</v>
      </c>
      <c r="AB59" s="26">
        <f t="shared" si="36"/>
        <v>1730.1741568004497</v>
      </c>
      <c r="AC59" s="26">
        <f t="shared" si="36"/>
        <v>1919.3050134594703</v>
      </c>
      <c r="AD59" s="26">
        <f t="shared" si="36"/>
        <v>1852.5864133769069</v>
      </c>
      <c r="AE59" s="26">
        <f t="shared" si="36"/>
        <v>2072.6739251261756</v>
      </c>
      <c r="AF59" s="26">
        <f t="shared" si="36"/>
        <v>3618.2936948327906</v>
      </c>
      <c r="AG59" s="26">
        <f t="shared" si="36"/>
        <v>0</v>
      </c>
      <c r="AH59" s="26">
        <f t="shared" si="36"/>
        <v>0</v>
      </c>
      <c r="AI59" s="26">
        <f t="shared" si="36"/>
        <v>0</v>
      </c>
      <c r="AJ59" s="26">
        <f t="shared" si="36"/>
        <v>0</v>
      </c>
      <c r="AK59" s="26">
        <f t="shared" si="36"/>
        <v>0</v>
      </c>
      <c r="AL59" s="26">
        <f t="shared" si="36"/>
        <v>0</v>
      </c>
      <c r="AM59" s="26">
        <f t="shared" si="36"/>
        <v>0</v>
      </c>
      <c r="AN59" s="26">
        <f t="shared" si="36"/>
        <v>0</v>
      </c>
      <c r="AO59" s="26">
        <f t="shared" si="36"/>
        <v>0</v>
      </c>
      <c r="AP59" s="26">
        <f t="shared" si="36"/>
        <v>0</v>
      </c>
      <c r="AQ59" s="26">
        <f t="shared" si="36"/>
        <v>0</v>
      </c>
      <c r="AR59" s="26">
        <f t="shared" si="36"/>
        <v>0</v>
      </c>
      <c r="AS59" s="26">
        <f t="shared" si="36"/>
        <v>0</v>
      </c>
      <c r="AT59" s="26">
        <f t="shared" si="36"/>
        <v>0</v>
      </c>
      <c r="AU59" s="26">
        <f t="shared" si="36"/>
        <v>0</v>
      </c>
      <c r="AV59" s="26">
        <f t="shared" si="36"/>
        <v>0</v>
      </c>
      <c r="AW59" s="26">
        <f t="shared" si="36"/>
        <v>0</v>
      </c>
      <c r="AX59" s="26">
        <f t="shared" si="36"/>
        <v>0</v>
      </c>
      <c r="AY59" s="26">
        <f t="shared" si="36"/>
        <v>0</v>
      </c>
    </row>
    <row r="60" spans="1:51" ht="15.75" x14ac:dyDescent="0.25">
      <c r="A60" s="584"/>
      <c r="B60" s="13" t="str">
        <f t="shared" si="35"/>
        <v>Building Shell</v>
      </c>
      <c r="C60" s="26">
        <f>((C6*0.5)-C42)*C79*C94*C$2</f>
        <v>0</v>
      </c>
      <c r="D60" s="26">
        <f t="shared" ref="D60:AY60" si="37">((D6*0.5)+C24-D42)*D79*D94*D$2</f>
        <v>0</v>
      </c>
      <c r="E60" s="26">
        <f t="shared" si="37"/>
        <v>0</v>
      </c>
      <c r="F60" s="26">
        <f t="shared" si="37"/>
        <v>0</v>
      </c>
      <c r="G60" s="26">
        <f t="shared" si="37"/>
        <v>0</v>
      </c>
      <c r="H60" s="26">
        <f t="shared" si="37"/>
        <v>0</v>
      </c>
      <c r="I60" s="26">
        <f t="shared" si="37"/>
        <v>0</v>
      </c>
      <c r="J60" s="26">
        <f t="shared" si="37"/>
        <v>0</v>
      </c>
      <c r="K60" s="26">
        <f t="shared" si="37"/>
        <v>0</v>
      </c>
      <c r="L60" s="26">
        <f t="shared" si="37"/>
        <v>0</v>
      </c>
      <c r="M60" s="26">
        <f t="shared" si="37"/>
        <v>0</v>
      </c>
      <c r="N60" s="26">
        <f t="shared" si="37"/>
        <v>0</v>
      </c>
      <c r="O60" s="26">
        <f t="shared" si="37"/>
        <v>0</v>
      </c>
      <c r="P60" s="26">
        <f t="shared" si="37"/>
        <v>0</v>
      </c>
      <c r="Q60" s="26">
        <f t="shared" si="37"/>
        <v>0</v>
      </c>
      <c r="R60" s="26">
        <f t="shared" si="37"/>
        <v>0</v>
      </c>
      <c r="S60" s="26">
        <f t="shared" si="37"/>
        <v>0</v>
      </c>
      <c r="T60" s="26">
        <f t="shared" si="37"/>
        <v>0</v>
      </c>
      <c r="U60" s="26">
        <f t="shared" si="37"/>
        <v>0</v>
      </c>
      <c r="V60" s="26">
        <f t="shared" si="37"/>
        <v>0</v>
      </c>
      <c r="W60" s="26">
        <f t="shared" si="37"/>
        <v>0</v>
      </c>
      <c r="X60" s="26">
        <f t="shared" si="37"/>
        <v>0</v>
      </c>
      <c r="Y60" s="26">
        <f t="shared" si="37"/>
        <v>0</v>
      </c>
      <c r="Z60" s="26">
        <f t="shared" si="37"/>
        <v>0</v>
      </c>
      <c r="AA60" s="26">
        <f t="shared" si="37"/>
        <v>0</v>
      </c>
      <c r="AB60" s="26">
        <f t="shared" si="37"/>
        <v>0</v>
      </c>
      <c r="AC60" s="26">
        <f t="shared" si="37"/>
        <v>0</v>
      </c>
      <c r="AD60" s="26">
        <f t="shared" si="37"/>
        <v>0</v>
      </c>
      <c r="AE60" s="26">
        <f t="shared" si="37"/>
        <v>0</v>
      </c>
      <c r="AF60" s="26">
        <f t="shared" si="37"/>
        <v>0</v>
      </c>
      <c r="AG60" s="26">
        <f t="shared" si="37"/>
        <v>0</v>
      </c>
      <c r="AH60" s="26">
        <f t="shared" si="37"/>
        <v>0</v>
      </c>
      <c r="AI60" s="26">
        <f t="shared" si="37"/>
        <v>0</v>
      </c>
      <c r="AJ60" s="26">
        <f t="shared" si="37"/>
        <v>0</v>
      </c>
      <c r="AK60" s="26">
        <f t="shared" si="37"/>
        <v>0</v>
      </c>
      <c r="AL60" s="26">
        <f t="shared" si="37"/>
        <v>0</v>
      </c>
      <c r="AM60" s="26">
        <f t="shared" si="37"/>
        <v>0</v>
      </c>
      <c r="AN60" s="26">
        <f t="shared" si="37"/>
        <v>0</v>
      </c>
      <c r="AO60" s="26">
        <f t="shared" si="37"/>
        <v>0</v>
      </c>
      <c r="AP60" s="26">
        <f t="shared" si="37"/>
        <v>0</v>
      </c>
      <c r="AQ60" s="26">
        <f t="shared" si="37"/>
        <v>0</v>
      </c>
      <c r="AR60" s="26">
        <f t="shared" si="37"/>
        <v>0</v>
      </c>
      <c r="AS60" s="26">
        <f t="shared" si="37"/>
        <v>0</v>
      </c>
      <c r="AT60" s="26">
        <f t="shared" si="37"/>
        <v>0</v>
      </c>
      <c r="AU60" s="26">
        <f t="shared" si="37"/>
        <v>0</v>
      </c>
      <c r="AV60" s="26">
        <f t="shared" si="37"/>
        <v>0</v>
      </c>
      <c r="AW60" s="26">
        <f t="shared" si="37"/>
        <v>0</v>
      </c>
      <c r="AX60" s="26">
        <f t="shared" si="37"/>
        <v>0</v>
      </c>
      <c r="AY60" s="26">
        <f t="shared" si="37"/>
        <v>0</v>
      </c>
    </row>
    <row r="61" spans="1:51" ht="15.75" x14ac:dyDescent="0.25">
      <c r="A61" s="584"/>
      <c r="B61" s="13" t="str">
        <f t="shared" si="35"/>
        <v>Cooking</v>
      </c>
      <c r="C61" s="26">
        <f t="shared" ref="C61:C71" si="38">((C7*0.5)-C43)*C80*C95*C$2</f>
        <v>0</v>
      </c>
      <c r="D61" s="26">
        <f t="shared" ref="D61:AY61" si="39">((D7*0.5)+C25-D43)*D80*D95*D$2</f>
        <v>0</v>
      </c>
      <c r="E61" s="26">
        <f t="shared" si="39"/>
        <v>0</v>
      </c>
      <c r="F61" s="26">
        <f t="shared" si="39"/>
        <v>0</v>
      </c>
      <c r="G61" s="26">
        <f t="shared" si="39"/>
        <v>0</v>
      </c>
      <c r="H61" s="26">
        <f t="shared" si="39"/>
        <v>0</v>
      </c>
      <c r="I61" s="26">
        <f t="shared" si="39"/>
        <v>0</v>
      </c>
      <c r="J61" s="26">
        <f t="shared" si="39"/>
        <v>0</v>
      </c>
      <c r="K61" s="26">
        <f t="shared" si="39"/>
        <v>0</v>
      </c>
      <c r="L61" s="26">
        <f t="shared" si="39"/>
        <v>0</v>
      </c>
      <c r="M61" s="26">
        <f t="shared" si="39"/>
        <v>0</v>
      </c>
      <c r="N61" s="26">
        <f t="shared" si="39"/>
        <v>0</v>
      </c>
      <c r="O61" s="26">
        <f t="shared" si="39"/>
        <v>0</v>
      </c>
      <c r="P61" s="26">
        <f t="shared" si="39"/>
        <v>0</v>
      </c>
      <c r="Q61" s="26">
        <f t="shared" si="39"/>
        <v>0</v>
      </c>
      <c r="R61" s="26">
        <f t="shared" si="39"/>
        <v>0</v>
      </c>
      <c r="S61" s="26">
        <f t="shared" si="39"/>
        <v>0</v>
      </c>
      <c r="T61" s="26">
        <f t="shared" si="39"/>
        <v>0</v>
      </c>
      <c r="U61" s="26">
        <f t="shared" si="39"/>
        <v>0</v>
      </c>
      <c r="V61" s="26">
        <f t="shared" si="39"/>
        <v>0</v>
      </c>
      <c r="W61" s="26">
        <f t="shared" si="39"/>
        <v>0</v>
      </c>
      <c r="X61" s="26">
        <f t="shared" si="39"/>
        <v>0</v>
      </c>
      <c r="Y61" s="26">
        <f t="shared" si="39"/>
        <v>0</v>
      </c>
      <c r="Z61" s="26">
        <f t="shared" si="39"/>
        <v>0</v>
      </c>
      <c r="AA61" s="26">
        <f t="shared" si="39"/>
        <v>0</v>
      </c>
      <c r="AB61" s="26">
        <f t="shared" si="39"/>
        <v>0</v>
      </c>
      <c r="AC61" s="26">
        <f t="shared" si="39"/>
        <v>0</v>
      </c>
      <c r="AD61" s="26">
        <f t="shared" si="39"/>
        <v>0</v>
      </c>
      <c r="AE61" s="26">
        <f t="shared" si="39"/>
        <v>0</v>
      </c>
      <c r="AF61" s="26">
        <f t="shared" si="39"/>
        <v>0</v>
      </c>
      <c r="AG61" s="26">
        <f t="shared" si="39"/>
        <v>0</v>
      </c>
      <c r="AH61" s="26">
        <f t="shared" si="39"/>
        <v>0</v>
      </c>
      <c r="AI61" s="26">
        <f t="shared" si="39"/>
        <v>0</v>
      </c>
      <c r="AJ61" s="26">
        <f t="shared" si="39"/>
        <v>0</v>
      </c>
      <c r="AK61" s="26">
        <f t="shared" si="39"/>
        <v>0</v>
      </c>
      <c r="AL61" s="26">
        <f t="shared" si="39"/>
        <v>0</v>
      </c>
      <c r="AM61" s="26">
        <f t="shared" si="39"/>
        <v>0</v>
      </c>
      <c r="AN61" s="26">
        <f t="shared" si="39"/>
        <v>0</v>
      </c>
      <c r="AO61" s="26">
        <f t="shared" si="39"/>
        <v>0</v>
      </c>
      <c r="AP61" s="26">
        <f t="shared" si="39"/>
        <v>0</v>
      </c>
      <c r="AQ61" s="26">
        <f t="shared" si="39"/>
        <v>0</v>
      </c>
      <c r="AR61" s="26">
        <f t="shared" si="39"/>
        <v>0</v>
      </c>
      <c r="AS61" s="26">
        <f t="shared" si="39"/>
        <v>0</v>
      </c>
      <c r="AT61" s="26">
        <f t="shared" si="39"/>
        <v>0</v>
      </c>
      <c r="AU61" s="26">
        <f t="shared" si="39"/>
        <v>0</v>
      </c>
      <c r="AV61" s="26">
        <f t="shared" si="39"/>
        <v>0</v>
      </c>
      <c r="AW61" s="26">
        <f t="shared" si="39"/>
        <v>0</v>
      </c>
      <c r="AX61" s="26">
        <f t="shared" si="39"/>
        <v>0</v>
      </c>
      <c r="AY61" s="26">
        <f t="shared" si="39"/>
        <v>0</v>
      </c>
    </row>
    <row r="62" spans="1:51" ht="15.75" x14ac:dyDescent="0.25">
      <c r="A62" s="584"/>
      <c r="B62" s="13" t="str">
        <f t="shared" si="35"/>
        <v>Cooling</v>
      </c>
      <c r="C62" s="26">
        <f t="shared" si="38"/>
        <v>0</v>
      </c>
      <c r="D62" s="26">
        <f t="shared" ref="D62:AY62" si="40">((D8*0.5)+C26-D44)*D81*D96*D$2</f>
        <v>1.3734467534248338E-2</v>
      </c>
      <c r="E62" s="26">
        <f t="shared" si="40"/>
        <v>39.05931569059053</v>
      </c>
      <c r="F62" s="26">
        <f t="shared" si="40"/>
        <v>398.0950774535541</v>
      </c>
      <c r="G62" s="26">
        <f t="shared" si="40"/>
        <v>2302.1302738751824</v>
      </c>
      <c r="H62" s="26">
        <f t="shared" si="40"/>
        <v>15598.57292255565</v>
      </c>
      <c r="I62" s="26">
        <f t="shared" si="40"/>
        <v>23227.111234636013</v>
      </c>
      <c r="J62" s="26">
        <f t="shared" si="40"/>
        <v>26787.853263698671</v>
      </c>
      <c r="K62" s="26">
        <f t="shared" si="40"/>
        <v>12238.050839164584</v>
      </c>
      <c r="L62" s="26">
        <f t="shared" si="40"/>
        <v>922.23491367189092</v>
      </c>
      <c r="M62" s="26">
        <f t="shared" si="40"/>
        <v>211.8265709715692</v>
      </c>
      <c r="N62" s="26">
        <f t="shared" si="40"/>
        <v>3.4866044353332786</v>
      </c>
      <c r="O62" s="26">
        <f t="shared" si="40"/>
        <v>0.41620386667867082</v>
      </c>
      <c r="P62" s="26">
        <f t="shared" si="40"/>
        <v>17.223555596107968</v>
      </c>
      <c r="Q62" s="26">
        <f t="shared" si="40"/>
        <v>703.66119790453581</v>
      </c>
      <c r="R62" s="26">
        <f t="shared" si="40"/>
        <v>2615.5654827117432</v>
      </c>
      <c r="S62" s="26">
        <f t="shared" si="40"/>
        <v>9128.1749107680535</v>
      </c>
      <c r="T62" s="26">
        <f t="shared" si="40"/>
        <v>52799.62517743474</v>
      </c>
      <c r="U62" s="26">
        <f t="shared" si="40"/>
        <v>64284.018310305619</v>
      </c>
      <c r="V62" s="26">
        <f t="shared" si="40"/>
        <v>63519.626465690286</v>
      </c>
      <c r="W62" s="26">
        <f t="shared" si="40"/>
        <v>27112.398763410991</v>
      </c>
      <c r="X62" s="26">
        <f t="shared" si="40"/>
        <v>2523.0956324801682</v>
      </c>
      <c r="Y62" s="26">
        <f t="shared" si="40"/>
        <v>674.12662195863061</v>
      </c>
      <c r="Z62" s="26">
        <f t="shared" si="40"/>
        <v>6.4911814085686741</v>
      </c>
      <c r="AA62" s="26">
        <f t="shared" si="40"/>
        <v>0.57303979026348906</v>
      </c>
      <c r="AB62" s="26">
        <f t="shared" si="40"/>
        <v>23.774450195814772</v>
      </c>
      <c r="AC62" s="26">
        <f t="shared" si="40"/>
        <v>703.66119790453581</v>
      </c>
      <c r="AD62" s="26">
        <f t="shared" si="40"/>
        <v>2615.5654827117432</v>
      </c>
      <c r="AE62" s="26">
        <f t="shared" si="40"/>
        <v>9128.1749107680535</v>
      </c>
      <c r="AF62" s="26">
        <f t="shared" si="40"/>
        <v>52799.62517743474</v>
      </c>
      <c r="AG62" s="26">
        <f t="shared" si="40"/>
        <v>0</v>
      </c>
      <c r="AH62" s="26">
        <f t="shared" si="40"/>
        <v>0</v>
      </c>
      <c r="AI62" s="26">
        <f t="shared" si="40"/>
        <v>0</v>
      </c>
      <c r="AJ62" s="26">
        <f t="shared" si="40"/>
        <v>0</v>
      </c>
      <c r="AK62" s="26">
        <f t="shared" si="40"/>
        <v>0</v>
      </c>
      <c r="AL62" s="26">
        <f t="shared" si="40"/>
        <v>0</v>
      </c>
      <c r="AM62" s="26">
        <f t="shared" si="40"/>
        <v>0</v>
      </c>
      <c r="AN62" s="26">
        <f t="shared" si="40"/>
        <v>0</v>
      </c>
      <c r="AO62" s="26">
        <f t="shared" si="40"/>
        <v>0</v>
      </c>
      <c r="AP62" s="26">
        <f t="shared" si="40"/>
        <v>0</v>
      </c>
      <c r="AQ62" s="26">
        <f t="shared" si="40"/>
        <v>0</v>
      </c>
      <c r="AR62" s="26">
        <f t="shared" si="40"/>
        <v>0</v>
      </c>
      <c r="AS62" s="26">
        <f t="shared" si="40"/>
        <v>0</v>
      </c>
      <c r="AT62" s="26">
        <f t="shared" si="40"/>
        <v>0</v>
      </c>
      <c r="AU62" s="26">
        <f t="shared" si="40"/>
        <v>0</v>
      </c>
      <c r="AV62" s="26">
        <f t="shared" si="40"/>
        <v>0</v>
      </c>
      <c r="AW62" s="26">
        <f t="shared" si="40"/>
        <v>0</v>
      </c>
      <c r="AX62" s="26">
        <f t="shared" si="40"/>
        <v>0</v>
      </c>
      <c r="AY62" s="26">
        <f t="shared" si="40"/>
        <v>0</v>
      </c>
    </row>
    <row r="63" spans="1:51" ht="15.75" x14ac:dyDescent="0.25">
      <c r="A63" s="584"/>
      <c r="B63" s="13" t="str">
        <f t="shared" si="35"/>
        <v>Ext Lighting</v>
      </c>
      <c r="C63" s="26">
        <f t="shared" si="38"/>
        <v>0</v>
      </c>
      <c r="D63" s="26">
        <f t="shared" ref="D63:AY63" si="41">((D9*0.5)+C27-D45)*D82*D97*D$2</f>
        <v>0</v>
      </c>
      <c r="E63" s="26">
        <f t="shared" si="41"/>
        <v>0</v>
      </c>
      <c r="F63" s="26">
        <f t="shared" si="41"/>
        <v>0</v>
      </c>
      <c r="G63" s="26">
        <f t="shared" si="41"/>
        <v>0</v>
      </c>
      <c r="H63" s="26">
        <f t="shared" si="41"/>
        <v>0</v>
      </c>
      <c r="I63" s="26">
        <f t="shared" si="41"/>
        <v>0</v>
      </c>
      <c r="J63" s="26">
        <f t="shared" si="41"/>
        <v>0</v>
      </c>
      <c r="K63" s="26">
        <f t="shared" si="41"/>
        <v>0</v>
      </c>
      <c r="L63" s="26">
        <f t="shared" si="41"/>
        <v>0</v>
      </c>
      <c r="M63" s="26">
        <f t="shared" si="41"/>
        <v>0</v>
      </c>
      <c r="N63" s="26">
        <f t="shared" si="41"/>
        <v>0</v>
      </c>
      <c r="O63" s="26">
        <f t="shared" si="41"/>
        <v>0</v>
      </c>
      <c r="P63" s="26">
        <f t="shared" si="41"/>
        <v>0</v>
      </c>
      <c r="Q63" s="26">
        <f t="shared" si="41"/>
        <v>0</v>
      </c>
      <c r="R63" s="26">
        <f t="shared" si="41"/>
        <v>0</v>
      </c>
      <c r="S63" s="26">
        <f t="shared" si="41"/>
        <v>0</v>
      </c>
      <c r="T63" s="26">
        <f t="shared" si="41"/>
        <v>0</v>
      </c>
      <c r="U63" s="26">
        <f t="shared" si="41"/>
        <v>0</v>
      </c>
      <c r="V63" s="26">
        <f t="shared" si="41"/>
        <v>0</v>
      </c>
      <c r="W63" s="26">
        <f t="shared" si="41"/>
        <v>0</v>
      </c>
      <c r="X63" s="26">
        <f t="shared" si="41"/>
        <v>0</v>
      </c>
      <c r="Y63" s="26">
        <f t="shared" si="41"/>
        <v>0</v>
      </c>
      <c r="Z63" s="26">
        <f t="shared" si="41"/>
        <v>0</v>
      </c>
      <c r="AA63" s="26">
        <f t="shared" si="41"/>
        <v>0</v>
      </c>
      <c r="AB63" s="26">
        <f t="shared" si="41"/>
        <v>0</v>
      </c>
      <c r="AC63" s="26">
        <f t="shared" si="41"/>
        <v>0</v>
      </c>
      <c r="AD63" s="26">
        <f t="shared" si="41"/>
        <v>0</v>
      </c>
      <c r="AE63" s="26">
        <f t="shared" si="41"/>
        <v>0</v>
      </c>
      <c r="AF63" s="26">
        <f t="shared" si="41"/>
        <v>0</v>
      </c>
      <c r="AG63" s="26">
        <f t="shared" si="41"/>
        <v>0</v>
      </c>
      <c r="AH63" s="26">
        <f t="shared" si="41"/>
        <v>0</v>
      </c>
      <c r="AI63" s="26">
        <f t="shared" si="41"/>
        <v>0</v>
      </c>
      <c r="AJ63" s="26">
        <f t="shared" si="41"/>
        <v>0</v>
      </c>
      <c r="AK63" s="26">
        <f t="shared" si="41"/>
        <v>0</v>
      </c>
      <c r="AL63" s="26">
        <f t="shared" si="41"/>
        <v>0</v>
      </c>
      <c r="AM63" s="26">
        <f t="shared" si="41"/>
        <v>0</v>
      </c>
      <c r="AN63" s="26">
        <f t="shared" si="41"/>
        <v>0</v>
      </c>
      <c r="AO63" s="26">
        <f t="shared" si="41"/>
        <v>0</v>
      </c>
      <c r="AP63" s="26">
        <f t="shared" si="41"/>
        <v>0</v>
      </c>
      <c r="AQ63" s="26">
        <f t="shared" si="41"/>
        <v>0</v>
      </c>
      <c r="AR63" s="26">
        <f t="shared" si="41"/>
        <v>0</v>
      </c>
      <c r="AS63" s="26">
        <f t="shared" si="41"/>
        <v>0</v>
      </c>
      <c r="AT63" s="26">
        <f t="shared" si="41"/>
        <v>0</v>
      </c>
      <c r="AU63" s="26">
        <f t="shared" si="41"/>
        <v>0</v>
      </c>
      <c r="AV63" s="26">
        <f t="shared" si="41"/>
        <v>0</v>
      </c>
      <c r="AW63" s="26">
        <f t="shared" si="41"/>
        <v>0</v>
      </c>
      <c r="AX63" s="26">
        <f t="shared" si="41"/>
        <v>0</v>
      </c>
      <c r="AY63" s="26">
        <f t="shared" si="41"/>
        <v>0</v>
      </c>
    </row>
    <row r="64" spans="1:51" ht="15.75" x14ac:dyDescent="0.25">
      <c r="A64" s="584"/>
      <c r="B64" s="13" t="str">
        <f t="shared" si="35"/>
        <v>Heating</v>
      </c>
      <c r="C64" s="26">
        <f t="shared" si="38"/>
        <v>0</v>
      </c>
      <c r="D64" s="26">
        <f t="shared" ref="D64:AY64" si="42">((D10*0.5)+C28-D46)*D83*D98*D$2</f>
        <v>0</v>
      </c>
      <c r="E64" s="26">
        <f t="shared" si="42"/>
        <v>0</v>
      </c>
      <c r="F64" s="26">
        <f t="shared" si="42"/>
        <v>0</v>
      </c>
      <c r="G64" s="26">
        <f t="shared" si="42"/>
        <v>0</v>
      </c>
      <c r="H64" s="26">
        <f t="shared" si="42"/>
        <v>0</v>
      </c>
      <c r="I64" s="26">
        <f t="shared" si="42"/>
        <v>0</v>
      </c>
      <c r="J64" s="26">
        <f t="shared" si="42"/>
        <v>0</v>
      </c>
      <c r="K64" s="26">
        <f t="shared" si="42"/>
        <v>0</v>
      </c>
      <c r="L64" s="26">
        <f t="shared" si="42"/>
        <v>0</v>
      </c>
      <c r="M64" s="26">
        <f t="shared" si="42"/>
        <v>0</v>
      </c>
      <c r="N64" s="26">
        <f t="shared" si="42"/>
        <v>0</v>
      </c>
      <c r="O64" s="26">
        <f t="shared" si="42"/>
        <v>0</v>
      </c>
      <c r="P64" s="26">
        <f t="shared" si="42"/>
        <v>0</v>
      </c>
      <c r="Q64" s="26">
        <f t="shared" si="42"/>
        <v>0</v>
      </c>
      <c r="R64" s="26">
        <f t="shared" si="42"/>
        <v>0</v>
      </c>
      <c r="S64" s="26">
        <f t="shared" si="42"/>
        <v>0</v>
      </c>
      <c r="T64" s="26">
        <f t="shared" si="42"/>
        <v>0</v>
      </c>
      <c r="U64" s="26">
        <f t="shared" si="42"/>
        <v>0</v>
      </c>
      <c r="V64" s="26">
        <f t="shared" si="42"/>
        <v>0</v>
      </c>
      <c r="W64" s="26">
        <f t="shared" si="42"/>
        <v>0</v>
      </c>
      <c r="X64" s="26">
        <f t="shared" si="42"/>
        <v>0</v>
      </c>
      <c r="Y64" s="26">
        <f t="shared" si="42"/>
        <v>0</v>
      </c>
      <c r="Z64" s="26">
        <f t="shared" si="42"/>
        <v>0</v>
      </c>
      <c r="AA64" s="26">
        <f t="shared" si="42"/>
        <v>0</v>
      </c>
      <c r="AB64" s="26">
        <f t="shared" si="42"/>
        <v>0</v>
      </c>
      <c r="AC64" s="26">
        <f t="shared" si="42"/>
        <v>0</v>
      </c>
      <c r="AD64" s="26">
        <f t="shared" si="42"/>
        <v>0</v>
      </c>
      <c r="AE64" s="26">
        <f t="shared" si="42"/>
        <v>0</v>
      </c>
      <c r="AF64" s="26">
        <f t="shared" si="42"/>
        <v>0</v>
      </c>
      <c r="AG64" s="26">
        <f t="shared" si="42"/>
        <v>0</v>
      </c>
      <c r="AH64" s="26">
        <f t="shared" si="42"/>
        <v>0</v>
      </c>
      <c r="AI64" s="26">
        <f t="shared" si="42"/>
        <v>0</v>
      </c>
      <c r="AJ64" s="26">
        <f t="shared" si="42"/>
        <v>0</v>
      </c>
      <c r="AK64" s="26">
        <f t="shared" si="42"/>
        <v>0</v>
      </c>
      <c r="AL64" s="26">
        <f t="shared" si="42"/>
        <v>0</v>
      </c>
      <c r="AM64" s="26">
        <f t="shared" si="42"/>
        <v>0</v>
      </c>
      <c r="AN64" s="26">
        <f t="shared" si="42"/>
        <v>0</v>
      </c>
      <c r="AO64" s="26">
        <f t="shared" si="42"/>
        <v>0</v>
      </c>
      <c r="AP64" s="26">
        <f t="shared" si="42"/>
        <v>0</v>
      </c>
      <c r="AQ64" s="26">
        <f t="shared" si="42"/>
        <v>0</v>
      </c>
      <c r="AR64" s="26">
        <f t="shared" si="42"/>
        <v>0</v>
      </c>
      <c r="AS64" s="26">
        <f t="shared" si="42"/>
        <v>0</v>
      </c>
      <c r="AT64" s="26">
        <f t="shared" si="42"/>
        <v>0</v>
      </c>
      <c r="AU64" s="26">
        <f t="shared" si="42"/>
        <v>0</v>
      </c>
      <c r="AV64" s="26">
        <f t="shared" si="42"/>
        <v>0</v>
      </c>
      <c r="AW64" s="26">
        <f t="shared" si="42"/>
        <v>0</v>
      </c>
      <c r="AX64" s="26">
        <f t="shared" si="42"/>
        <v>0</v>
      </c>
      <c r="AY64" s="26">
        <f t="shared" si="42"/>
        <v>0</v>
      </c>
    </row>
    <row r="65" spans="1:53" ht="15.75" x14ac:dyDescent="0.25">
      <c r="A65" s="584"/>
      <c r="B65" s="13" t="str">
        <f t="shared" si="35"/>
        <v>HVAC</v>
      </c>
      <c r="C65" s="26">
        <f t="shared" si="38"/>
        <v>0</v>
      </c>
      <c r="D65" s="26">
        <f t="shared" ref="D65:AY65" si="43">((D11*0.5)+C29-D47)*D84*D99*D$2</f>
        <v>0</v>
      </c>
      <c r="E65" s="26">
        <f t="shared" si="43"/>
        <v>0</v>
      </c>
      <c r="F65" s="26">
        <f t="shared" si="43"/>
        <v>0</v>
      </c>
      <c r="G65" s="26">
        <f t="shared" si="43"/>
        <v>0</v>
      </c>
      <c r="H65" s="26">
        <f t="shared" si="43"/>
        <v>8.0360564892656665</v>
      </c>
      <c r="I65" s="26">
        <f t="shared" si="43"/>
        <v>841.24420646276553</v>
      </c>
      <c r="J65" s="26">
        <f t="shared" si="43"/>
        <v>1637.9943613777211</v>
      </c>
      <c r="K65" s="26">
        <f t="shared" si="43"/>
        <v>748.45159495985558</v>
      </c>
      <c r="L65" s="26">
        <f t="shared" si="43"/>
        <v>557.97859431701977</v>
      </c>
      <c r="M65" s="26">
        <f t="shared" si="43"/>
        <v>2423.6408165593375</v>
      </c>
      <c r="N65" s="26">
        <f t="shared" si="43"/>
        <v>8947.7054651123726</v>
      </c>
      <c r="O65" s="26">
        <f t="shared" si="43"/>
        <v>13858.860489906028</v>
      </c>
      <c r="P65" s="26">
        <f t="shared" si="43"/>
        <v>11378.633147173121</v>
      </c>
      <c r="Q65" s="26">
        <f t="shared" si="43"/>
        <v>10464.805356617659</v>
      </c>
      <c r="R65" s="26">
        <f t="shared" si="43"/>
        <v>5953.4147109208025</v>
      </c>
      <c r="S65" s="26">
        <f t="shared" si="43"/>
        <v>7441.7013818452388</v>
      </c>
      <c r="T65" s="26">
        <f t="shared" si="43"/>
        <v>35467.542364520828</v>
      </c>
      <c r="U65" s="26">
        <f t="shared" si="43"/>
        <v>43001.325932382504</v>
      </c>
      <c r="V65" s="26">
        <f t="shared" si="43"/>
        <v>42539.688825025449</v>
      </c>
      <c r="W65" s="26">
        <f t="shared" si="43"/>
        <v>18717.31227756857</v>
      </c>
      <c r="X65" s="26">
        <f t="shared" si="43"/>
        <v>5863.2347544841141</v>
      </c>
      <c r="Y65" s="26">
        <f t="shared" si="43"/>
        <v>9325.0795571089038</v>
      </c>
      <c r="Z65" s="26">
        <f t="shared" si="43"/>
        <v>15147.308848596896</v>
      </c>
      <c r="AA65" s="26">
        <f t="shared" si="43"/>
        <v>15998.472770866769</v>
      </c>
      <c r="AB65" s="26">
        <f t="shared" si="43"/>
        <v>13304.172848116574</v>
      </c>
      <c r="AC65" s="26">
        <f t="shared" si="43"/>
        <v>10464.805356617659</v>
      </c>
      <c r="AD65" s="26">
        <f t="shared" si="43"/>
        <v>5953.4147109208025</v>
      </c>
      <c r="AE65" s="26">
        <f t="shared" si="43"/>
        <v>7441.7013818452388</v>
      </c>
      <c r="AF65" s="26">
        <f t="shared" si="43"/>
        <v>35467.542364520828</v>
      </c>
      <c r="AG65" s="26">
        <f t="shared" si="43"/>
        <v>0</v>
      </c>
      <c r="AH65" s="26">
        <f t="shared" si="43"/>
        <v>0</v>
      </c>
      <c r="AI65" s="26">
        <f t="shared" si="43"/>
        <v>0</v>
      </c>
      <c r="AJ65" s="26">
        <f t="shared" si="43"/>
        <v>0</v>
      </c>
      <c r="AK65" s="26">
        <f t="shared" si="43"/>
        <v>0</v>
      </c>
      <c r="AL65" s="26">
        <f t="shared" si="43"/>
        <v>0</v>
      </c>
      <c r="AM65" s="26">
        <f t="shared" si="43"/>
        <v>0</v>
      </c>
      <c r="AN65" s="26">
        <f t="shared" si="43"/>
        <v>0</v>
      </c>
      <c r="AO65" s="26">
        <f t="shared" si="43"/>
        <v>0</v>
      </c>
      <c r="AP65" s="26">
        <f t="shared" si="43"/>
        <v>0</v>
      </c>
      <c r="AQ65" s="26">
        <f t="shared" si="43"/>
        <v>0</v>
      </c>
      <c r="AR65" s="26">
        <f t="shared" si="43"/>
        <v>0</v>
      </c>
      <c r="AS65" s="26">
        <f t="shared" si="43"/>
        <v>0</v>
      </c>
      <c r="AT65" s="26">
        <f t="shared" si="43"/>
        <v>0</v>
      </c>
      <c r="AU65" s="26">
        <f t="shared" si="43"/>
        <v>0</v>
      </c>
      <c r="AV65" s="26">
        <f t="shared" si="43"/>
        <v>0</v>
      </c>
      <c r="AW65" s="26">
        <f t="shared" si="43"/>
        <v>0</v>
      </c>
      <c r="AX65" s="26">
        <f t="shared" si="43"/>
        <v>0</v>
      </c>
      <c r="AY65" s="26">
        <f t="shared" si="43"/>
        <v>0</v>
      </c>
    </row>
    <row r="66" spans="1:53" ht="15.75" x14ac:dyDescent="0.25">
      <c r="A66" s="584"/>
      <c r="B66" s="13" t="str">
        <f t="shared" si="35"/>
        <v>Lighting</v>
      </c>
      <c r="C66" s="26">
        <f t="shared" si="38"/>
        <v>0</v>
      </c>
      <c r="D66" s="26">
        <f t="shared" ref="D66:AY66" si="44">((D12*0.5)+C30-D48)*D85*D100*D$2</f>
        <v>294.84119059414769</v>
      </c>
      <c r="E66" s="26">
        <f t="shared" si="44"/>
        <v>3304.6653022285345</v>
      </c>
      <c r="F66" s="26">
        <f t="shared" si="44"/>
        <v>6459.7376485877676</v>
      </c>
      <c r="G66" s="26">
        <f t="shared" si="44"/>
        <v>9929.688256529249</v>
      </c>
      <c r="H66" s="26">
        <f t="shared" si="44"/>
        <v>17298.723214056783</v>
      </c>
      <c r="I66" s="26">
        <f t="shared" si="44"/>
        <v>25370.555314840763</v>
      </c>
      <c r="J66" s="26">
        <f t="shared" si="44"/>
        <v>24933.16991713177</v>
      </c>
      <c r="K66" s="26">
        <f t="shared" si="44"/>
        <v>27971.677123657431</v>
      </c>
      <c r="L66" s="26">
        <f t="shared" si="44"/>
        <v>22478.063672189117</v>
      </c>
      <c r="M66" s="26">
        <f t="shared" si="44"/>
        <v>20955.534915800512</v>
      </c>
      <c r="N66" s="26">
        <f t="shared" si="44"/>
        <v>24536.913074591343</v>
      </c>
      <c r="O66" s="26">
        <f t="shared" si="44"/>
        <v>34419.047291082912</v>
      </c>
      <c r="P66" s="26">
        <f t="shared" si="44"/>
        <v>26750.765890929764</v>
      </c>
      <c r="Q66" s="26">
        <f t="shared" si="44"/>
        <v>26355.082067805371</v>
      </c>
      <c r="R66" s="26">
        <f t="shared" si="44"/>
        <v>27392.472743870039</v>
      </c>
      <c r="S66" s="26">
        <f t="shared" si="44"/>
        <v>35095.431807926456</v>
      </c>
      <c r="T66" s="26">
        <f t="shared" si="44"/>
        <v>51234.277238590155</v>
      </c>
      <c r="U66" s="26">
        <f t="shared" si="44"/>
        <v>61552.371587704372</v>
      </c>
      <c r="V66" s="26">
        <f t="shared" si="44"/>
        <v>50774.768775617093</v>
      </c>
      <c r="W66" s="26">
        <f t="shared" si="44"/>
        <v>50449.296616695952</v>
      </c>
      <c r="X66" s="26">
        <f t="shared" si="44"/>
        <v>33738.162637995076</v>
      </c>
      <c r="Y66" s="26">
        <f t="shared" si="44"/>
        <v>27440.403073731766</v>
      </c>
      <c r="Z66" s="26">
        <f t="shared" si="44"/>
        <v>27706.006883237929</v>
      </c>
      <c r="AA66" s="26">
        <f t="shared" si="44"/>
        <v>31152.469586582778</v>
      </c>
      <c r="AB66" s="26">
        <f t="shared" si="44"/>
        <v>24115.723846425972</v>
      </c>
      <c r="AC66" s="26">
        <f t="shared" si="44"/>
        <v>26355.082067805371</v>
      </c>
      <c r="AD66" s="26">
        <f t="shared" si="44"/>
        <v>27392.472743870039</v>
      </c>
      <c r="AE66" s="26">
        <f t="shared" si="44"/>
        <v>35095.431807926456</v>
      </c>
      <c r="AF66" s="26">
        <f t="shared" si="44"/>
        <v>51234.277238590155</v>
      </c>
      <c r="AG66" s="26">
        <f t="shared" si="44"/>
        <v>0</v>
      </c>
      <c r="AH66" s="26">
        <f t="shared" si="44"/>
        <v>0</v>
      </c>
      <c r="AI66" s="26">
        <f t="shared" si="44"/>
        <v>0</v>
      </c>
      <c r="AJ66" s="26">
        <f t="shared" si="44"/>
        <v>0</v>
      </c>
      <c r="AK66" s="26">
        <f t="shared" si="44"/>
        <v>0</v>
      </c>
      <c r="AL66" s="26">
        <f t="shared" si="44"/>
        <v>0</v>
      </c>
      <c r="AM66" s="26">
        <f t="shared" si="44"/>
        <v>0</v>
      </c>
      <c r="AN66" s="26">
        <f t="shared" si="44"/>
        <v>0</v>
      </c>
      <c r="AO66" s="26">
        <f t="shared" si="44"/>
        <v>0</v>
      </c>
      <c r="AP66" s="26">
        <f t="shared" si="44"/>
        <v>0</v>
      </c>
      <c r="AQ66" s="26">
        <f t="shared" si="44"/>
        <v>0</v>
      </c>
      <c r="AR66" s="26">
        <f t="shared" si="44"/>
        <v>0</v>
      </c>
      <c r="AS66" s="26">
        <f t="shared" si="44"/>
        <v>0</v>
      </c>
      <c r="AT66" s="26">
        <f t="shared" si="44"/>
        <v>0</v>
      </c>
      <c r="AU66" s="26">
        <f t="shared" si="44"/>
        <v>0</v>
      </c>
      <c r="AV66" s="26">
        <f t="shared" si="44"/>
        <v>0</v>
      </c>
      <c r="AW66" s="26">
        <f t="shared" si="44"/>
        <v>0</v>
      </c>
      <c r="AX66" s="26">
        <f t="shared" si="44"/>
        <v>0</v>
      </c>
      <c r="AY66" s="26">
        <f t="shared" si="44"/>
        <v>0</v>
      </c>
    </row>
    <row r="67" spans="1:53" ht="15.75" x14ac:dyDescent="0.25">
      <c r="A67" s="584"/>
      <c r="B67" s="13" t="str">
        <f t="shared" si="35"/>
        <v>Miscellaneous</v>
      </c>
      <c r="C67" s="26">
        <f t="shared" si="38"/>
        <v>0</v>
      </c>
      <c r="D67" s="26">
        <f t="shared" ref="D67:AY67" si="45">((D13*0.5)+C31-D49)*D86*D101*D$2</f>
        <v>0</v>
      </c>
      <c r="E67" s="26">
        <f t="shared" si="45"/>
        <v>0</v>
      </c>
      <c r="F67" s="26">
        <f t="shared" si="45"/>
        <v>0</v>
      </c>
      <c r="G67" s="26">
        <f t="shared" si="45"/>
        <v>0</v>
      </c>
      <c r="H67" s="26">
        <f t="shared" si="45"/>
        <v>0</v>
      </c>
      <c r="I67" s="26">
        <f t="shared" si="45"/>
        <v>0</v>
      </c>
      <c r="J67" s="26">
        <f t="shared" si="45"/>
        <v>0</v>
      </c>
      <c r="K67" s="26">
        <f t="shared" si="45"/>
        <v>0</v>
      </c>
      <c r="L67" s="26">
        <f t="shared" si="45"/>
        <v>0</v>
      </c>
      <c r="M67" s="26">
        <f t="shared" si="45"/>
        <v>0</v>
      </c>
      <c r="N67" s="26">
        <f t="shared" si="45"/>
        <v>268.96999532557766</v>
      </c>
      <c r="O67" s="26">
        <f t="shared" si="45"/>
        <v>552.16078614208038</v>
      </c>
      <c r="P67" s="26">
        <f t="shared" si="45"/>
        <v>514.96662671131878</v>
      </c>
      <c r="Q67" s="26">
        <f t="shared" si="45"/>
        <v>656.34189921508198</v>
      </c>
      <c r="R67" s="26">
        <f t="shared" si="45"/>
        <v>633.52623813772595</v>
      </c>
      <c r="S67" s="26">
        <f t="shared" si="45"/>
        <v>708.78923929806103</v>
      </c>
      <c r="T67" s="26">
        <f t="shared" si="45"/>
        <v>1237.3425479173632</v>
      </c>
      <c r="U67" s="26">
        <f t="shared" si="45"/>
        <v>1214.5019464752609</v>
      </c>
      <c r="V67" s="26">
        <f t="shared" si="45"/>
        <v>1239.1953349869207</v>
      </c>
      <c r="W67" s="26">
        <f t="shared" si="45"/>
        <v>1183.2613540340683</v>
      </c>
      <c r="X67" s="26">
        <f t="shared" si="45"/>
        <v>684.04806365579384</v>
      </c>
      <c r="Y67" s="26">
        <f t="shared" si="45"/>
        <v>665.90373414869555</v>
      </c>
      <c r="Z67" s="26">
        <f t="shared" si="45"/>
        <v>643.92047676796653</v>
      </c>
      <c r="AA67" s="26">
        <f t="shared" si="45"/>
        <v>641.04966530453351</v>
      </c>
      <c r="AB67" s="26">
        <f t="shared" si="45"/>
        <v>591.66509965000955</v>
      </c>
      <c r="AC67" s="26">
        <f t="shared" si="45"/>
        <v>656.34189921508198</v>
      </c>
      <c r="AD67" s="26">
        <f t="shared" si="45"/>
        <v>633.52623813772595</v>
      </c>
      <c r="AE67" s="26">
        <f t="shared" si="45"/>
        <v>708.78923929806103</v>
      </c>
      <c r="AF67" s="26">
        <f t="shared" si="45"/>
        <v>1237.3425479173632</v>
      </c>
      <c r="AG67" s="26">
        <f t="shared" si="45"/>
        <v>0</v>
      </c>
      <c r="AH67" s="26">
        <f t="shared" si="45"/>
        <v>0</v>
      </c>
      <c r="AI67" s="26">
        <f t="shared" si="45"/>
        <v>0</v>
      </c>
      <c r="AJ67" s="26">
        <f t="shared" si="45"/>
        <v>0</v>
      </c>
      <c r="AK67" s="26">
        <f t="shared" si="45"/>
        <v>0</v>
      </c>
      <c r="AL67" s="26">
        <f t="shared" si="45"/>
        <v>0</v>
      </c>
      <c r="AM67" s="26">
        <f t="shared" si="45"/>
        <v>0</v>
      </c>
      <c r="AN67" s="26">
        <f t="shared" si="45"/>
        <v>0</v>
      </c>
      <c r="AO67" s="26">
        <f t="shared" si="45"/>
        <v>0</v>
      </c>
      <c r="AP67" s="26">
        <f t="shared" si="45"/>
        <v>0</v>
      </c>
      <c r="AQ67" s="26">
        <f t="shared" si="45"/>
        <v>0</v>
      </c>
      <c r="AR67" s="26">
        <f t="shared" si="45"/>
        <v>0</v>
      </c>
      <c r="AS67" s="26">
        <f t="shared" si="45"/>
        <v>0</v>
      </c>
      <c r="AT67" s="26">
        <f t="shared" si="45"/>
        <v>0</v>
      </c>
      <c r="AU67" s="26">
        <f t="shared" si="45"/>
        <v>0</v>
      </c>
      <c r="AV67" s="26">
        <f t="shared" si="45"/>
        <v>0</v>
      </c>
      <c r="AW67" s="26">
        <f t="shared" si="45"/>
        <v>0</v>
      </c>
      <c r="AX67" s="26">
        <f t="shared" si="45"/>
        <v>0</v>
      </c>
      <c r="AY67" s="26">
        <f t="shared" si="45"/>
        <v>0</v>
      </c>
    </row>
    <row r="68" spans="1:53" ht="15.75" customHeight="1" x14ac:dyDescent="0.25">
      <c r="A68" s="584"/>
      <c r="B68" s="13" t="str">
        <f t="shared" si="35"/>
        <v>Motors</v>
      </c>
      <c r="C68" s="26">
        <f t="shared" si="38"/>
        <v>0</v>
      </c>
      <c r="D68" s="26">
        <f t="shared" ref="D68:AY68" si="46">((D14*0.5)+C32-D50)*D87*D102*D$2</f>
        <v>0</v>
      </c>
      <c r="E68" s="26">
        <f t="shared" si="46"/>
        <v>0</v>
      </c>
      <c r="F68" s="26">
        <f t="shared" si="46"/>
        <v>0</v>
      </c>
      <c r="G68" s="26">
        <f t="shared" si="46"/>
        <v>0</v>
      </c>
      <c r="H68" s="26">
        <f t="shared" si="46"/>
        <v>0</v>
      </c>
      <c r="I68" s="26">
        <f t="shared" si="46"/>
        <v>0</v>
      </c>
      <c r="J68" s="26">
        <f t="shared" si="46"/>
        <v>0</v>
      </c>
      <c r="K68" s="26">
        <f t="shared" si="46"/>
        <v>0</v>
      </c>
      <c r="L68" s="26">
        <f t="shared" si="46"/>
        <v>0</v>
      </c>
      <c r="M68" s="26">
        <f t="shared" si="46"/>
        <v>0</v>
      </c>
      <c r="N68" s="26">
        <f t="shared" si="46"/>
        <v>0</v>
      </c>
      <c r="O68" s="26">
        <f t="shared" si="46"/>
        <v>0</v>
      </c>
      <c r="P68" s="26">
        <f t="shared" si="46"/>
        <v>0</v>
      </c>
      <c r="Q68" s="26">
        <f t="shared" si="46"/>
        <v>0</v>
      </c>
      <c r="R68" s="26">
        <f t="shared" si="46"/>
        <v>0</v>
      </c>
      <c r="S68" s="26">
        <f t="shared" si="46"/>
        <v>0</v>
      </c>
      <c r="T68" s="26">
        <f t="shared" si="46"/>
        <v>0</v>
      </c>
      <c r="U68" s="26">
        <f t="shared" si="46"/>
        <v>0</v>
      </c>
      <c r="V68" s="26">
        <f t="shared" si="46"/>
        <v>0</v>
      </c>
      <c r="W68" s="26">
        <f t="shared" si="46"/>
        <v>0</v>
      </c>
      <c r="X68" s="26">
        <f t="shared" si="46"/>
        <v>0</v>
      </c>
      <c r="Y68" s="26">
        <f t="shared" si="46"/>
        <v>0</v>
      </c>
      <c r="Z68" s="26">
        <f t="shared" si="46"/>
        <v>0</v>
      </c>
      <c r="AA68" s="26">
        <f t="shared" si="46"/>
        <v>0</v>
      </c>
      <c r="AB68" s="26">
        <f t="shared" si="46"/>
        <v>0</v>
      </c>
      <c r="AC68" s="26">
        <f t="shared" si="46"/>
        <v>0</v>
      </c>
      <c r="AD68" s="26">
        <f t="shared" si="46"/>
        <v>0</v>
      </c>
      <c r="AE68" s="26">
        <f t="shared" si="46"/>
        <v>0</v>
      </c>
      <c r="AF68" s="26">
        <f t="shared" si="46"/>
        <v>0</v>
      </c>
      <c r="AG68" s="26">
        <f t="shared" si="46"/>
        <v>0</v>
      </c>
      <c r="AH68" s="26">
        <f t="shared" si="46"/>
        <v>0</v>
      </c>
      <c r="AI68" s="26">
        <f t="shared" si="46"/>
        <v>0</v>
      </c>
      <c r="AJ68" s="26">
        <f t="shared" si="46"/>
        <v>0</v>
      </c>
      <c r="AK68" s="26">
        <f t="shared" si="46"/>
        <v>0</v>
      </c>
      <c r="AL68" s="26">
        <f t="shared" si="46"/>
        <v>0</v>
      </c>
      <c r="AM68" s="26">
        <f t="shared" si="46"/>
        <v>0</v>
      </c>
      <c r="AN68" s="26">
        <f t="shared" si="46"/>
        <v>0</v>
      </c>
      <c r="AO68" s="26">
        <f t="shared" si="46"/>
        <v>0</v>
      </c>
      <c r="AP68" s="26">
        <f t="shared" si="46"/>
        <v>0</v>
      </c>
      <c r="AQ68" s="26">
        <f t="shared" si="46"/>
        <v>0</v>
      </c>
      <c r="AR68" s="26">
        <f t="shared" si="46"/>
        <v>0</v>
      </c>
      <c r="AS68" s="26">
        <f t="shared" si="46"/>
        <v>0</v>
      </c>
      <c r="AT68" s="26">
        <f t="shared" si="46"/>
        <v>0</v>
      </c>
      <c r="AU68" s="26">
        <f t="shared" si="46"/>
        <v>0</v>
      </c>
      <c r="AV68" s="26">
        <f t="shared" si="46"/>
        <v>0</v>
      </c>
      <c r="AW68" s="26">
        <f t="shared" si="46"/>
        <v>0</v>
      </c>
      <c r="AX68" s="26">
        <f t="shared" si="46"/>
        <v>0</v>
      </c>
      <c r="AY68" s="26">
        <f t="shared" si="46"/>
        <v>0</v>
      </c>
    </row>
    <row r="69" spans="1:53" ht="15.75" x14ac:dyDescent="0.25">
      <c r="A69" s="584"/>
      <c r="B69" s="13" t="str">
        <f t="shared" si="35"/>
        <v>Process</v>
      </c>
      <c r="C69" s="26">
        <f t="shared" si="38"/>
        <v>0</v>
      </c>
      <c r="D69" s="26">
        <f t="shared" ref="D69:AY69" si="47">((D15*0.5)+C33-D51)*D88*D103*D$2</f>
        <v>0</v>
      </c>
      <c r="E69" s="26">
        <f t="shared" si="47"/>
        <v>0</v>
      </c>
      <c r="F69" s="26">
        <f t="shared" si="47"/>
        <v>0</v>
      </c>
      <c r="G69" s="26">
        <f t="shared" si="47"/>
        <v>0</v>
      </c>
      <c r="H69" s="26">
        <f t="shared" si="47"/>
        <v>0</v>
      </c>
      <c r="I69" s="26">
        <f t="shared" si="47"/>
        <v>0</v>
      </c>
      <c r="J69" s="26">
        <f t="shared" si="47"/>
        <v>0</v>
      </c>
      <c r="K69" s="26">
        <f t="shared" si="47"/>
        <v>0</v>
      </c>
      <c r="L69" s="26">
        <f t="shared" si="47"/>
        <v>0</v>
      </c>
      <c r="M69" s="26">
        <f t="shared" si="47"/>
        <v>0</v>
      </c>
      <c r="N69" s="26">
        <f t="shared" si="47"/>
        <v>49.848060979254214</v>
      </c>
      <c r="O69" s="26">
        <f t="shared" si="47"/>
        <v>102.33165414843565</v>
      </c>
      <c r="P69" s="26">
        <f t="shared" si="47"/>
        <v>95.438481082300711</v>
      </c>
      <c r="Q69" s="26">
        <f t="shared" si="47"/>
        <v>121.6394824103329</v>
      </c>
      <c r="R69" s="26">
        <f t="shared" si="47"/>
        <v>117.411068518704</v>
      </c>
      <c r="S69" s="26">
        <f t="shared" si="47"/>
        <v>131.35951903929367</v>
      </c>
      <c r="T69" s="26">
        <f t="shared" si="47"/>
        <v>229.31601239071418</v>
      </c>
      <c r="U69" s="26">
        <f t="shared" si="47"/>
        <v>225.08297631503376</v>
      </c>
      <c r="V69" s="26">
        <f t="shared" si="47"/>
        <v>229.65938839707164</v>
      </c>
      <c r="W69" s="26">
        <f t="shared" si="47"/>
        <v>219.29317453750991</v>
      </c>
      <c r="X69" s="26">
        <f t="shared" si="47"/>
        <v>126.77425059468031</v>
      </c>
      <c r="Y69" s="26">
        <f t="shared" si="47"/>
        <v>123.41157200816106</v>
      </c>
      <c r="Z69" s="26">
        <f t="shared" si="47"/>
        <v>119.33742703481273</v>
      </c>
      <c r="AA69" s="26">
        <f t="shared" si="47"/>
        <v>118.80538112866647</v>
      </c>
      <c r="AB69" s="26">
        <f t="shared" si="47"/>
        <v>109.65296679635078</v>
      </c>
      <c r="AC69" s="26">
        <f t="shared" si="47"/>
        <v>121.6394824103329</v>
      </c>
      <c r="AD69" s="26">
        <f t="shared" si="47"/>
        <v>117.411068518704</v>
      </c>
      <c r="AE69" s="26">
        <f t="shared" si="47"/>
        <v>131.35951903929367</v>
      </c>
      <c r="AF69" s="26">
        <f t="shared" si="47"/>
        <v>229.31601239071418</v>
      </c>
      <c r="AG69" s="26">
        <f t="shared" si="47"/>
        <v>0</v>
      </c>
      <c r="AH69" s="26">
        <f t="shared" si="47"/>
        <v>0</v>
      </c>
      <c r="AI69" s="26">
        <f t="shared" si="47"/>
        <v>0</v>
      </c>
      <c r="AJ69" s="26">
        <f t="shared" si="47"/>
        <v>0</v>
      </c>
      <c r="AK69" s="26">
        <f t="shared" si="47"/>
        <v>0</v>
      </c>
      <c r="AL69" s="26">
        <f t="shared" si="47"/>
        <v>0</v>
      </c>
      <c r="AM69" s="26">
        <f t="shared" si="47"/>
        <v>0</v>
      </c>
      <c r="AN69" s="26">
        <f t="shared" si="47"/>
        <v>0</v>
      </c>
      <c r="AO69" s="26">
        <f t="shared" si="47"/>
        <v>0</v>
      </c>
      <c r="AP69" s="26">
        <f t="shared" si="47"/>
        <v>0</v>
      </c>
      <c r="AQ69" s="26">
        <f t="shared" si="47"/>
        <v>0</v>
      </c>
      <c r="AR69" s="26">
        <f t="shared" si="47"/>
        <v>0</v>
      </c>
      <c r="AS69" s="26">
        <f t="shared" si="47"/>
        <v>0</v>
      </c>
      <c r="AT69" s="26">
        <f t="shared" si="47"/>
        <v>0</v>
      </c>
      <c r="AU69" s="26">
        <f t="shared" si="47"/>
        <v>0</v>
      </c>
      <c r="AV69" s="26">
        <f t="shared" si="47"/>
        <v>0</v>
      </c>
      <c r="AW69" s="26">
        <f t="shared" si="47"/>
        <v>0</v>
      </c>
      <c r="AX69" s="26">
        <f t="shared" si="47"/>
        <v>0</v>
      </c>
      <c r="AY69" s="26">
        <f t="shared" si="47"/>
        <v>0</v>
      </c>
    </row>
    <row r="70" spans="1:53" ht="15.75" x14ac:dyDescent="0.25">
      <c r="A70" s="584"/>
      <c r="B70" s="13" t="str">
        <f t="shared" si="35"/>
        <v>Refrigeration</v>
      </c>
      <c r="C70" s="26">
        <f t="shared" si="38"/>
        <v>0</v>
      </c>
      <c r="D70" s="26">
        <f t="shared" ref="D70:AY70" si="48">((D16*0.5)+C34-D52)*D89*D104*D$2</f>
        <v>0</v>
      </c>
      <c r="E70" s="26">
        <f t="shared" si="48"/>
        <v>0</v>
      </c>
      <c r="F70" s="26">
        <f t="shared" si="48"/>
        <v>0</v>
      </c>
      <c r="G70" s="26">
        <f t="shared" si="48"/>
        <v>0</v>
      </c>
      <c r="H70" s="26">
        <f t="shared" si="48"/>
        <v>0</v>
      </c>
      <c r="I70" s="26">
        <f t="shared" si="48"/>
        <v>0</v>
      </c>
      <c r="J70" s="26">
        <f t="shared" si="48"/>
        <v>53.877631542014022</v>
      </c>
      <c r="K70" s="26">
        <f t="shared" si="48"/>
        <v>100.45884574078245</v>
      </c>
      <c r="L70" s="26">
        <f t="shared" si="48"/>
        <v>56.578373753883461</v>
      </c>
      <c r="M70" s="26">
        <f t="shared" si="48"/>
        <v>54.89296858784521</v>
      </c>
      <c r="N70" s="26">
        <f t="shared" si="48"/>
        <v>49.566540836736365</v>
      </c>
      <c r="O70" s="26">
        <f t="shared" si="48"/>
        <v>51.055824972452093</v>
      </c>
      <c r="P70" s="26">
        <f t="shared" si="48"/>
        <v>47.376024883515122</v>
      </c>
      <c r="Q70" s="26">
        <f t="shared" si="48"/>
        <v>61.02789098920902</v>
      </c>
      <c r="R70" s="26">
        <f t="shared" si="48"/>
        <v>61.542919286631061</v>
      </c>
      <c r="S70" s="26">
        <f t="shared" si="48"/>
        <v>66.548404754537131</v>
      </c>
      <c r="T70" s="26">
        <f t="shared" si="48"/>
        <v>118.9542869665794</v>
      </c>
      <c r="U70" s="26">
        <f t="shared" si="48"/>
        <v>117.87919880055733</v>
      </c>
      <c r="V70" s="26">
        <f t="shared" si="48"/>
        <v>120.40686476543797</v>
      </c>
      <c r="W70" s="26">
        <f t="shared" si="48"/>
        <v>111.79429815549081</v>
      </c>
      <c r="X70" s="26">
        <f t="shared" si="48"/>
        <v>63.967583041541168</v>
      </c>
      <c r="Y70" s="26">
        <f t="shared" si="48"/>
        <v>61.668851874341811</v>
      </c>
      <c r="Z70" s="26">
        <f t="shared" si="48"/>
        <v>59.151185794092932</v>
      </c>
      <c r="AA70" s="26">
        <f t="shared" si="48"/>
        <v>59.272480382200797</v>
      </c>
      <c r="AB70" s="26">
        <f t="shared" si="48"/>
        <v>54.542701355960418</v>
      </c>
      <c r="AC70" s="26">
        <f t="shared" si="48"/>
        <v>61.02789098920902</v>
      </c>
      <c r="AD70" s="26">
        <f t="shared" si="48"/>
        <v>61.542919286631061</v>
      </c>
      <c r="AE70" s="26">
        <f t="shared" si="48"/>
        <v>66.548404754537131</v>
      </c>
      <c r="AF70" s="26">
        <f t="shared" si="48"/>
        <v>118.9542869665794</v>
      </c>
      <c r="AG70" s="26">
        <f t="shared" si="48"/>
        <v>0</v>
      </c>
      <c r="AH70" s="26">
        <f t="shared" si="48"/>
        <v>0</v>
      </c>
      <c r="AI70" s="26">
        <f t="shared" si="48"/>
        <v>0</v>
      </c>
      <c r="AJ70" s="26">
        <f t="shared" si="48"/>
        <v>0</v>
      </c>
      <c r="AK70" s="26">
        <f t="shared" si="48"/>
        <v>0</v>
      </c>
      <c r="AL70" s="26">
        <f t="shared" si="48"/>
        <v>0</v>
      </c>
      <c r="AM70" s="26">
        <f t="shared" si="48"/>
        <v>0</v>
      </c>
      <c r="AN70" s="26">
        <f t="shared" si="48"/>
        <v>0</v>
      </c>
      <c r="AO70" s="26">
        <f t="shared" si="48"/>
        <v>0</v>
      </c>
      <c r="AP70" s="26">
        <f t="shared" si="48"/>
        <v>0</v>
      </c>
      <c r="AQ70" s="26">
        <f t="shared" si="48"/>
        <v>0</v>
      </c>
      <c r="AR70" s="26">
        <f t="shared" si="48"/>
        <v>0</v>
      </c>
      <c r="AS70" s="26">
        <f t="shared" si="48"/>
        <v>0</v>
      </c>
      <c r="AT70" s="26">
        <f t="shared" si="48"/>
        <v>0</v>
      </c>
      <c r="AU70" s="26">
        <f t="shared" si="48"/>
        <v>0</v>
      </c>
      <c r="AV70" s="26">
        <f t="shared" si="48"/>
        <v>0</v>
      </c>
      <c r="AW70" s="26">
        <f t="shared" si="48"/>
        <v>0</v>
      </c>
      <c r="AX70" s="26">
        <f t="shared" si="48"/>
        <v>0</v>
      </c>
      <c r="AY70" s="26">
        <f t="shared" si="48"/>
        <v>0</v>
      </c>
    </row>
    <row r="71" spans="1:53" ht="15.75" x14ac:dyDescent="0.25">
      <c r="A71" s="584"/>
      <c r="B71" s="13" t="str">
        <f t="shared" si="35"/>
        <v>Water Heating</v>
      </c>
      <c r="C71" s="26">
        <f t="shared" si="38"/>
        <v>0</v>
      </c>
      <c r="D71" s="26">
        <f t="shared" ref="D71:AY71" si="49">((D17*0.5)+C35-D53)*D90*D105*D$2</f>
        <v>0</v>
      </c>
      <c r="E71" s="26">
        <f t="shared" si="49"/>
        <v>0</v>
      </c>
      <c r="F71" s="26">
        <f t="shared" si="49"/>
        <v>0</v>
      </c>
      <c r="G71" s="26">
        <f t="shared" si="49"/>
        <v>0</v>
      </c>
      <c r="H71" s="26">
        <f t="shared" si="49"/>
        <v>0</v>
      </c>
      <c r="I71" s="26">
        <f t="shared" si="49"/>
        <v>0</v>
      </c>
      <c r="J71" s="26">
        <f t="shared" si="49"/>
        <v>0</v>
      </c>
      <c r="K71" s="26">
        <f t="shared" si="49"/>
        <v>0</v>
      </c>
      <c r="L71" s="26">
        <f t="shared" si="49"/>
        <v>0</v>
      </c>
      <c r="M71" s="26">
        <f t="shared" si="49"/>
        <v>0</v>
      </c>
      <c r="N71" s="26">
        <f t="shared" si="49"/>
        <v>0</v>
      </c>
      <c r="O71" s="26">
        <f t="shared" si="49"/>
        <v>0</v>
      </c>
      <c r="P71" s="26">
        <f t="shared" si="49"/>
        <v>0</v>
      </c>
      <c r="Q71" s="26">
        <f t="shared" si="49"/>
        <v>0</v>
      </c>
      <c r="R71" s="26">
        <f t="shared" si="49"/>
        <v>0</v>
      </c>
      <c r="S71" s="26">
        <f t="shared" si="49"/>
        <v>0</v>
      </c>
      <c r="T71" s="26">
        <f t="shared" si="49"/>
        <v>0</v>
      </c>
      <c r="U71" s="26">
        <f t="shared" si="49"/>
        <v>0</v>
      </c>
      <c r="V71" s="26">
        <f t="shared" si="49"/>
        <v>0</v>
      </c>
      <c r="W71" s="26">
        <f t="shared" si="49"/>
        <v>0</v>
      </c>
      <c r="X71" s="26">
        <f t="shared" si="49"/>
        <v>0</v>
      </c>
      <c r="Y71" s="26">
        <f t="shared" si="49"/>
        <v>0</v>
      </c>
      <c r="Z71" s="26">
        <f t="shared" si="49"/>
        <v>0</v>
      </c>
      <c r="AA71" s="26">
        <f t="shared" si="49"/>
        <v>0</v>
      </c>
      <c r="AB71" s="26">
        <f t="shared" si="49"/>
        <v>0</v>
      </c>
      <c r="AC71" s="26">
        <f t="shared" si="49"/>
        <v>0</v>
      </c>
      <c r="AD71" s="26">
        <f t="shared" si="49"/>
        <v>0</v>
      </c>
      <c r="AE71" s="26">
        <f t="shared" si="49"/>
        <v>0</v>
      </c>
      <c r="AF71" s="26">
        <f t="shared" si="49"/>
        <v>0</v>
      </c>
      <c r="AG71" s="26">
        <f t="shared" si="49"/>
        <v>0</v>
      </c>
      <c r="AH71" s="26">
        <f t="shared" si="49"/>
        <v>0</v>
      </c>
      <c r="AI71" s="26">
        <f t="shared" si="49"/>
        <v>0</v>
      </c>
      <c r="AJ71" s="26">
        <f t="shared" si="49"/>
        <v>0</v>
      </c>
      <c r="AK71" s="26">
        <f t="shared" si="49"/>
        <v>0</v>
      </c>
      <c r="AL71" s="26">
        <f t="shared" si="49"/>
        <v>0</v>
      </c>
      <c r="AM71" s="26">
        <f t="shared" si="49"/>
        <v>0</v>
      </c>
      <c r="AN71" s="26">
        <f t="shared" si="49"/>
        <v>0</v>
      </c>
      <c r="AO71" s="26">
        <f t="shared" si="49"/>
        <v>0</v>
      </c>
      <c r="AP71" s="26">
        <f t="shared" si="49"/>
        <v>0</v>
      </c>
      <c r="AQ71" s="26">
        <f t="shared" si="49"/>
        <v>0</v>
      </c>
      <c r="AR71" s="26">
        <f t="shared" si="49"/>
        <v>0</v>
      </c>
      <c r="AS71" s="26">
        <f t="shared" si="49"/>
        <v>0</v>
      </c>
      <c r="AT71" s="26">
        <f t="shared" si="49"/>
        <v>0</v>
      </c>
      <c r="AU71" s="26">
        <f t="shared" si="49"/>
        <v>0</v>
      </c>
      <c r="AV71" s="26">
        <f t="shared" si="49"/>
        <v>0</v>
      </c>
      <c r="AW71" s="26">
        <f t="shared" si="49"/>
        <v>0</v>
      </c>
      <c r="AX71" s="26">
        <f t="shared" si="49"/>
        <v>0</v>
      </c>
      <c r="AY71" s="26">
        <f t="shared" si="49"/>
        <v>0</v>
      </c>
    </row>
    <row r="72" spans="1:53" ht="15.75" customHeight="1" x14ac:dyDescent="0.25">
      <c r="A72" s="584"/>
      <c r="B72" s="13" t="str">
        <f t="shared" si="35"/>
        <v xml:space="preserve"> </v>
      </c>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c r="AF72" s="3"/>
      <c r="AG72" s="3"/>
      <c r="AH72" s="3"/>
      <c r="AI72" s="3"/>
      <c r="AJ72" s="3"/>
      <c r="AK72" s="3"/>
      <c r="AL72" s="3"/>
      <c r="AM72" s="3"/>
      <c r="AN72" s="3"/>
      <c r="AO72" s="3"/>
      <c r="AP72" s="3"/>
      <c r="AQ72" s="3"/>
      <c r="AR72" s="3"/>
      <c r="AS72" s="3"/>
      <c r="AT72" s="3"/>
      <c r="AU72" s="3"/>
      <c r="AV72" s="3"/>
      <c r="AW72" s="3"/>
      <c r="AX72" s="3"/>
      <c r="AY72" s="3"/>
    </row>
    <row r="73" spans="1:53" ht="15.75" customHeight="1" x14ac:dyDescent="0.25">
      <c r="A73" s="584"/>
      <c r="B73" s="239" t="s">
        <v>26</v>
      </c>
      <c r="C73" s="26">
        <f>SUM(C59:C72)</f>
        <v>0</v>
      </c>
      <c r="D73" s="26">
        <f>SUM(D59:D72)</f>
        <v>294.85492506168191</v>
      </c>
      <c r="E73" s="26">
        <f t="shared" ref="E73:AY73" si="50">SUM(E59:E72)</f>
        <v>3343.7246179191252</v>
      </c>
      <c r="F73" s="26">
        <f t="shared" si="50"/>
        <v>6857.8327260413216</v>
      </c>
      <c r="G73" s="26">
        <f t="shared" si="50"/>
        <v>12231.818530404431</v>
      </c>
      <c r="H73" s="26">
        <f t="shared" si="50"/>
        <v>33388.651879116122</v>
      </c>
      <c r="I73" s="26">
        <f t="shared" si="50"/>
        <v>50429.447202984389</v>
      </c>
      <c r="J73" s="26">
        <f t="shared" si="50"/>
        <v>54445.666423080096</v>
      </c>
      <c r="K73" s="26">
        <f t="shared" si="50"/>
        <v>42048.057905600646</v>
      </c>
      <c r="L73" s="26">
        <f t="shared" si="50"/>
        <v>24579.605880576251</v>
      </c>
      <c r="M73" s="26">
        <f t="shared" si="50"/>
        <v>24196.642149055668</v>
      </c>
      <c r="N73" s="26">
        <f t="shared" si="50"/>
        <v>34893.73033460744</v>
      </c>
      <c r="O73" s="26">
        <f t="shared" si="50"/>
        <v>50598.526085788057</v>
      </c>
      <c r="P73" s="26">
        <f t="shared" si="50"/>
        <v>40310.292699171172</v>
      </c>
      <c r="Q73" s="26">
        <f t="shared" si="50"/>
        <v>40281.862908401657</v>
      </c>
      <c r="R73" s="26">
        <f t="shared" si="50"/>
        <v>38626.519576822553</v>
      </c>
      <c r="S73" s="26">
        <f t="shared" si="50"/>
        <v>54644.679188757815</v>
      </c>
      <c r="T73" s="26">
        <f t="shared" si="50"/>
        <v>144705.35132265318</v>
      </c>
      <c r="U73" s="26">
        <f t="shared" si="50"/>
        <v>173946.68211497783</v>
      </c>
      <c r="V73" s="26">
        <f t="shared" si="50"/>
        <v>162047.05735404053</v>
      </c>
      <c r="W73" s="26">
        <f t="shared" si="50"/>
        <v>101253.50347752668</v>
      </c>
      <c r="X73" s="26">
        <f t="shared" si="50"/>
        <v>44999.607569499858</v>
      </c>
      <c r="Y73" s="26">
        <f t="shared" si="50"/>
        <v>40237.859579517004</v>
      </c>
      <c r="Z73" s="26">
        <f t="shared" si="50"/>
        <v>45565.197724421596</v>
      </c>
      <c r="AA73" s="26">
        <f t="shared" si="50"/>
        <v>49845.229687397456</v>
      </c>
      <c r="AB73" s="26">
        <f t="shared" si="50"/>
        <v>39929.706069341126</v>
      </c>
      <c r="AC73" s="26">
        <f t="shared" si="50"/>
        <v>40281.862908401657</v>
      </c>
      <c r="AD73" s="26">
        <f t="shared" si="50"/>
        <v>38626.519576822553</v>
      </c>
      <c r="AE73" s="26">
        <f t="shared" si="50"/>
        <v>54644.679188757815</v>
      </c>
      <c r="AF73" s="26">
        <f t="shared" si="50"/>
        <v>144705.35132265318</v>
      </c>
      <c r="AG73" s="26">
        <f t="shared" si="50"/>
        <v>0</v>
      </c>
      <c r="AH73" s="26">
        <f t="shared" si="50"/>
        <v>0</v>
      </c>
      <c r="AI73" s="26">
        <f t="shared" si="50"/>
        <v>0</v>
      </c>
      <c r="AJ73" s="26">
        <f t="shared" si="50"/>
        <v>0</v>
      </c>
      <c r="AK73" s="26">
        <f t="shared" si="50"/>
        <v>0</v>
      </c>
      <c r="AL73" s="26">
        <f t="shared" si="50"/>
        <v>0</v>
      </c>
      <c r="AM73" s="26">
        <f t="shared" si="50"/>
        <v>0</v>
      </c>
      <c r="AN73" s="26">
        <f t="shared" si="50"/>
        <v>0</v>
      </c>
      <c r="AO73" s="26">
        <f t="shared" si="50"/>
        <v>0</v>
      </c>
      <c r="AP73" s="26">
        <f t="shared" si="50"/>
        <v>0</v>
      </c>
      <c r="AQ73" s="26">
        <f t="shared" si="50"/>
        <v>0</v>
      </c>
      <c r="AR73" s="26">
        <f t="shared" si="50"/>
        <v>0</v>
      </c>
      <c r="AS73" s="26">
        <f t="shared" si="50"/>
        <v>0</v>
      </c>
      <c r="AT73" s="26">
        <f t="shared" si="50"/>
        <v>0</v>
      </c>
      <c r="AU73" s="26">
        <f t="shared" si="50"/>
        <v>0</v>
      </c>
      <c r="AV73" s="26">
        <f t="shared" si="50"/>
        <v>0</v>
      </c>
      <c r="AW73" s="26">
        <f t="shared" si="50"/>
        <v>0</v>
      </c>
      <c r="AX73" s="26">
        <f t="shared" si="50"/>
        <v>0</v>
      </c>
      <c r="AY73" s="26">
        <f t="shared" si="50"/>
        <v>0</v>
      </c>
    </row>
    <row r="74" spans="1:53" ht="16.5" customHeight="1" thickBot="1" x14ac:dyDescent="0.3">
      <c r="A74" s="585"/>
      <c r="B74" s="138" t="s">
        <v>27</v>
      </c>
      <c r="C74" s="27">
        <f>C73</f>
        <v>0</v>
      </c>
      <c r="D74" s="27">
        <f>C74+D73</f>
        <v>294.85492506168191</v>
      </c>
      <c r="E74" s="27">
        <f t="shared" ref="E74:AY74" si="51">D74+E73</f>
        <v>3638.5795429808072</v>
      </c>
      <c r="F74" s="27">
        <f t="shared" si="51"/>
        <v>10496.412269022128</v>
      </c>
      <c r="G74" s="27">
        <f t="shared" si="51"/>
        <v>22728.230799426557</v>
      </c>
      <c r="H74" s="27">
        <f t="shared" si="51"/>
        <v>56116.882678542679</v>
      </c>
      <c r="I74" s="27">
        <f t="shared" si="51"/>
        <v>106546.32988152707</v>
      </c>
      <c r="J74" s="27">
        <f t="shared" si="51"/>
        <v>160991.99630460716</v>
      </c>
      <c r="K74" s="27">
        <f t="shared" si="51"/>
        <v>203040.0542102078</v>
      </c>
      <c r="L74" s="27">
        <f t="shared" si="51"/>
        <v>227619.66009078405</v>
      </c>
      <c r="M74" s="27">
        <f t="shared" si="51"/>
        <v>251816.30223983972</v>
      </c>
      <c r="N74" s="27">
        <f t="shared" si="51"/>
        <v>286710.03257444716</v>
      </c>
      <c r="O74" s="27">
        <f t="shared" si="51"/>
        <v>337308.5586602352</v>
      </c>
      <c r="P74" s="27">
        <f t="shared" si="51"/>
        <v>377618.85135940637</v>
      </c>
      <c r="Q74" s="27">
        <f t="shared" si="51"/>
        <v>417900.71426780801</v>
      </c>
      <c r="R74" s="27">
        <f t="shared" si="51"/>
        <v>456527.23384463054</v>
      </c>
      <c r="S74" s="27">
        <f t="shared" si="51"/>
        <v>511171.91303338832</v>
      </c>
      <c r="T74" s="27">
        <f t="shared" si="51"/>
        <v>655877.26435604156</v>
      </c>
      <c r="U74" s="27">
        <f t="shared" si="51"/>
        <v>829823.94647101942</v>
      </c>
      <c r="V74" s="27">
        <f t="shared" si="51"/>
        <v>991871.00382505998</v>
      </c>
      <c r="W74" s="27">
        <f t="shared" si="51"/>
        <v>1093124.5073025867</v>
      </c>
      <c r="X74" s="27">
        <f t="shared" si="51"/>
        <v>1138124.1148720866</v>
      </c>
      <c r="Y74" s="27">
        <f t="shared" si="51"/>
        <v>1178361.9744516036</v>
      </c>
      <c r="Z74" s="27">
        <f t="shared" si="51"/>
        <v>1223927.1721760251</v>
      </c>
      <c r="AA74" s="27">
        <f t="shared" si="51"/>
        <v>1273772.4018634225</v>
      </c>
      <c r="AB74" s="27">
        <f t="shared" si="51"/>
        <v>1313702.1079327636</v>
      </c>
      <c r="AC74" s="27">
        <f t="shared" si="51"/>
        <v>1353983.9708411654</v>
      </c>
      <c r="AD74" s="27">
        <f t="shared" si="51"/>
        <v>1392610.490417988</v>
      </c>
      <c r="AE74" s="27">
        <f t="shared" si="51"/>
        <v>1447255.1696067459</v>
      </c>
      <c r="AF74" s="27">
        <f t="shared" si="51"/>
        <v>1591960.5209293992</v>
      </c>
      <c r="AG74" s="27">
        <f t="shared" si="51"/>
        <v>1591960.5209293992</v>
      </c>
      <c r="AH74" s="27">
        <f t="shared" si="51"/>
        <v>1591960.5209293992</v>
      </c>
      <c r="AI74" s="27">
        <f t="shared" si="51"/>
        <v>1591960.5209293992</v>
      </c>
      <c r="AJ74" s="27">
        <f t="shared" si="51"/>
        <v>1591960.5209293992</v>
      </c>
      <c r="AK74" s="27">
        <f t="shared" si="51"/>
        <v>1591960.5209293992</v>
      </c>
      <c r="AL74" s="27">
        <f t="shared" si="51"/>
        <v>1591960.5209293992</v>
      </c>
      <c r="AM74" s="27">
        <f t="shared" si="51"/>
        <v>1591960.5209293992</v>
      </c>
      <c r="AN74" s="27">
        <f t="shared" si="51"/>
        <v>1591960.5209293992</v>
      </c>
      <c r="AO74" s="27">
        <f t="shared" si="51"/>
        <v>1591960.5209293992</v>
      </c>
      <c r="AP74" s="27">
        <f t="shared" si="51"/>
        <v>1591960.5209293992</v>
      </c>
      <c r="AQ74" s="27">
        <f t="shared" si="51"/>
        <v>1591960.5209293992</v>
      </c>
      <c r="AR74" s="27">
        <f t="shared" si="51"/>
        <v>1591960.5209293992</v>
      </c>
      <c r="AS74" s="27">
        <f t="shared" si="51"/>
        <v>1591960.5209293992</v>
      </c>
      <c r="AT74" s="27">
        <f t="shared" si="51"/>
        <v>1591960.5209293992</v>
      </c>
      <c r="AU74" s="27">
        <f t="shared" si="51"/>
        <v>1591960.5209293992</v>
      </c>
      <c r="AV74" s="27">
        <f t="shared" si="51"/>
        <v>1591960.5209293992</v>
      </c>
      <c r="AW74" s="27">
        <f t="shared" si="51"/>
        <v>1591960.5209293992</v>
      </c>
      <c r="AX74" s="27">
        <f t="shared" si="51"/>
        <v>1591960.5209293992</v>
      </c>
      <c r="AY74" s="27">
        <f t="shared" si="51"/>
        <v>1591960.5209293992</v>
      </c>
    </row>
    <row r="75" spans="1:53" x14ac:dyDescent="0.25">
      <c r="A75" s="8"/>
      <c r="B75" s="33"/>
      <c r="C75" s="206"/>
      <c r="D75" s="207"/>
      <c r="E75" s="206"/>
      <c r="F75" s="207"/>
      <c r="G75" s="206"/>
      <c r="H75" s="207"/>
      <c r="I75" s="206"/>
      <c r="J75" s="207"/>
      <c r="K75" s="206"/>
      <c r="L75" s="207"/>
      <c r="M75" s="206"/>
      <c r="N75" s="207"/>
      <c r="O75" s="206"/>
      <c r="P75" s="207"/>
      <c r="Q75" s="206"/>
      <c r="R75" s="207"/>
      <c r="S75" s="206"/>
      <c r="T75" s="207"/>
      <c r="U75" s="206"/>
      <c r="V75" s="207"/>
      <c r="W75" s="206"/>
      <c r="X75" s="207"/>
      <c r="Y75" s="206"/>
      <c r="Z75" s="207"/>
      <c r="AA75" s="206"/>
      <c r="AB75" s="207"/>
      <c r="AC75" s="206"/>
      <c r="AD75" s="207"/>
      <c r="AE75" s="206"/>
      <c r="AF75" s="207"/>
      <c r="AG75" s="206"/>
      <c r="AH75" s="207"/>
      <c r="AI75" s="206"/>
      <c r="AJ75" s="207"/>
      <c r="AK75" s="206"/>
      <c r="AL75" s="207"/>
      <c r="AM75" s="206"/>
      <c r="AN75" s="207"/>
      <c r="AO75" s="206"/>
      <c r="AP75" s="207"/>
      <c r="AQ75" s="206"/>
      <c r="AR75" s="207"/>
      <c r="AS75" s="206"/>
      <c r="AT75" s="207"/>
      <c r="AU75" s="206"/>
      <c r="AV75" s="207"/>
      <c r="AW75" s="206"/>
      <c r="AX75" s="207"/>
      <c r="AY75" s="206"/>
    </row>
    <row r="76" spans="1:53" ht="15.75" thickBot="1" x14ac:dyDescent="0.3">
      <c r="B76" s="16"/>
      <c r="C76" s="8"/>
      <c r="D76" s="8"/>
      <c r="E76" s="8"/>
      <c r="F76" s="8"/>
      <c r="G76" s="8"/>
      <c r="H76" s="8"/>
      <c r="I76" s="8"/>
      <c r="J76" s="8"/>
      <c r="K76" s="8"/>
      <c r="L76" s="8"/>
      <c r="M76" s="8"/>
      <c r="N76" s="8"/>
      <c r="O76" s="8"/>
      <c r="P76" s="8"/>
      <c r="Q76" s="8"/>
      <c r="R76" s="8"/>
      <c r="S76" s="8"/>
      <c r="T76" s="8"/>
      <c r="U76" s="8"/>
      <c r="V76" s="8"/>
      <c r="W76" s="8"/>
      <c r="X76" s="8"/>
      <c r="Y76" s="8"/>
      <c r="Z76" s="8"/>
      <c r="AA76" s="8"/>
      <c r="AB76" s="8"/>
      <c r="AC76" s="8"/>
      <c r="AD76" s="8"/>
      <c r="AE76" s="8"/>
      <c r="AF76" s="8"/>
      <c r="AG76" s="8"/>
      <c r="AH76" s="8"/>
      <c r="AI76" s="8"/>
      <c r="AJ76" s="8"/>
      <c r="AK76" s="8"/>
      <c r="AL76" s="8"/>
      <c r="AM76" s="8"/>
      <c r="AN76" s="8"/>
      <c r="AO76" s="8"/>
      <c r="AP76" s="8"/>
      <c r="AQ76" s="8"/>
      <c r="AR76" s="8"/>
      <c r="AS76" s="8"/>
      <c r="AT76" s="8"/>
      <c r="AU76" s="8"/>
      <c r="AV76" s="8"/>
      <c r="AW76" s="8"/>
      <c r="AX76" s="8"/>
      <c r="AY76" s="8"/>
      <c r="AZ76" s="193"/>
    </row>
    <row r="77" spans="1:53" ht="16.5" thickBot="1" x14ac:dyDescent="0.3">
      <c r="A77" s="586" t="s">
        <v>12</v>
      </c>
      <c r="B77" s="17" t="s">
        <v>12</v>
      </c>
      <c r="C77" s="146">
        <f>C$4</f>
        <v>44197</v>
      </c>
      <c r="D77" s="146">
        <f t="shared" ref="D77:AY77" si="52">D$4</f>
        <v>44228</v>
      </c>
      <c r="E77" s="146">
        <f t="shared" si="52"/>
        <v>44256</v>
      </c>
      <c r="F77" s="146">
        <f t="shared" si="52"/>
        <v>44287</v>
      </c>
      <c r="G77" s="146">
        <f t="shared" si="52"/>
        <v>44317</v>
      </c>
      <c r="H77" s="146">
        <f t="shared" si="52"/>
        <v>44348</v>
      </c>
      <c r="I77" s="146">
        <f t="shared" si="52"/>
        <v>44378</v>
      </c>
      <c r="J77" s="146">
        <f t="shared" si="52"/>
        <v>44409</v>
      </c>
      <c r="K77" s="146">
        <f t="shared" si="52"/>
        <v>44440</v>
      </c>
      <c r="L77" s="146">
        <f t="shared" si="52"/>
        <v>44470</v>
      </c>
      <c r="M77" s="146">
        <f t="shared" si="52"/>
        <v>44501</v>
      </c>
      <c r="N77" s="146">
        <f t="shared" si="52"/>
        <v>44531</v>
      </c>
      <c r="O77" s="146">
        <f t="shared" si="52"/>
        <v>44562</v>
      </c>
      <c r="P77" s="146">
        <f t="shared" si="52"/>
        <v>44593</v>
      </c>
      <c r="Q77" s="146">
        <f t="shared" si="52"/>
        <v>44621</v>
      </c>
      <c r="R77" s="146">
        <f t="shared" si="52"/>
        <v>44652</v>
      </c>
      <c r="S77" s="146">
        <f t="shared" si="52"/>
        <v>44682</v>
      </c>
      <c r="T77" s="146">
        <f t="shared" si="52"/>
        <v>44713</v>
      </c>
      <c r="U77" s="146">
        <f t="shared" si="52"/>
        <v>44743</v>
      </c>
      <c r="V77" s="146">
        <f t="shared" si="52"/>
        <v>44774</v>
      </c>
      <c r="W77" s="146">
        <f t="shared" si="52"/>
        <v>44805</v>
      </c>
      <c r="X77" s="146">
        <f t="shared" si="52"/>
        <v>44835</v>
      </c>
      <c r="Y77" s="146">
        <f t="shared" si="52"/>
        <v>44866</v>
      </c>
      <c r="Z77" s="146">
        <f t="shared" si="52"/>
        <v>44896</v>
      </c>
      <c r="AA77" s="146">
        <f t="shared" si="52"/>
        <v>44927</v>
      </c>
      <c r="AB77" s="146">
        <f t="shared" si="52"/>
        <v>44958</v>
      </c>
      <c r="AC77" s="146">
        <f t="shared" si="52"/>
        <v>44986</v>
      </c>
      <c r="AD77" s="146">
        <f t="shared" si="52"/>
        <v>45017</v>
      </c>
      <c r="AE77" s="146">
        <f t="shared" si="52"/>
        <v>45047</v>
      </c>
      <c r="AF77" s="146">
        <f t="shared" si="52"/>
        <v>45078</v>
      </c>
      <c r="AG77" s="146">
        <f t="shared" si="52"/>
        <v>45108</v>
      </c>
      <c r="AH77" s="146">
        <f t="shared" si="52"/>
        <v>45139</v>
      </c>
      <c r="AI77" s="146">
        <f t="shared" si="52"/>
        <v>45170</v>
      </c>
      <c r="AJ77" s="146">
        <f t="shared" si="52"/>
        <v>45200</v>
      </c>
      <c r="AK77" s="146">
        <f t="shared" si="52"/>
        <v>45231</v>
      </c>
      <c r="AL77" s="146">
        <f t="shared" si="52"/>
        <v>45261</v>
      </c>
      <c r="AM77" s="146">
        <f t="shared" si="52"/>
        <v>45292</v>
      </c>
      <c r="AN77" s="146">
        <f t="shared" si="52"/>
        <v>45323</v>
      </c>
      <c r="AO77" s="146">
        <f t="shared" si="52"/>
        <v>45352</v>
      </c>
      <c r="AP77" s="146">
        <f t="shared" si="52"/>
        <v>45383</v>
      </c>
      <c r="AQ77" s="146">
        <f t="shared" si="52"/>
        <v>45413</v>
      </c>
      <c r="AR77" s="146">
        <f t="shared" si="52"/>
        <v>45444</v>
      </c>
      <c r="AS77" s="146">
        <f t="shared" si="52"/>
        <v>45474</v>
      </c>
      <c r="AT77" s="146">
        <f t="shared" si="52"/>
        <v>45505</v>
      </c>
      <c r="AU77" s="146">
        <f t="shared" si="52"/>
        <v>45536</v>
      </c>
      <c r="AV77" s="146">
        <f t="shared" si="52"/>
        <v>45566</v>
      </c>
      <c r="AW77" s="146">
        <f t="shared" si="52"/>
        <v>45597</v>
      </c>
      <c r="AX77" s="146">
        <f t="shared" si="52"/>
        <v>45627</v>
      </c>
      <c r="AY77" s="146">
        <f t="shared" si="52"/>
        <v>45658</v>
      </c>
      <c r="BA77" s="195" t="s">
        <v>183</v>
      </c>
    </row>
    <row r="78" spans="1:53" ht="15.75" customHeight="1" x14ac:dyDescent="0.25">
      <c r="A78" s="587"/>
      <c r="B78" s="13" t="str">
        <f>B59</f>
        <v>Air Comp</v>
      </c>
      <c r="C78" s="303">
        <f>'2M - SGS'!C78</f>
        <v>8.5109000000000004E-2</v>
      </c>
      <c r="D78" s="303">
        <f>'2M - SGS'!D78</f>
        <v>7.7715000000000006E-2</v>
      </c>
      <c r="E78" s="303">
        <f>'2M - SGS'!E78</f>
        <v>8.6136000000000004E-2</v>
      </c>
      <c r="F78" s="303">
        <f>'2M - SGS'!F78</f>
        <v>7.9796000000000006E-2</v>
      </c>
      <c r="G78" s="303">
        <f>'2M - SGS'!G78</f>
        <v>8.5334999999999994E-2</v>
      </c>
      <c r="H78" s="303">
        <f>'2M - SGS'!H78</f>
        <v>8.1994999999999998E-2</v>
      </c>
      <c r="I78" s="303">
        <f>'2M - SGS'!I78</f>
        <v>8.4098999999999993E-2</v>
      </c>
      <c r="J78" s="303">
        <f>'2M - SGS'!J78</f>
        <v>8.4198999999999996E-2</v>
      </c>
      <c r="K78" s="303">
        <f>'2M - SGS'!K78</f>
        <v>8.2512000000000002E-2</v>
      </c>
      <c r="L78" s="303">
        <f>'2M - SGS'!L78</f>
        <v>8.5277000000000006E-2</v>
      </c>
      <c r="M78" s="303">
        <f>'2M - SGS'!M78</f>
        <v>8.2588999999999996E-2</v>
      </c>
      <c r="N78" s="303">
        <f>'2M - SGS'!N78</f>
        <v>8.5237999999999994E-2</v>
      </c>
      <c r="O78" s="303">
        <f>'2M - SGS'!O78</f>
        <v>8.5109000000000004E-2</v>
      </c>
      <c r="P78" s="303">
        <f>'2M - SGS'!P78</f>
        <v>7.7715000000000006E-2</v>
      </c>
      <c r="Q78" s="303">
        <f>'2M - SGS'!Q78</f>
        <v>8.6136000000000004E-2</v>
      </c>
      <c r="R78" s="303">
        <f>'2M - SGS'!R78</f>
        <v>7.9796000000000006E-2</v>
      </c>
      <c r="S78" s="303">
        <f>'2M - SGS'!S78</f>
        <v>8.5334999999999994E-2</v>
      </c>
      <c r="T78" s="303">
        <f>'2M - SGS'!T78</f>
        <v>8.1994999999999998E-2</v>
      </c>
      <c r="U78" s="303">
        <f>'2M - SGS'!U78</f>
        <v>8.4098999999999993E-2</v>
      </c>
      <c r="V78" s="303">
        <f>'2M - SGS'!V78</f>
        <v>8.4198999999999996E-2</v>
      </c>
      <c r="W78" s="303">
        <f>'2M - SGS'!W78</f>
        <v>8.2512000000000002E-2</v>
      </c>
      <c r="X78" s="303">
        <f>'2M - SGS'!X78</f>
        <v>8.5277000000000006E-2</v>
      </c>
      <c r="Y78" s="303">
        <f>'2M - SGS'!Y78</f>
        <v>8.2588999999999996E-2</v>
      </c>
      <c r="Z78" s="303">
        <f>'2M - SGS'!Z78</f>
        <v>8.5237999999999994E-2</v>
      </c>
      <c r="AA78" s="303">
        <f>'2M - SGS'!AA78</f>
        <v>8.5109000000000004E-2</v>
      </c>
      <c r="AB78" s="303">
        <f>'2M - SGS'!AB78</f>
        <v>7.7715000000000006E-2</v>
      </c>
      <c r="AC78" s="303">
        <f>'2M - SGS'!AC78</f>
        <v>8.6136000000000004E-2</v>
      </c>
      <c r="AD78" s="303">
        <f>'2M - SGS'!AD78</f>
        <v>7.9796000000000006E-2</v>
      </c>
      <c r="AE78" s="303">
        <f>'2M - SGS'!AE78</f>
        <v>8.5334999999999994E-2</v>
      </c>
      <c r="AF78" s="303">
        <f>'2M - SGS'!AF78</f>
        <v>8.1994999999999998E-2</v>
      </c>
      <c r="AG78" s="303">
        <f>'2M - SGS'!AG78</f>
        <v>8.4098999999999993E-2</v>
      </c>
      <c r="AH78" s="303">
        <f>'2M - SGS'!AH78</f>
        <v>8.4198999999999996E-2</v>
      </c>
      <c r="AI78" s="303">
        <f>'2M - SGS'!AI78</f>
        <v>8.2512000000000002E-2</v>
      </c>
      <c r="AJ78" s="303">
        <f>'2M - SGS'!AJ78</f>
        <v>8.5277000000000006E-2</v>
      </c>
      <c r="AK78" s="303">
        <f>'2M - SGS'!AK78</f>
        <v>8.2588999999999996E-2</v>
      </c>
      <c r="AL78" s="303">
        <f>'2M - SGS'!AL78</f>
        <v>8.5237999999999994E-2</v>
      </c>
      <c r="AM78" s="303">
        <f>'2M - SGS'!AM78</f>
        <v>8.5109000000000004E-2</v>
      </c>
      <c r="AN78" s="303">
        <f>'2M - SGS'!AN78</f>
        <v>7.7715000000000006E-2</v>
      </c>
      <c r="AO78" s="303">
        <f>'2M - SGS'!AO78</f>
        <v>8.6136000000000004E-2</v>
      </c>
      <c r="AP78" s="303">
        <f>'2M - SGS'!AP78</f>
        <v>7.9796000000000006E-2</v>
      </c>
      <c r="AQ78" s="303">
        <f>'2M - SGS'!AQ78</f>
        <v>8.5334999999999994E-2</v>
      </c>
      <c r="AR78" s="303">
        <f>'2M - SGS'!AR78</f>
        <v>8.1994999999999998E-2</v>
      </c>
      <c r="AS78" s="303">
        <f>'2M - SGS'!AS78</f>
        <v>8.4098999999999993E-2</v>
      </c>
      <c r="AT78" s="303">
        <f>'2M - SGS'!AT78</f>
        <v>8.4198999999999996E-2</v>
      </c>
      <c r="AU78" s="303">
        <f>'2M - SGS'!AU78</f>
        <v>8.2512000000000002E-2</v>
      </c>
      <c r="AV78" s="303">
        <f>'2M - SGS'!AV78</f>
        <v>8.5277000000000006E-2</v>
      </c>
      <c r="AW78" s="303">
        <f>'2M - SGS'!AW78</f>
        <v>8.2588999999999996E-2</v>
      </c>
      <c r="AX78" s="303">
        <f>'2M - SGS'!AX78</f>
        <v>8.5237999999999994E-2</v>
      </c>
      <c r="AY78" s="303">
        <f>'2M - SGS'!AY78</f>
        <v>8.5109000000000004E-2</v>
      </c>
      <c r="BA78" s="210">
        <f t="shared" ref="BA78:BA90" si="53">SUM(C78:N78)</f>
        <v>1.0000000000000002</v>
      </c>
    </row>
    <row r="79" spans="1:53" ht="15.75" x14ac:dyDescent="0.25">
      <c r="A79" s="587"/>
      <c r="B79" s="13" t="str">
        <f t="shared" ref="B79:B90" si="54">B60</f>
        <v>Building Shell</v>
      </c>
      <c r="C79" s="303">
        <f>'2M - SGS'!C79</f>
        <v>0.107824</v>
      </c>
      <c r="D79" s="303">
        <f>'2M - SGS'!D79</f>
        <v>9.1051999999999994E-2</v>
      </c>
      <c r="E79" s="303">
        <f>'2M - SGS'!E79</f>
        <v>7.1135000000000004E-2</v>
      </c>
      <c r="F79" s="303">
        <f>'2M - SGS'!F79</f>
        <v>4.1179E-2</v>
      </c>
      <c r="G79" s="303">
        <f>'2M - SGS'!G79</f>
        <v>4.4423999999999998E-2</v>
      </c>
      <c r="H79" s="303">
        <f>'2M - SGS'!H79</f>
        <v>0.106128</v>
      </c>
      <c r="I79" s="303">
        <f>'2M - SGS'!I79</f>
        <v>0.14288100000000001</v>
      </c>
      <c r="J79" s="303">
        <f>'2M - SGS'!J79</f>
        <v>0.133494</v>
      </c>
      <c r="K79" s="303">
        <f>'2M - SGS'!K79</f>
        <v>5.781E-2</v>
      </c>
      <c r="L79" s="303">
        <f>'2M - SGS'!L79</f>
        <v>3.8018000000000003E-2</v>
      </c>
      <c r="M79" s="303">
        <f>'2M - SGS'!M79</f>
        <v>6.2103999999999999E-2</v>
      </c>
      <c r="N79" s="303">
        <f>'2M - SGS'!N79</f>
        <v>0.10395</v>
      </c>
      <c r="O79" s="303">
        <f>'2M - SGS'!O79</f>
        <v>0.107824</v>
      </c>
      <c r="P79" s="303">
        <f>'2M - SGS'!P79</f>
        <v>9.1051999999999994E-2</v>
      </c>
      <c r="Q79" s="303">
        <f>'2M - SGS'!Q79</f>
        <v>7.1135000000000004E-2</v>
      </c>
      <c r="R79" s="303">
        <f>'2M - SGS'!R79</f>
        <v>4.1179E-2</v>
      </c>
      <c r="S79" s="303">
        <f>'2M - SGS'!S79</f>
        <v>4.4423999999999998E-2</v>
      </c>
      <c r="T79" s="303">
        <f>'2M - SGS'!T79</f>
        <v>0.106128</v>
      </c>
      <c r="U79" s="303">
        <f>'2M - SGS'!U79</f>
        <v>0.14288100000000001</v>
      </c>
      <c r="V79" s="303">
        <f>'2M - SGS'!V79</f>
        <v>0.133494</v>
      </c>
      <c r="W79" s="303">
        <f>'2M - SGS'!W79</f>
        <v>5.781E-2</v>
      </c>
      <c r="X79" s="303">
        <f>'2M - SGS'!X79</f>
        <v>3.8018000000000003E-2</v>
      </c>
      <c r="Y79" s="303">
        <f>'2M - SGS'!Y79</f>
        <v>6.2103999999999999E-2</v>
      </c>
      <c r="Z79" s="303">
        <f>'2M - SGS'!Z79</f>
        <v>0.10395</v>
      </c>
      <c r="AA79" s="303">
        <f>'2M - SGS'!AA79</f>
        <v>0.107824</v>
      </c>
      <c r="AB79" s="303">
        <f>'2M - SGS'!AB79</f>
        <v>9.1051999999999994E-2</v>
      </c>
      <c r="AC79" s="303">
        <f>'2M - SGS'!AC79</f>
        <v>7.1135000000000004E-2</v>
      </c>
      <c r="AD79" s="303">
        <f>'2M - SGS'!AD79</f>
        <v>4.1179E-2</v>
      </c>
      <c r="AE79" s="303">
        <f>'2M - SGS'!AE79</f>
        <v>4.4423999999999998E-2</v>
      </c>
      <c r="AF79" s="303">
        <f>'2M - SGS'!AF79</f>
        <v>0.106128</v>
      </c>
      <c r="AG79" s="303">
        <f>'2M - SGS'!AG79</f>
        <v>0.14288100000000001</v>
      </c>
      <c r="AH79" s="303">
        <f>'2M - SGS'!AH79</f>
        <v>0.133494</v>
      </c>
      <c r="AI79" s="303">
        <f>'2M - SGS'!AI79</f>
        <v>5.781E-2</v>
      </c>
      <c r="AJ79" s="303">
        <f>'2M - SGS'!AJ79</f>
        <v>3.8018000000000003E-2</v>
      </c>
      <c r="AK79" s="303">
        <f>'2M - SGS'!AK79</f>
        <v>6.2103999999999999E-2</v>
      </c>
      <c r="AL79" s="303">
        <f>'2M - SGS'!AL79</f>
        <v>0.10395</v>
      </c>
      <c r="AM79" s="303">
        <f>'2M - SGS'!AM79</f>
        <v>0.107824</v>
      </c>
      <c r="AN79" s="303">
        <f>'2M - SGS'!AN79</f>
        <v>9.1051999999999994E-2</v>
      </c>
      <c r="AO79" s="303">
        <f>'2M - SGS'!AO79</f>
        <v>7.1135000000000004E-2</v>
      </c>
      <c r="AP79" s="303">
        <f>'2M - SGS'!AP79</f>
        <v>4.1179E-2</v>
      </c>
      <c r="AQ79" s="303">
        <f>'2M - SGS'!AQ79</f>
        <v>4.4423999999999998E-2</v>
      </c>
      <c r="AR79" s="303">
        <f>'2M - SGS'!AR79</f>
        <v>0.106128</v>
      </c>
      <c r="AS79" s="303">
        <f>'2M - SGS'!AS79</f>
        <v>0.14288100000000001</v>
      </c>
      <c r="AT79" s="303">
        <f>'2M - SGS'!AT79</f>
        <v>0.133494</v>
      </c>
      <c r="AU79" s="303">
        <f>'2M - SGS'!AU79</f>
        <v>5.781E-2</v>
      </c>
      <c r="AV79" s="303">
        <f>'2M - SGS'!AV79</f>
        <v>3.8018000000000003E-2</v>
      </c>
      <c r="AW79" s="303">
        <f>'2M - SGS'!AW79</f>
        <v>6.2103999999999999E-2</v>
      </c>
      <c r="AX79" s="303">
        <f>'2M - SGS'!AX79</f>
        <v>0.10395</v>
      </c>
      <c r="AY79" s="303">
        <f>'2M - SGS'!AY79</f>
        <v>0.107824</v>
      </c>
      <c r="BA79" s="210">
        <f t="shared" si="53"/>
        <v>0.99999900000000008</v>
      </c>
    </row>
    <row r="80" spans="1:53" ht="15.75" x14ac:dyDescent="0.25">
      <c r="A80" s="587"/>
      <c r="B80" s="13" t="str">
        <f t="shared" si="54"/>
        <v>Cooking</v>
      </c>
      <c r="C80" s="303">
        <f>'2M - SGS'!C80</f>
        <v>8.6096000000000006E-2</v>
      </c>
      <c r="D80" s="303">
        <f>'2M - SGS'!D80</f>
        <v>7.8608999999999998E-2</v>
      </c>
      <c r="E80" s="303">
        <f>'2M - SGS'!E80</f>
        <v>8.1547999999999995E-2</v>
      </c>
      <c r="F80" s="303">
        <f>'2M - SGS'!F80</f>
        <v>7.2947999999999999E-2</v>
      </c>
      <c r="G80" s="303">
        <f>'2M - SGS'!G80</f>
        <v>8.6277000000000006E-2</v>
      </c>
      <c r="H80" s="303">
        <f>'2M - SGS'!H80</f>
        <v>8.3294000000000007E-2</v>
      </c>
      <c r="I80" s="303">
        <f>'2M - SGS'!I80</f>
        <v>8.5859000000000005E-2</v>
      </c>
      <c r="J80" s="303">
        <f>'2M - SGS'!J80</f>
        <v>8.5885000000000003E-2</v>
      </c>
      <c r="K80" s="303">
        <f>'2M - SGS'!K80</f>
        <v>8.3474999999999994E-2</v>
      </c>
      <c r="L80" s="303">
        <f>'2M - SGS'!L80</f>
        <v>8.6262000000000005E-2</v>
      </c>
      <c r="M80" s="303">
        <f>'2M - SGS'!M80</f>
        <v>8.3496000000000001E-2</v>
      </c>
      <c r="N80" s="303">
        <f>'2M - SGS'!N80</f>
        <v>8.6250999999999994E-2</v>
      </c>
      <c r="O80" s="303">
        <f>'2M - SGS'!O80</f>
        <v>8.6096000000000006E-2</v>
      </c>
      <c r="P80" s="303">
        <f>'2M - SGS'!P80</f>
        <v>7.8608999999999998E-2</v>
      </c>
      <c r="Q80" s="303">
        <f>'2M - SGS'!Q80</f>
        <v>8.1547999999999995E-2</v>
      </c>
      <c r="R80" s="303">
        <f>'2M - SGS'!R80</f>
        <v>7.2947999999999999E-2</v>
      </c>
      <c r="S80" s="303">
        <f>'2M - SGS'!S80</f>
        <v>8.6277000000000006E-2</v>
      </c>
      <c r="T80" s="303">
        <f>'2M - SGS'!T80</f>
        <v>8.3294000000000007E-2</v>
      </c>
      <c r="U80" s="303">
        <f>'2M - SGS'!U80</f>
        <v>8.5859000000000005E-2</v>
      </c>
      <c r="V80" s="303">
        <f>'2M - SGS'!V80</f>
        <v>8.5885000000000003E-2</v>
      </c>
      <c r="W80" s="303">
        <f>'2M - SGS'!W80</f>
        <v>8.3474999999999994E-2</v>
      </c>
      <c r="X80" s="303">
        <f>'2M - SGS'!X80</f>
        <v>8.6262000000000005E-2</v>
      </c>
      <c r="Y80" s="303">
        <f>'2M - SGS'!Y80</f>
        <v>8.3496000000000001E-2</v>
      </c>
      <c r="Z80" s="303">
        <f>'2M - SGS'!Z80</f>
        <v>8.6250999999999994E-2</v>
      </c>
      <c r="AA80" s="303">
        <f>'2M - SGS'!AA80</f>
        <v>8.6096000000000006E-2</v>
      </c>
      <c r="AB80" s="303">
        <f>'2M - SGS'!AB80</f>
        <v>7.8608999999999998E-2</v>
      </c>
      <c r="AC80" s="303">
        <f>'2M - SGS'!AC80</f>
        <v>8.1547999999999995E-2</v>
      </c>
      <c r="AD80" s="303">
        <f>'2M - SGS'!AD80</f>
        <v>7.2947999999999999E-2</v>
      </c>
      <c r="AE80" s="303">
        <f>'2M - SGS'!AE80</f>
        <v>8.6277000000000006E-2</v>
      </c>
      <c r="AF80" s="303">
        <f>'2M - SGS'!AF80</f>
        <v>8.3294000000000007E-2</v>
      </c>
      <c r="AG80" s="303">
        <f>'2M - SGS'!AG80</f>
        <v>8.5859000000000005E-2</v>
      </c>
      <c r="AH80" s="303">
        <f>'2M - SGS'!AH80</f>
        <v>8.5885000000000003E-2</v>
      </c>
      <c r="AI80" s="303">
        <f>'2M - SGS'!AI80</f>
        <v>8.3474999999999994E-2</v>
      </c>
      <c r="AJ80" s="303">
        <f>'2M - SGS'!AJ80</f>
        <v>8.6262000000000005E-2</v>
      </c>
      <c r="AK80" s="303">
        <f>'2M - SGS'!AK80</f>
        <v>8.3496000000000001E-2</v>
      </c>
      <c r="AL80" s="303">
        <f>'2M - SGS'!AL80</f>
        <v>8.6250999999999994E-2</v>
      </c>
      <c r="AM80" s="303">
        <f>'2M - SGS'!AM80</f>
        <v>8.6096000000000006E-2</v>
      </c>
      <c r="AN80" s="303">
        <f>'2M - SGS'!AN80</f>
        <v>7.8608999999999998E-2</v>
      </c>
      <c r="AO80" s="303">
        <f>'2M - SGS'!AO80</f>
        <v>8.1547999999999995E-2</v>
      </c>
      <c r="AP80" s="303">
        <f>'2M - SGS'!AP80</f>
        <v>7.2947999999999999E-2</v>
      </c>
      <c r="AQ80" s="303">
        <f>'2M - SGS'!AQ80</f>
        <v>8.6277000000000006E-2</v>
      </c>
      <c r="AR80" s="303">
        <f>'2M - SGS'!AR80</f>
        <v>8.3294000000000007E-2</v>
      </c>
      <c r="AS80" s="303">
        <f>'2M - SGS'!AS80</f>
        <v>8.5859000000000005E-2</v>
      </c>
      <c r="AT80" s="303">
        <f>'2M - SGS'!AT80</f>
        <v>8.5885000000000003E-2</v>
      </c>
      <c r="AU80" s="303">
        <f>'2M - SGS'!AU80</f>
        <v>8.3474999999999994E-2</v>
      </c>
      <c r="AV80" s="303">
        <f>'2M - SGS'!AV80</f>
        <v>8.6262000000000005E-2</v>
      </c>
      <c r="AW80" s="303">
        <f>'2M - SGS'!AW80</f>
        <v>8.3496000000000001E-2</v>
      </c>
      <c r="AX80" s="303">
        <f>'2M - SGS'!AX80</f>
        <v>8.6250999999999994E-2</v>
      </c>
      <c r="AY80" s="303">
        <f>'2M - SGS'!AY80</f>
        <v>8.6096000000000006E-2</v>
      </c>
      <c r="BA80" s="210">
        <f t="shared" si="53"/>
        <v>0.99999999999999989</v>
      </c>
    </row>
    <row r="81" spans="1:53" ht="15.75" x14ac:dyDescent="0.25">
      <c r="A81" s="587"/>
      <c r="B81" s="13" t="str">
        <f t="shared" si="54"/>
        <v>Cooling</v>
      </c>
      <c r="C81" s="303">
        <f>'2M - SGS'!C81</f>
        <v>6.0000000000000002E-6</v>
      </c>
      <c r="D81" s="303">
        <f>'2M - SGS'!D81</f>
        <v>2.4699999999999999E-4</v>
      </c>
      <c r="E81" s="303">
        <f>'2M - SGS'!E81</f>
        <v>7.2360000000000002E-3</v>
      </c>
      <c r="F81" s="303">
        <f>'2M - SGS'!F81</f>
        <v>2.1690999999999998E-2</v>
      </c>
      <c r="G81" s="303">
        <f>'2M - SGS'!G81</f>
        <v>6.2979999999999994E-2</v>
      </c>
      <c r="H81" s="303">
        <f>'2M - SGS'!H81</f>
        <v>0.21317</v>
      </c>
      <c r="I81" s="303">
        <f>'2M - SGS'!I81</f>
        <v>0.29002899999999998</v>
      </c>
      <c r="J81" s="303">
        <f>'2M - SGS'!J81</f>
        <v>0.270206</v>
      </c>
      <c r="K81" s="303">
        <f>'2M - SGS'!K81</f>
        <v>0.108695</v>
      </c>
      <c r="L81" s="303">
        <f>'2M - SGS'!L81</f>
        <v>1.9643000000000001E-2</v>
      </c>
      <c r="M81" s="303">
        <f>'2M - SGS'!M81</f>
        <v>6.0299999999999998E-3</v>
      </c>
      <c r="N81" s="303">
        <f>'2M - SGS'!N81</f>
        <v>6.3999999999999997E-5</v>
      </c>
      <c r="O81" s="303">
        <f>'2M - SGS'!O81</f>
        <v>6.0000000000000002E-6</v>
      </c>
      <c r="P81" s="303">
        <f>'2M - SGS'!P81</f>
        <v>2.4699999999999999E-4</v>
      </c>
      <c r="Q81" s="303">
        <f>'2M - SGS'!Q81</f>
        <v>7.2360000000000002E-3</v>
      </c>
      <c r="R81" s="303">
        <f>'2M - SGS'!R81</f>
        <v>2.1690999999999998E-2</v>
      </c>
      <c r="S81" s="303">
        <f>'2M - SGS'!S81</f>
        <v>6.2979999999999994E-2</v>
      </c>
      <c r="T81" s="303">
        <f>'2M - SGS'!T81</f>
        <v>0.21317</v>
      </c>
      <c r="U81" s="303">
        <f>'2M - SGS'!U81</f>
        <v>0.29002899999999998</v>
      </c>
      <c r="V81" s="303">
        <f>'2M - SGS'!V81</f>
        <v>0.270206</v>
      </c>
      <c r="W81" s="303">
        <f>'2M - SGS'!W81</f>
        <v>0.108695</v>
      </c>
      <c r="X81" s="303">
        <f>'2M - SGS'!X81</f>
        <v>1.9643000000000001E-2</v>
      </c>
      <c r="Y81" s="303">
        <f>'2M - SGS'!Y81</f>
        <v>6.0299999999999998E-3</v>
      </c>
      <c r="Z81" s="303">
        <f>'2M - SGS'!Z81</f>
        <v>6.3999999999999997E-5</v>
      </c>
      <c r="AA81" s="303">
        <f>'2M - SGS'!AA81</f>
        <v>6.0000000000000002E-6</v>
      </c>
      <c r="AB81" s="303">
        <f>'2M - SGS'!AB81</f>
        <v>2.4699999999999999E-4</v>
      </c>
      <c r="AC81" s="303">
        <f>'2M - SGS'!AC81</f>
        <v>7.2360000000000002E-3</v>
      </c>
      <c r="AD81" s="303">
        <f>'2M - SGS'!AD81</f>
        <v>2.1690999999999998E-2</v>
      </c>
      <c r="AE81" s="303">
        <f>'2M - SGS'!AE81</f>
        <v>6.2979999999999994E-2</v>
      </c>
      <c r="AF81" s="303">
        <f>'2M - SGS'!AF81</f>
        <v>0.21317</v>
      </c>
      <c r="AG81" s="303">
        <f>'2M - SGS'!AG81</f>
        <v>0.29002899999999998</v>
      </c>
      <c r="AH81" s="303">
        <f>'2M - SGS'!AH81</f>
        <v>0.270206</v>
      </c>
      <c r="AI81" s="303">
        <f>'2M - SGS'!AI81</f>
        <v>0.108695</v>
      </c>
      <c r="AJ81" s="303">
        <f>'2M - SGS'!AJ81</f>
        <v>1.9643000000000001E-2</v>
      </c>
      <c r="AK81" s="303">
        <f>'2M - SGS'!AK81</f>
        <v>6.0299999999999998E-3</v>
      </c>
      <c r="AL81" s="303">
        <f>'2M - SGS'!AL81</f>
        <v>6.3999999999999997E-5</v>
      </c>
      <c r="AM81" s="303">
        <f>'2M - SGS'!AM81</f>
        <v>6.0000000000000002E-6</v>
      </c>
      <c r="AN81" s="303">
        <f>'2M - SGS'!AN81</f>
        <v>2.4699999999999999E-4</v>
      </c>
      <c r="AO81" s="303">
        <f>'2M - SGS'!AO81</f>
        <v>7.2360000000000002E-3</v>
      </c>
      <c r="AP81" s="303">
        <f>'2M - SGS'!AP81</f>
        <v>2.1690999999999998E-2</v>
      </c>
      <c r="AQ81" s="303">
        <f>'2M - SGS'!AQ81</f>
        <v>6.2979999999999994E-2</v>
      </c>
      <c r="AR81" s="303">
        <f>'2M - SGS'!AR81</f>
        <v>0.21317</v>
      </c>
      <c r="AS81" s="303">
        <f>'2M - SGS'!AS81</f>
        <v>0.29002899999999998</v>
      </c>
      <c r="AT81" s="303">
        <f>'2M - SGS'!AT81</f>
        <v>0.270206</v>
      </c>
      <c r="AU81" s="303">
        <f>'2M - SGS'!AU81</f>
        <v>0.108695</v>
      </c>
      <c r="AV81" s="303">
        <f>'2M - SGS'!AV81</f>
        <v>1.9643000000000001E-2</v>
      </c>
      <c r="AW81" s="303">
        <f>'2M - SGS'!AW81</f>
        <v>6.0299999999999998E-3</v>
      </c>
      <c r="AX81" s="303">
        <f>'2M - SGS'!AX81</f>
        <v>6.3999999999999997E-5</v>
      </c>
      <c r="AY81" s="303">
        <f>'2M - SGS'!AY81</f>
        <v>6.0000000000000002E-6</v>
      </c>
      <c r="BA81" s="210">
        <f t="shared" si="53"/>
        <v>0.9999969999999998</v>
      </c>
    </row>
    <row r="82" spans="1:53" ht="15.75" x14ac:dyDescent="0.25">
      <c r="A82" s="587"/>
      <c r="B82" s="13" t="str">
        <f t="shared" si="54"/>
        <v>Ext Lighting</v>
      </c>
      <c r="C82" s="303">
        <f>'2M - SGS'!C82</f>
        <v>0.106265</v>
      </c>
      <c r="D82" s="303">
        <f>'2M - SGS'!D82</f>
        <v>8.2161999999999999E-2</v>
      </c>
      <c r="E82" s="303">
        <f>'2M - SGS'!E82</f>
        <v>7.0887000000000006E-2</v>
      </c>
      <c r="F82" s="303">
        <f>'2M - SGS'!F82</f>
        <v>6.8145999999999998E-2</v>
      </c>
      <c r="G82" s="303">
        <f>'2M - SGS'!G82</f>
        <v>8.1852999999999995E-2</v>
      </c>
      <c r="H82" s="303">
        <f>'2M - SGS'!H82</f>
        <v>6.7163E-2</v>
      </c>
      <c r="I82" s="303">
        <f>'2M - SGS'!I82</f>
        <v>8.6751999999999996E-2</v>
      </c>
      <c r="J82" s="303">
        <f>'2M - SGS'!J82</f>
        <v>6.9401000000000004E-2</v>
      </c>
      <c r="K82" s="303">
        <f>'2M - SGS'!K82</f>
        <v>8.2907999999999996E-2</v>
      </c>
      <c r="L82" s="303">
        <f>'2M - SGS'!L82</f>
        <v>0.100507</v>
      </c>
      <c r="M82" s="303">
        <f>'2M - SGS'!M82</f>
        <v>8.7251999999999996E-2</v>
      </c>
      <c r="N82" s="303">
        <f>'2M - SGS'!N82</f>
        <v>9.6703999999999998E-2</v>
      </c>
      <c r="O82" s="303">
        <f>'2M - SGS'!O82</f>
        <v>0.106265</v>
      </c>
      <c r="P82" s="303">
        <f>'2M - SGS'!P82</f>
        <v>8.2161999999999999E-2</v>
      </c>
      <c r="Q82" s="303">
        <f>'2M - SGS'!Q82</f>
        <v>7.0887000000000006E-2</v>
      </c>
      <c r="R82" s="303">
        <f>'2M - SGS'!R82</f>
        <v>6.8145999999999998E-2</v>
      </c>
      <c r="S82" s="303">
        <f>'2M - SGS'!S82</f>
        <v>8.1852999999999995E-2</v>
      </c>
      <c r="T82" s="303">
        <f>'2M - SGS'!T82</f>
        <v>6.7163E-2</v>
      </c>
      <c r="U82" s="303">
        <f>'2M - SGS'!U82</f>
        <v>8.6751999999999996E-2</v>
      </c>
      <c r="V82" s="303">
        <f>'2M - SGS'!V82</f>
        <v>6.9401000000000004E-2</v>
      </c>
      <c r="W82" s="303">
        <f>'2M - SGS'!W82</f>
        <v>8.2907999999999996E-2</v>
      </c>
      <c r="X82" s="303">
        <f>'2M - SGS'!X82</f>
        <v>0.100507</v>
      </c>
      <c r="Y82" s="303">
        <f>'2M - SGS'!Y82</f>
        <v>8.7251999999999996E-2</v>
      </c>
      <c r="Z82" s="303">
        <f>'2M - SGS'!Z82</f>
        <v>9.6703999999999998E-2</v>
      </c>
      <c r="AA82" s="303">
        <f>'2M - SGS'!AA82</f>
        <v>0.106265</v>
      </c>
      <c r="AB82" s="303">
        <f>'2M - SGS'!AB82</f>
        <v>8.2161999999999999E-2</v>
      </c>
      <c r="AC82" s="303">
        <f>'2M - SGS'!AC82</f>
        <v>7.0887000000000006E-2</v>
      </c>
      <c r="AD82" s="303">
        <f>'2M - SGS'!AD82</f>
        <v>6.8145999999999998E-2</v>
      </c>
      <c r="AE82" s="303">
        <f>'2M - SGS'!AE82</f>
        <v>8.1852999999999995E-2</v>
      </c>
      <c r="AF82" s="303">
        <f>'2M - SGS'!AF82</f>
        <v>6.7163E-2</v>
      </c>
      <c r="AG82" s="303">
        <f>'2M - SGS'!AG82</f>
        <v>8.6751999999999996E-2</v>
      </c>
      <c r="AH82" s="303">
        <f>'2M - SGS'!AH82</f>
        <v>6.9401000000000004E-2</v>
      </c>
      <c r="AI82" s="303">
        <f>'2M - SGS'!AI82</f>
        <v>8.2907999999999996E-2</v>
      </c>
      <c r="AJ82" s="303">
        <f>'2M - SGS'!AJ82</f>
        <v>0.100507</v>
      </c>
      <c r="AK82" s="303">
        <f>'2M - SGS'!AK82</f>
        <v>8.7251999999999996E-2</v>
      </c>
      <c r="AL82" s="303">
        <f>'2M - SGS'!AL82</f>
        <v>9.6703999999999998E-2</v>
      </c>
      <c r="AM82" s="303">
        <f>'2M - SGS'!AM82</f>
        <v>0.106265</v>
      </c>
      <c r="AN82" s="303">
        <f>'2M - SGS'!AN82</f>
        <v>8.2161999999999999E-2</v>
      </c>
      <c r="AO82" s="303">
        <f>'2M - SGS'!AO82</f>
        <v>7.0887000000000006E-2</v>
      </c>
      <c r="AP82" s="303">
        <f>'2M - SGS'!AP82</f>
        <v>6.8145999999999998E-2</v>
      </c>
      <c r="AQ82" s="303">
        <f>'2M - SGS'!AQ82</f>
        <v>8.1852999999999995E-2</v>
      </c>
      <c r="AR82" s="303">
        <f>'2M - SGS'!AR82</f>
        <v>6.7163E-2</v>
      </c>
      <c r="AS82" s="303">
        <f>'2M - SGS'!AS82</f>
        <v>8.6751999999999996E-2</v>
      </c>
      <c r="AT82" s="303">
        <f>'2M - SGS'!AT82</f>
        <v>6.9401000000000004E-2</v>
      </c>
      <c r="AU82" s="303">
        <f>'2M - SGS'!AU82</f>
        <v>8.2907999999999996E-2</v>
      </c>
      <c r="AV82" s="303">
        <f>'2M - SGS'!AV82</f>
        <v>0.100507</v>
      </c>
      <c r="AW82" s="303">
        <f>'2M - SGS'!AW82</f>
        <v>8.7251999999999996E-2</v>
      </c>
      <c r="AX82" s="303">
        <f>'2M - SGS'!AX82</f>
        <v>9.6703999999999998E-2</v>
      </c>
      <c r="AY82" s="303">
        <f>'2M - SGS'!AY82</f>
        <v>0.106265</v>
      </c>
      <c r="BA82" s="210">
        <f t="shared" si="53"/>
        <v>1</v>
      </c>
    </row>
    <row r="83" spans="1:53" ht="15.75" x14ac:dyDescent="0.25">
      <c r="A83" s="587"/>
      <c r="B83" s="13" t="str">
        <f t="shared" si="54"/>
        <v>Heating</v>
      </c>
      <c r="C83" s="303">
        <f>'2M - SGS'!C83</f>
        <v>0.210397</v>
      </c>
      <c r="D83" s="303">
        <f>'2M - SGS'!D83</f>
        <v>0.17743600000000001</v>
      </c>
      <c r="E83" s="303">
        <f>'2M - SGS'!E83</f>
        <v>0.13192400000000001</v>
      </c>
      <c r="F83" s="303">
        <f>'2M - SGS'!F83</f>
        <v>5.9718E-2</v>
      </c>
      <c r="G83" s="303">
        <f>'2M - SGS'!G83</f>
        <v>2.6769000000000001E-2</v>
      </c>
      <c r="H83" s="303">
        <f>'2M - SGS'!H83</f>
        <v>4.2950000000000002E-3</v>
      </c>
      <c r="I83" s="303">
        <f>'2M - SGS'!I83</f>
        <v>2.895E-3</v>
      </c>
      <c r="J83" s="303">
        <f>'2M - SGS'!J83</f>
        <v>3.4320000000000002E-3</v>
      </c>
      <c r="K83" s="303">
        <f>'2M - SGS'!K83</f>
        <v>9.4020000000000006E-3</v>
      </c>
      <c r="L83" s="303">
        <f>'2M - SGS'!L83</f>
        <v>5.5496999999999998E-2</v>
      </c>
      <c r="M83" s="303">
        <f>'2M - SGS'!M83</f>
        <v>0.115452</v>
      </c>
      <c r="N83" s="303">
        <f>'2M - SGS'!N83</f>
        <v>0.20278099999999999</v>
      </c>
      <c r="O83" s="303">
        <f>'2M - SGS'!O83</f>
        <v>0.210397</v>
      </c>
      <c r="P83" s="303">
        <f>'2M - SGS'!P83</f>
        <v>0.17743600000000001</v>
      </c>
      <c r="Q83" s="303">
        <f>'2M - SGS'!Q83</f>
        <v>0.13192400000000001</v>
      </c>
      <c r="R83" s="303">
        <f>'2M - SGS'!R83</f>
        <v>5.9718E-2</v>
      </c>
      <c r="S83" s="303">
        <f>'2M - SGS'!S83</f>
        <v>2.6769000000000001E-2</v>
      </c>
      <c r="T83" s="303">
        <f>'2M - SGS'!T83</f>
        <v>4.2950000000000002E-3</v>
      </c>
      <c r="U83" s="303">
        <f>'2M - SGS'!U83</f>
        <v>2.895E-3</v>
      </c>
      <c r="V83" s="303">
        <f>'2M - SGS'!V83</f>
        <v>3.4320000000000002E-3</v>
      </c>
      <c r="W83" s="303">
        <f>'2M - SGS'!W83</f>
        <v>9.4020000000000006E-3</v>
      </c>
      <c r="X83" s="303">
        <f>'2M - SGS'!X83</f>
        <v>5.5496999999999998E-2</v>
      </c>
      <c r="Y83" s="303">
        <f>'2M - SGS'!Y83</f>
        <v>0.115452</v>
      </c>
      <c r="Z83" s="303">
        <f>'2M - SGS'!Z83</f>
        <v>0.20278099999999999</v>
      </c>
      <c r="AA83" s="303">
        <f>'2M - SGS'!AA83</f>
        <v>0.210397</v>
      </c>
      <c r="AB83" s="303">
        <f>'2M - SGS'!AB83</f>
        <v>0.17743600000000001</v>
      </c>
      <c r="AC83" s="303">
        <f>'2M - SGS'!AC83</f>
        <v>0.13192400000000001</v>
      </c>
      <c r="AD83" s="303">
        <f>'2M - SGS'!AD83</f>
        <v>5.9718E-2</v>
      </c>
      <c r="AE83" s="303">
        <f>'2M - SGS'!AE83</f>
        <v>2.6769000000000001E-2</v>
      </c>
      <c r="AF83" s="303">
        <f>'2M - SGS'!AF83</f>
        <v>4.2950000000000002E-3</v>
      </c>
      <c r="AG83" s="303">
        <f>'2M - SGS'!AG83</f>
        <v>2.895E-3</v>
      </c>
      <c r="AH83" s="303">
        <f>'2M - SGS'!AH83</f>
        <v>3.4320000000000002E-3</v>
      </c>
      <c r="AI83" s="303">
        <f>'2M - SGS'!AI83</f>
        <v>9.4020000000000006E-3</v>
      </c>
      <c r="AJ83" s="303">
        <f>'2M - SGS'!AJ83</f>
        <v>5.5496999999999998E-2</v>
      </c>
      <c r="AK83" s="303">
        <f>'2M - SGS'!AK83</f>
        <v>0.115452</v>
      </c>
      <c r="AL83" s="303">
        <f>'2M - SGS'!AL83</f>
        <v>0.20278099999999999</v>
      </c>
      <c r="AM83" s="303">
        <f>'2M - SGS'!AM83</f>
        <v>0.210397</v>
      </c>
      <c r="AN83" s="303">
        <f>'2M - SGS'!AN83</f>
        <v>0.17743600000000001</v>
      </c>
      <c r="AO83" s="303">
        <f>'2M - SGS'!AO83</f>
        <v>0.13192400000000001</v>
      </c>
      <c r="AP83" s="303">
        <f>'2M - SGS'!AP83</f>
        <v>5.9718E-2</v>
      </c>
      <c r="AQ83" s="303">
        <f>'2M - SGS'!AQ83</f>
        <v>2.6769000000000001E-2</v>
      </c>
      <c r="AR83" s="303">
        <f>'2M - SGS'!AR83</f>
        <v>4.2950000000000002E-3</v>
      </c>
      <c r="AS83" s="303">
        <f>'2M - SGS'!AS83</f>
        <v>2.895E-3</v>
      </c>
      <c r="AT83" s="303">
        <f>'2M - SGS'!AT83</f>
        <v>3.4320000000000002E-3</v>
      </c>
      <c r="AU83" s="303">
        <f>'2M - SGS'!AU83</f>
        <v>9.4020000000000006E-3</v>
      </c>
      <c r="AV83" s="303">
        <f>'2M - SGS'!AV83</f>
        <v>5.5496999999999998E-2</v>
      </c>
      <c r="AW83" s="303">
        <f>'2M - SGS'!AW83</f>
        <v>0.115452</v>
      </c>
      <c r="AX83" s="303">
        <f>'2M - SGS'!AX83</f>
        <v>0.20278099999999999</v>
      </c>
      <c r="AY83" s="303">
        <f>'2M - SGS'!AY83</f>
        <v>0.210397</v>
      </c>
      <c r="BA83" s="210">
        <f t="shared" si="53"/>
        <v>0.99999800000000016</v>
      </c>
    </row>
    <row r="84" spans="1:53" ht="15.75" x14ac:dyDescent="0.25">
      <c r="A84" s="587"/>
      <c r="B84" s="13" t="str">
        <f t="shared" si="54"/>
        <v>HVAC</v>
      </c>
      <c r="C84" s="303">
        <f>'2M - SGS'!C84</f>
        <v>0.107824</v>
      </c>
      <c r="D84" s="303">
        <f>'2M - SGS'!D84</f>
        <v>9.1051999999999994E-2</v>
      </c>
      <c r="E84" s="303">
        <f>'2M - SGS'!E84</f>
        <v>7.1135000000000004E-2</v>
      </c>
      <c r="F84" s="303">
        <f>'2M - SGS'!F84</f>
        <v>4.1179E-2</v>
      </c>
      <c r="G84" s="303">
        <f>'2M - SGS'!G84</f>
        <v>4.4423999999999998E-2</v>
      </c>
      <c r="H84" s="303">
        <f>'2M - SGS'!H84</f>
        <v>0.106128</v>
      </c>
      <c r="I84" s="303">
        <f>'2M - SGS'!I84</f>
        <v>0.14288100000000001</v>
      </c>
      <c r="J84" s="303">
        <f>'2M - SGS'!J84</f>
        <v>0.133494</v>
      </c>
      <c r="K84" s="303">
        <f>'2M - SGS'!K84</f>
        <v>5.781E-2</v>
      </c>
      <c r="L84" s="303">
        <f>'2M - SGS'!L84</f>
        <v>3.8018000000000003E-2</v>
      </c>
      <c r="M84" s="303">
        <f>'2M - SGS'!M84</f>
        <v>6.2103999999999999E-2</v>
      </c>
      <c r="N84" s="303">
        <f>'2M - SGS'!N84</f>
        <v>0.10395</v>
      </c>
      <c r="O84" s="303">
        <f>'2M - SGS'!O84</f>
        <v>0.107824</v>
      </c>
      <c r="P84" s="303">
        <f>'2M - SGS'!P84</f>
        <v>9.1051999999999994E-2</v>
      </c>
      <c r="Q84" s="303">
        <f>'2M - SGS'!Q84</f>
        <v>7.1135000000000004E-2</v>
      </c>
      <c r="R84" s="303">
        <f>'2M - SGS'!R84</f>
        <v>4.1179E-2</v>
      </c>
      <c r="S84" s="303">
        <f>'2M - SGS'!S84</f>
        <v>4.4423999999999998E-2</v>
      </c>
      <c r="T84" s="303">
        <f>'2M - SGS'!T84</f>
        <v>0.106128</v>
      </c>
      <c r="U84" s="303">
        <f>'2M - SGS'!U84</f>
        <v>0.14288100000000001</v>
      </c>
      <c r="V84" s="303">
        <f>'2M - SGS'!V84</f>
        <v>0.133494</v>
      </c>
      <c r="W84" s="303">
        <f>'2M - SGS'!W84</f>
        <v>5.781E-2</v>
      </c>
      <c r="X84" s="303">
        <f>'2M - SGS'!X84</f>
        <v>3.8018000000000003E-2</v>
      </c>
      <c r="Y84" s="303">
        <f>'2M - SGS'!Y84</f>
        <v>6.2103999999999999E-2</v>
      </c>
      <c r="Z84" s="303">
        <f>'2M - SGS'!Z84</f>
        <v>0.10395</v>
      </c>
      <c r="AA84" s="303">
        <f>'2M - SGS'!AA84</f>
        <v>0.107824</v>
      </c>
      <c r="AB84" s="303">
        <f>'2M - SGS'!AB84</f>
        <v>9.1051999999999994E-2</v>
      </c>
      <c r="AC84" s="303">
        <f>'2M - SGS'!AC84</f>
        <v>7.1135000000000004E-2</v>
      </c>
      <c r="AD84" s="303">
        <f>'2M - SGS'!AD84</f>
        <v>4.1179E-2</v>
      </c>
      <c r="AE84" s="303">
        <f>'2M - SGS'!AE84</f>
        <v>4.4423999999999998E-2</v>
      </c>
      <c r="AF84" s="303">
        <f>'2M - SGS'!AF84</f>
        <v>0.106128</v>
      </c>
      <c r="AG84" s="303">
        <f>'2M - SGS'!AG84</f>
        <v>0.14288100000000001</v>
      </c>
      <c r="AH84" s="303">
        <f>'2M - SGS'!AH84</f>
        <v>0.133494</v>
      </c>
      <c r="AI84" s="303">
        <f>'2M - SGS'!AI84</f>
        <v>5.781E-2</v>
      </c>
      <c r="AJ84" s="303">
        <f>'2M - SGS'!AJ84</f>
        <v>3.8018000000000003E-2</v>
      </c>
      <c r="AK84" s="303">
        <f>'2M - SGS'!AK84</f>
        <v>6.2103999999999999E-2</v>
      </c>
      <c r="AL84" s="303">
        <f>'2M - SGS'!AL84</f>
        <v>0.10395</v>
      </c>
      <c r="AM84" s="303">
        <f>'2M - SGS'!AM84</f>
        <v>0.107824</v>
      </c>
      <c r="AN84" s="303">
        <f>'2M - SGS'!AN84</f>
        <v>9.1051999999999994E-2</v>
      </c>
      <c r="AO84" s="303">
        <f>'2M - SGS'!AO84</f>
        <v>7.1135000000000004E-2</v>
      </c>
      <c r="AP84" s="303">
        <f>'2M - SGS'!AP84</f>
        <v>4.1179E-2</v>
      </c>
      <c r="AQ84" s="303">
        <f>'2M - SGS'!AQ84</f>
        <v>4.4423999999999998E-2</v>
      </c>
      <c r="AR84" s="303">
        <f>'2M - SGS'!AR84</f>
        <v>0.106128</v>
      </c>
      <c r="AS84" s="303">
        <f>'2M - SGS'!AS84</f>
        <v>0.14288100000000001</v>
      </c>
      <c r="AT84" s="303">
        <f>'2M - SGS'!AT84</f>
        <v>0.133494</v>
      </c>
      <c r="AU84" s="303">
        <f>'2M - SGS'!AU84</f>
        <v>5.781E-2</v>
      </c>
      <c r="AV84" s="303">
        <f>'2M - SGS'!AV84</f>
        <v>3.8018000000000003E-2</v>
      </c>
      <c r="AW84" s="303">
        <f>'2M - SGS'!AW84</f>
        <v>6.2103999999999999E-2</v>
      </c>
      <c r="AX84" s="303">
        <f>'2M - SGS'!AX84</f>
        <v>0.10395</v>
      </c>
      <c r="AY84" s="303">
        <f>'2M - SGS'!AY84</f>
        <v>0.107824</v>
      </c>
      <c r="BA84" s="210">
        <f t="shared" si="53"/>
        <v>0.99999900000000008</v>
      </c>
    </row>
    <row r="85" spans="1:53" ht="15.75" x14ac:dyDescent="0.25">
      <c r="A85" s="587"/>
      <c r="B85" s="13" t="str">
        <f t="shared" si="54"/>
        <v>Lighting</v>
      </c>
      <c r="C85" s="303">
        <f>'2M - SGS'!C85</f>
        <v>9.3563999999999994E-2</v>
      </c>
      <c r="D85" s="303">
        <f>'2M - SGS'!D85</f>
        <v>7.2162000000000004E-2</v>
      </c>
      <c r="E85" s="303">
        <f>'2M - SGS'!E85</f>
        <v>7.8372999999999998E-2</v>
      </c>
      <c r="F85" s="303">
        <f>'2M - SGS'!F85</f>
        <v>7.6534000000000005E-2</v>
      </c>
      <c r="G85" s="303">
        <f>'2M - SGS'!G85</f>
        <v>9.4246999999999997E-2</v>
      </c>
      <c r="H85" s="303">
        <f>'2M - SGS'!H85</f>
        <v>7.5599E-2</v>
      </c>
      <c r="I85" s="303">
        <f>'2M - SGS'!I85</f>
        <v>9.6199999999999994E-2</v>
      </c>
      <c r="J85" s="303">
        <f>'2M - SGS'!J85</f>
        <v>7.7077999999999994E-2</v>
      </c>
      <c r="K85" s="303">
        <f>'2M - SGS'!K85</f>
        <v>8.1374000000000002E-2</v>
      </c>
      <c r="L85" s="303">
        <f>'2M - SGS'!L85</f>
        <v>9.4072000000000003E-2</v>
      </c>
      <c r="M85" s="303">
        <f>'2M - SGS'!M85</f>
        <v>7.6706999999999997E-2</v>
      </c>
      <c r="N85" s="303">
        <f>'2M - SGS'!N85</f>
        <v>8.4089999999999998E-2</v>
      </c>
      <c r="O85" s="303">
        <f>'2M - SGS'!O85</f>
        <v>9.3563999999999994E-2</v>
      </c>
      <c r="P85" s="303">
        <f>'2M - SGS'!P85</f>
        <v>7.2162000000000004E-2</v>
      </c>
      <c r="Q85" s="303">
        <f>'2M - SGS'!Q85</f>
        <v>7.8372999999999998E-2</v>
      </c>
      <c r="R85" s="303">
        <f>'2M - SGS'!R85</f>
        <v>7.6534000000000005E-2</v>
      </c>
      <c r="S85" s="303">
        <f>'2M - SGS'!S85</f>
        <v>9.4246999999999997E-2</v>
      </c>
      <c r="T85" s="303">
        <f>'2M - SGS'!T85</f>
        <v>7.5599E-2</v>
      </c>
      <c r="U85" s="303">
        <f>'2M - SGS'!U85</f>
        <v>9.6199999999999994E-2</v>
      </c>
      <c r="V85" s="303">
        <f>'2M - SGS'!V85</f>
        <v>7.7077999999999994E-2</v>
      </c>
      <c r="W85" s="303">
        <f>'2M - SGS'!W85</f>
        <v>8.1374000000000002E-2</v>
      </c>
      <c r="X85" s="303">
        <f>'2M - SGS'!X85</f>
        <v>9.4072000000000003E-2</v>
      </c>
      <c r="Y85" s="303">
        <f>'2M - SGS'!Y85</f>
        <v>7.6706999999999997E-2</v>
      </c>
      <c r="Z85" s="303">
        <f>'2M - SGS'!Z85</f>
        <v>8.4089999999999998E-2</v>
      </c>
      <c r="AA85" s="303">
        <f>'2M - SGS'!AA85</f>
        <v>9.3563999999999994E-2</v>
      </c>
      <c r="AB85" s="303">
        <f>'2M - SGS'!AB85</f>
        <v>7.2162000000000004E-2</v>
      </c>
      <c r="AC85" s="303">
        <f>'2M - SGS'!AC85</f>
        <v>7.8372999999999998E-2</v>
      </c>
      <c r="AD85" s="303">
        <f>'2M - SGS'!AD85</f>
        <v>7.6534000000000005E-2</v>
      </c>
      <c r="AE85" s="303">
        <f>'2M - SGS'!AE85</f>
        <v>9.4246999999999997E-2</v>
      </c>
      <c r="AF85" s="303">
        <f>'2M - SGS'!AF85</f>
        <v>7.5599E-2</v>
      </c>
      <c r="AG85" s="303">
        <f>'2M - SGS'!AG85</f>
        <v>9.6199999999999994E-2</v>
      </c>
      <c r="AH85" s="303">
        <f>'2M - SGS'!AH85</f>
        <v>7.7077999999999994E-2</v>
      </c>
      <c r="AI85" s="303">
        <f>'2M - SGS'!AI85</f>
        <v>8.1374000000000002E-2</v>
      </c>
      <c r="AJ85" s="303">
        <f>'2M - SGS'!AJ85</f>
        <v>9.4072000000000003E-2</v>
      </c>
      <c r="AK85" s="303">
        <f>'2M - SGS'!AK85</f>
        <v>7.6706999999999997E-2</v>
      </c>
      <c r="AL85" s="303">
        <f>'2M - SGS'!AL85</f>
        <v>8.4089999999999998E-2</v>
      </c>
      <c r="AM85" s="303">
        <f>'2M - SGS'!AM85</f>
        <v>9.3563999999999994E-2</v>
      </c>
      <c r="AN85" s="303">
        <f>'2M - SGS'!AN85</f>
        <v>7.2162000000000004E-2</v>
      </c>
      <c r="AO85" s="303">
        <f>'2M - SGS'!AO85</f>
        <v>7.8372999999999998E-2</v>
      </c>
      <c r="AP85" s="303">
        <f>'2M - SGS'!AP85</f>
        <v>7.6534000000000005E-2</v>
      </c>
      <c r="AQ85" s="303">
        <f>'2M - SGS'!AQ85</f>
        <v>9.4246999999999997E-2</v>
      </c>
      <c r="AR85" s="303">
        <f>'2M - SGS'!AR85</f>
        <v>7.5599E-2</v>
      </c>
      <c r="AS85" s="303">
        <f>'2M - SGS'!AS85</f>
        <v>9.6199999999999994E-2</v>
      </c>
      <c r="AT85" s="303">
        <f>'2M - SGS'!AT85</f>
        <v>7.7077999999999994E-2</v>
      </c>
      <c r="AU85" s="303">
        <f>'2M - SGS'!AU85</f>
        <v>8.1374000000000002E-2</v>
      </c>
      <c r="AV85" s="303">
        <f>'2M - SGS'!AV85</f>
        <v>9.4072000000000003E-2</v>
      </c>
      <c r="AW85" s="303">
        <f>'2M - SGS'!AW85</f>
        <v>7.6706999999999997E-2</v>
      </c>
      <c r="AX85" s="303">
        <f>'2M - SGS'!AX85</f>
        <v>8.4089999999999998E-2</v>
      </c>
      <c r="AY85" s="303">
        <f>'2M - SGS'!AY85</f>
        <v>9.3563999999999994E-2</v>
      </c>
      <c r="BA85" s="210">
        <f t="shared" si="53"/>
        <v>1</v>
      </c>
    </row>
    <row r="86" spans="1:53" ht="15.75" x14ac:dyDescent="0.25">
      <c r="A86" s="587"/>
      <c r="B86" s="13" t="str">
        <f t="shared" si="54"/>
        <v>Miscellaneous</v>
      </c>
      <c r="C86" s="303">
        <f>'2M - SGS'!C86</f>
        <v>8.5109000000000004E-2</v>
      </c>
      <c r="D86" s="303">
        <f>'2M - SGS'!D86</f>
        <v>7.7715000000000006E-2</v>
      </c>
      <c r="E86" s="303">
        <f>'2M - SGS'!E86</f>
        <v>8.6136000000000004E-2</v>
      </c>
      <c r="F86" s="303">
        <f>'2M - SGS'!F86</f>
        <v>7.9796000000000006E-2</v>
      </c>
      <c r="G86" s="303">
        <f>'2M - SGS'!G86</f>
        <v>8.5334999999999994E-2</v>
      </c>
      <c r="H86" s="303">
        <f>'2M - SGS'!H86</f>
        <v>8.1994999999999998E-2</v>
      </c>
      <c r="I86" s="303">
        <f>'2M - SGS'!I86</f>
        <v>8.4098999999999993E-2</v>
      </c>
      <c r="J86" s="303">
        <f>'2M - SGS'!J86</f>
        <v>8.4198999999999996E-2</v>
      </c>
      <c r="K86" s="303">
        <f>'2M - SGS'!K86</f>
        <v>8.2512000000000002E-2</v>
      </c>
      <c r="L86" s="303">
        <f>'2M - SGS'!L86</f>
        <v>8.5277000000000006E-2</v>
      </c>
      <c r="M86" s="303">
        <f>'2M - SGS'!M86</f>
        <v>8.2588999999999996E-2</v>
      </c>
      <c r="N86" s="303">
        <f>'2M - SGS'!N86</f>
        <v>8.5237999999999994E-2</v>
      </c>
      <c r="O86" s="303">
        <f>'2M - SGS'!O86</f>
        <v>8.5109000000000004E-2</v>
      </c>
      <c r="P86" s="303">
        <f>'2M - SGS'!P86</f>
        <v>7.7715000000000006E-2</v>
      </c>
      <c r="Q86" s="303">
        <f>'2M - SGS'!Q86</f>
        <v>8.6136000000000004E-2</v>
      </c>
      <c r="R86" s="303">
        <f>'2M - SGS'!R86</f>
        <v>7.9796000000000006E-2</v>
      </c>
      <c r="S86" s="303">
        <f>'2M - SGS'!S86</f>
        <v>8.5334999999999994E-2</v>
      </c>
      <c r="T86" s="303">
        <f>'2M - SGS'!T86</f>
        <v>8.1994999999999998E-2</v>
      </c>
      <c r="U86" s="303">
        <f>'2M - SGS'!U86</f>
        <v>8.4098999999999993E-2</v>
      </c>
      <c r="V86" s="303">
        <f>'2M - SGS'!V86</f>
        <v>8.4198999999999996E-2</v>
      </c>
      <c r="W86" s="303">
        <f>'2M - SGS'!W86</f>
        <v>8.2512000000000002E-2</v>
      </c>
      <c r="X86" s="303">
        <f>'2M - SGS'!X86</f>
        <v>8.5277000000000006E-2</v>
      </c>
      <c r="Y86" s="303">
        <f>'2M - SGS'!Y86</f>
        <v>8.2588999999999996E-2</v>
      </c>
      <c r="Z86" s="303">
        <f>'2M - SGS'!Z86</f>
        <v>8.5237999999999994E-2</v>
      </c>
      <c r="AA86" s="303">
        <f>'2M - SGS'!AA86</f>
        <v>8.5109000000000004E-2</v>
      </c>
      <c r="AB86" s="303">
        <f>'2M - SGS'!AB86</f>
        <v>7.7715000000000006E-2</v>
      </c>
      <c r="AC86" s="303">
        <f>'2M - SGS'!AC86</f>
        <v>8.6136000000000004E-2</v>
      </c>
      <c r="AD86" s="303">
        <f>'2M - SGS'!AD86</f>
        <v>7.9796000000000006E-2</v>
      </c>
      <c r="AE86" s="303">
        <f>'2M - SGS'!AE86</f>
        <v>8.5334999999999994E-2</v>
      </c>
      <c r="AF86" s="303">
        <f>'2M - SGS'!AF86</f>
        <v>8.1994999999999998E-2</v>
      </c>
      <c r="AG86" s="303">
        <f>'2M - SGS'!AG86</f>
        <v>8.4098999999999993E-2</v>
      </c>
      <c r="AH86" s="303">
        <f>'2M - SGS'!AH86</f>
        <v>8.4198999999999996E-2</v>
      </c>
      <c r="AI86" s="303">
        <f>'2M - SGS'!AI86</f>
        <v>8.2512000000000002E-2</v>
      </c>
      <c r="AJ86" s="303">
        <f>'2M - SGS'!AJ86</f>
        <v>8.5277000000000006E-2</v>
      </c>
      <c r="AK86" s="303">
        <f>'2M - SGS'!AK86</f>
        <v>8.2588999999999996E-2</v>
      </c>
      <c r="AL86" s="303">
        <f>'2M - SGS'!AL86</f>
        <v>8.5237999999999994E-2</v>
      </c>
      <c r="AM86" s="303">
        <f>'2M - SGS'!AM86</f>
        <v>8.5109000000000004E-2</v>
      </c>
      <c r="AN86" s="303">
        <f>'2M - SGS'!AN86</f>
        <v>7.7715000000000006E-2</v>
      </c>
      <c r="AO86" s="303">
        <f>'2M - SGS'!AO86</f>
        <v>8.6136000000000004E-2</v>
      </c>
      <c r="AP86" s="303">
        <f>'2M - SGS'!AP86</f>
        <v>7.9796000000000006E-2</v>
      </c>
      <c r="AQ86" s="303">
        <f>'2M - SGS'!AQ86</f>
        <v>8.5334999999999994E-2</v>
      </c>
      <c r="AR86" s="303">
        <f>'2M - SGS'!AR86</f>
        <v>8.1994999999999998E-2</v>
      </c>
      <c r="AS86" s="303">
        <f>'2M - SGS'!AS86</f>
        <v>8.4098999999999993E-2</v>
      </c>
      <c r="AT86" s="303">
        <f>'2M - SGS'!AT86</f>
        <v>8.4198999999999996E-2</v>
      </c>
      <c r="AU86" s="303">
        <f>'2M - SGS'!AU86</f>
        <v>8.2512000000000002E-2</v>
      </c>
      <c r="AV86" s="303">
        <f>'2M - SGS'!AV86</f>
        <v>8.5277000000000006E-2</v>
      </c>
      <c r="AW86" s="303">
        <f>'2M - SGS'!AW86</f>
        <v>8.2588999999999996E-2</v>
      </c>
      <c r="AX86" s="303">
        <f>'2M - SGS'!AX86</f>
        <v>8.5237999999999994E-2</v>
      </c>
      <c r="AY86" s="303">
        <f>'2M - SGS'!AY86</f>
        <v>8.5109000000000004E-2</v>
      </c>
      <c r="BA86" s="210">
        <f t="shared" si="53"/>
        <v>1.0000000000000002</v>
      </c>
    </row>
    <row r="87" spans="1:53" ht="15.75" x14ac:dyDescent="0.25">
      <c r="A87" s="587"/>
      <c r="B87" s="13" t="str">
        <f t="shared" si="54"/>
        <v>Motors</v>
      </c>
      <c r="C87" s="303">
        <f>'2M - SGS'!C87</f>
        <v>8.5109000000000004E-2</v>
      </c>
      <c r="D87" s="303">
        <f>'2M - SGS'!D87</f>
        <v>7.7715000000000006E-2</v>
      </c>
      <c r="E87" s="303">
        <f>'2M - SGS'!E87</f>
        <v>8.6136000000000004E-2</v>
      </c>
      <c r="F87" s="303">
        <f>'2M - SGS'!F87</f>
        <v>7.9796000000000006E-2</v>
      </c>
      <c r="G87" s="303">
        <f>'2M - SGS'!G87</f>
        <v>8.5334999999999994E-2</v>
      </c>
      <c r="H87" s="303">
        <f>'2M - SGS'!H87</f>
        <v>8.1994999999999998E-2</v>
      </c>
      <c r="I87" s="303">
        <f>'2M - SGS'!I87</f>
        <v>8.4098999999999993E-2</v>
      </c>
      <c r="J87" s="303">
        <f>'2M - SGS'!J87</f>
        <v>8.4198999999999996E-2</v>
      </c>
      <c r="K87" s="303">
        <f>'2M - SGS'!K87</f>
        <v>8.2512000000000002E-2</v>
      </c>
      <c r="L87" s="303">
        <f>'2M - SGS'!L87</f>
        <v>8.5277000000000006E-2</v>
      </c>
      <c r="M87" s="303">
        <f>'2M - SGS'!M87</f>
        <v>8.2588999999999996E-2</v>
      </c>
      <c r="N87" s="303">
        <f>'2M - SGS'!N87</f>
        <v>8.5237999999999994E-2</v>
      </c>
      <c r="O87" s="303">
        <f>'2M - SGS'!O87</f>
        <v>8.5109000000000004E-2</v>
      </c>
      <c r="P87" s="303">
        <f>'2M - SGS'!P87</f>
        <v>7.7715000000000006E-2</v>
      </c>
      <c r="Q87" s="303">
        <f>'2M - SGS'!Q87</f>
        <v>8.6136000000000004E-2</v>
      </c>
      <c r="R87" s="303">
        <f>'2M - SGS'!R87</f>
        <v>7.9796000000000006E-2</v>
      </c>
      <c r="S87" s="303">
        <f>'2M - SGS'!S87</f>
        <v>8.5334999999999994E-2</v>
      </c>
      <c r="T87" s="303">
        <f>'2M - SGS'!T87</f>
        <v>8.1994999999999998E-2</v>
      </c>
      <c r="U87" s="303">
        <f>'2M - SGS'!U87</f>
        <v>8.4098999999999993E-2</v>
      </c>
      <c r="V87" s="303">
        <f>'2M - SGS'!V87</f>
        <v>8.4198999999999996E-2</v>
      </c>
      <c r="W87" s="303">
        <f>'2M - SGS'!W87</f>
        <v>8.2512000000000002E-2</v>
      </c>
      <c r="X87" s="303">
        <f>'2M - SGS'!X87</f>
        <v>8.5277000000000006E-2</v>
      </c>
      <c r="Y87" s="303">
        <f>'2M - SGS'!Y87</f>
        <v>8.2588999999999996E-2</v>
      </c>
      <c r="Z87" s="303">
        <f>'2M - SGS'!Z87</f>
        <v>8.5237999999999994E-2</v>
      </c>
      <c r="AA87" s="303">
        <f>'2M - SGS'!AA87</f>
        <v>8.5109000000000004E-2</v>
      </c>
      <c r="AB87" s="303">
        <f>'2M - SGS'!AB87</f>
        <v>7.7715000000000006E-2</v>
      </c>
      <c r="AC87" s="303">
        <f>'2M - SGS'!AC87</f>
        <v>8.6136000000000004E-2</v>
      </c>
      <c r="AD87" s="303">
        <f>'2M - SGS'!AD87</f>
        <v>7.9796000000000006E-2</v>
      </c>
      <c r="AE87" s="303">
        <f>'2M - SGS'!AE87</f>
        <v>8.5334999999999994E-2</v>
      </c>
      <c r="AF87" s="303">
        <f>'2M - SGS'!AF87</f>
        <v>8.1994999999999998E-2</v>
      </c>
      <c r="AG87" s="303">
        <f>'2M - SGS'!AG87</f>
        <v>8.4098999999999993E-2</v>
      </c>
      <c r="AH87" s="303">
        <f>'2M - SGS'!AH87</f>
        <v>8.4198999999999996E-2</v>
      </c>
      <c r="AI87" s="303">
        <f>'2M - SGS'!AI87</f>
        <v>8.2512000000000002E-2</v>
      </c>
      <c r="AJ87" s="303">
        <f>'2M - SGS'!AJ87</f>
        <v>8.5277000000000006E-2</v>
      </c>
      <c r="AK87" s="303">
        <f>'2M - SGS'!AK87</f>
        <v>8.2588999999999996E-2</v>
      </c>
      <c r="AL87" s="303">
        <f>'2M - SGS'!AL87</f>
        <v>8.5237999999999994E-2</v>
      </c>
      <c r="AM87" s="303">
        <f>'2M - SGS'!AM87</f>
        <v>8.5109000000000004E-2</v>
      </c>
      <c r="AN87" s="303">
        <f>'2M - SGS'!AN87</f>
        <v>7.7715000000000006E-2</v>
      </c>
      <c r="AO87" s="303">
        <f>'2M - SGS'!AO87</f>
        <v>8.6136000000000004E-2</v>
      </c>
      <c r="AP87" s="303">
        <f>'2M - SGS'!AP87</f>
        <v>7.9796000000000006E-2</v>
      </c>
      <c r="AQ87" s="303">
        <f>'2M - SGS'!AQ87</f>
        <v>8.5334999999999994E-2</v>
      </c>
      <c r="AR87" s="303">
        <f>'2M - SGS'!AR87</f>
        <v>8.1994999999999998E-2</v>
      </c>
      <c r="AS87" s="303">
        <f>'2M - SGS'!AS87</f>
        <v>8.4098999999999993E-2</v>
      </c>
      <c r="AT87" s="303">
        <f>'2M - SGS'!AT87</f>
        <v>8.4198999999999996E-2</v>
      </c>
      <c r="AU87" s="303">
        <f>'2M - SGS'!AU87</f>
        <v>8.2512000000000002E-2</v>
      </c>
      <c r="AV87" s="303">
        <f>'2M - SGS'!AV87</f>
        <v>8.5277000000000006E-2</v>
      </c>
      <c r="AW87" s="303">
        <f>'2M - SGS'!AW87</f>
        <v>8.2588999999999996E-2</v>
      </c>
      <c r="AX87" s="303">
        <f>'2M - SGS'!AX87</f>
        <v>8.5237999999999994E-2</v>
      </c>
      <c r="AY87" s="303">
        <f>'2M - SGS'!AY87</f>
        <v>8.5109000000000004E-2</v>
      </c>
      <c r="BA87" s="210">
        <f t="shared" si="53"/>
        <v>1.0000000000000002</v>
      </c>
    </row>
    <row r="88" spans="1:53" ht="15.75" x14ac:dyDescent="0.25">
      <c r="A88" s="587"/>
      <c r="B88" s="13" t="str">
        <f t="shared" si="54"/>
        <v>Process</v>
      </c>
      <c r="C88" s="303">
        <f>'2M - SGS'!C88</f>
        <v>8.5109000000000004E-2</v>
      </c>
      <c r="D88" s="303">
        <f>'2M - SGS'!D88</f>
        <v>7.7715000000000006E-2</v>
      </c>
      <c r="E88" s="303">
        <f>'2M - SGS'!E88</f>
        <v>8.6136000000000004E-2</v>
      </c>
      <c r="F88" s="303">
        <f>'2M - SGS'!F88</f>
        <v>7.9796000000000006E-2</v>
      </c>
      <c r="G88" s="303">
        <f>'2M - SGS'!G88</f>
        <v>8.5334999999999994E-2</v>
      </c>
      <c r="H88" s="303">
        <f>'2M - SGS'!H88</f>
        <v>8.1994999999999998E-2</v>
      </c>
      <c r="I88" s="303">
        <f>'2M - SGS'!I88</f>
        <v>8.4098999999999993E-2</v>
      </c>
      <c r="J88" s="303">
        <f>'2M - SGS'!J88</f>
        <v>8.4198999999999996E-2</v>
      </c>
      <c r="K88" s="303">
        <f>'2M - SGS'!K88</f>
        <v>8.2512000000000002E-2</v>
      </c>
      <c r="L88" s="303">
        <f>'2M - SGS'!L88</f>
        <v>8.5277000000000006E-2</v>
      </c>
      <c r="M88" s="303">
        <f>'2M - SGS'!M88</f>
        <v>8.2588999999999996E-2</v>
      </c>
      <c r="N88" s="303">
        <f>'2M - SGS'!N88</f>
        <v>8.5237999999999994E-2</v>
      </c>
      <c r="O88" s="303">
        <f>'2M - SGS'!O88</f>
        <v>8.5109000000000004E-2</v>
      </c>
      <c r="P88" s="303">
        <f>'2M - SGS'!P88</f>
        <v>7.7715000000000006E-2</v>
      </c>
      <c r="Q88" s="303">
        <f>'2M - SGS'!Q88</f>
        <v>8.6136000000000004E-2</v>
      </c>
      <c r="R88" s="303">
        <f>'2M - SGS'!R88</f>
        <v>7.9796000000000006E-2</v>
      </c>
      <c r="S88" s="303">
        <f>'2M - SGS'!S88</f>
        <v>8.5334999999999994E-2</v>
      </c>
      <c r="T88" s="303">
        <f>'2M - SGS'!T88</f>
        <v>8.1994999999999998E-2</v>
      </c>
      <c r="U88" s="303">
        <f>'2M - SGS'!U88</f>
        <v>8.4098999999999993E-2</v>
      </c>
      <c r="V88" s="303">
        <f>'2M - SGS'!V88</f>
        <v>8.4198999999999996E-2</v>
      </c>
      <c r="W88" s="303">
        <f>'2M - SGS'!W88</f>
        <v>8.2512000000000002E-2</v>
      </c>
      <c r="X88" s="303">
        <f>'2M - SGS'!X88</f>
        <v>8.5277000000000006E-2</v>
      </c>
      <c r="Y88" s="303">
        <f>'2M - SGS'!Y88</f>
        <v>8.2588999999999996E-2</v>
      </c>
      <c r="Z88" s="303">
        <f>'2M - SGS'!Z88</f>
        <v>8.5237999999999994E-2</v>
      </c>
      <c r="AA88" s="303">
        <f>'2M - SGS'!AA88</f>
        <v>8.5109000000000004E-2</v>
      </c>
      <c r="AB88" s="303">
        <f>'2M - SGS'!AB88</f>
        <v>7.7715000000000006E-2</v>
      </c>
      <c r="AC88" s="303">
        <f>'2M - SGS'!AC88</f>
        <v>8.6136000000000004E-2</v>
      </c>
      <c r="AD88" s="303">
        <f>'2M - SGS'!AD88</f>
        <v>7.9796000000000006E-2</v>
      </c>
      <c r="AE88" s="303">
        <f>'2M - SGS'!AE88</f>
        <v>8.5334999999999994E-2</v>
      </c>
      <c r="AF88" s="303">
        <f>'2M - SGS'!AF88</f>
        <v>8.1994999999999998E-2</v>
      </c>
      <c r="AG88" s="303">
        <f>'2M - SGS'!AG88</f>
        <v>8.4098999999999993E-2</v>
      </c>
      <c r="AH88" s="303">
        <f>'2M - SGS'!AH88</f>
        <v>8.4198999999999996E-2</v>
      </c>
      <c r="AI88" s="303">
        <f>'2M - SGS'!AI88</f>
        <v>8.2512000000000002E-2</v>
      </c>
      <c r="AJ88" s="303">
        <f>'2M - SGS'!AJ88</f>
        <v>8.5277000000000006E-2</v>
      </c>
      <c r="AK88" s="303">
        <f>'2M - SGS'!AK88</f>
        <v>8.2588999999999996E-2</v>
      </c>
      <c r="AL88" s="303">
        <f>'2M - SGS'!AL88</f>
        <v>8.5237999999999994E-2</v>
      </c>
      <c r="AM88" s="303">
        <f>'2M - SGS'!AM88</f>
        <v>8.5109000000000004E-2</v>
      </c>
      <c r="AN88" s="303">
        <f>'2M - SGS'!AN88</f>
        <v>7.7715000000000006E-2</v>
      </c>
      <c r="AO88" s="303">
        <f>'2M - SGS'!AO88</f>
        <v>8.6136000000000004E-2</v>
      </c>
      <c r="AP88" s="303">
        <f>'2M - SGS'!AP88</f>
        <v>7.9796000000000006E-2</v>
      </c>
      <c r="AQ88" s="303">
        <f>'2M - SGS'!AQ88</f>
        <v>8.5334999999999994E-2</v>
      </c>
      <c r="AR88" s="303">
        <f>'2M - SGS'!AR88</f>
        <v>8.1994999999999998E-2</v>
      </c>
      <c r="AS88" s="303">
        <f>'2M - SGS'!AS88</f>
        <v>8.4098999999999993E-2</v>
      </c>
      <c r="AT88" s="303">
        <f>'2M - SGS'!AT88</f>
        <v>8.4198999999999996E-2</v>
      </c>
      <c r="AU88" s="303">
        <f>'2M - SGS'!AU88</f>
        <v>8.2512000000000002E-2</v>
      </c>
      <c r="AV88" s="303">
        <f>'2M - SGS'!AV88</f>
        <v>8.5277000000000006E-2</v>
      </c>
      <c r="AW88" s="303">
        <f>'2M - SGS'!AW88</f>
        <v>8.2588999999999996E-2</v>
      </c>
      <c r="AX88" s="303">
        <f>'2M - SGS'!AX88</f>
        <v>8.5237999999999994E-2</v>
      </c>
      <c r="AY88" s="303">
        <f>'2M - SGS'!AY88</f>
        <v>8.5109000000000004E-2</v>
      </c>
      <c r="BA88" s="210">
        <f t="shared" si="53"/>
        <v>1.0000000000000002</v>
      </c>
    </row>
    <row r="89" spans="1:53" ht="15.75" x14ac:dyDescent="0.25">
      <c r="A89" s="587"/>
      <c r="B89" s="13" t="str">
        <f t="shared" si="54"/>
        <v>Refrigeration</v>
      </c>
      <c r="C89" s="303">
        <f>'2M - SGS'!C89</f>
        <v>8.3486000000000005E-2</v>
      </c>
      <c r="D89" s="303">
        <f>'2M - SGS'!D89</f>
        <v>7.6158000000000003E-2</v>
      </c>
      <c r="E89" s="303">
        <f>'2M - SGS'!E89</f>
        <v>8.3346000000000003E-2</v>
      </c>
      <c r="F89" s="303">
        <f>'2M - SGS'!F89</f>
        <v>8.0782999999999994E-2</v>
      </c>
      <c r="G89" s="303">
        <f>'2M - SGS'!G89</f>
        <v>8.5133E-2</v>
      </c>
      <c r="H89" s="303">
        <f>'2M - SGS'!H89</f>
        <v>8.4294999999999995E-2</v>
      </c>
      <c r="I89" s="303">
        <f>'2M - SGS'!I89</f>
        <v>8.7456999999999993E-2</v>
      </c>
      <c r="J89" s="303">
        <f>'2M - SGS'!J89</f>
        <v>8.7230000000000002E-2</v>
      </c>
      <c r="K89" s="303">
        <f>'2M - SGS'!K89</f>
        <v>8.3319000000000004E-2</v>
      </c>
      <c r="L89" s="303">
        <f>'2M - SGS'!L89</f>
        <v>8.4562999999999999E-2</v>
      </c>
      <c r="M89" s="303">
        <f>'2M - SGS'!M89</f>
        <v>8.1112000000000004E-2</v>
      </c>
      <c r="N89" s="303">
        <f>'2M - SGS'!N89</f>
        <v>8.3118999999999998E-2</v>
      </c>
      <c r="O89" s="303">
        <f>'2M - SGS'!O89</f>
        <v>8.3486000000000005E-2</v>
      </c>
      <c r="P89" s="303">
        <f>'2M - SGS'!P89</f>
        <v>7.6158000000000003E-2</v>
      </c>
      <c r="Q89" s="303">
        <f>'2M - SGS'!Q89</f>
        <v>8.3346000000000003E-2</v>
      </c>
      <c r="R89" s="303">
        <f>'2M - SGS'!R89</f>
        <v>8.0782999999999994E-2</v>
      </c>
      <c r="S89" s="303">
        <f>'2M - SGS'!S89</f>
        <v>8.5133E-2</v>
      </c>
      <c r="T89" s="303">
        <f>'2M - SGS'!T89</f>
        <v>8.4294999999999995E-2</v>
      </c>
      <c r="U89" s="303">
        <f>'2M - SGS'!U89</f>
        <v>8.7456999999999993E-2</v>
      </c>
      <c r="V89" s="303">
        <f>'2M - SGS'!V89</f>
        <v>8.7230000000000002E-2</v>
      </c>
      <c r="W89" s="303">
        <f>'2M - SGS'!W89</f>
        <v>8.3319000000000004E-2</v>
      </c>
      <c r="X89" s="303">
        <f>'2M - SGS'!X89</f>
        <v>8.4562999999999999E-2</v>
      </c>
      <c r="Y89" s="303">
        <f>'2M - SGS'!Y89</f>
        <v>8.1112000000000004E-2</v>
      </c>
      <c r="Z89" s="303">
        <f>'2M - SGS'!Z89</f>
        <v>8.3118999999999998E-2</v>
      </c>
      <c r="AA89" s="303">
        <f>'2M - SGS'!AA89</f>
        <v>8.3486000000000005E-2</v>
      </c>
      <c r="AB89" s="303">
        <f>'2M - SGS'!AB89</f>
        <v>7.6158000000000003E-2</v>
      </c>
      <c r="AC89" s="303">
        <f>'2M - SGS'!AC89</f>
        <v>8.3346000000000003E-2</v>
      </c>
      <c r="AD89" s="303">
        <f>'2M - SGS'!AD89</f>
        <v>8.0782999999999994E-2</v>
      </c>
      <c r="AE89" s="303">
        <f>'2M - SGS'!AE89</f>
        <v>8.5133E-2</v>
      </c>
      <c r="AF89" s="303">
        <f>'2M - SGS'!AF89</f>
        <v>8.4294999999999995E-2</v>
      </c>
      <c r="AG89" s="303">
        <f>'2M - SGS'!AG89</f>
        <v>8.7456999999999993E-2</v>
      </c>
      <c r="AH89" s="303">
        <f>'2M - SGS'!AH89</f>
        <v>8.7230000000000002E-2</v>
      </c>
      <c r="AI89" s="303">
        <f>'2M - SGS'!AI89</f>
        <v>8.3319000000000004E-2</v>
      </c>
      <c r="AJ89" s="303">
        <f>'2M - SGS'!AJ89</f>
        <v>8.4562999999999999E-2</v>
      </c>
      <c r="AK89" s="303">
        <f>'2M - SGS'!AK89</f>
        <v>8.1112000000000004E-2</v>
      </c>
      <c r="AL89" s="303">
        <f>'2M - SGS'!AL89</f>
        <v>8.3118999999999998E-2</v>
      </c>
      <c r="AM89" s="303">
        <f>'2M - SGS'!AM89</f>
        <v>8.3486000000000005E-2</v>
      </c>
      <c r="AN89" s="303">
        <f>'2M - SGS'!AN89</f>
        <v>7.6158000000000003E-2</v>
      </c>
      <c r="AO89" s="303">
        <f>'2M - SGS'!AO89</f>
        <v>8.3346000000000003E-2</v>
      </c>
      <c r="AP89" s="303">
        <f>'2M - SGS'!AP89</f>
        <v>8.0782999999999994E-2</v>
      </c>
      <c r="AQ89" s="303">
        <f>'2M - SGS'!AQ89</f>
        <v>8.5133E-2</v>
      </c>
      <c r="AR89" s="303">
        <f>'2M - SGS'!AR89</f>
        <v>8.4294999999999995E-2</v>
      </c>
      <c r="AS89" s="303">
        <f>'2M - SGS'!AS89</f>
        <v>8.7456999999999993E-2</v>
      </c>
      <c r="AT89" s="303">
        <f>'2M - SGS'!AT89</f>
        <v>8.7230000000000002E-2</v>
      </c>
      <c r="AU89" s="303">
        <f>'2M - SGS'!AU89</f>
        <v>8.3319000000000004E-2</v>
      </c>
      <c r="AV89" s="303">
        <f>'2M - SGS'!AV89</f>
        <v>8.4562999999999999E-2</v>
      </c>
      <c r="AW89" s="303">
        <f>'2M - SGS'!AW89</f>
        <v>8.1112000000000004E-2</v>
      </c>
      <c r="AX89" s="303">
        <f>'2M - SGS'!AX89</f>
        <v>8.3118999999999998E-2</v>
      </c>
      <c r="AY89" s="303">
        <f>'2M - SGS'!AY89</f>
        <v>8.3486000000000005E-2</v>
      </c>
      <c r="BA89" s="210">
        <f t="shared" si="53"/>
        <v>1.0000010000000001</v>
      </c>
    </row>
    <row r="90" spans="1:53" ht="16.5" thickBot="1" x14ac:dyDescent="0.3">
      <c r="A90" s="588"/>
      <c r="B90" s="14" t="str">
        <f t="shared" si="54"/>
        <v>Water Heating</v>
      </c>
      <c r="C90" s="304">
        <f>'2M - SGS'!C90</f>
        <v>0.108255</v>
      </c>
      <c r="D90" s="304">
        <f>'2M - SGS'!D90</f>
        <v>9.1078000000000006E-2</v>
      </c>
      <c r="E90" s="304">
        <f>'2M - SGS'!E90</f>
        <v>8.5239999999999996E-2</v>
      </c>
      <c r="F90" s="304">
        <f>'2M - SGS'!F90</f>
        <v>7.2980000000000003E-2</v>
      </c>
      <c r="G90" s="304">
        <f>'2M - SGS'!G90</f>
        <v>7.9849000000000003E-2</v>
      </c>
      <c r="H90" s="304">
        <f>'2M - SGS'!H90</f>
        <v>7.2720999999999994E-2</v>
      </c>
      <c r="I90" s="304">
        <f>'2M - SGS'!I90</f>
        <v>7.4929999999999997E-2</v>
      </c>
      <c r="J90" s="304">
        <f>'2M - SGS'!J90</f>
        <v>7.5861999999999999E-2</v>
      </c>
      <c r="K90" s="304">
        <f>'2M - SGS'!K90</f>
        <v>7.5733999999999996E-2</v>
      </c>
      <c r="L90" s="304">
        <f>'2M - SGS'!L90</f>
        <v>8.2808000000000007E-2</v>
      </c>
      <c r="M90" s="304">
        <f>'2M - SGS'!M90</f>
        <v>8.6345000000000005E-2</v>
      </c>
      <c r="N90" s="304">
        <f>'2M - SGS'!N90</f>
        <v>9.4200000000000006E-2</v>
      </c>
      <c r="O90" s="304">
        <f>'2M - SGS'!O90</f>
        <v>0.108255</v>
      </c>
      <c r="P90" s="304">
        <f>'2M - SGS'!P90</f>
        <v>9.1078000000000006E-2</v>
      </c>
      <c r="Q90" s="304">
        <f>'2M - SGS'!Q90</f>
        <v>8.5239999999999996E-2</v>
      </c>
      <c r="R90" s="304">
        <f>'2M - SGS'!R90</f>
        <v>7.2980000000000003E-2</v>
      </c>
      <c r="S90" s="304">
        <f>'2M - SGS'!S90</f>
        <v>7.9849000000000003E-2</v>
      </c>
      <c r="T90" s="304">
        <f>'2M - SGS'!T90</f>
        <v>7.2720999999999994E-2</v>
      </c>
      <c r="U90" s="304">
        <f>'2M - SGS'!U90</f>
        <v>7.4929999999999997E-2</v>
      </c>
      <c r="V90" s="304">
        <f>'2M - SGS'!V90</f>
        <v>7.5861999999999999E-2</v>
      </c>
      <c r="W90" s="304">
        <f>'2M - SGS'!W90</f>
        <v>7.5733999999999996E-2</v>
      </c>
      <c r="X90" s="304">
        <f>'2M - SGS'!X90</f>
        <v>8.2808000000000007E-2</v>
      </c>
      <c r="Y90" s="304">
        <f>'2M - SGS'!Y90</f>
        <v>8.6345000000000005E-2</v>
      </c>
      <c r="Z90" s="304">
        <f>'2M - SGS'!Z90</f>
        <v>9.4200000000000006E-2</v>
      </c>
      <c r="AA90" s="304">
        <f>'2M - SGS'!AA90</f>
        <v>0.108255</v>
      </c>
      <c r="AB90" s="304">
        <f>'2M - SGS'!AB90</f>
        <v>9.1078000000000006E-2</v>
      </c>
      <c r="AC90" s="304">
        <f>'2M - SGS'!AC90</f>
        <v>8.5239999999999996E-2</v>
      </c>
      <c r="AD90" s="304">
        <f>'2M - SGS'!AD90</f>
        <v>7.2980000000000003E-2</v>
      </c>
      <c r="AE90" s="304">
        <f>'2M - SGS'!AE90</f>
        <v>7.9849000000000003E-2</v>
      </c>
      <c r="AF90" s="304">
        <f>'2M - SGS'!AF90</f>
        <v>7.2720999999999994E-2</v>
      </c>
      <c r="AG90" s="304">
        <f>'2M - SGS'!AG90</f>
        <v>7.4929999999999997E-2</v>
      </c>
      <c r="AH90" s="304">
        <f>'2M - SGS'!AH90</f>
        <v>7.5861999999999999E-2</v>
      </c>
      <c r="AI90" s="304">
        <f>'2M - SGS'!AI90</f>
        <v>7.5733999999999996E-2</v>
      </c>
      <c r="AJ90" s="304">
        <f>'2M - SGS'!AJ90</f>
        <v>8.2808000000000007E-2</v>
      </c>
      <c r="AK90" s="304">
        <f>'2M - SGS'!AK90</f>
        <v>8.6345000000000005E-2</v>
      </c>
      <c r="AL90" s="304">
        <f>'2M - SGS'!AL90</f>
        <v>9.4200000000000006E-2</v>
      </c>
      <c r="AM90" s="304">
        <f>'2M - SGS'!AM90</f>
        <v>0.108255</v>
      </c>
      <c r="AN90" s="304">
        <f>'2M - SGS'!AN90</f>
        <v>9.1078000000000006E-2</v>
      </c>
      <c r="AO90" s="304">
        <f>'2M - SGS'!AO90</f>
        <v>8.5239999999999996E-2</v>
      </c>
      <c r="AP90" s="304">
        <f>'2M - SGS'!AP90</f>
        <v>7.2980000000000003E-2</v>
      </c>
      <c r="AQ90" s="304">
        <f>'2M - SGS'!AQ90</f>
        <v>7.9849000000000003E-2</v>
      </c>
      <c r="AR90" s="304">
        <f>'2M - SGS'!AR90</f>
        <v>7.2720999999999994E-2</v>
      </c>
      <c r="AS90" s="304">
        <f>'2M - SGS'!AS90</f>
        <v>7.4929999999999997E-2</v>
      </c>
      <c r="AT90" s="304">
        <f>'2M - SGS'!AT90</f>
        <v>7.5861999999999999E-2</v>
      </c>
      <c r="AU90" s="304">
        <f>'2M - SGS'!AU90</f>
        <v>7.5733999999999996E-2</v>
      </c>
      <c r="AV90" s="304">
        <f>'2M - SGS'!AV90</f>
        <v>8.2808000000000007E-2</v>
      </c>
      <c r="AW90" s="304">
        <f>'2M - SGS'!AW90</f>
        <v>8.6345000000000005E-2</v>
      </c>
      <c r="AX90" s="304">
        <f>'2M - SGS'!AX90</f>
        <v>9.4200000000000006E-2</v>
      </c>
      <c r="AY90" s="304">
        <f>'2M - SGS'!AY90</f>
        <v>0.108255</v>
      </c>
      <c r="BA90" s="210">
        <f t="shared" si="53"/>
        <v>1.0000020000000001</v>
      </c>
    </row>
    <row r="91" spans="1:53" ht="15.75" thickBot="1" x14ac:dyDescent="0.3">
      <c r="BA91" s="195" t="s">
        <v>187</v>
      </c>
    </row>
    <row r="92" spans="1:53" ht="15" customHeight="1" thickBot="1" x14ac:dyDescent="0.3">
      <c r="A92" s="589" t="s">
        <v>28</v>
      </c>
      <c r="B92" s="240" t="s">
        <v>32</v>
      </c>
      <c r="C92" s="146">
        <f>C$4</f>
        <v>44197</v>
      </c>
      <c r="D92" s="146">
        <f t="shared" ref="D92:AY92" si="55">D$4</f>
        <v>44228</v>
      </c>
      <c r="E92" s="146">
        <f t="shared" si="55"/>
        <v>44256</v>
      </c>
      <c r="F92" s="146">
        <f t="shared" si="55"/>
        <v>44287</v>
      </c>
      <c r="G92" s="146">
        <f t="shared" si="55"/>
        <v>44317</v>
      </c>
      <c r="H92" s="146">
        <f t="shared" si="55"/>
        <v>44348</v>
      </c>
      <c r="I92" s="146">
        <f t="shared" si="55"/>
        <v>44378</v>
      </c>
      <c r="J92" s="146">
        <f t="shared" si="55"/>
        <v>44409</v>
      </c>
      <c r="K92" s="146">
        <f t="shared" si="55"/>
        <v>44440</v>
      </c>
      <c r="L92" s="146">
        <f t="shared" si="55"/>
        <v>44470</v>
      </c>
      <c r="M92" s="146">
        <f t="shared" si="55"/>
        <v>44501</v>
      </c>
      <c r="N92" s="146">
        <f t="shared" si="55"/>
        <v>44531</v>
      </c>
      <c r="O92" s="146">
        <f t="shared" si="55"/>
        <v>44562</v>
      </c>
      <c r="P92" s="146">
        <f t="shared" si="55"/>
        <v>44593</v>
      </c>
      <c r="Q92" s="146">
        <f t="shared" si="55"/>
        <v>44621</v>
      </c>
      <c r="R92" s="146">
        <f t="shared" si="55"/>
        <v>44652</v>
      </c>
      <c r="S92" s="146">
        <f t="shared" si="55"/>
        <v>44682</v>
      </c>
      <c r="T92" s="146">
        <f t="shared" si="55"/>
        <v>44713</v>
      </c>
      <c r="U92" s="146">
        <f t="shared" si="55"/>
        <v>44743</v>
      </c>
      <c r="V92" s="146">
        <f t="shared" si="55"/>
        <v>44774</v>
      </c>
      <c r="W92" s="146">
        <f t="shared" si="55"/>
        <v>44805</v>
      </c>
      <c r="X92" s="146">
        <f t="shared" si="55"/>
        <v>44835</v>
      </c>
      <c r="Y92" s="146">
        <f t="shared" si="55"/>
        <v>44866</v>
      </c>
      <c r="Z92" s="146">
        <f t="shared" si="55"/>
        <v>44896</v>
      </c>
      <c r="AA92" s="146">
        <f t="shared" si="55"/>
        <v>44927</v>
      </c>
      <c r="AB92" s="146">
        <f t="shared" si="55"/>
        <v>44958</v>
      </c>
      <c r="AC92" s="146">
        <f t="shared" si="55"/>
        <v>44986</v>
      </c>
      <c r="AD92" s="146">
        <f t="shared" si="55"/>
        <v>45017</v>
      </c>
      <c r="AE92" s="146">
        <f t="shared" si="55"/>
        <v>45047</v>
      </c>
      <c r="AF92" s="146">
        <f t="shared" si="55"/>
        <v>45078</v>
      </c>
      <c r="AG92" s="146">
        <f t="shared" si="55"/>
        <v>45108</v>
      </c>
      <c r="AH92" s="146">
        <f t="shared" si="55"/>
        <v>45139</v>
      </c>
      <c r="AI92" s="146">
        <f t="shared" si="55"/>
        <v>45170</v>
      </c>
      <c r="AJ92" s="146">
        <f t="shared" si="55"/>
        <v>45200</v>
      </c>
      <c r="AK92" s="146">
        <f t="shared" si="55"/>
        <v>45231</v>
      </c>
      <c r="AL92" s="146">
        <f t="shared" si="55"/>
        <v>45261</v>
      </c>
      <c r="AM92" s="146">
        <f t="shared" si="55"/>
        <v>45292</v>
      </c>
      <c r="AN92" s="146">
        <f t="shared" si="55"/>
        <v>45323</v>
      </c>
      <c r="AO92" s="146">
        <f t="shared" si="55"/>
        <v>45352</v>
      </c>
      <c r="AP92" s="146">
        <f t="shared" si="55"/>
        <v>45383</v>
      </c>
      <c r="AQ92" s="146">
        <f t="shared" si="55"/>
        <v>45413</v>
      </c>
      <c r="AR92" s="146">
        <f t="shared" si="55"/>
        <v>45444</v>
      </c>
      <c r="AS92" s="146">
        <f t="shared" si="55"/>
        <v>45474</v>
      </c>
      <c r="AT92" s="146">
        <f t="shared" si="55"/>
        <v>45505</v>
      </c>
      <c r="AU92" s="146">
        <f t="shared" si="55"/>
        <v>45536</v>
      </c>
      <c r="AV92" s="146">
        <f t="shared" si="55"/>
        <v>45566</v>
      </c>
      <c r="AW92" s="146">
        <f t="shared" si="55"/>
        <v>45597</v>
      </c>
      <c r="AX92" s="146">
        <f t="shared" si="55"/>
        <v>45627</v>
      </c>
      <c r="AY92" s="146">
        <f t="shared" si="55"/>
        <v>45658</v>
      </c>
    </row>
    <row r="93" spans="1:53" ht="15.75" customHeight="1" x14ac:dyDescent="0.25">
      <c r="A93" s="590"/>
      <c r="B93" s="11" t="str">
        <f>B78</f>
        <v>Air Comp</v>
      </c>
      <c r="C93" s="292">
        <v>3.2612000000000002E-2</v>
      </c>
      <c r="D93" s="292">
        <v>3.3308999999999998E-2</v>
      </c>
      <c r="E93" s="292">
        <v>3.3845E-2</v>
      </c>
      <c r="F93" s="292">
        <v>3.4296E-2</v>
      </c>
      <c r="G93" s="292">
        <v>3.6755000000000003E-2</v>
      </c>
      <c r="H93" s="292">
        <v>6.7155999999999993E-2</v>
      </c>
      <c r="I93" s="292">
        <v>6.5257999999999997E-2</v>
      </c>
      <c r="J93" s="292">
        <v>6.6148999999999999E-2</v>
      </c>
      <c r="K93" s="292">
        <v>6.4668000000000003E-2</v>
      </c>
      <c r="L93" s="292">
        <v>3.5714999999999997E-2</v>
      </c>
      <c r="M93" s="292">
        <v>3.5963000000000002E-2</v>
      </c>
      <c r="N93" s="292">
        <v>3.1724000000000002E-2</v>
      </c>
      <c r="O93" s="292">
        <v>3.2612000000000002E-2</v>
      </c>
      <c r="P93" s="292">
        <v>3.3308999999999998E-2</v>
      </c>
      <c r="Q93" s="355">
        <v>3.8302999999999997E-2</v>
      </c>
      <c r="R93" s="355">
        <v>3.9909E-2</v>
      </c>
      <c r="S93" s="355">
        <v>4.1751999999999997E-2</v>
      </c>
      <c r="T93" s="355">
        <v>7.5856000000000007E-2</v>
      </c>
      <c r="U93" s="355">
        <v>7.2593000000000005E-2</v>
      </c>
      <c r="V93" s="355">
        <v>7.3981000000000005E-2</v>
      </c>
      <c r="W93" s="355">
        <v>7.2085999999999997E-2</v>
      </c>
      <c r="X93" s="355">
        <v>4.0321999999999997E-2</v>
      </c>
      <c r="Y93" s="355">
        <v>4.0529999999999997E-2</v>
      </c>
      <c r="Z93" s="355">
        <v>3.7974000000000001E-2</v>
      </c>
      <c r="AA93" s="355">
        <v>3.7862E-2</v>
      </c>
      <c r="AB93" s="355">
        <v>3.8269999999999998E-2</v>
      </c>
      <c r="AC93" s="355">
        <v>3.8302999999999997E-2</v>
      </c>
      <c r="AD93" s="355">
        <v>3.9909E-2</v>
      </c>
      <c r="AE93" s="355">
        <v>4.1751999999999997E-2</v>
      </c>
      <c r="AF93" s="355">
        <v>7.5856000000000007E-2</v>
      </c>
      <c r="AG93" s="355">
        <v>7.2593000000000005E-2</v>
      </c>
      <c r="AH93" s="355">
        <v>7.3981000000000005E-2</v>
      </c>
      <c r="AI93" s="355">
        <v>7.2085999999999997E-2</v>
      </c>
      <c r="AJ93" s="355">
        <v>4.0321999999999997E-2</v>
      </c>
      <c r="AK93" s="355">
        <v>4.0529999999999997E-2</v>
      </c>
      <c r="AL93" s="355">
        <v>3.7974000000000001E-2</v>
      </c>
      <c r="AM93" s="355">
        <v>3.7862E-2</v>
      </c>
      <c r="AN93" s="355">
        <v>3.8269999999999998E-2</v>
      </c>
      <c r="AO93" s="355">
        <v>3.8302999999999997E-2</v>
      </c>
      <c r="AP93" s="355">
        <v>3.9909E-2</v>
      </c>
      <c r="AQ93" s="355">
        <v>4.1751999999999997E-2</v>
      </c>
      <c r="AR93" s="355">
        <v>7.5856000000000007E-2</v>
      </c>
      <c r="AS93" s="355">
        <v>7.2593000000000005E-2</v>
      </c>
      <c r="AT93" s="355">
        <v>7.3981000000000005E-2</v>
      </c>
      <c r="AU93" s="355">
        <v>7.2085999999999997E-2</v>
      </c>
      <c r="AV93" s="355">
        <v>4.0321999999999997E-2</v>
      </c>
      <c r="AW93" s="355">
        <v>4.0529999999999997E-2</v>
      </c>
      <c r="AX93" s="355">
        <v>3.7974000000000001E-2</v>
      </c>
      <c r="AY93" s="355">
        <v>3.7862E-2</v>
      </c>
      <c r="BA93" s="195" t="s">
        <v>188</v>
      </c>
    </row>
    <row r="94" spans="1:53" x14ac:dyDescent="0.25">
      <c r="A94" s="590"/>
      <c r="B94" s="11" t="str">
        <f t="shared" ref="B94:B105" si="56">B79</f>
        <v>Building Shell</v>
      </c>
      <c r="C94" s="292">
        <v>3.8338999999999998E-2</v>
      </c>
      <c r="D94" s="292">
        <v>3.7275999999999997E-2</v>
      </c>
      <c r="E94" s="292">
        <v>3.8233000000000003E-2</v>
      </c>
      <c r="F94" s="292">
        <v>3.3238999999999998E-2</v>
      </c>
      <c r="G94" s="292">
        <v>4.5739000000000002E-2</v>
      </c>
      <c r="H94" s="292">
        <v>8.8426000000000005E-2</v>
      </c>
      <c r="I94" s="292">
        <v>8.0951999999999996E-2</v>
      </c>
      <c r="J94" s="292">
        <v>8.5358000000000003E-2</v>
      </c>
      <c r="K94" s="292">
        <v>8.6756E-2</v>
      </c>
      <c r="L94" s="292">
        <v>3.5978999999999997E-2</v>
      </c>
      <c r="M94" s="292">
        <v>3.4793999999999999E-2</v>
      </c>
      <c r="N94" s="292">
        <v>3.4887000000000001E-2</v>
      </c>
      <c r="O94" s="292">
        <v>3.8338999999999998E-2</v>
      </c>
      <c r="P94" s="292">
        <v>3.7275999999999997E-2</v>
      </c>
      <c r="Q94" s="355">
        <v>4.3881000000000003E-2</v>
      </c>
      <c r="R94" s="355">
        <v>4.3124000000000003E-2</v>
      </c>
      <c r="S94" s="355">
        <v>4.9966999999999998E-2</v>
      </c>
      <c r="T94" s="355">
        <v>9.9684999999999996E-2</v>
      </c>
      <c r="U94" s="355">
        <v>8.9771000000000004E-2</v>
      </c>
      <c r="V94" s="355">
        <v>9.5051999999999998E-2</v>
      </c>
      <c r="W94" s="355">
        <v>9.6575999999999995E-2</v>
      </c>
      <c r="X94" s="355">
        <v>4.6002000000000001E-2</v>
      </c>
      <c r="Y94" s="355">
        <v>4.4788000000000001E-2</v>
      </c>
      <c r="Z94" s="355">
        <v>4.3464999999999997E-2</v>
      </c>
      <c r="AA94" s="355">
        <v>4.4257999999999999E-2</v>
      </c>
      <c r="AB94" s="355">
        <v>4.3583999999999998E-2</v>
      </c>
      <c r="AC94" s="355">
        <v>4.3881000000000003E-2</v>
      </c>
      <c r="AD94" s="355">
        <v>4.3124000000000003E-2</v>
      </c>
      <c r="AE94" s="355">
        <v>4.9966999999999998E-2</v>
      </c>
      <c r="AF94" s="355">
        <v>9.9684999999999996E-2</v>
      </c>
      <c r="AG94" s="355">
        <v>8.9771000000000004E-2</v>
      </c>
      <c r="AH94" s="355">
        <v>9.5051999999999998E-2</v>
      </c>
      <c r="AI94" s="355">
        <v>9.6575999999999995E-2</v>
      </c>
      <c r="AJ94" s="355">
        <v>4.6002000000000001E-2</v>
      </c>
      <c r="AK94" s="355">
        <v>4.4788000000000001E-2</v>
      </c>
      <c r="AL94" s="355">
        <v>4.3464999999999997E-2</v>
      </c>
      <c r="AM94" s="355">
        <v>4.4257999999999999E-2</v>
      </c>
      <c r="AN94" s="355">
        <v>4.3583999999999998E-2</v>
      </c>
      <c r="AO94" s="355">
        <v>4.3881000000000003E-2</v>
      </c>
      <c r="AP94" s="355">
        <v>4.3124000000000003E-2</v>
      </c>
      <c r="AQ94" s="355">
        <v>4.9966999999999998E-2</v>
      </c>
      <c r="AR94" s="355">
        <v>9.9684999999999996E-2</v>
      </c>
      <c r="AS94" s="355">
        <v>8.9771000000000004E-2</v>
      </c>
      <c r="AT94" s="355">
        <v>9.5051999999999998E-2</v>
      </c>
      <c r="AU94" s="355">
        <v>9.6575999999999995E-2</v>
      </c>
      <c r="AV94" s="355">
        <v>4.6002000000000001E-2</v>
      </c>
      <c r="AW94" s="355">
        <v>4.4788000000000001E-2</v>
      </c>
      <c r="AX94" s="355">
        <v>4.3464999999999997E-2</v>
      </c>
      <c r="AY94" s="355">
        <v>4.4257999999999999E-2</v>
      </c>
      <c r="BA94" s="195" t="s">
        <v>195</v>
      </c>
    </row>
    <row r="95" spans="1:53" x14ac:dyDescent="0.25">
      <c r="A95" s="590"/>
      <c r="B95" s="11" t="str">
        <f t="shared" si="56"/>
        <v>Cooking</v>
      </c>
      <c r="C95" s="292">
        <v>3.2231999999999997E-2</v>
      </c>
      <c r="D95" s="292">
        <v>3.3331E-2</v>
      </c>
      <c r="E95" s="292">
        <v>3.6345000000000002E-2</v>
      </c>
      <c r="F95" s="292">
        <v>3.8190000000000002E-2</v>
      </c>
      <c r="G95" s="292">
        <v>3.9288999999999998E-2</v>
      </c>
      <c r="H95" s="292">
        <v>7.3688000000000003E-2</v>
      </c>
      <c r="I95" s="292">
        <v>7.0596999999999993E-2</v>
      </c>
      <c r="J95" s="292">
        <v>7.2469000000000006E-2</v>
      </c>
      <c r="K95" s="292">
        <v>6.9982000000000003E-2</v>
      </c>
      <c r="L95" s="292">
        <v>3.8002000000000001E-2</v>
      </c>
      <c r="M95" s="292">
        <v>3.8397000000000001E-2</v>
      </c>
      <c r="N95" s="292">
        <v>3.1730000000000001E-2</v>
      </c>
      <c r="O95" s="292">
        <v>3.2231999999999997E-2</v>
      </c>
      <c r="P95" s="292">
        <v>3.3331E-2</v>
      </c>
      <c r="Q95" s="355">
        <v>4.0864999999999999E-2</v>
      </c>
      <c r="R95" s="355">
        <v>4.3346000000000003E-2</v>
      </c>
      <c r="S95" s="355">
        <v>4.4565E-2</v>
      </c>
      <c r="T95" s="355">
        <v>8.3196999999999993E-2</v>
      </c>
      <c r="U95" s="355">
        <v>7.8468999999999997E-2</v>
      </c>
      <c r="V95" s="355">
        <v>8.0961000000000005E-2</v>
      </c>
      <c r="W95" s="355">
        <v>7.8001000000000001E-2</v>
      </c>
      <c r="X95" s="355">
        <v>4.2894000000000002E-2</v>
      </c>
      <c r="Y95" s="355">
        <v>4.3184E-2</v>
      </c>
      <c r="Z95" s="355">
        <v>3.9292000000000001E-2</v>
      </c>
      <c r="AA95" s="355">
        <v>3.8789999999999998E-2</v>
      </c>
      <c r="AB95" s="355">
        <v>3.9440000000000003E-2</v>
      </c>
      <c r="AC95" s="355">
        <v>4.0864999999999999E-2</v>
      </c>
      <c r="AD95" s="355">
        <v>4.3346000000000003E-2</v>
      </c>
      <c r="AE95" s="355">
        <v>4.4565E-2</v>
      </c>
      <c r="AF95" s="355">
        <v>8.3196999999999993E-2</v>
      </c>
      <c r="AG95" s="355">
        <v>7.8468999999999997E-2</v>
      </c>
      <c r="AH95" s="355">
        <v>8.0961000000000005E-2</v>
      </c>
      <c r="AI95" s="355">
        <v>7.8001000000000001E-2</v>
      </c>
      <c r="AJ95" s="355">
        <v>4.2894000000000002E-2</v>
      </c>
      <c r="AK95" s="355">
        <v>4.3184E-2</v>
      </c>
      <c r="AL95" s="355">
        <v>3.9292000000000001E-2</v>
      </c>
      <c r="AM95" s="355">
        <v>3.8789999999999998E-2</v>
      </c>
      <c r="AN95" s="355">
        <v>3.9440000000000003E-2</v>
      </c>
      <c r="AO95" s="355">
        <v>4.0864999999999999E-2</v>
      </c>
      <c r="AP95" s="355">
        <v>4.3346000000000003E-2</v>
      </c>
      <c r="AQ95" s="355">
        <v>4.4565E-2</v>
      </c>
      <c r="AR95" s="355">
        <v>8.3196999999999993E-2</v>
      </c>
      <c r="AS95" s="355">
        <v>7.8468999999999997E-2</v>
      </c>
      <c r="AT95" s="355">
        <v>8.0961000000000005E-2</v>
      </c>
      <c r="AU95" s="355">
        <v>7.8001000000000001E-2</v>
      </c>
      <c r="AV95" s="355">
        <v>4.2894000000000002E-2</v>
      </c>
      <c r="AW95" s="355">
        <v>4.3184E-2</v>
      </c>
      <c r="AX95" s="355">
        <v>3.9292000000000001E-2</v>
      </c>
      <c r="AY95" s="355">
        <v>3.8789999999999998E-2</v>
      </c>
      <c r="BA95" s="195" t="s">
        <v>219</v>
      </c>
    </row>
    <row r="96" spans="1:53" x14ac:dyDescent="0.25">
      <c r="A96" s="590"/>
      <c r="B96" s="11" t="str">
        <f t="shared" si="56"/>
        <v>Cooling</v>
      </c>
      <c r="C96" s="292">
        <v>2.3078999999999999E-2</v>
      </c>
      <c r="D96" s="292">
        <v>2.3199999999999998E-2</v>
      </c>
      <c r="E96" s="292">
        <v>2.3355999999999998E-2</v>
      </c>
      <c r="F96" s="292">
        <v>3.6686999999999997E-2</v>
      </c>
      <c r="G96" s="292">
        <v>5.5877000000000003E-2</v>
      </c>
      <c r="H96" s="292">
        <v>8.9525999999999994E-2</v>
      </c>
      <c r="I96" s="292">
        <v>8.1436999999999996E-2</v>
      </c>
      <c r="J96" s="292">
        <v>8.6015999999999995E-2</v>
      </c>
      <c r="K96" s="292">
        <v>9.1347999999999999E-2</v>
      </c>
      <c r="L96" s="292">
        <v>3.6561000000000003E-2</v>
      </c>
      <c r="M96" s="292">
        <v>2.3477000000000001E-2</v>
      </c>
      <c r="N96" s="292">
        <v>2.3244999999999998E-2</v>
      </c>
      <c r="O96" s="292">
        <v>2.3078999999999999E-2</v>
      </c>
      <c r="P96" s="292">
        <v>2.3199999999999998E-2</v>
      </c>
      <c r="Q96" s="355">
        <v>3.9616999999999999E-2</v>
      </c>
      <c r="R96" s="355">
        <v>4.9125000000000002E-2</v>
      </c>
      <c r="S96" s="355">
        <v>5.9047000000000002E-2</v>
      </c>
      <c r="T96" s="355">
        <v>0.100907</v>
      </c>
      <c r="U96" s="355">
        <v>9.0298000000000003E-2</v>
      </c>
      <c r="V96" s="355">
        <v>9.5769999999999994E-2</v>
      </c>
      <c r="W96" s="355">
        <v>0.101619</v>
      </c>
      <c r="X96" s="355">
        <v>5.2329000000000001E-2</v>
      </c>
      <c r="Y96" s="355">
        <v>4.5545000000000002E-2</v>
      </c>
      <c r="Z96" s="355">
        <v>4.1320000000000003E-2</v>
      </c>
      <c r="AA96" s="355">
        <v>3.8908999999999999E-2</v>
      </c>
      <c r="AB96" s="355">
        <v>3.9212999999999998E-2</v>
      </c>
      <c r="AC96" s="355">
        <v>3.9616999999999999E-2</v>
      </c>
      <c r="AD96" s="355">
        <v>4.9125000000000002E-2</v>
      </c>
      <c r="AE96" s="355">
        <v>5.9047000000000002E-2</v>
      </c>
      <c r="AF96" s="355">
        <v>0.100907</v>
      </c>
      <c r="AG96" s="355">
        <v>9.0298000000000003E-2</v>
      </c>
      <c r="AH96" s="355">
        <v>9.5769999999999994E-2</v>
      </c>
      <c r="AI96" s="355">
        <v>0.101619</v>
      </c>
      <c r="AJ96" s="355">
        <v>5.2329000000000001E-2</v>
      </c>
      <c r="AK96" s="355">
        <v>4.5545000000000002E-2</v>
      </c>
      <c r="AL96" s="355">
        <v>4.1320000000000003E-2</v>
      </c>
      <c r="AM96" s="355">
        <v>3.8908999999999999E-2</v>
      </c>
      <c r="AN96" s="355">
        <v>3.9212999999999998E-2</v>
      </c>
      <c r="AO96" s="355">
        <v>3.9616999999999999E-2</v>
      </c>
      <c r="AP96" s="355">
        <v>4.9125000000000002E-2</v>
      </c>
      <c r="AQ96" s="355">
        <v>5.9047000000000002E-2</v>
      </c>
      <c r="AR96" s="355">
        <v>0.100907</v>
      </c>
      <c r="AS96" s="355">
        <v>9.0298000000000003E-2</v>
      </c>
      <c r="AT96" s="355">
        <v>9.5769999999999994E-2</v>
      </c>
      <c r="AU96" s="355">
        <v>0.101619</v>
      </c>
      <c r="AV96" s="355">
        <v>5.2329000000000001E-2</v>
      </c>
      <c r="AW96" s="355">
        <v>4.5545000000000002E-2</v>
      </c>
      <c r="AX96" s="355">
        <v>4.1320000000000003E-2</v>
      </c>
      <c r="AY96" s="355">
        <v>3.8908999999999999E-2</v>
      </c>
    </row>
    <row r="97" spans="1:51" x14ac:dyDescent="0.25">
      <c r="A97" s="590"/>
      <c r="B97" s="11" t="str">
        <f t="shared" si="56"/>
        <v>Ext Lighting</v>
      </c>
      <c r="C97" s="292">
        <v>2.4801E-2</v>
      </c>
      <c r="D97" s="292">
        <v>2.3220000000000001E-2</v>
      </c>
      <c r="E97" s="292">
        <v>2.3622000000000001E-2</v>
      </c>
      <c r="F97" s="292">
        <v>2.4778999999999999E-2</v>
      </c>
      <c r="G97" s="292">
        <v>2.3963000000000002E-2</v>
      </c>
      <c r="H97" s="292">
        <v>3.7585E-2</v>
      </c>
      <c r="I97" s="292">
        <v>3.7498999999999998E-2</v>
      </c>
      <c r="J97" s="292">
        <v>3.7609999999999998E-2</v>
      </c>
      <c r="K97" s="292">
        <v>3.7858000000000003E-2</v>
      </c>
      <c r="L97" s="292">
        <v>2.3675000000000002E-2</v>
      </c>
      <c r="M97" s="292">
        <v>2.3668999999999999E-2</v>
      </c>
      <c r="N97" s="292">
        <v>2.3265000000000001E-2</v>
      </c>
      <c r="O97" s="292">
        <v>2.4801E-2</v>
      </c>
      <c r="P97" s="292">
        <v>2.3220000000000001E-2</v>
      </c>
      <c r="Q97" s="355">
        <v>2.6467000000000001E-2</v>
      </c>
      <c r="R97" s="355">
        <v>2.7630999999999999E-2</v>
      </c>
      <c r="S97" s="355">
        <v>2.7195E-2</v>
      </c>
      <c r="T97" s="355">
        <v>4.2216999999999998E-2</v>
      </c>
      <c r="U97" s="355">
        <v>4.1651000000000001E-2</v>
      </c>
      <c r="V97" s="355">
        <v>4.1998000000000001E-2</v>
      </c>
      <c r="W97" s="355">
        <v>4.1888000000000002E-2</v>
      </c>
      <c r="X97" s="355">
        <v>2.6915999999999999E-2</v>
      </c>
      <c r="Y97" s="355">
        <v>2.6818999999999999E-2</v>
      </c>
      <c r="Z97" s="355">
        <v>2.6338E-2</v>
      </c>
      <c r="AA97" s="355">
        <v>2.7383000000000001E-2</v>
      </c>
      <c r="AB97" s="355">
        <v>2.6421E-2</v>
      </c>
      <c r="AC97" s="355">
        <v>2.6467000000000001E-2</v>
      </c>
      <c r="AD97" s="355">
        <v>2.7630999999999999E-2</v>
      </c>
      <c r="AE97" s="355">
        <v>2.7195E-2</v>
      </c>
      <c r="AF97" s="355">
        <v>4.2216999999999998E-2</v>
      </c>
      <c r="AG97" s="355">
        <v>4.1651000000000001E-2</v>
      </c>
      <c r="AH97" s="355">
        <v>4.1998000000000001E-2</v>
      </c>
      <c r="AI97" s="355">
        <v>4.1888000000000002E-2</v>
      </c>
      <c r="AJ97" s="355">
        <v>2.6915999999999999E-2</v>
      </c>
      <c r="AK97" s="355">
        <v>2.6818999999999999E-2</v>
      </c>
      <c r="AL97" s="355">
        <v>2.6338E-2</v>
      </c>
      <c r="AM97" s="355">
        <v>2.7383000000000001E-2</v>
      </c>
      <c r="AN97" s="355">
        <v>2.6421E-2</v>
      </c>
      <c r="AO97" s="355">
        <v>2.6467000000000001E-2</v>
      </c>
      <c r="AP97" s="355">
        <v>2.7630999999999999E-2</v>
      </c>
      <c r="AQ97" s="355">
        <v>2.7195E-2</v>
      </c>
      <c r="AR97" s="355">
        <v>4.2216999999999998E-2</v>
      </c>
      <c r="AS97" s="355">
        <v>4.1651000000000001E-2</v>
      </c>
      <c r="AT97" s="355">
        <v>4.1998000000000001E-2</v>
      </c>
      <c r="AU97" s="355">
        <v>4.1888000000000002E-2</v>
      </c>
      <c r="AV97" s="355">
        <v>2.6915999999999999E-2</v>
      </c>
      <c r="AW97" s="355">
        <v>2.6818999999999999E-2</v>
      </c>
      <c r="AX97" s="355">
        <v>2.6338E-2</v>
      </c>
      <c r="AY97" s="355">
        <v>2.7383000000000001E-2</v>
      </c>
    </row>
    <row r="98" spans="1:51" x14ac:dyDescent="0.25">
      <c r="A98" s="590"/>
      <c r="B98" s="11" t="str">
        <f t="shared" si="56"/>
        <v>Heating</v>
      </c>
      <c r="C98" s="292">
        <v>3.8339999999999999E-2</v>
      </c>
      <c r="D98" s="292">
        <v>3.7297999999999998E-2</v>
      </c>
      <c r="E98" s="292">
        <v>3.8760000000000003E-2</v>
      </c>
      <c r="F98" s="292">
        <v>3.6565E-2</v>
      </c>
      <c r="G98" s="292">
        <v>3.5090999999999997E-2</v>
      </c>
      <c r="H98" s="292">
        <v>3.7016E-2</v>
      </c>
      <c r="I98" s="292">
        <v>3.6936999999999998E-2</v>
      </c>
      <c r="J98" s="292">
        <v>3.7067000000000003E-2</v>
      </c>
      <c r="K98" s="292">
        <v>6.7338999999999996E-2</v>
      </c>
      <c r="L98" s="292">
        <v>3.8498999999999999E-2</v>
      </c>
      <c r="M98" s="292">
        <v>3.5365000000000001E-2</v>
      </c>
      <c r="N98" s="292">
        <v>3.4893E-2</v>
      </c>
      <c r="O98" s="292">
        <v>3.8339999999999999E-2</v>
      </c>
      <c r="P98" s="292">
        <v>3.7297999999999998E-2</v>
      </c>
      <c r="Q98" s="355">
        <v>4.0971E-2</v>
      </c>
      <c r="R98" s="355">
        <v>4.095E-2</v>
      </c>
      <c r="S98" s="355">
        <v>4.0858999999999999E-2</v>
      </c>
      <c r="T98" s="355">
        <v>4.1567E-2</v>
      </c>
      <c r="U98" s="355">
        <v>4.1015999999999997E-2</v>
      </c>
      <c r="V98" s="355">
        <v>4.1377999999999998E-2</v>
      </c>
      <c r="W98" s="355">
        <v>7.5063000000000005E-2</v>
      </c>
      <c r="X98" s="355">
        <v>4.0543000000000003E-2</v>
      </c>
      <c r="Y98" s="355">
        <v>3.9837999999999998E-2</v>
      </c>
      <c r="Z98" s="355">
        <v>3.9427999999999998E-2</v>
      </c>
      <c r="AA98" s="355">
        <v>4.1204999999999999E-2</v>
      </c>
      <c r="AB98" s="355">
        <v>4.0432999999999997E-2</v>
      </c>
      <c r="AC98" s="355">
        <v>4.0971E-2</v>
      </c>
      <c r="AD98" s="355">
        <v>4.095E-2</v>
      </c>
      <c r="AE98" s="355">
        <v>4.0858999999999999E-2</v>
      </c>
      <c r="AF98" s="355">
        <v>4.1567E-2</v>
      </c>
      <c r="AG98" s="355">
        <v>4.1015999999999997E-2</v>
      </c>
      <c r="AH98" s="355">
        <v>4.1377999999999998E-2</v>
      </c>
      <c r="AI98" s="355">
        <v>7.5063000000000005E-2</v>
      </c>
      <c r="AJ98" s="355">
        <v>4.0543000000000003E-2</v>
      </c>
      <c r="AK98" s="355">
        <v>3.9837999999999998E-2</v>
      </c>
      <c r="AL98" s="355">
        <v>3.9427999999999998E-2</v>
      </c>
      <c r="AM98" s="355">
        <v>4.1204999999999999E-2</v>
      </c>
      <c r="AN98" s="355">
        <v>4.0432999999999997E-2</v>
      </c>
      <c r="AO98" s="355">
        <v>4.0971E-2</v>
      </c>
      <c r="AP98" s="355">
        <v>4.095E-2</v>
      </c>
      <c r="AQ98" s="355">
        <v>4.0858999999999999E-2</v>
      </c>
      <c r="AR98" s="355">
        <v>4.1567E-2</v>
      </c>
      <c r="AS98" s="355">
        <v>4.1015999999999997E-2</v>
      </c>
      <c r="AT98" s="355">
        <v>4.1377999999999998E-2</v>
      </c>
      <c r="AU98" s="355">
        <v>7.5063000000000005E-2</v>
      </c>
      <c r="AV98" s="355">
        <v>4.0543000000000003E-2</v>
      </c>
      <c r="AW98" s="355">
        <v>3.9837999999999998E-2</v>
      </c>
      <c r="AX98" s="355">
        <v>3.9427999999999998E-2</v>
      </c>
      <c r="AY98" s="355">
        <v>4.1204999999999999E-2</v>
      </c>
    </row>
    <row r="99" spans="1:51" x14ac:dyDescent="0.25">
      <c r="A99" s="590"/>
      <c r="B99" s="11" t="str">
        <f t="shared" si="56"/>
        <v>HVAC</v>
      </c>
      <c r="C99" s="292">
        <v>3.8338999999999998E-2</v>
      </c>
      <c r="D99" s="292">
        <v>3.7275999999999997E-2</v>
      </c>
      <c r="E99" s="292">
        <v>3.8233000000000003E-2</v>
      </c>
      <c r="F99" s="292">
        <v>3.3238999999999998E-2</v>
      </c>
      <c r="G99" s="292">
        <v>4.5739000000000002E-2</v>
      </c>
      <c r="H99" s="292">
        <v>8.8426000000000005E-2</v>
      </c>
      <c r="I99" s="292">
        <v>8.0951999999999996E-2</v>
      </c>
      <c r="J99" s="292">
        <v>8.5358000000000003E-2</v>
      </c>
      <c r="K99" s="292">
        <v>8.6756E-2</v>
      </c>
      <c r="L99" s="292">
        <v>3.5978999999999997E-2</v>
      </c>
      <c r="M99" s="292">
        <v>3.4793999999999999E-2</v>
      </c>
      <c r="N99" s="292">
        <v>3.4887000000000001E-2</v>
      </c>
      <c r="O99" s="292">
        <v>3.8338999999999998E-2</v>
      </c>
      <c r="P99" s="292">
        <v>3.7275999999999997E-2</v>
      </c>
      <c r="Q99" s="355">
        <v>4.3881000000000003E-2</v>
      </c>
      <c r="R99" s="355">
        <v>4.3124000000000003E-2</v>
      </c>
      <c r="S99" s="355">
        <v>4.9966999999999998E-2</v>
      </c>
      <c r="T99" s="355">
        <v>9.9684999999999996E-2</v>
      </c>
      <c r="U99" s="355">
        <v>8.9771000000000004E-2</v>
      </c>
      <c r="V99" s="355">
        <v>9.5051999999999998E-2</v>
      </c>
      <c r="W99" s="355">
        <v>9.6575999999999995E-2</v>
      </c>
      <c r="X99" s="355">
        <v>4.6002000000000001E-2</v>
      </c>
      <c r="Y99" s="355">
        <v>4.4788000000000001E-2</v>
      </c>
      <c r="Z99" s="355">
        <v>4.3464999999999997E-2</v>
      </c>
      <c r="AA99" s="355">
        <v>4.4257999999999999E-2</v>
      </c>
      <c r="AB99" s="355">
        <v>4.3583999999999998E-2</v>
      </c>
      <c r="AC99" s="355">
        <v>4.3881000000000003E-2</v>
      </c>
      <c r="AD99" s="355">
        <v>4.3124000000000003E-2</v>
      </c>
      <c r="AE99" s="355">
        <v>4.9966999999999998E-2</v>
      </c>
      <c r="AF99" s="355">
        <v>9.9684999999999996E-2</v>
      </c>
      <c r="AG99" s="355">
        <v>8.9771000000000004E-2</v>
      </c>
      <c r="AH99" s="355">
        <v>9.5051999999999998E-2</v>
      </c>
      <c r="AI99" s="355">
        <v>9.6575999999999995E-2</v>
      </c>
      <c r="AJ99" s="355">
        <v>4.6002000000000001E-2</v>
      </c>
      <c r="AK99" s="355">
        <v>4.4788000000000001E-2</v>
      </c>
      <c r="AL99" s="355">
        <v>4.3464999999999997E-2</v>
      </c>
      <c r="AM99" s="355">
        <v>4.4257999999999999E-2</v>
      </c>
      <c r="AN99" s="355">
        <v>4.3583999999999998E-2</v>
      </c>
      <c r="AO99" s="355">
        <v>4.3881000000000003E-2</v>
      </c>
      <c r="AP99" s="355">
        <v>4.3124000000000003E-2</v>
      </c>
      <c r="AQ99" s="355">
        <v>4.9966999999999998E-2</v>
      </c>
      <c r="AR99" s="355">
        <v>9.9684999999999996E-2</v>
      </c>
      <c r="AS99" s="355">
        <v>8.9771000000000004E-2</v>
      </c>
      <c r="AT99" s="355">
        <v>9.5051999999999998E-2</v>
      </c>
      <c r="AU99" s="355">
        <v>9.6575999999999995E-2</v>
      </c>
      <c r="AV99" s="355">
        <v>4.6002000000000001E-2</v>
      </c>
      <c r="AW99" s="355">
        <v>4.4788000000000001E-2</v>
      </c>
      <c r="AX99" s="355">
        <v>4.3464999999999997E-2</v>
      </c>
      <c r="AY99" s="355">
        <v>4.4257999999999999E-2</v>
      </c>
    </row>
    <row r="100" spans="1:51" x14ac:dyDescent="0.25">
      <c r="A100" s="590"/>
      <c r="B100" s="11" t="str">
        <f t="shared" si="56"/>
        <v>Lighting</v>
      </c>
      <c r="C100" s="292">
        <v>3.4349999999999999E-2</v>
      </c>
      <c r="D100" s="292">
        <v>3.4615E-2</v>
      </c>
      <c r="E100" s="292">
        <v>3.5556999999999998E-2</v>
      </c>
      <c r="F100" s="292">
        <v>3.7511000000000003E-2</v>
      </c>
      <c r="G100" s="292">
        <v>3.9602999999999999E-2</v>
      </c>
      <c r="H100" s="292">
        <v>7.2403999999999996E-2</v>
      </c>
      <c r="I100" s="292">
        <v>6.9433999999999996E-2</v>
      </c>
      <c r="J100" s="292">
        <v>7.1117E-2</v>
      </c>
      <c r="K100" s="292">
        <v>6.7096000000000003E-2</v>
      </c>
      <c r="L100" s="292">
        <v>3.8461000000000002E-2</v>
      </c>
      <c r="M100" s="292">
        <v>3.7866999999999998E-2</v>
      </c>
      <c r="N100" s="292">
        <v>3.2252999999999997E-2</v>
      </c>
      <c r="O100" s="292">
        <v>3.4349999999999999E-2</v>
      </c>
      <c r="P100" s="292">
        <v>3.4615E-2</v>
      </c>
      <c r="Q100" s="355">
        <v>4.0568E-2</v>
      </c>
      <c r="R100" s="355">
        <v>4.3178000000000001E-2</v>
      </c>
      <c r="S100" s="355">
        <v>4.4922999999999998E-2</v>
      </c>
      <c r="T100" s="355">
        <v>8.1757999999999997E-2</v>
      </c>
      <c r="U100" s="355">
        <v>7.7188999999999994E-2</v>
      </c>
      <c r="V100" s="355">
        <v>7.9469999999999999E-2</v>
      </c>
      <c r="W100" s="355">
        <v>7.4791999999999997E-2</v>
      </c>
      <c r="X100" s="355">
        <v>4.3265999999999999E-2</v>
      </c>
      <c r="Y100" s="355">
        <v>4.3156E-2</v>
      </c>
      <c r="Z100" s="355">
        <v>3.9747999999999999E-2</v>
      </c>
      <c r="AA100" s="355">
        <v>4.0167000000000001E-2</v>
      </c>
      <c r="AB100" s="355">
        <v>4.0315999999999998E-2</v>
      </c>
      <c r="AC100" s="355">
        <v>4.0568E-2</v>
      </c>
      <c r="AD100" s="355">
        <v>4.3178000000000001E-2</v>
      </c>
      <c r="AE100" s="355">
        <v>4.4922999999999998E-2</v>
      </c>
      <c r="AF100" s="355">
        <v>8.1757999999999997E-2</v>
      </c>
      <c r="AG100" s="355">
        <v>7.7188999999999994E-2</v>
      </c>
      <c r="AH100" s="355">
        <v>7.9469999999999999E-2</v>
      </c>
      <c r="AI100" s="355">
        <v>7.4791999999999997E-2</v>
      </c>
      <c r="AJ100" s="355">
        <v>4.3265999999999999E-2</v>
      </c>
      <c r="AK100" s="355">
        <v>4.3156E-2</v>
      </c>
      <c r="AL100" s="355">
        <v>3.9747999999999999E-2</v>
      </c>
      <c r="AM100" s="355">
        <v>4.0167000000000001E-2</v>
      </c>
      <c r="AN100" s="355">
        <v>4.0315999999999998E-2</v>
      </c>
      <c r="AO100" s="355">
        <v>4.0568E-2</v>
      </c>
      <c r="AP100" s="355">
        <v>4.3178000000000001E-2</v>
      </c>
      <c r="AQ100" s="355">
        <v>4.4922999999999998E-2</v>
      </c>
      <c r="AR100" s="355">
        <v>8.1757999999999997E-2</v>
      </c>
      <c r="AS100" s="355">
        <v>7.7188999999999994E-2</v>
      </c>
      <c r="AT100" s="355">
        <v>7.9469999999999999E-2</v>
      </c>
      <c r="AU100" s="355">
        <v>7.4791999999999997E-2</v>
      </c>
      <c r="AV100" s="355">
        <v>4.3265999999999999E-2</v>
      </c>
      <c r="AW100" s="355">
        <v>4.3156E-2</v>
      </c>
      <c r="AX100" s="355">
        <v>3.9747999999999999E-2</v>
      </c>
      <c r="AY100" s="355">
        <v>4.0167000000000001E-2</v>
      </c>
    </row>
    <row r="101" spans="1:51" x14ac:dyDescent="0.25">
      <c r="A101" s="590"/>
      <c r="B101" s="11" t="str">
        <f t="shared" si="56"/>
        <v>Miscellaneous</v>
      </c>
      <c r="C101" s="292">
        <v>3.2612000000000002E-2</v>
      </c>
      <c r="D101" s="292">
        <v>3.3308999999999998E-2</v>
      </c>
      <c r="E101" s="292">
        <v>3.3845E-2</v>
      </c>
      <c r="F101" s="292">
        <v>3.4296E-2</v>
      </c>
      <c r="G101" s="292">
        <v>3.6755000000000003E-2</v>
      </c>
      <c r="H101" s="292">
        <v>6.7155999999999993E-2</v>
      </c>
      <c r="I101" s="292">
        <v>6.5257999999999997E-2</v>
      </c>
      <c r="J101" s="292">
        <v>6.6148999999999999E-2</v>
      </c>
      <c r="K101" s="292">
        <v>6.4668000000000003E-2</v>
      </c>
      <c r="L101" s="292">
        <v>3.5714999999999997E-2</v>
      </c>
      <c r="M101" s="292">
        <v>3.5963000000000002E-2</v>
      </c>
      <c r="N101" s="292">
        <v>3.1724000000000002E-2</v>
      </c>
      <c r="O101" s="292">
        <v>3.2612000000000002E-2</v>
      </c>
      <c r="P101" s="292">
        <v>3.3308999999999998E-2</v>
      </c>
      <c r="Q101" s="355">
        <v>3.8302999999999997E-2</v>
      </c>
      <c r="R101" s="355">
        <v>3.9909E-2</v>
      </c>
      <c r="S101" s="355">
        <v>4.1751999999999997E-2</v>
      </c>
      <c r="T101" s="355">
        <v>7.5856000000000007E-2</v>
      </c>
      <c r="U101" s="355">
        <v>7.2593000000000005E-2</v>
      </c>
      <c r="V101" s="355">
        <v>7.3981000000000005E-2</v>
      </c>
      <c r="W101" s="355">
        <v>7.2085999999999997E-2</v>
      </c>
      <c r="X101" s="355">
        <v>4.0321999999999997E-2</v>
      </c>
      <c r="Y101" s="355">
        <v>4.0529999999999997E-2</v>
      </c>
      <c r="Z101" s="355">
        <v>3.7974000000000001E-2</v>
      </c>
      <c r="AA101" s="355">
        <v>3.7862E-2</v>
      </c>
      <c r="AB101" s="355">
        <v>3.8269999999999998E-2</v>
      </c>
      <c r="AC101" s="355">
        <v>3.8302999999999997E-2</v>
      </c>
      <c r="AD101" s="355">
        <v>3.9909E-2</v>
      </c>
      <c r="AE101" s="355">
        <v>4.1751999999999997E-2</v>
      </c>
      <c r="AF101" s="355">
        <v>7.5856000000000007E-2</v>
      </c>
      <c r="AG101" s="355">
        <v>7.2593000000000005E-2</v>
      </c>
      <c r="AH101" s="355">
        <v>7.3981000000000005E-2</v>
      </c>
      <c r="AI101" s="355">
        <v>7.2085999999999997E-2</v>
      </c>
      <c r="AJ101" s="355">
        <v>4.0321999999999997E-2</v>
      </c>
      <c r="AK101" s="355">
        <v>4.0529999999999997E-2</v>
      </c>
      <c r="AL101" s="355">
        <v>3.7974000000000001E-2</v>
      </c>
      <c r="AM101" s="355">
        <v>3.7862E-2</v>
      </c>
      <c r="AN101" s="355">
        <v>3.8269999999999998E-2</v>
      </c>
      <c r="AO101" s="355">
        <v>3.8302999999999997E-2</v>
      </c>
      <c r="AP101" s="355">
        <v>3.9909E-2</v>
      </c>
      <c r="AQ101" s="355">
        <v>4.1751999999999997E-2</v>
      </c>
      <c r="AR101" s="355">
        <v>7.5856000000000007E-2</v>
      </c>
      <c r="AS101" s="355">
        <v>7.2593000000000005E-2</v>
      </c>
      <c r="AT101" s="355">
        <v>7.3981000000000005E-2</v>
      </c>
      <c r="AU101" s="355">
        <v>7.2085999999999997E-2</v>
      </c>
      <c r="AV101" s="355">
        <v>4.0321999999999997E-2</v>
      </c>
      <c r="AW101" s="355">
        <v>4.0529999999999997E-2</v>
      </c>
      <c r="AX101" s="355">
        <v>3.7974000000000001E-2</v>
      </c>
      <c r="AY101" s="355">
        <v>3.7862E-2</v>
      </c>
    </row>
    <row r="102" spans="1:51" x14ac:dyDescent="0.25">
      <c r="A102" s="590"/>
      <c r="B102" s="11" t="str">
        <f t="shared" si="56"/>
        <v>Motors</v>
      </c>
      <c r="C102" s="292">
        <v>3.2612000000000002E-2</v>
      </c>
      <c r="D102" s="292">
        <v>3.3308999999999998E-2</v>
      </c>
      <c r="E102" s="292">
        <v>3.3845E-2</v>
      </c>
      <c r="F102" s="292">
        <v>3.4296E-2</v>
      </c>
      <c r="G102" s="292">
        <v>3.6755000000000003E-2</v>
      </c>
      <c r="H102" s="292">
        <v>6.7155999999999993E-2</v>
      </c>
      <c r="I102" s="292">
        <v>6.5257999999999997E-2</v>
      </c>
      <c r="J102" s="292">
        <v>6.6148999999999999E-2</v>
      </c>
      <c r="K102" s="292">
        <v>6.4668000000000003E-2</v>
      </c>
      <c r="L102" s="292">
        <v>3.5714999999999997E-2</v>
      </c>
      <c r="M102" s="292">
        <v>3.5963000000000002E-2</v>
      </c>
      <c r="N102" s="292">
        <v>3.1724000000000002E-2</v>
      </c>
      <c r="O102" s="292">
        <v>3.2612000000000002E-2</v>
      </c>
      <c r="P102" s="292">
        <v>3.3308999999999998E-2</v>
      </c>
      <c r="Q102" s="355">
        <v>3.8302999999999997E-2</v>
      </c>
      <c r="R102" s="355">
        <v>3.9909E-2</v>
      </c>
      <c r="S102" s="355">
        <v>4.1751999999999997E-2</v>
      </c>
      <c r="T102" s="355">
        <v>7.5856000000000007E-2</v>
      </c>
      <c r="U102" s="355">
        <v>7.2593000000000005E-2</v>
      </c>
      <c r="V102" s="355">
        <v>7.3981000000000005E-2</v>
      </c>
      <c r="W102" s="355">
        <v>7.2085999999999997E-2</v>
      </c>
      <c r="X102" s="355">
        <v>4.0321999999999997E-2</v>
      </c>
      <c r="Y102" s="355">
        <v>4.0529999999999997E-2</v>
      </c>
      <c r="Z102" s="355">
        <v>3.7974000000000001E-2</v>
      </c>
      <c r="AA102" s="355">
        <v>3.7862E-2</v>
      </c>
      <c r="AB102" s="355">
        <v>3.8269999999999998E-2</v>
      </c>
      <c r="AC102" s="355">
        <v>3.8302999999999997E-2</v>
      </c>
      <c r="AD102" s="355">
        <v>3.9909E-2</v>
      </c>
      <c r="AE102" s="355">
        <v>4.1751999999999997E-2</v>
      </c>
      <c r="AF102" s="355">
        <v>7.5856000000000007E-2</v>
      </c>
      <c r="AG102" s="355">
        <v>7.2593000000000005E-2</v>
      </c>
      <c r="AH102" s="355">
        <v>7.3981000000000005E-2</v>
      </c>
      <c r="AI102" s="355">
        <v>7.2085999999999997E-2</v>
      </c>
      <c r="AJ102" s="355">
        <v>4.0321999999999997E-2</v>
      </c>
      <c r="AK102" s="355">
        <v>4.0529999999999997E-2</v>
      </c>
      <c r="AL102" s="355">
        <v>3.7974000000000001E-2</v>
      </c>
      <c r="AM102" s="355">
        <v>3.7862E-2</v>
      </c>
      <c r="AN102" s="355">
        <v>3.8269999999999998E-2</v>
      </c>
      <c r="AO102" s="355">
        <v>3.8302999999999997E-2</v>
      </c>
      <c r="AP102" s="355">
        <v>3.9909E-2</v>
      </c>
      <c r="AQ102" s="355">
        <v>4.1751999999999997E-2</v>
      </c>
      <c r="AR102" s="355">
        <v>7.5856000000000007E-2</v>
      </c>
      <c r="AS102" s="355">
        <v>7.2593000000000005E-2</v>
      </c>
      <c r="AT102" s="355">
        <v>7.3981000000000005E-2</v>
      </c>
      <c r="AU102" s="355">
        <v>7.2085999999999997E-2</v>
      </c>
      <c r="AV102" s="355">
        <v>4.0321999999999997E-2</v>
      </c>
      <c r="AW102" s="355">
        <v>4.0529999999999997E-2</v>
      </c>
      <c r="AX102" s="355">
        <v>3.7974000000000001E-2</v>
      </c>
      <c r="AY102" s="355">
        <v>3.7862E-2</v>
      </c>
    </row>
    <row r="103" spans="1:51" x14ac:dyDescent="0.25">
      <c r="A103" s="590"/>
      <c r="B103" s="11" t="str">
        <f t="shared" si="56"/>
        <v>Process</v>
      </c>
      <c r="C103" s="292">
        <v>3.2612000000000002E-2</v>
      </c>
      <c r="D103" s="292">
        <v>3.3308999999999998E-2</v>
      </c>
      <c r="E103" s="292">
        <v>3.3845E-2</v>
      </c>
      <c r="F103" s="292">
        <v>3.4296E-2</v>
      </c>
      <c r="G103" s="292">
        <v>3.6755000000000003E-2</v>
      </c>
      <c r="H103" s="292">
        <v>6.7155999999999993E-2</v>
      </c>
      <c r="I103" s="292">
        <v>6.5257999999999997E-2</v>
      </c>
      <c r="J103" s="292">
        <v>6.6148999999999999E-2</v>
      </c>
      <c r="K103" s="292">
        <v>6.4668000000000003E-2</v>
      </c>
      <c r="L103" s="292">
        <v>3.5714999999999997E-2</v>
      </c>
      <c r="M103" s="292">
        <v>3.5963000000000002E-2</v>
      </c>
      <c r="N103" s="292">
        <v>3.1724000000000002E-2</v>
      </c>
      <c r="O103" s="292">
        <v>3.2612000000000002E-2</v>
      </c>
      <c r="P103" s="292">
        <v>3.3308999999999998E-2</v>
      </c>
      <c r="Q103" s="355">
        <v>3.8302999999999997E-2</v>
      </c>
      <c r="R103" s="355">
        <v>3.9909E-2</v>
      </c>
      <c r="S103" s="355">
        <v>4.1751999999999997E-2</v>
      </c>
      <c r="T103" s="355">
        <v>7.5856000000000007E-2</v>
      </c>
      <c r="U103" s="355">
        <v>7.2593000000000005E-2</v>
      </c>
      <c r="V103" s="355">
        <v>7.3981000000000005E-2</v>
      </c>
      <c r="W103" s="355">
        <v>7.2085999999999997E-2</v>
      </c>
      <c r="X103" s="355">
        <v>4.0321999999999997E-2</v>
      </c>
      <c r="Y103" s="355">
        <v>4.0529999999999997E-2</v>
      </c>
      <c r="Z103" s="355">
        <v>3.7974000000000001E-2</v>
      </c>
      <c r="AA103" s="355">
        <v>3.7862E-2</v>
      </c>
      <c r="AB103" s="355">
        <v>3.8269999999999998E-2</v>
      </c>
      <c r="AC103" s="355">
        <v>3.8302999999999997E-2</v>
      </c>
      <c r="AD103" s="355">
        <v>3.9909E-2</v>
      </c>
      <c r="AE103" s="355">
        <v>4.1751999999999997E-2</v>
      </c>
      <c r="AF103" s="355">
        <v>7.5856000000000007E-2</v>
      </c>
      <c r="AG103" s="355">
        <v>7.2593000000000005E-2</v>
      </c>
      <c r="AH103" s="355">
        <v>7.3981000000000005E-2</v>
      </c>
      <c r="AI103" s="355">
        <v>7.2085999999999997E-2</v>
      </c>
      <c r="AJ103" s="355">
        <v>4.0321999999999997E-2</v>
      </c>
      <c r="AK103" s="355">
        <v>4.0529999999999997E-2</v>
      </c>
      <c r="AL103" s="355">
        <v>3.7974000000000001E-2</v>
      </c>
      <c r="AM103" s="355">
        <v>3.7862E-2</v>
      </c>
      <c r="AN103" s="355">
        <v>3.8269999999999998E-2</v>
      </c>
      <c r="AO103" s="355">
        <v>3.8302999999999997E-2</v>
      </c>
      <c r="AP103" s="355">
        <v>3.9909E-2</v>
      </c>
      <c r="AQ103" s="355">
        <v>4.1751999999999997E-2</v>
      </c>
      <c r="AR103" s="355">
        <v>7.5856000000000007E-2</v>
      </c>
      <c r="AS103" s="355">
        <v>7.2593000000000005E-2</v>
      </c>
      <c r="AT103" s="355">
        <v>7.3981000000000005E-2</v>
      </c>
      <c r="AU103" s="355">
        <v>7.2085999999999997E-2</v>
      </c>
      <c r="AV103" s="355">
        <v>4.0321999999999997E-2</v>
      </c>
      <c r="AW103" s="355">
        <v>4.0529999999999997E-2</v>
      </c>
      <c r="AX103" s="355">
        <v>3.7974000000000001E-2</v>
      </c>
      <c r="AY103" s="355">
        <v>3.7862E-2</v>
      </c>
    </row>
    <row r="104" spans="1:51" x14ac:dyDescent="0.25">
      <c r="A104" s="590"/>
      <c r="B104" s="11" t="str">
        <f t="shared" si="56"/>
        <v>Refrigeration</v>
      </c>
      <c r="C104" s="292">
        <v>3.1025E-2</v>
      </c>
      <c r="D104" s="292">
        <v>3.1558999999999997E-2</v>
      </c>
      <c r="E104" s="292">
        <v>3.3444000000000002E-2</v>
      </c>
      <c r="F104" s="292">
        <v>3.3975999999999999E-2</v>
      </c>
      <c r="G104" s="292">
        <v>3.5005000000000001E-2</v>
      </c>
      <c r="H104" s="292">
        <v>5.5447999999999997E-2</v>
      </c>
      <c r="I104" s="292">
        <v>6.1511999999999997E-2</v>
      </c>
      <c r="J104" s="292">
        <v>6.2669000000000002E-2</v>
      </c>
      <c r="K104" s="292">
        <v>6.1168E-2</v>
      </c>
      <c r="L104" s="292">
        <v>3.3943000000000001E-2</v>
      </c>
      <c r="M104" s="292">
        <v>3.4333000000000002E-2</v>
      </c>
      <c r="N104" s="292">
        <v>3.0252999999999999E-2</v>
      </c>
      <c r="O104" s="292">
        <v>3.1025E-2</v>
      </c>
      <c r="P104" s="292">
        <v>3.1558999999999997E-2</v>
      </c>
      <c r="Q104" s="355">
        <v>3.7146999999999999E-2</v>
      </c>
      <c r="R104" s="355">
        <v>3.8649000000000003E-2</v>
      </c>
      <c r="S104" s="355">
        <v>3.9656999999999998E-2</v>
      </c>
      <c r="T104" s="355">
        <v>7.1591000000000002E-2</v>
      </c>
      <c r="U104" s="355">
        <v>6.8378999999999995E-2</v>
      </c>
      <c r="V104" s="355">
        <v>7.0027000000000006E-2</v>
      </c>
      <c r="W104" s="355">
        <v>6.8070000000000006E-2</v>
      </c>
      <c r="X104" s="355">
        <v>3.8376E-2</v>
      </c>
      <c r="Y104" s="355">
        <v>3.8571000000000001E-2</v>
      </c>
      <c r="Z104" s="355">
        <v>3.6103000000000003E-2</v>
      </c>
      <c r="AA104" s="355">
        <v>3.6018000000000001E-2</v>
      </c>
      <c r="AB104" s="355">
        <v>3.6332999999999997E-2</v>
      </c>
      <c r="AC104" s="355">
        <v>3.7146999999999999E-2</v>
      </c>
      <c r="AD104" s="355">
        <v>3.8649000000000003E-2</v>
      </c>
      <c r="AE104" s="355">
        <v>3.9656999999999998E-2</v>
      </c>
      <c r="AF104" s="355">
        <v>7.1591000000000002E-2</v>
      </c>
      <c r="AG104" s="355">
        <v>6.8378999999999995E-2</v>
      </c>
      <c r="AH104" s="355">
        <v>7.0027000000000006E-2</v>
      </c>
      <c r="AI104" s="355">
        <v>6.8070000000000006E-2</v>
      </c>
      <c r="AJ104" s="355">
        <v>3.8376E-2</v>
      </c>
      <c r="AK104" s="355">
        <v>3.8571000000000001E-2</v>
      </c>
      <c r="AL104" s="355">
        <v>3.6103000000000003E-2</v>
      </c>
      <c r="AM104" s="355">
        <v>3.6018000000000001E-2</v>
      </c>
      <c r="AN104" s="355">
        <v>3.6332999999999997E-2</v>
      </c>
      <c r="AO104" s="355">
        <v>3.7146999999999999E-2</v>
      </c>
      <c r="AP104" s="355">
        <v>3.8649000000000003E-2</v>
      </c>
      <c r="AQ104" s="355">
        <v>3.9656999999999998E-2</v>
      </c>
      <c r="AR104" s="355">
        <v>7.1591000000000002E-2</v>
      </c>
      <c r="AS104" s="355">
        <v>6.8378999999999995E-2</v>
      </c>
      <c r="AT104" s="355">
        <v>7.0027000000000006E-2</v>
      </c>
      <c r="AU104" s="355">
        <v>6.8070000000000006E-2</v>
      </c>
      <c r="AV104" s="355">
        <v>3.8376E-2</v>
      </c>
      <c r="AW104" s="355">
        <v>3.8571000000000001E-2</v>
      </c>
      <c r="AX104" s="355">
        <v>3.6103000000000003E-2</v>
      </c>
      <c r="AY104" s="355">
        <v>3.6018000000000001E-2</v>
      </c>
    </row>
    <row r="105" spans="1:51" ht="15.75" thickBot="1" x14ac:dyDescent="0.3">
      <c r="A105" s="591"/>
      <c r="B105" s="15" t="str">
        <f t="shared" si="56"/>
        <v>Water Heating</v>
      </c>
      <c r="C105" s="291">
        <v>3.0868E-2</v>
      </c>
      <c r="D105" s="291">
        <v>3.2405000000000003E-2</v>
      </c>
      <c r="E105" s="291">
        <v>3.5561000000000002E-2</v>
      </c>
      <c r="F105" s="291">
        <v>3.7339999999999998E-2</v>
      </c>
      <c r="G105" s="291">
        <v>3.8724000000000001E-2</v>
      </c>
      <c r="H105" s="291">
        <v>7.3583999999999997E-2</v>
      </c>
      <c r="I105" s="291">
        <v>6.9506999999999999E-2</v>
      </c>
      <c r="J105" s="291">
        <v>7.2387000000000007E-2</v>
      </c>
      <c r="K105" s="291">
        <v>6.8789000000000003E-2</v>
      </c>
      <c r="L105" s="291">
        <v>3.7496000000000002E-2</v>
      </c>
      <c r="M105" s="291">
        <v>3.7851000000000003E-2</v>
      </c>
      <c r="N105" s="291">
        <v>3.0960999999999999E-2</v>
      </c>
      <c r="O105" s="291">
        <v>3.0868E-2</v>
      </c>
      <c r="P105" s="291">
        <v>3.2405000000000003E-2</v>
      </c>
      <c r="Q105" s="354">
        <v>4.0169999999999997E-2</v>
      </c>
      <c r="R105" s="354">
        <v>4.2594E-2</v>
      </c>
      <c r="S105" s="354">
        <v>4.3942000000000002E-2</v>
      </c>
      <c r="T105" s="354">
        <v>8.3081000000000002E-2</v>
      </c>
      <c r="U105" s="354">
        <v>7.7269000000000004E-2</v>
      </c>
      <c r="V105" s="354">
        <v>8.0869999999999997E-2</v>
      </c>
      <c r="W105" s="354">
        <v>7.6675999999999994E-2</v>
      </c>
      <c r="X105" s="354">
        <v>4.2325000000000002E-2</v>
      </c>
      <c r="Y105" s="354">
        <v>4.2594E-2</v>
      </c>
      <c r="Z105" s="354">
        <v>3.857E-2</v>
      </c>
      <c r="AA105" s="354">
        <v>3.7747000000000003E-2</v>
      </c>
      <c r="AB105" s="354">
        <v>3.8657999999999998E-2</v>
      </c>
      <c r="AC105" s="354">
        <v>4.0169999999999997E-2</v>
      </c>
      <c r="AD105" s="354">
        <v>4.2594E-2</v>
      </c>
      <c r="AE105" s="354">
        <v>4.3942000000000002E-2</v>
      </c>
      <c r="AF105" s="354">
        <v>8.3081000000000002E-2</v>
      </c>
      <c r="AG105" s="354">
        <v>7.7269000000000004E-2</v>
      </c>
      <c r="AH105" s="354">
        <v>8.0869999999999997E-2</v>
      </c>
      <c r="AI105" s="354">
        <v>7.6675999999999994E-2</v>
      </c>
      <c r="AJ105" s="354">
        <v>4.2325000000000002E-2</v>
      </c>
      <c r="AK105" s="354">
        <v>4.2594E-2</v>
      </c>
      <c r="AL105" s="354">
        <v>3.857E-2</v>
      </c>
      <c r="AM105" s="354">
        <v>3.7747000000000003E-2</v>
      </c>
      <c r="AN105" s="354">
        <v>3.8657999999999998E-2</v>
      </c>
      <c r="AO105" s="354">
        <v>4.0169999999999997E-2</v>
      </c>
      <c r="AP105" s="354">
        <v>4.2594E-2</v>
      </c>
      <c r="AQ105" s="354">
        <v>4.3942000000000002E-2</v>
      </c>
      <c r="AR105" s="354">
        <v>8.3081000000000002E-2</v>
      </c>
      <c r="AS105" s="354">
        <v>7.7269000000000004E-2</v>
      </c>
      <c r="AT105" s="354">
        <v>8.0869999999999997E-2</v>
      </c>
      <c r="AU105" s="354">
        <v>7.6675999999999994E-2</v>
      </c>
      <c r="AV105" s="354">
        <v>4.2325000000000002E-2</v>
      </c>
      <c r="AW105" s="354">
        <v>4.2594E-2</v>
      </c>
      <c r="AX105" s="354">
        <v>3.857E-2</v>
      </c>
      <c r="AY105" s="354">
        <v>3.7747000000000003E-2</v>
      </c>
    </row>
    <row r="106" spans="1:51" ht="15.75" thickBot="1" x14ac:dyDescent="0.3">
      <c r="Q106" s="353" t="s">
        <v>218</v>
      </c>
    </row>
    <row r="107" spans="1:51" x14ac:dyDescent="0.25">
      <c r="A107" s="604" t="s">
        <v>122</v>
      </c>
      <c r="B107" s="606" t="s">
        <v>123</v>
      </c>
      <c r="C107" s="607"/>
      <c r="D107" s="607"/>
      <c r="E107" s="607"/>
      <c r="F107" s="607"/>
      <c r="G107" s="607"/>
      <c r="H107" s="607"/>
      <c r="I107" s="607"/>
      <c r="J107" s="607"/>
      <c r="K107" s="607"/>
      <c r="L107" s="607"/>
      <c r="M107" s="607"/>
      <c r="N107" s="611"/>
      <c r="O107" s="606" t="s">
        <v>123</v>
      </c>
      <c r="P107" s="607"/>
      <c r="Q107" s="607"/>
      <c r="R107" s="607"/>
      <c r="S107" s="607"/>
      <c r="T107" s="607"/>
      <c r="U107" s="607"/>
      <c r="V107" s="607"/>
      <c r="W107" s="607"/>
      <c r="X107" s="607"/>
      <c r="Y107" s="607"/>
      <c r="Z107" s="607"/>
      <c r="AA107" s="606" t="s">
        <v>123</v>
      </c>
      <c r="AB107" s="607"/>
      <c r="AC107" s="607"/>
      <c r="AD107" s="607"/>
      <c r="AE107" s="607"/>
      <c r="AF107" s="607"/>
      <c r="AG107" s="607"/>
      <c r="AH107" s="607"/>
      <c r="AI107" s="607"/>
      <c r="AJ107" s="607"/>
      <c r="AK107" s="607"/>
      <c r="AL107" s="607"/>
      <c r="AM107" s="606" t="s">
        <v>123</v>
      </c>
      <c r="AN107" s="607"/>
      <c r="AO107" s="607"/>
      <c r="AP107" s="607"/>
      <c r="AQ107" s="607"/>
      <c r="AR107" s="607"/>
      <c r="AS107" s="607"/>
      <c r="AT107" s="607"/>
      <c r="AU107" s="607"/>
      <c r="AV107" s="607"/>
      <c r="AW107" s="607"/>
      <c r="AX107" s="607"/>
      <c r="AY107" s="124" t="s">
        <v>123</v>
      </c>
    </row>
    <row r="108" spans="1:51" ht="15.75" thickBot="1" x14ac:dyDescent="0.3">
      <c r="A108" s="605"/>
      <c r="B108" s="608" t="s">
        <v>124</v>
      </c>
      <c r="C108" s="609"/>
      <c r="D108" s="609"/>
      <c r="E108" s="609"/>
      <c r="F108" s="609"/>
      <c r="G108" s="609"/>
      <c r="H108" s="609"/>
      <c r="I108" s="609"/>
      <c r="J108" s="609"/>
      <c r="K108" s="609"/>
      <c r="L108" s="609"/>
      <c r="M108" s="609"/>
      <c r="N108" s="612"/>
      <c r="O108" s="592" t="s">
        <v>220</v>
      </c>
      <c r="P108" s="593"/>
      <c r="Q108" s="593"/>
      <c r="R108" s="593"/>
      <c r="S108" s="593"/>
      <c r="T108" s="593"/>
      <c r="U108" s="593"/>
      <c r="V108" s="593"/>
      <c r="W108" s="593"/>
      <c r="X108" s="593"/>
      <c r="Y108" s="593"/>
      <c r="Z108" s="594"/>
      <c r="AA108" s="592" t="s">
        <v>220</v>
      </c>
      <c r="AB108" s="593"/>
      <c r="AC108" s="593"/>
      <c r="AD108" s="593"/>
      <c r="AE108" s="593"/>
      <c r="AF108" s="593"/>
      <c r="AG108" s="593"/>
      <c r="AH108" s="593"/>
      <c r="AI108" s="593"/>
      <c r="AJ108" s="593"/>
      <c r="AK108" s="593"/>
      <c r="AL108" s="594"/>
      <c r="AM108" s="592" t="s">
        <v>220</v>
      </c>
      <c r="AN108" s="593"/>
      <c r="AO108" s="593"/>
      <c r="AP108" s="593"/>
      <c r="AQ108" s="593"/>
      <c r="AR108" s="593"/>
      <c r="AS108" s="593"/>
      <c r="AT108" s="593"/>
      <c r="AU108" s="593"/>
      <c r="AV108" s="593"/>
      <c r="AW108" s="593"/>
      <c r="AX108" s="594"/>
      <c r="AY108" s="485" t="s">
        <v>220</v>
      </c>
    </row>
    <row r="109" spans="1:51" ht="16.5" thickBot="1" x14ac:dyDescent="0.3">
      <c r="A109" s="599"/>
      <c r="B109" s="241" t="s">
        <v>144</v>
      </c>
      <c r="C109" s="146">
        <f>C$4</f>
        <v>44197</v>
      </c>
      <c r="D109" s="146">
        <f t="shared" ref="D109:AY109" si="57">D$4</f>
        <v>44228</v>
      </c>
      <c r="E109" s="146">
        <f t="shared" si="57"/>
        <v>44256</v>
      </c>
      <c r="F109" s="146">
        <f t="shared" si="57"/>
        <v>44287</v>
      </c>
      <c r="G109" s="146">
        <f t="shared" si="57"/>
        <v>44317</v>
      </c>
      <c r="H109" s="146">
        <f t="shared" si="57"/>
        <v>44348</v>
      </c>
      <c r="I109" s="146">
        <f t="shared" si="57"/>
        <v>44378</v>
      </c>
      <c r="J109" s="146">
        <f t="shared" si="57"/>
        <v>44409</v>
      </c>
      <c r="K109" s="146">
        <f t="shared" si="57"/>
        <v>44440</v>
      </c>
      <c r="L109" s="146">
        <f t="shared" si="57"/>
        <v>44470</v>
      </c>
      <c r="M109" s="146">
        <f t="shared" si="57"/>
        <v>44501</v>
      </c>
      <c r="N109" s="146">
        <f t="shared" si="57"/>
        <v>44531</v>
      </c>
      <c r="O109" s="146">
        <f t="shared" si="57"/>
        <v>44562</v>
      </c>
      <c r="P109" s="146">
        <f t="shared" si="57"/>
        <v>44593</v>
      </c>
      <c r="Q109" s="146">
        <f t="shared" si="57"/>
        <v>44621</v>
      </c>
      <c r="R109" s="146">
        <f t="shared" si="57"/>
        <v>44652</v>
      </c>
      <c r="S109" s="146">
        <f t="shared" si="57"/>
        <v>44682</v>
      </c>
      <c r="T109" s="146">
        <f t="shared" si="57"/>
        <v>44713</v>
      </c>
      <c r="U109" s="146">
        <f t="shared" si="57"/>
        <v>44743</v>
      </c>
      <c r="V109" s="146">
        <f t="shared" si="57"/>
        <v>44774</v>
      </c>
      <c r="W109" s="146">
        <f t="shared" si="57"/>
        <v>44805</v>
      </c>
      <c r="X109" s="146">
        <f t="shared" si="57"/>
        <v>44835</v>
      </c>
      <c r="Y109" s="146">
        <f t="shared" si="57"/>
        <v>44866</v>
      </c>
      <c r="Z109" s="146">
        <f t="shared" si="57"/>
        <v>44896</v>
      </c>
      <c r="AA109" s="146">
        <f t="shared" si="57"/>
        <v>44927</v>
      </c>
      <c r="AB109" s="146">
        <f t="shared" si="57"/>
        <v>44958</v>
      </c>
      <c r="AC109" s="146">
        <f t="shared" si="57"/>
        <v>44986</v>
      </c>
      <c r="AD109" s="146">
        <f t="shared" si="57"/>
        <v>45017</v>
      </c>
      <c r="AE109" s="146">
        <f t="shared" si="57"/>
        <v>45047</v>
      </c>
      <c r="AF109" s="146">
        <f t="shared" si="57"/>
        <v>45078</v>
      </c>
      <c r="AG109" s="146">
        <f t="shared" si="57"/>
        <v>45108</v>
      </c>
      <c r="AH109" s="146">
        <f t="shared" si="57"/>
        <v>45139</v>
      </c>
      <c r="AI109" s="146">
        <f t="shared" si="57"/>
        <v>45170</v>
      </c>
      <c r="AJ109" s="146">
        <f t="shared" si="57"/>
        <v>45200</v>
      </c>
      <c r="AK109" s="146">
        <f t="shared" si="57"/>
        <v>45231</v>
      </c>
      <c r="AL109" s="146">
        <f t="shared" si="57"/>
        <v>45261</v>
      </c>
      <c r="AM109" s="146">
        <f t="shared" si="57"/>
        <v>45292</v>
      </c>
      <c r="AN109" s="146">
        <f t="shared" si="57"/>
        <v>45323</v>
      </c>
      <c r="AO109" s="146">
        <f t="shared" si="57"/>
        <v>45352</v>
      </c>
      <c r="AP109" s="146">
        <f t="shared" si="57"/>
        <v>45383</v>
      </c>
      <c r="AQ109" s="146">
        <f t="shared" si="57"/>
        <v>45413</v>
      </c>
      <c r="AR109" s="146">
        <f t="shared" si="57"/>
        <v>45444</v>
      </c>
      <c r="AS109" s="146">
        <f t="shared" si="57"/>
        <v>45474</v>
      </c>
      <c r="AT109" s="146">
        <f t="shared" si="57"/>
        <v>45505</v>
      </c>
      <c r="AU109" s="146">
        <f t="shared" si="57"/>
        <v>45536</v>
      </c>
      <c r="AV109" s="146">
        <f t="shared" si="57"/>
        <v>45566</v>
      </c>
      <c r="AW109" s="146">
        <f t="shared" si="57"/>
        <v>45597</v>
      </c>
      <c r="AX109" s="146">
        <f t="shared" si="57"/>
        <v>45627</v>
      </c>
      <c r="AY109" s="146">
        <f t="shared" si="57"/>
        <v>45658</v>
      </c>
    </row>
    <row r="110" spans="1:51" x14ac:dyDescent="0.25">
      <c r="A110" s="599"/>
      <c r="B110" s="242" t="s">
        <v>20</v>
      </c>
      <c r="C110" s="297">
        <v>2.9968999999999999E-2</v>
      </c>
      <c r="D110" s="297">
        <v>3.0577E-2</v>
      </c>
      <c r="E110" s="297">
        <v>3.1021E-2</v>
      </c>
      <c r="F110" s="297">
        <v>3.141E-2</v>
      </c>
      <c r="G110" s="297">
        <v>3.3187000000000001E-2</v>
      </c>
      <c r="H110" s="297">
        <v>5.7666000000000002E-2</v>
      </c>
      <c r="I110" s="297">
        <v>5.6468999999999998E-2</v>
      </c>
      <c r="J110" s="297">
        <v>5.7072999999999999E-2</v>
      </c>
      <c r="K110" s="297">
        <v>5.6027E-2</v>
      </c>
      <c r="L110" s="297">
        <v>3.2396000000000001E-2</v>
      </c>
      <c r="M110" s="297">
        <v>3.2539000000000005E-2</v>
      </c>
      <c r="N110" s="297">
        <v>2.9391E-2</v>
      </c>
      <c r="O110" s="297">
        <v>2.9968999999999999E-2</v>
      </c>
      <c r="P110" s="297">
        <v>3.0577E-2</v>
      </c>
      <c r="Q110" s="359">
        <v>3.5836947009265943E-2</v>
      </c>
      <c r="R110" s="359">
        <v>3.724710678873152E-2</v>
      </c>
      <c r="S110" s="359">
        <v>3.8516410091400353E-2</v>
      </c>
      <c r="T110" s="359">
        <v>6.6309462665942689E-2</v>
      </c>
      <c r="U110" s="359">
        <v>6.4000870790084929E-2</v>
      </c>
      <c r="V110" s="359">
        <v>6.514034176583261E-2</v>
      </c>
      <c r="W110" s="359">
        <v>6.3655268121491956E-2</v>
      </c>
      <c r="X110" s="359">
        <v>3.7259508923380577E-2</v>
      </c>
      <c r="Y110" s="359">
        <v>3.7400919788997934E-2</v>
      </c>
      <c r="Z110" s="359">
        <v>3.5865501330172481E-2</v>
      </c>
      <c r="AA110" s="359">
        <v>3.5461181829163087E-2</v>
      </c>
      <c r="AB110" s="359">
        <v>3.5803688506613855E-2</v>
      </c>
      <c r="AC110" s="359">
        <v>3.5836947009265943E-2</v>
      </c>
      <c r="AD110" s="359">
        <v>3.724710678873152E-2</v>
      </c>
      <c r="AE110" s="359">
        <v>3.8516410091400353E-2</v>
      </c>
      <c r="AF110" s="359">
        <v>6.6309462665942689E-2</v>
      </c>
      <c r="AG110" s="359">
        <v>6.4000870790084929E-2</v>
      </c>
      <c r="AH110" s="359">
        <v>6.514034176583261E-2</v>
      </c>
      <c r="AI110" s="359">
        <v>6.3655268121491956E-2</v>
      </c>
      <c r="AJ110" s="359">
        <v>3.7259508923380577E-2</v>
      </c>
      <c r="AK110" s="359">
        <v>3.7400919788997934E-2</v>
      </c>
      <c r="AL110" s="359">
        <v>3.5865501330172481E-2</v>
      </c>
      <c r="AM110" s="359">
        <v>3.5461181829163087E-2</v>
      </c>
      <c r="AN110" s="359">
        <v>3.5803688506613855E-2</v>
      </c>
      <c r="AO110" s="359">
        <v>3.5836947009265943E-2</v>
      </c>
      <c r="AP110" s="359">
        <v>3.724710678873152E-2</v>
      </c>
      <c r="AQ110" s="359">
        <v>3.8516410091400353E-2</v>
      </c>
      <c r="AR110" s="359">
        <v>6.6309462665942689E-2</v>
      </c>
      <c r="AS110" s="359">
        <v>6.4000870790084929E-2</v>
      </c>
      <c r="AT110" s="359">
        <v>6.514034176583261E-2</v>
      </c>
      <c r="AU110" s="359">
        <v>6.3655268121491956E-2</v>
      </c>
      <c r="AV110" s="359">
        <v>3.7259508923380577E-2</v>
      </c>
      <c r="AW110" s="359">
        <v>3.7400919788997934E-2</v>
      </c>
      <c r="AX110" s="359">
        <v>3.5865501330172481E-2</v>
      </c>
      <c r="AY110" s="359">
        <v>3.5461181829163087E-2</v>
      </c>
    </row>
    <row r="111" spans="1:51" x14ac:dyDescent="0.25">
      <c r="A111" s="599"/>
      <c r="B111" s="242" t="s">
        <v>0</v>
      </c>
      <c r="C111" s="297">
        <v>3.4132000000000003E-2</v>
      </c>
      <c r="D111" s="297">
        <v>3.3488999999999998E-2</v>
      </c>
      <c r="E111" s="297">
        <v>3.4247E-2</v>
      </c>
      <c r="F111" s="297">
        <v>3.0629999999999998E-2</v>
      </c>
      <c r="G111" s="297">
        <v>3.9796999999999999E-2</v>
      </c>
      <c r="H111" s="297">
        <v>7.2358000000000006E-2</v>
      </c>
      <c r="I111" s="297">
        <v>6.7395999999999998E-2</v>
      </c>
      <c r="J111" s="297">
        <v>7.0425000000000001E-2</v>
      </c>
      <c r="K111" s="297">
        <v>7.1262999999999993E-2</v>
      </c>
      <c r="L111" s="297">
        <v>3.2589E-2</v>
      </c>
      <c r="M111" s="297">
        <v>3.1684999999999998E-2</v>
      </c>
      <c r="N111" s="297">
        <v>3.1695000000000001E-2</v>
      </c>
      <c r="O111" s="297">
        <v>3.4132000000000003E-2</v>
      </c>
      <c r="P111" s="297">
        <v>3.3488999999999998E-2</v>
      </c>
      <c r="Q111" s="359">
        <v>4.0293897309057192E-2</v>
      </c>
      <c r="R111" s="359">
        <v>4.0677612652921684E-2</v>
      </c>
      <c r="S111" s="359">
        <v>4.4373882610231265E-2</v>
      </c>
      <c r="T111" s="359">
        <v>8.2921252408061474E-2</v>
      </c>
      <c r="U111" s="359">
        <v>7.611375495994252E-2</v>
      </c>
      <c r="V111" s="359">
        <v>7.9992544778656596E-2</v>
      </c>
      <c r="W111" s="359">
        <v>8.0818475623750205E-2</v>
      </c>
      <c r="X111" s="359">
        <v>4.278377819515556E-2</v>
      </c>
      <c r="Y111" s="359">
        <v>4.1885023820230391E-2</v>
      </c>
      <c r="Z111" s="359">
        <v>4.0491838056818039E-2</v>
      </c>
      <c r="AA111" s="359">
        <v>4.0300987691453578E-2</v>
      </c>
      <c r="AB111" s="359">
        <v>4.0066560101273123E-2</v>
      </c>
      <c r="AC111" s="359">
        <v>4.0293897309057192E-2</v>
      </c>
      <c r="AD111" s="359">
        <v>4.0677612652921684E-2</v>
      </c>
      <c r="AE111" s="359">
        <v>4.4373882610231265E-2</v>
      </c>
      <c r="AF111" s="359">
        <v>8.2921252408061474E-2</v>
      </c>
      <c r="AG111" s="359">
        <v>7.611375495994252E-2</v>
      </c>
      <c r="AH111" s="359">
        <v>7.9992544778656596E-2</v>
      </c>
      <c r="AI111" s="359">
        <v>8.0818475623750205E-2</v>
      </c>
      <c r="AJ111" s="359">
        <v>4.278377819515556E-2</v>
      </c>
      <c r="AK111" s="359">
        <v>4.1885023820230391E-2</v>
      </c>
      <c r="AL111" s="359">
        <v>4.0491838056818039E-2</v>
      </c>
      <c r="AM111" s="359">
        <v>4.0300987691453578E-2</v>
      </c>
      <c r="AN111" s="359">
        <v>4.0066560101273123E-2</v>
      </c>
      <c r="AO111" s="359">
        <v>4.0293897309057192E-2</v>
      </c>
      <c r="AP111" s="359">
        <v>4.0677612652921684E-2</v>
      </c>
      <c r="AQ111" s="359">
        <v>4.4373882610231265E-2</v>
      </c>
      <c r="AR111" s="359">
        <v>8.2921252408061474E-2</v>
      </c>
      <c r="AS111" s="359">
        <v>7.611375495994252E-2</v>
      </c>
      <c r="AT111" s="359">
        <v>7.9992544778656596E-2</v>
      </c>
      <c r="AU111" s="359">
        <v>8.0818475623750205E-2</v>
      </c>
      <c r="AV111" s="359">
        <v>4.278377819515556E-2</v>
      </c>
      <c r="AW111" s="359">
        <v>4.1885023820230391E-2</v>
      </c>
      <c r="AX111" s="359">
        <v>4.0491838056818039E-2</v>
      </c>
      <c r="AY111" s="359">
        <v>4.0300987691453578E-2</v>
      </c>
    </row>
    <row r="112" spans="1:51" x14ac:dyDescent="0.25">
      <c r="A112" s="599"/>
      <c r="B112" s="242" t="s">
        <v>21</v>
      </c>
      <c r="C112" s="297">
        <v>2.9693000000000001E-2</v>
      </c>
      <c r="D112" s="297">
        <v>3.0592999999999999E-2</v>
      </c>
      <c r="E112" s="297">
        <v>3.2857999999999998E-2</v>
      </c>
      <c r="F112" s="297">
        <v>3.4287999999999999E-2</v>
      </c>
      <c r="G112" s="297">
        <v>3.5048000000000003E-2</v>
      </c>
      <c r="H112" s="297">
        <v>6.2170000000000003E-2</v>
      </c>
      <c r="I112" s="297">
        <v>6.0176E-2</v>
      </c>
      <c r="J112" s="297">
        <v>6.1452E-2</v>
      </c>
      <c r="K112" s="297">
        <v>5.9685000000000002E-2</v>
      </c>
      <c r="L112" s="297">
        <v>3.4070000000000003E-2</v>
      </c>
      <c r="M112" s="297">
        <v>3.4317E-2</v>
      </c>
      <c r="N112" s="297">
        <v>2.9395000000000001E-2</v>
      </c>
      <c r="O112" s="297">
        <v>2.9693000000000001E-2</v>
      </c>
      <c r="P112" s="297">
        <v>3.0592999999999999E-2</v>
      </c>
      <c r="Q112" s="359">
        <v>3.7774857726889002E-2</v>
      </c>
      <c r="R112" s="359">
        <v>3.9680987962847677E-2</v>
      </c>
      <c r="S112" s="359">
        <v>4.0665288415437088E-2</v>
      </c>
      <c r="T112" s="359">
        <v>7.1456120715938987E-2</v>
      </c>
      <c r="U112" s="359">
        <v>6.8162158816641796E-2</v>
      </c>
      <c r="V112" s="359">
        <v>7.0085521754176872E-2</v>
      </c>
      <c r="W112" s="359">
        <v>6.7830751674890624E-2</v>
      </c>
      <c r="X112" s="359">
        <v>3.9214226609984193E-2</v>
      </c>
      <c r="Y112" s="359">
        <v>3.94016462098754E-2</v>
      </c>
      <c r="Z112" s="359">
        <v>3.7165931772986015E-2</v>
      </c>
      <c r="AA112" s="359">
        <v>3.6471133037168639E-2</v>
      </c>
      <c r="AB112" s="359">
        <v>3.695162369297144E-2</v>
      </c>
      <c r="AC112" s="359">
        <v>3.7774857726889002E-2</v>
      </c>
      <c r="AD112" s="359">
        <v>3.9680987962847677E-2</v>
      </c>
      <c r="AE112" s="359">
        <v>4.0665288415437088E-2</v>
      </c>
      <c r="AF112" s="359">
        <v>7.1456120715938987E-2</v>
      </c>
      <c r="AG112" s="359">
        <v>6.8162158816641796E-2</v>
      </c>
      <c r="AH112" s="359">
        <v>7.0085521754176872E-2</v>
      </c>
      <c r="AI112" s="359">
        <v>6.7830751674890624E-2</v>
      </c>
      <c r="AJ112" s="359">
        <v>3.9214226609984193E-2</v>
      </c>
      <c r="AK112" s="359">
        <v>3.94016462098754E-2</v>
      </c>
      <c r="AL112" s="359">
        <v>3.7165931772986015E-2</v>
      </c>
      <c r="AM112" s="359">
        <v>3.6471133037168639E-2</v>
      </c>
      <c r="AN112" s="359">
        <v>3.695162369297144E-2</v>
      </c>
      <c r="AO112" s="359">
        <v>3.7774857726889002E-2</v>
      </c>
      <c r="AP112" s="359">
        <v>3.9680987962847677E-2</v>
      </c>
      <c r="AQ112" s="359">
        <v>4.0665288415437088E-2</v>
      </c>
      <c r="AR112" s="359">
        <v>7.1456120715938987E-2</v>
      </c>
      <c r="AS112" s="359">
        <v>6.8162158816641796E-2</v>
      </c>
      <c r="AT112" s="359">
        <v>7.0085521754176872E-2</v>
      </c>
      <c r="AU112" s="359">
        <v>6.7830751674890624E-2</v>
      </c>
      <c r="AV112" s="359">
        <v>3.9214226609984193E-2</v>
      </c>
      <c r="AW112" s="359">
        <v>3.94016462098754E-2</v>
      </c>
      <c r="AX112" s="359">
        <v>3.7165931772986015E-2</v>
      </c>
      <c r="AY112" s="359">
        <v>3.6471133037168639E-2</v>
      </c>
    </row>
    <row r="113" spans="1:51" x14ac:dyDescent="0.25">
      <c r="A113" s="599"/>
      <c r="B113" s="242" t="s">
        <v>1</v>
      </c>
      <c r="C113" s="297">
        <v>2.3078999999999999E-2</v>
      </c>
      <c r="D113" s="297">
        <v>2.3199999999999998E-2</v>
      </c>
      <c r="E113" s="297">
        <v>2.3355999999999998E-2</v>
      </c>
      <c r="F113" s="297">
        <v>3.3175999999999997E-2</v>
      </c>
      <c r="G113" s="297">
        <v>4.7296999999999999E-2</v>
      </c>
      <c r="H113" s="297">
        <v>7.3122000000000006E-2</v>
      </c>
      <c r="I113" s="297">
        <v>6.7735000000000004E-2</v>
      </c>
      <c r="J113" s="297">
        <v>7.0883000000000002E-2</v>
      </c>
      <c r="K113" s="297">
        <v>7.4445999999999998E-2</v>
      </c>
      <c r="L113" s="297">
        <v>3.3015000000000003E-2</v>
      </c>
      <c r="M113" s="297">
        <v>2.3477000000000001E-2</v>
      </c>
      <c r="N113" s="297">
        <v>2.3244999999999998E-2</v>
      </c>
      <c r="O113" s="297">
        <v>2.3078999999999999E-2</v>
      </c>
      <c r="P113" s="297">
        <v>2.3199999999999998E-2</v>
      </c>
      <c r="Q113" s="359">
        <v>3.9617153139619901E-2</v>
      </c>
      <c r="R113" s="359">
        <v>4.5743649930663738E-2</v>
      </c>
      <c r="S113" s="359">
        <v>5.0718637352741708E-2</v>
      </c>
      <c r="T113" s="359">
        <v>8.3767478091820946E-2</v>
      </c>
      <c r="U113" s="359">
        <v>7.648279309392482E-2</v>
      </c>
      <c r="V113" s="359">
        <v>8.0494757589742283E-2</v>
      </c>
      <c r="W113" s="359">
        <v>8.4321138672625029E-2</v>
      </c>
      <c r="X113" s="359">
        <v>4.8877584057831824E-2</v>
      </c>
      <c r="Y113" s="359">
        <v>4.5545486918825803E-2</v>
      </c>
      <c r="Z113" s="359">
        <v>4.13199689848191E-2</v>
      </c>
      <c r="AA113" s="359">
        <v>3.8909365818860897E-2</v>
      </c>
      <c r="AB113" s="359">
        <v>3.9213105278525E-2</v>
      </c>
      <c r="AC113" s="359">
        <v>3.9617153139619901E-2</v>
      </c>
      <c r="AD113" s="359">
        <v>4.5743649930663738E-2</v>
      </c>
      <c r="AE113" s="359">
        <v>5.0718637352741708E-2</v>
      </c>
      <c r="AF113" s="359">
        <v>8.3767478091820946E-2</v>
      </c>
      <c r="AG113" s="359">
        <v>7.648279309392482E-2</v>
      </c>
      <c r="AH113" s="359">
        <v>8.0494757589742283E-2</v>
      </c>
      <c r="AI113" s="359">
        <v>8.4321138672625029E-2</v>
      </c>
      <c r="AJ113" s="359">
        <v>4.8877584057831824E-2</v>
      </c>
      <c r="AK113" s="359">
        <v>4.5545486918825803E-2</v>
      </c>
      <c r="AL113" s="359">
        <v>4.13199689848191E-2</v>
      </c>
      <c r="AM113" s="359">
        <v>3.8909365818860897E-2</v>
      </c>
      <c r="AN113" s="359">
        <v>3.9213105278525E-2</v>
      </c>
      <c r="AO113" s="359">
        <v>3.9617153139619901E-2</v>
      </c>
      <c r="AP113" s="359">
        <v>4.5743649930663738E-2</v>
      </c>
      <c r="AQ113" s="359">
        <v>5.0718637352741708E-2</v>
      </c>
      <c r="AR113" s="359">
        <v>8.3767478091820946E-2</v>
      </c>
      <c r="AS113" s="359">
        <v>7.648279309392482E-2</v>
      </c>
      <c r="AT113" s="359">
        <v>8.0494757589742283E-2</v>
      </c>
      <c r="AU113" s="359">
        <v>8.4321138672625029E-2</v>
      </c>
      <c r="AV113" s="359">
        <v>4.8877584057831824E-2</v>
      </c>
      <c r="AW113" s="359">
        <v>4.5545486918825803E-2</v>
      </c>
      <c r="AX113" s="359">
        <v>4.13199689848191E-2</v>
      </c>
      <c r="AY113" s="359">
        <v>3.8909365818860897E-2</v>
      </c>
    </row>
    <row r="114" spans="1:51" x14ac:dyDescent="0.25">
      <c r="A114" s="599"/>
      <c r="B114" s="242" t="s">
        <v>22</v>
      </c>
      <c r="C114" s="297">
        <v>2.4317999999999999E-2</v>
      </c>
      <c r="D114" s="297">
        <v>2.3214000000000002E-2</v>
      </c>
      <c r="E114" s="297">
        <v>2.3549E-2</v>
      </c>
      <c r="F114" s="297">
        <v>2.4410999999999999E-2</v>
      </c>
      <c r="G114" s="297">
        <v>2.3886999999999999E-2</v>
      </c>
      <c r="H114" s="297">
        <v>3.7404E-2</v>
      </c>
      <c r="I114" s="297">
        <v>3.7322000000000001E-2</v>
      </c>
      <c r="J114" s="297">
        <v>3.7436999999999998E-2</v>
      </c>
      <c r="K114" s="297">
        <v>3.7679999999999998E-2</v>
      </c>
      <c r="L114" s="297">
        <v>2.3616999999999999E-2</v>
      </c>
      <c r="M114" s="297">
        <v>2.3615999999999998E-2</v>
      </c>
      <c r="N114" s="297">
        <v>2.3258999999999998E-2</v>
      </c>
      <c r="O114" s="297">
        <v>2.4317999999999999E-2</v>
      </c>
      <c r="P114" s="297">
        <v>2.3214000000000002E-2</v>
      </c>
      <c r="Q114" s="359">
        <v>2.6409753913920878E-2</v>
      </c>
      <c r="R114" s="359">
        <v>2.7322681190219626E-2</v>
      </c>
      <c r="S114" s="359">
        <v>2.7133375868976847E-2</v>
      </c>
      <c r="T114" s="359">
        <v>4.2055034722303222E-2</v>
      </c>
      <c r="U114" s="359">
        <v>4.1496000863792237E-2</v>
      </c>
      <c r="V114" s="359">
        <v>4.184750262299454E-2</v>
      </c>
      <c r="W114" s="359">
        <v>4.1732129792263518E-2</v>
      </c>
      <c r="X114" s="359">
        <v>2.6867527237604369E-2</v>
      </c>
      <c r="Y114" s="359">
        <v>2.6775280183559267E-2</v>
      </c>
      <c r="Z114" s="359">
        <v>2.6333627509071245E-2</v>
      </c>
      <c r="AA114" s="359">
        <v>2.6980542061476737E-2</v>
      </c>
      <c r="AB114" s="359">
        <v>2.6416650778008609E-2</v>
      </c>
      <c r="AC114" s="359">
        <v>2.6409753913920878E-2</v>
      </c>
      <c r="AD114" s="359">
        <v>2.7322681190219626E-2</v>
      </c>
      <c r="AE114" s="359">
        <v>2.7133375868976847E-2</v>
      </c>
      <c r="AF114" s="359">
        <v>4.2055034722303222E-2</v>
      </c>
      <c r="AG114" s="359">
        <v>4.1496000863792237E-2</v>
      </c>
      <c r="AH114" s="359">
        <v>4.184750262299454E-2</v>
      </c>
      <c r="AI114" s="359">
        <v>4.1732129792263518E-2</v>
      </c>
      <c r="AJ114" s="359">
        <v>2.6867527237604369E-2</v>
      </c>
      <c r="AK114" s="359">
        <v>2.6775280183559267E-2</v>
      </c>
      <c r="AL114" s="359">
        <v>2.6333627509071245E-2</v>
      </c>
      <c r="AM114" s="359">
        <v>2.6980542061476737E-2</v>
      </c>
      <c r="AN114" s="359">
        <v>2.6416650778008609E-2</v>
      </c>
      <c r="AO114" s="359">
        <v>2.6409753913920878E-2</v>
      </c>
      <c r="AP114" s="359">
        <v>2.7322681190219626E-2</v>
      </c>
      <c r="AQ114" s="359">
        <v>2.7133375868976847E-2</v>
      </c>
      <c r="AR114" s="359">
        <v>4.2055034722303222E-2</v>
      </c>
      <c r="AS114" s="359">
        <v>4.1496000863792237E-2</v>
      </c>
      <c r="AT114" s="359">
        <v>4.184750262299454E-2</v>
      </c>
      <c r="AU114" s="359">
        <v>4.1732129792263518E-2</v>
      </c>
      <c r="AV114" s="359">
        <v>2.6867527237604369E-2</v>
      </c>
      <c r="AW114" s="359">
        <v>2.6775280183559267E-2</v>
      </c>
      <c r="AX114" s="359">
        <v>2.6333627509071245E-2</v>
      </c>
      <c r="AY114" s="359">
        <v>2.6980542061476737E-2</v>
      </c>
    </row>
    <row r="115" spans="1:51" x14ac:dyDescent="0.25">
      <c r="A115" s="599"/>
      <c r="B115" s="77" t="s">
        <v>9</v>
      </c>
      <c r="C115" s="297">
        <v>3.4132999999999997E-2</v>
      </c>
      <c r="D115" s="297">
        <v>3.3505E-2</v>
      </c>
      <c r="E115" s="297">
        <v>3.4636E-2</v>
      </c>
      <c r="F115" s="297">
        <v>3.3085999999999997E-2</v>
      </c>
      <c r="G115" s="297">
        <v>3.1968000000000003E-2</v>
      </c>
      <c r="H115" s="297">
        <v>3.7016E-2</v>
      </c>
      <c r="I115" s="297">
        <v>3.6936999999999998E-2</v>
      </c>
      <c r="J115" s="297">
        <v>3.7067000000000003E-2</v>
      </c>
      <c r="K115" s="297">
        <v>5.7865E-2</v>
      </c>
      <c r="L115" s="297">
        <v>3.4433999999999999E-2</v>
      </c>
      <c r="M115" s="297">
        <v>3.2101999999999999E-2</v>
      </c>
      <c r="N115" s="297">
        <v>3.1699999999999999E-2</v>
      </c>
      <c r="O115" s="297">
        <v>3.4132999999999997E-2</v>
      </c>
      <c r="P115" s="297">
        <v>3.3505E-2</v>
      </c>
      <c r="Q115" s="359">
        <v>3.7313376815714949E-2</v>
      </c>
      <c r="R115" s="359">
        <v>3.7722560610678801E-2</v>
      </c>
      <c r="S115" s="359">
        <v>3.8041371807305921E-2</v>
      </c>
      <c r="T115" s="359">
        <v>4.1566777657655103E-2</v>
      </c>
      <c r="U115" s="359">
        <v>4.1015525671780302E-2</v>
      </c>
      <c r="V115" s="359">
        <v>4.1377617597136797E-2</v>
      </c>
      <c r="W115" s="359">
        <v>6.5759671666262468E-2</v>
      </c>
      <c r="X115" s="359">
        <v>3.6786239766208824E-2</v>
      </c>
      <c r="Y115" s="359">
        <v>3.6868254962226635E-2</v>
      </c>
      <c r="Z115" s="359">
        <v>3.6517299789119273E-2</v>
      </c>
      <c r="AA115" s="359">
        <v>3.7307487668204763E-2</v>
      </c>
      <c r="AB115" s="359">
        <v>3.6966589761195455E-2</v>
      </c>
      <c r="AC115" s="359">
        <v>3.7313376815714949E-2</v>
      </c>
      <c r="AD115" s="359">
        <v>3.7722560610678801E-2</v>
      </c>
      <c r="AE115" s="359">
        <v>3.8041371807305921E-2</v>
      </c>
      <c r="AF115" s="359">
        <v>4.1566777657655103E-2</v>
      </c>
      <c r="AG115" s="359">
        <v>4.1015525671780302E-2</v>
      </c>
      <c r="AH115" s="359">
        <v>4.1377617597136797E-2</v>
      </c>
      <c r="AI115" s="359">
        <v>6.5759671666262468E-2</v>
      </c>
      <c r="AJ115" s="359">
        <v>3.6786239766208824E-2</v>
      </c>
      <c r="AK115" s="359">
        <v>3.6868254962226635E-2</v>
      </c>
      <c r="AL115" s="359">
        <v>3.6517299789119273E-2</v>
      </c>
      <c r="AM115" s="359">
        <v>3.7307487668204763E-2</v>
      </c>
      <c r="AN115" s="359">
        <v>3.6966589761195455E-2</v>
      </c>
      <c r="AO115" s="359">
        <v>3.7313376815714949E-2</v>
      </c>
      <c r="AP115" s="359">
        <v>3.7722560610678801E-2</v>
      </c>
      <c r="AQ115" s="359">
        <v>3.8041371807305921E-2</v>
      </c>
      <c r="AR115" s="359">
        <v>4.1566777657655103E-2</v>
      </c>
      <c r="AS115" s="359">
        <v>4.1015525671780302E-2</v>
      </c>
      <c r="AT115" s="359">
        <v>4.1377617597136797E-2</v>
      </c>
      <c r="AU115" s="359">
        <v>6.5759671666262468E-2</v>
      </c>
      <c r="AV115" s="359">
        <v>3.6786239766208824E-2</v>
      </c>
      <c r="AW115" s="359">
        <v>3.6868254962226635E-2</v>
      </c>
      <c r="AX115" s="359">
        <v>3.6517299789119273E-2</v>
      </c>
      <c r="AY115" s="359">
        <v>3.7307487668204763E-2</v>
      </c>
    </row>
    <row r="116" spans="1:51" x14ac:dyDescent="0.25">
      <c r="A116" s="599"/>
      <c r="B116" s="77" t="s">
        <v>3</v>
      </c>
      <c r="C116" s="297">
        <v>3.4132000000000003E-2</v>
      </c>
      <c r="D116" s="297">
        <v>3.3488999999999998E-2</v>
      </c>
      <c r="E116" s="297">
        <v>3.4247E-2</v>
      </c>
      <c r="F116" s="297">
        <v>3.0629999999999998E-2</v>
      </c>
      <c r="G116" s="297">
        <v>3.9796999999999999E-2</v>
      </c>
      <c r="H116" s="297">
        <v>7.2358000000000006E-2</v>
      </c>
      <c r="I116" s="297">
        <v>6.7395999999999998E-2</v>
      </c>
      <c r="J116" s="297">
        <v>7.0425000000000001E-2</v>
      </c>
      <c r="K116" s="297">
        <v>7.1262999999999993E-2</v>
      </c>
      <c r="L116" s="297">
        <v>3.2589E-2</v>
      </c>
      <c r="M116" s="297">
        <v>3.1684999999999998E-2</v>
      </c>
      <c r="N116" s="297">
        <v>3.1695000000000001E-2</v>
      </c>
      <c r="O116" s="297">
        <v>3.4132000000000003E-2</v>
      </c>
      <c r="P116" s="297">
        <v>3.3488999999999998E-2</v>
      </c>
      <c r="Q116" s="359">
        <v>4.0293897309057192E-2</v>
      </c>
      <c r="R116" s="359">
        <v>4.0677612652921684E-2</v>
      </c>
      <c r="S116" s="359">
        <v>4.4373882610231265E-2</v>
      </c>
      <c r="T116" s="359">
        <v>8.2921252408061474E-2</v>
      </c>
      <c r="U116" s="359">
        <v>7.611375495994252E-2</v>
      </c>
      <c r="V116" s="359">
        <v>7.9992544778656596E-2</v>
      </c>
      <c r="W116" s="359">
        <v>8.0818475623750205E-2</v>
      </c>
      <c r="X116" s="359">
        <v>4.278377819515556E-2</v>
      </c>
      <c r="Y116" s="359">
        <v>4.1885023820230391E-2</v>
      </c>
      <c r="Z116" s="359">
        <v>4.0491838056818039E-2</v>
      </c>
      <c r="AA116" s="359">
        <v>4.0300987691453578E-2</v>
      </c>
      <c r="AB116" s="359">
        <v>4.0066560101273123E-2</v>
      </c>
      <c r="AC116" s="359">
        <v>4.0293897309057192E-2</v>
      </c>
      <c r="AD116" s="359">
        <v>4.0677612652921684E-2</v>
      </c>
      <c r="AE116" s="359">
        <v>4.4373882610231265E-2</v>
      </c>
      <c r="AF116" s="359">
        <v>8.2921252408061474E-2</v>
      </c>
      <c r="AG116" s="359">
        <v>7.611375495994252E-2</v>
      </c>
      <c r="AH116" s="359">
        <v>7.9992544778656596E-2</v>
      </c>
      <c r="AI116" s="359">
        <v>8.0818475623750205E-2</v>
      </c>
      <c r="AJ116" s="359">
        <v>4.278377819515556E-2</v>
      </c>
      <c r="AK116" s="359">
        <v>4.1885023820230391E-2</v>
      </c>
      <c r="AL116" s="359">
        <v>4.0491838056818039E-2</v>
      </c>
      <c r="AM116" s="359">
        <v>4.0300987691453578E-2</v>
      </c>
      <c r="AN116" s="359">
        <v>4.0066560101273123E-2</v>
      </c>
      <c r="AO116" s="359">
        <v>4.0293897309057192E-2</v>
      </c>
      <c r="AP116" s="359">
        <v>4.0677612652921684E-2</v>
      </c>
      <c r="AQ116" s="359">
        <v>4.4373882610231265E-2</v>
      </c>
      <c r="AR116" s="359">
        <v>8.2921252408061474E-2</v>
      </c>
      <c r="AS116" s="359">
        <v>7.611375495994252E-2</v>
      </c>
      <c r="AT116" s="359">
        <v>7.9992544778656596E-2</v>
      </c>
      <c r="AU116" s="359">
        <v>8.0818475623750205E-2</v>
      </c>
      <c r="AV116" s="359">
        <v>4.278377819515556E-2</v>
      </c>
      <c r="AW116" s="359">
        <v>4.1885023820230391E-2</v>
      </c>
      <c r="AX116" s="359">
        <v>4.0491838056818039E-2</v>
      </c>
      <c r="AY116" s="359">
        <v>4.0300987691453578E-2</v>
      </c>
    </row>
    <row r="117" spans="1:51" x14ac:dyDescent="0.25">
      <c r="A117" s="599"/>
      <c r="B117" s="77" t="s">
        <v>4</v>
      </c>
      <c r="C117" s="297">
        <v>3.1230999999999998E-2</v>
      </c>
      <c r="D117" s="297">
        <v>3.1535000000000001E-2</v>
      </c>
      <c r="E117" s="297">
        <v>3.2278999999999995E-2</v>
      </c>
      <c r="F117" s="297">
        <v>3.3785999999999997E-2</v>
      </c>
      <c r="G117" s="297">
        <v>3.5278999999999998E-2</v>
      </c>
      <c r="H117" s="297">
        <v>6.1283999999999998E-2</v>
      </c>
      <c r="I117" s="297">
        <v>5.9367999999999997E-2</v>
      </c>
      <c r="J117" s="297">
        <v>6.0514999999999999E-2</v>
      </c>
      <c r="K117" s="297">
        <v>5.7696999999999998E-2</v>
      </c>
      <c r="L117" s="297">
        <v>3.4405999999999999E-2</v>
      </c>
      <c r="M117" s="297">
        <v>3.3929000000000001E-2</v>
      </c>
      <c r="N117" s="297">
        <v>2.9774999999999999E-2</v>
      </c>
      <c r="O117" s="297">
        <v>3.1230999999999998E-2</v>
      </c>
      <c r="P117" s="297">
        <v>3.1535000000000001E-2</v>
      </c>
      <c r="Q117" s="359">
        <v>3.7668124977731247E-2</v>
      </c>
      <c r="R117" s="359">
        <v>3.9681623341888329E-2</v>
      </c>
      <c r="S117" s="359">
        <v>4.0939386305950648E-2</v>
      </c>
      <c r="T117" s="359">
        <v>7.044933540256805E-2</v>
      </c>
      <c r="U117" s="359">
        <v>6.7257269765461994E-2</v>
      </c>
      <c r="V117" s="359">
        <v>6.9031536538364843E-2</v>
      </c>
      <c r="W117" s="359">
        <v>6.5568740141146581E-2</v>
      </c>
      <c r="X117" s="359">
        <v>3.9464766121060597E-2</v>
      </c>
      <c r="Y117" s="359">
        <v>3.9506934073756855E-2</v>
      </c>
      <c r="Z117" s="359">
        <v>3.7485829777602328E-2</v>
      </c>
      <c r="AA117" s="359">
        <v>3.7294886604471444E-2</v>
      </c>
      <c r="AB117" s="359">
        <v>3.7502533366214272E-2</v>
      </c>
      <c r="AC117" s="359">
        <v>3.7668124977731247E-2</v>
      </c>
      <c r="AD117" s="359">
        <v>3.9681623341888329E-2</v>
      </c>
      <c r="AE117" s="359">
        <v>4.0939386305950648E-2</v>
      </c>
      <c r="AF117" s="359">
        <v>7.044933540256805E-2</v>
      </c>
      <c r="AG117" s="359">
        <v>6.7257269765461994E-2</v>
      </c>
      <c r="AH117" s="359">
        <v>6.9031536538364843E-2</v>
      </c>
      <c r="AI117" s="359">
        <v>6.5568740141146581E-2</v>
      </c>
      <c r="AJ117" s="359">
        <v>3.9464766121060597E-2</v>
      </c>
      <c r="AK117" s="359">
        <v>3.9506934073756855E-2</v>
      </c>
      <c r="AL117" s="359">
        <v>3.7485829777602328E-2</v>
      </c>
      <c r="AM117" s="359">
        <v>3.7294886604471444E-2</v>
      </c>
      <c r="AN117" s="359">
        <v>3.7502533366214272E-2</v>
      </c>
      <c r="AO117" s="359">
        <v>3.7668124977731247E-2</v>
      </c>
      <c r="AP117" s="359">
        <v>3.9681623341888329E-2</v>
      </c>
      <c r="AQ117" s="359">
        <v>4.0939386305950648E-2</v>
      </c>
      <c r="AR117" s="359">
        <v>7.044933540256805E-2</v>
      </c>
      <c r="AS117" s="359">
        <v>6.7257269765461994E-2</v>
      </c>
      <c r="AT117" s="359">
        <v>6.9031536538364843E-2</v>
      </c>
      <c r="AU117" s="359">
        <v>6.5568740141146581E-2</v>
      </c>
      <c r="AV117" s="359">
        <v>3.9464766121060597E-2</v>
      </c>
      <c r="AW117" s="359">
        <v>3.9506934073756855E-2</v>
      </c>
      <c r="AX117" s="359">
        <v>3.7485829777602328E-2</v>
      </c>
      <c r="AY117" s="359">
        <v>3.7294886604471444E-2</v>
      </c>
    </row>
    <row r="118" spans="1:51" x14ac:dyDescent="0.25">
      <c r="A118" s="599"/>
      <c r="B118" s="77" t="s">
        <v>5</v>
      </c>
      <c r="C118" s="297">
        <v>2.9968999999999999E-2</v>
      </c>
      <c r="D118" s="297">
        <v>3.0577E-2</v>
      </c>
      <c r="E118" s="297">
        <v>3.1021E-2</v>
      </c>
      <c r="F118" s="297">
        <v>3.141E-2</v>
      </c>
      <c r="G118" s="297">
        <v>3.3187000000000001E-2</v>
      </c>
      <c r="H118" s="297">
        <v>5.7666000000000002E-2</v>
      </c>
      <c r="I118" s="297">
        <v>5.6468999999999998E-2</v>
      </c>
      <c r="J118" s="297">
        <v>5.7072999999999999E-2</v>
      </c>
      <c r="K118" s="297">
        <v>5.6027E-2</v>
      </c>
      <c r="L118" s="297">
        <v>3.2396000000000001E-2</v>
      </c>
      <c r="M118" s="297">
        <v>3.2539000000000005E-2</v>
      </c>
      <c r="N118" s="297">
        <v>2.9391E-2</v>
      </c>
      <c r="O118" s="297">
        <v>2.9968999999999999E-2</v>
      </c>
      <c r="P118" s="297">
        <v>3.0577E-2</v>
      </c>
      <c r="Q118" s="359">
        <v>3.5836947009265943E-2</v>
      </c>
      <c r="R118" s="359">
        <v>3.724710678873152E-2</v>
      </c>
      <c r="S118" s="359">
        <v>3.8516410091400353E-2</v>
      </c>
      <c r="T118" s="359">
        <v>6.6309462665942689E-2</v>
      </c>
      <c r="U118" s="359">
        <v>6.4000870790084929E-2</v>
      </c>
      <c r="V118" s="359">
        <v>6.514034176583261E-2</v>
      </c>
      <c r="W118" s="359">
        <v>6.3655268121491956E-2</v>
      </c>
      <c r="X118" s="359">
        <v>3.7259508923380577E-2</v>
      </c>
      <c r="Y118" s="359">
        <v>3.7400919788997934E-2</v>
      </c>
      <c r="Z118" s="359">
        <v>3.5865501330172481E-2</v>
      </c>
      <c r="AA118" s="359">
        <v>3.5461181829163087E-2</v>
      </c>
      <c r="AB118" s="359">
        <v>3.5803688506613855E-2</v>
      </c>
      <c r="AC118" s="359">
        <v>3.5836947009265943E-2</v>
      </c>
      <c r="AD118" s="359">
        <v>3.724710678873152E-2</v>
      </c>
      <c r="AE118" s="359">
        <v>3.8516410091400353E-2</v>
      </c>
      <c r="AF118" s="359">
        <v>6.6309462665942689E-2</v>
      </c>
      <c r="AG118" s="359">
        <v>6.4000870790084929E-2</v>
      </c>
      <c r="AH118" s="359">
        <v>6.514034176583261E-2</v>
      </c>
      <c r="AI118" s="359">
        <v>6.3655268121491956E-2</v>
      </c>
      <c r="AJ118" s="359">
        <v>3.7259508923380577E-2</v>
      </c>
      <c r="AK118" s="359">
        <v>3.7400919788997934E-2</v>
      </c>
      <c r="AL118" s="359">
        <v>3.5865501330172481E-2</v>
      </c>
      <c r="AM118" s="359">
        <v>3.5461181829163087E-2</v>
      </c>
      <c r="AN118" s="359">
        <v>3.5803688506613855E-2</v>
      </c>
      <c r="AO118" s="359">
        <v>3.5836947009265943E-2</v>
      </c>
      <c r="AP118" s="359">
        <v>3.724710678873152E-2</v>
      </c>
      <c r="AQ118" s="359">
        <v>3.8516410091400353E-2</v>
      </c>
      <c r="AR118" s="359">
        <v>6.6309462665942689E-2</v>
      </c>
      <c r="AS118" s="359">
        <v>6.4000870790084929E-2</v>
      </c>
      <c r="AT118" s="359">
        <v>6.514034176583261E-2</v>
      </c>
      <c r="AU118" s="359">
        <v>6.3655268121491956E-2</v>
      </c>
      <c r="AV118" s="359">
        <v>3.7259508923380577E-2</v>
      </c>
      <c r="AW118" s="359">
        <v>3.7400919788997934E-2</v>
      </c>
      <c r="AX118" s="359">
        <v>3.5865501330172481E-2</v>
      </c>
      <c r="AY118" s="359">
        <v>3.5461181829163087E-2</v>
      </c>
    </row>
    <row r="119" spans="1:51" x14ac:dyDescent="0.25">
      <c r="A119" s="599"/>
      <c r="B119" s="77" t="s">
        <v>23</v>
      </c>
      <c r="C119" s="297">
        <v>2.9968999999999999E-2</v>
      </c>
      <c r="D119" s="297">
        <v>3.0577E-2</v>
      </c>
      <c r="E119" s="297">
        <v>3.1021E-2</v>
      </c>
      <c r="F119" s="297">
        <v>3.141E-2</v>
      </c>
      <c r="G119" s="297">
        <v>3.3187000000000001E-2</v>
      </c>
      <c r="H119" s="297">
        <v>5.7666000000000002E-2</v>
      </c>
      <c r="I119" s="297">
        <v>5.6468999999999998E-2</v>
      </c>
      <c r="J119" s="297">
        <v>5.7072999999999999E-2</v>
      </c>
      <c r="K119" s="297">
        <v>5.6027E-2</v>
      </c>
      <c r="L119" s="297">
        <v>3.2396000000000001E-2</v>
      </c>
      <c r="M119" s="297">
        <v>3.2539000000000005E-2</v>
      </c>
      <c r="N119" s="297">
        <v>2.9391E-2</v>
      </c>
      <c r="O119" s="297">
        <v>2.9968999999999999E-2</v>
      </c>
      <c r="P119" s="297">
        <v>3.0577E-2</v>
      </c>
      <c r="Q119" s="359">
        <v>3.5836947009265943E-2</v>
      </c>
      <c r="R119" s="359">
        <v>3.724710678873152E-2</v>
      </c>
      <c r="S119" s="359">
        <v>3.8516410091400353E-2</v>
      </c>
      <c r="T119" s="359">
        <v>6.6309462665942689E-2</v>
      </c>
      <c r="U119" s="359">
        <v>6.4000870790084929E-2</v>
      </c>
      <c r="V119" s="359">
        <v>6.514034176583261E-2</v>
      </c>
      <c r="W119" s="359">
        <v>6.3655268121491956E-2</v>
      </c>
      <c r="X119" s="359">
        <v>3.7259508923380577E-2</v>
      </c>
      <c r="Y119" s="359">
        <v>3.7400919788997934E-2</v>
      </c>
      <c r="Z119" s="359">
        <v>3.5865501330172481E-2</v>
      </c>
      <c r="AA119" s="359">
        <v>3.5461181829163087E-2</v>
      </c>
      <c r="AB119" s="359">
        <v>3.5803688506613855E-2</v>
      </c>
      <c r="AC119" s="359">
        <v>3.5836947009265943E-2</v>
      </c>
      <c r="AD119" s="359">
        <v>3.724710678873152E-2</v>
      </c>
      <c r="AE119" s="359">
        <v>3.8516410091400353E-2</v>
      </c>
      <c r="AF119" s="359">
        <v>6.6309462665942689E-2</v>
      </c>
      <c r="AG119" s="359">
        <v>6.4000870790084929E-2</v>
      </c>
      <c r="AH119" s="359">
        <v>6.514034176583261E-2</v>
      </c>
      <c r="AI119" s="359">
        <v>6.3655268121491956E-2</v>
      </c>
      <c r="AJ119" s="359">
        <v>3.7259508923380577E-2</v>
      </c>
      <c r="AK119" s="359">
        <v>3.7400919788997934E-2</v>
      </c>
      <c r="AL119" s="359">
        <v>3.5865501330172481E-2</v>
      </c>
      <c r="AM119" s="359">
        <v>3.5461181829163087E-2</v>
      </c>
      <c r="AN119" s="359">
        <v>3.5803688506613855E-2</v>
      </c>
      <c r="AO119" s="359">
        <v>3.5836947009265943E-2</v>
      </c>
      <c r="AP119" s="359">
        <v>3.724710678873152E-2</v>
      </c>
      <c r="AQ119" s="359">
        <v>3.8516410091400353E-2</v>
      </c>
      <c r="AR119" s="359">
        <v>6.6309462665942689E-2</v>
      </c>
      <c r="AS119" s="359">
        <v>6.4000870790084929E-2</v>
      </c>
      <c r="AT119" s="359">
        <v>6.514034176583261E-2</v>
      </c>
      <c r="AU119" s="359">
        <v>6.3655268121491956E-2</v>
      </c>
      <c r="AV119" s="359">
        <v>3.7259508923380577E-2</v>
      </c>
      <c r="AW119" s="359">
        <v>3.7400919788997934E-2</v>
      </c>
      <c r="AX119" s="359">
        <v>3.5865501330172481E-2</v>
      </c>
      <c r="AY119" s="359">
        <v>3.5461181829163087E-2</v>
      </c>
    </row>
    <row r="120" spans="1:51" x14ac:dyDescent="0.25">
      <c r="A120" s="599"/>
      <c r="B120" s="77" t="s">
        <v>24</v>
      </c>
      <c r="C120" s="297">
        <v>2.9968999999999999E-2</v>
      </c>
      <c r="D120" s="297">
        <v>3.0577E-2</v>
      </c>
      <c r="E120" s="297">
        <v>3.1021E-2</v>
      </c>
      <c r="F120" s="297">
        <v>3.141E-2</v>
      </c>
      <c r="G120" s="297">
        <v>3.3187000000000001E-2</v>
      </c>
      <c r="H120" s="297">
        <v>5.7666000000000002E-2</v>
      </c>
      <c r="I120" s="297">
        <v>5.6468999999999998E-2</v>
      </c>
      <c r="J120" s="297">
        <v>5.7072999999999999E-2</v>
      </c>
      <c r="K120" s="297">
        <v>5.6027E-2</v>
      </c>
      <c r="L120" s="297">
        <v>3.2396000000000001E-2</v>
      </c>
      <c r="M120" s="297">
        <v>3.2539000000000005E-2</v>
      </c>
      <c r="N120" s="297">
        <v>2.9391E-2</v>
      </c>
      <c r="O120" s="297">
        <v>2.9968999999999999E-2</v>
      </c>
      <c r="P120" s="297">
        <v>3.0577E-2</v>
      </c>
      <c r="Q120" s="359">
        <v>3.5836947009265943E-2</v>
      </c>
      <c r="R120" s="359">
        <v>3.724710678873152E-2</v>
      </c>
      <c r="S120" s="359">
        <v>3.8516410091400353E-2</v>
      </c>
      <c r="T120" s="359">
        <v>6.6309462665942689E-2</v>
      </c>
      <c r="U120" s="359">
        <v>6.4000870790084929E-2</v>
      </c>
      <c r="V120" s="359">
        <v>6.514034176583261E-2</v>
      </c>
      <c r="W120" s="359">
        <v>6.3655268121491956E-2</v>
      </c>
      <c r="X120" s="359">
        <v>3.7259508923380577E-2</v>
      </c>
      <c r="Y120" s="359">
        <v>3.7400919788997934E-2</v>
      </c>
      <c r="Z120" s="359">
        <v>3.5865501330172481E-2</v>
      </c>
      <c r="AA120" s="359">
        <v>3.5461181829163087E-2</v>
      </c>
      <c r="AB120" s="359">
        <v>3.5803688506613855E-2</v>
      </c>
      <c r="AC120" s="359">
        <v>3.5836947009265943E-2</v>
      </c>
      <c r="AD120" s="359">
        <v>3.724710678873152E-2</v>
      </c>
      <c r="AE120" s="359">
        <v>3.8516410091400353E-2</v>
      </c>
      <c r="AF120" s="359">
        <v>6.6309462665942689E-2</v>
      </c>
      <c r="AG120" s="359">
        <v>6.4000870790084929E-2</v>
      </c>
      <c r="AH120" s="359">
        <v>6.514034176583261E-2</v>
      </c>
      <c r="AI120" s="359">
        <v>6.3655268121491956E-2</v>
      </c>
      <c r="AJ120" s="359">
        <v>3.7259508923380577E-2</v>
      </c>
      <c r="AK120" s="359">
        <v>3.7400919788997934E-2</v>
      </c>
      <c r="AL120" s="359">
        <v>3.5865501330172481E-2</v>
      </c>
      <c r="AM120" s="359">
        <v>3.5461181829163087E-2</v>
      </c>
      <c r="AN120" s="359">
        <v>3.5803688506613855E-2</v>
      </c>
      <c r="AO120" s="359">
        <v>3.5836947009265943E-2</v>
      </c>
      <c r="AP120" s="359">
        <v>3.724710678873152E-2</v>
      </c>
      <c r="AQ120" s="359">
        <v>3.8516410091400353E-2</v>
      </c>
      <c r="AR120" s="359">
        <v>6.6309462665942689E-2</v>
      </c>
      <c r="AS120" s="359">
        <v>6.4000870790084929E-2</v>
      </c>
      <c r="AT120" s="359">
        <v>6.514034176583261E-2</v>
      </c>
      <c r="AU120" s="359">
        <v>6.3655268121491956E-2</v>
      </c>
      <c r="AV120" s="359">
        <v>3.7259508923380577E-2</v>
      </c>
      <c r="AW120" s="359">
        <v>3.7400919788997934E-2</v>
      </c>
      <c r="AX120" s="359">
        <v>3.5865501330172481E-2</v>
      </c>
      <c r="AY120" s="359">
        <v>3.5461181829163087E-2</v>
      </c>
    </row>
    <row r="121" spans="1:51" x14ac:dyDescent="0.25">
      <c r="A121" s="599"/>
      <c r="B121" s="77" t="s">
        <v>7</v>
      </c>
      <c r="C121" s="297">
        <v>2.8740000000000002E-2</v>
      </c>
      <c r="D121" s="297">
        <v>2.9204000000000001E-2</v>
      </c>
      <c r="E121" s="297">
        <v>3.0634000000000002E-2</v>
      </c>
      <c r="F121" s="297">
        <v>3.1116000000000001E-2</v>
      </c>
      <c r="G121" s="297">
        <v>3.1826E-2</v>
      </c>
      <c r="H121" s="297">
        <v>5.5056000000000001E-2</v>
      </c>
      <c r="I121" s="297">
        <v>5.3829999999999996E-2</v>
      </c>
      <c r="J121" s="297">
        <v>5.4605000000000001E-2</v>
      </c>
      <c r="K121" s="297">
        <v>5.3553999999999997E-2</v>
      </c>
      <c r="L121" s="297">
        <v>3.1075999999999999E-2</v>
      </c>
      <c r="M121" s="297">
        <v>3.1245999999999999E-2</v>
      </c>
      <c r="N121" s="297">
        <v>2.8242E-2</v>
      </c>
      <c r="O121" s="297">
        <v>2.8740000000000002E-2</v>
      </c>
      <c r="P121" s="297">
        <v>2.9204000000000001E-2</v>
      </c>
      <c r="Q121" s="359">
        <v>3.4818737873830843E-2</v>
      </c>
      <c r="R121" s="359">
        <v>3.6102588979802466E-2</v>
      </c>
      <c r="S121" s="359">
        <v>3.6904195360291804E-2</v>
      </c>
      <c r="T121" s="359">
        <v>6.3303885336710788E-2</v>
      </c>
      <c r="U121" s="359">
        <v>6.1003565049098853E-2</v>
      </c>
      <c r="V121" s="359">
        <v>6.2325034271069515E-2</v>
      </c>
      <c r="W121" s="359">
        <v>6.0805848492315497E-2</v>
      </c>
      <c r="X121" s="359">
        <v>3.5792034404205357E-2</v>
      </c>
      <c r="Y121" s="359">
        <v>3.5910141126140639E-2</v>
      </c>
      <c r="Z121" s="359">
        <v>3.4405853446424106E-2</v>
      </c>
      <c r="AA121" s="359">
        <v>3.4063160722364053E-2</v>
      </c>
      <c r="AB121" s="359">
        <v>3.4344193386708306E-2</v>
      </c>
      <c r="AC121" s="359">
        <v>3.4818737873830843E-2</v>
      </c>
      <c r="AD121" s="359">
        <v>3.6102588979802466E-2</v>
      </c>
      <c r="AE121" s="359">
        <v>3.6904195360291804E-2</v>
      </c>
      <c r="AF121" s="359">
        <v>6.3303885336710788E-2</v>
      </c>
      <c r="AG121" s="359">
        <v>6.1003565049098853E-2</v>
      </c>
      <c r="AH121" s="359">
        <v>6.2325034271069515E-2</v>
      </c>
      <c r="AI121" s="359">
        <v>6.0805848492315497E-2</v>
      </c>
      <c r="AJ121" s="359">
        <v>3.5792034404205357E-2</v>
      </c>
      <c r="AK121" s="359">
        <v>3.5910141126140639E-2</v>
      </c>
      <c r="AL121" s="359">
        <v>3.4405853446424106E-2</v>
      </c>
      <c r="AM121" s="359">
        <v>3.4063160722364053E-2</v>
      </c>
      <c r="AN121" s="359">
        <v>3.4344193386708306E-2</v>
      </c>
      <c r="AO121" s="359">
        <v>3.4818737873830843E-2</v>
      </c>
      <c r="AP121" s="359">
        <v>3.6102588979802466E-2</v>
      </c>
      <c r="AQ121" s="359">
        <v>3.6904195360291804E-2</v>
      </c>
      <c r="AR121" s="359">
        <v>6.3303885336710788E-2</v>
      </c>
      <c r="AS121" s="359">
        <v>6.1003565049098853E-2</v>
      </c>
      <c r="AT121" s="359">
        <v>6.2325034271069515E-2</v>
      </c>
      <c r="AU121" s="359">
        <v>6.0805848492315497E-2</v>
      </c>
      <c r="AV121" s="359">
        <v>3.5792034404205357E-2</v>
      </c>
      <c r="AW121" s="359">
        <v>3.5910141126140639E-2</v>
      </c>
      <c r="AX121" s="359">
        <v>3.4405853446424106E-2</v>
      </c>
      <c r="AY121" s="359">
        <v>3.4063160722364053E-2</v>
      </c>
    </row>
    <row r="122" spans="1:51" ht="15.75" thickBot="1" x14ac:dyDescent="0.3">
      <c r="A122" s="600"/>
      <c r="B122" s="79" t="s">
        <v>8</v>
      </c>
      <c r="C122" s="297">
        <v>2.8704E-2</v>
      </c>
      <c r="D122" s="297">
        <v>2.9914E-2</v>
      </c>
      <c r="E122" s="297">
        <v>3.2281999999999998E-2</v>
      </c>
      <c r="F122" s="297">
        <v>3.3659000000000001E-2</v>
      </c>
      <c r="G122" s="297">
        <v>3.4633000000000004E-2</v>
      </c>
      <c r="H122" s="297">
        <v>6.2099000000000001E-2</v>
      </c>
      <c r="I122" s="297">
        <v>5.9419E-2</v>
      </c>
      <c r="J122" s="297">
        <v>6.1394999999999998E-2</v>
      </c>
      <c r="K122" s="297">
        <v>5.8862999999999999E-2</v>
      </c>
      <c r="L122" s="297">
        <v>3.3699E-2</v>
      </c>
      <c r="M122" s="297">
        <v>3.3918000000000004E-2</v>
      </c>
      <c r="N122" s="297">
        <v>2.8836000000000001E-2</v>
      </c>
      <c r="O122" s="297">
        <v>2.8704E-2</v>
      </c>
      <c r="P122" s="297">
        <v>2.9914E-2</v>
      </c>
      <c r="Q122" s="359">
        <v>3.7274854276496266E-2</v>
      </c>
      <c r="R122" s="359">
        <v>3.9149914613827323E-2</v>
      </c>
      <c r="S122" s="359">
        <v>4.0191329825711879E-2</v>
      </c>
      <c r="T122" s="359">
        <v>7.137503967949535E-2</v>
      </c>
      <c r="U122" s="359">
        <v>6.7314368860385401E-2</v>
      </c>
      <c r="V122" s="359">
        <v>7.0021211460438909E-2</v>
      </c>
      <c r="W122" s="359">
        <v>6.6897226141147209E-2</v>
      </c>
      <c r="X122" s="359">
        <v>3.8782317750006901E-2</v>
      </c>
      <c r="Y122" s="359">
        <v>3.895861496559077E-2</v>
      </c>
      <c r="Z122" s="359">
        <v>3.6642938616840835E-2</v>
      </c>
      <c r="AA122" s="359">
        <v>3.5782475791091423E-2</v>
      </c>
      <c r="AB122" s="359">
        <v>3.6404921823038824E-2</v>
      </c>
      <c r="AC122" s="359">
        <v>3.7274854276496266E-2</v>
      </c>
      <c r="AD122" s="359">
        <v>3.9149914613827323E-2</v>
      </c>
      <c r="AE122" s="359">
        <v>4.0191329825711879E-2</v>
      </c>
      <c r="AF122" s="359">
        <v>7.137503967949535E-2</v>
      </c>
      <c r="AG122" s="359">
        <v>6.7314368860385401E-2</v>
      </c>
      <c r="AH122" s="359">
        <v>7.0021211460438909E-2</v>
      </c>
      <c r="AI122" s="359">
        <v>6.6897226141147209E-2</v>
      </c>
      <c r="AJ122" s="359">
        <v>3.8782317750006901E-2</v>
      </c>
      <c r="AK122" s="359">
        <v>3.895861496559077E-2</v>
      </c>
      <c r="AL122" s="359">
        <v>3.6642938616840835E-2</v>
      </c>
      <c r="AM122" s="359">
        <v>3.5782475791091423E-2</v>
      </c>
      <c r="AN122" s="359">
        <v>3.6404921823038824E-2</v>
      </c>
      <c r="AO122" s="359">
        <v>3.7274854276496266E-2</v>
      </c>
      <c r="AP122" s="359">
        <v>3.9149914613827323E-2</v>
      </c>
      <c r="AQ122" s="359">
        <v>4.0191329825711879E-2</v>
      </c>
      <c r="AR122" s="359">
        <v>7.137503967949535E-2</v>
      </c>
      <c r="AS122" s="359">
        <v>6.7314368860385401E-2</v>
      </c>
      <c r="AT122" s="359">
        <v>7.0021211460438909E-2</v>
      </c>
      <c r="AU122" s="359">
        <v>6.6897226141147209E-2</v>
      </c>
      <c r="AV122" s="359">
        <v>3.8782317750006901E-2</v>
      </c>
      <c r="AW122" s="359">
        <v>3.895861496559077E-2</v>
      </c>
      <c r="AX122" s="359">
        <v>3.6642938616840835E-2</v>
      </c>
      <c r="AY122" s="359">
        <v>3.5782475791091423E-2</v>
      </c>
    </row>
    <row r="123" spans="1:51" x14ac:dyDescent="0.25">
      <c r="A123" s="99"/>
      <c r="B123" s="99"/>
      <c r="C123" s="100"/>
      <c r="D123" s="100"/>
      <c r="E123" s="100"/>
      <c r="F123" s="100"/>
      <c r="G123" s="100"/>
      <c r="H123" s="100"/>
      <c r="I123" s="100"/>
      <c r="J123" s="100"/>
      <c r="K123" s="100"/>
      <c r="L123" s="100"/>
      <c r="M123" s="100"/>
      <c r="N123" s="100"/>
    </row>
    <row r="124" spans="1:51" ht="15.75" thickBot="1" x14ac:dyDescent="0.3"/>
    <row r="125" spans="1:51" ht="15.75" thickBot="1" x14ac:dyDescent="0.3">
      <c r="C125" s="610" t="s">
        <v>126</v>
      </c>
      <c r="D125" s="602"/>
      <c r="E125" s="602"/>
      <c r="F125" s="602"/>
      <c r="G125" s="602"/>
      <c r="H125" s="602"/>
      <c r="I125" s="602"/>
      <c r="J125" s="602"/>
      <c r="K125" s="602"/>
      <c r="L125" s="602"/>
      <c r="M125" s="602"/>
      <c r="N125" s="603"/>
      <c r="O125" s="601" t="s">
        <v>126</v>
      </c>
      <c r="P125" s="602"/>
      <c r="Q125" s="602"/>
      <c r="R125" s="602"/>
      <c r="S125" s="602"/>
      <c r="T125" s="602"/>
      <c r="U125" s="602"/>
      <c r="V125" s="602"/>
      <c r="W125" s="602"/>
      <c r="X125" s="602"/>
      <c r="Y125" s="602"/>
      <c r="Z125" s="603"/>
      <c r="AA125" s="601" t="s">
        <v>126</v>
      </c>
      <c r="AB125" s="602"/>
      <c r="AC125" s="602"/>
      <c r="AD125" s="602"/>
      <c r="AE125" s="602"/>
      <c r="AF125" s="602"/>
      <c r="AG125" s="602"/>
      <c r="AH125" s="602"/>
      <c r="AI125" s="602"/>
      <c r="AJ125" s="602"/>
      <c r="AK125" s="602"/>
      <c r="AL125" s="603"/>
      <c r="AM125" s="601" t="s">
        <v>126</v>
      </c>
      <c r="AN125" s="602"/>
      <c r="AO125" s="602"/>
      <c r="AP125" s="602"/>
      <c r="AQ125" s="602"/>
      <c r="AR125" s="602"/>
      <c r="AS125" s="602"/>
      <c r="AT125" s="602"/>
      <c r="AU125" s="602"/>
      <c r="AV125" s="602"/>
      <c r="AW125" s="602"/>
      <c r="AX125" s="603"/>
      <c r="AY125" s="486" t="s">
        <v>126</v>
      </c>
    </row>
    <row r="126" spans="1:51" ht="16.5" thickBot="1" x14ac:dyDescent="0.3">
      <c r="A126" s="598" t="s">
        <v>127</v>
      </c>
      <c r="B126" s="241" t="s">
        <v>144</v>
      </c>
      <c r="C126" s="146">
        <f>C$4</f>
        <v>44197</v>
      </c>
      <c r="D126" s="146">
        <f t="shared" ref="D126:AY126" si="58">D$4</f>
        <v>44228</v>
      </c>
      <c r="E126" s="146">
        <f t="shared" si="58"/>
        <v>44256</v>
      </c>
      <c r="F126" s="146">
        <f t="shared" si="58"/>
        <v>44287</v>
      </c>
      <c r="G126" s="146">
        <f t="shared" si="58"/>
        <v>44317</v>
      </c>
      <c r="H126" s="146">
        <f t="shared" si="58"/>
        <v>44348</v>
      </c>
      <c r="I126" s="146">
        <f t="shared" si="58"/>
        <v>44378</v>
      </c>
      <c r="J126" s="146">
        <f t="shared" si="58"/>
        <v>44409</v>
      </c>
      <c r="K126" s="146">
        <f t="shared" si="58"/>
        <v>44440</v>
      </c>
      <c r="L126" s="146">
        <f t="shared" si="58"/>
        <v>44470</v>
      </c>
      <c r="M126" s="146">
        <f t="shared" si="58"/>
        <v>44501</v>
      </c>
      <c r="N126" s="146">
        <f t="shared" si="58"/>
        <v>44531</v>
      </c>
      <c r="O126" s="146">
        <f t="shared" si="58"/>
        <v>44562</v>
      </c>
      <c r="P126" s="146">
        <f t="shared" si="58"/>
        <v>44593</v>
      </c>
      <c r="Q126" s="146">
        <f t="shared" si="58"/>
        <v>44621</v>
      </c>
      <c r="R126" s="146">
        <f t="shared" si="58"/>
        <v>44652</v>
      </c>
      <c r="S126" s="146">
        <f t="shared" si="58"/>
        <v>44682</v>
      </c>
      <c r="T126" s="146">
        <f t="shared" si="58"/>
        <v>44713</v>
      </c>
      <c r="U126" s="146">
        <f t="shared" si="58"/>
        <v>44743</v>
      </c>
      <c r="V126" s="146">
        <f t="shared" si="58"/>
        <v>44774</v>
      </c>
      <c r="W126" s="146">
        <f t="shared" si="58"/>
        <v>44805</v>
      </c>
      <c r="X126" s="146">
        <f t="shared" si="58"/>
        <v>44835</v>
      </c>
      <c r="Y126" s="146">
        <f t="shared" si="58"/>
        <v>44866</v>
      </c>
      <c r="Z126" s="146">
        <f t="shared" si="58"/>
        <v>44896</v>
      </c>
      <c r="AA126" s="146">
        <f t="shared" si="58"/>
        <v>44927</v>
      </c>
      <c r="AB126" s="146">
        <f t="shared" si="58"/>
        <v>44958</v>
      </c>
      <c r="AC126" s="146">
        <f t="shared" si="58"/>
        <v>44986</v>
      </c>
      <c r="AD126" s="146">
        <f t="shared" si="58"/>
        <v>45017</v>
      </c>
      <c r="AE126" s="146">
        <f t="shared" si="58"/>
        <v>45047</v>
      </c>
      <c r="AF126" s="146">
        <f t="shared" si="58"/>
        <v>45078</v>
      </c>
      <c r="AG126" s="146">
        <f t="shared" si="58"/>
        <v>45108</v>
      </c>
      <c r="AH126" s="146">
        <f t="shared" si="58"/>
        <v>45139</v>
      </c>
      <c r="AI126" s="146">
        <f t="shared" si="58"/>
        <v>45170</v>
      </c>
      <c r="AJ126" s="146">
        <f t="shared" si="58"/>
        <v>45200</v>
      </c>
      <c r="AK126" s="146">
        <f t="shared" si="58"/>
        <v>45231</v>
      </c>
      <c r="AL126" s="146">
        <f t="shared" si="58"/>
        <v>45261</v>
      </c>
      <c r="AM126" s="146">
        <f t="shared" si="58"/>
        <v>45292</v>
      </c>
      <c r="AN126" s="146">
        <f t="shared" si="58"/>
        <v>45323</v>
      </c>
      <c r="AO126" s="146">
        <f t="shared" si="58"/>
        <v>45352</v>
      </c>
      <c r="AP126" s="146">
        <f t="shared" si="58"/>
        <v>45383</v>
      </c>
      <c r="AQ126" s="146">
        <f t="shared" si="58"/>
        <v>45413</v>
      </c>
      <c r="AR126" s="146">
        <f t="shared" si="58"/>
        <v>45444</v>
      </c>
      <c r="AS126" s="146">
        <f t="shared" si="58"/>
        <v>45474</v>
      </c>
      <c r="AT126" s="146">
        <f t="shared" si="58"/>
        <v>45505</v>
      </c>
      <c r="AU126" s="146">
        <f t="shared" si="58"/>
        <v>45536</v>
      </c>
      <c r="AV126" s="146">
        <f t="shared" si="58"/>
        <v>45566</v>
      </c>
      <c r="AW126" s="146">
        <f t="shared" si="58"/>
        <v>45597</v>
      </c>
      <c r="AX126" s="146">
        <f t="shared" si="58"/>
        <v>45627</v>
      </c>
      <c r="AY126" s="146">
        <f t="shared" si="58"/>
        <v>45658</v>
      </c>
    </row>
    <row r="127" spans="1:51" x14ac:dyDescent="0.25">
      <c r="A127" s="599"/>
      <c r="B127" s="242" t="s">
        <v>20</v>
      </c>
      <c r="C127" s="297">
        <v>2.643E-3</v>
      </c>
      <c r="D127" s="297">
        <v>2.7320000000000001E-3</v>
      </c>
      <c r="E127" s="297">
        <v>2.8240000000000001E-3</v>
      </c>
      <c r="F127" s="297">
        <v>2.8860000000000001E-3</v>
      </c>
      <c r="G127" s="297">
        <v>3.568E-3</v>
      </c>
      <c r="H127" s="297">
        <v>9.4900000000000002E-3</v>
      </c>
      <c r="I127" s="297">
        <v>8.7889999999999999E-3</v>
      </c>
      <c r="J127" s="297">
        <v>9.0760000000000007E-3</v>
      </c>
      <c r="K127" s="297">
        <v>8.6409999999999994E-3</v>
      </c>
      <c r="L127" s="297">
        <v>3.3189999999999999E-3</v>
      </c>
      <c r="M127" s="297">
        <v>3.424E-3</v>
      </c>
      <c r="N127" s="297">
        <v>2.333E-3</v>
      </c>
      <c r="O127" s="297">
        <v>2.643E-3</v>
      </c>
      <c r="P127" s="297">
        <v>2.7320000000000001E-3</v>
      </c>
      <c r="Q127" s="359">
        <v>2.4663552230189505E-3</v>
      </c>
      <c r="R127" s="359">
        <v>2.6618576910220812E-3</v>
      </c>
      <c r="S127" s="359">
        <v>3.2351217899887503E-3</v>
      </c>
      <c r="T127" s="359">
        <v>9.5463486409639135E-3</v>
      </c>
      <c r="U127" s="359">
        <v>8.5916486569736772E-3</v>
      </c>
      <c r="V127" s="359">
        <v>8.8404129173725865E-3</v>
      </c>
      <c r="W127" s="359">
        <v>8.4305106127225433E-3</v>
      </c>
      <c r="X127" s="359">
        <v>3.0629104514399231E-3</v>
      </c>
      <c r="Y127" s="359">
        <v>3.1295768922189682E-3</v>
      </c>
      <c r="Z127" s="359">
        <v>2.1082725198418198E-3</v>
      </c>
      <c r="AA127" s="359">
        <v>2.4010320670554129E-3</v>
      </c>
      <c r="AB127" s="359">
        <v>2.4658614444414456E-3</v>
      </c>
      <c r="AC127" s="359">
        <v>2.4663552230189505E-3</v>
      </c>
      <c r="AD127" s="359">
        <v>2.6618576910220812E-3</v>
      </c>
      <c r="AE127" s="359">
        <v>3.2351217899887503E-3</v>
      </c>
      <c r="AF127" s="359">
        <v>9.5463486409639135E-3</v>
      </c>
      <c r="AG127" s="359">
        <v>8.5916486569736772E-3</v>
      </c>
      <c r="AH127" s="359">
        <v>8.8404129173725865E-3</v>
      </c>
      <c r="AI127" s="359">
        <v>8.4305106127225433E-3</v>
      </c>
      <c r="AJ127" s="359">
        <v>3.0629104514399231E-3</v>
      </c>
      <c r="AK127" s="359">
        <v>3.1295768922189682E-3</v>
      </c>
      <c r="AL127" s="359">
        <v>2.1082725198418198E-3</v>
      </c>
      <c r="AM127" s="359">
        <v>2.4010320670554129E-3</v>
      </c>
      <c r="AN127" s="359">
        <v>2.4658614444414456E-3</v>
      </c>
      <c r="AO127" s="359">
        <v>2.4663552230189505E-3</v>
      </c>
      <c r="AP127" s="359">
        <v>2.6618576910220812E-3</v>
      </c>
      <c r="AQ127" s="359">
        <v>3.2351217899887503E-3</v>
      </c>
      <c r="AR127" s="359">
        <v>9.5463486409639135E-3</v>
      </c>
      <c r="AS127" s="359">
        <v>8.5916486569736772E-3</v>
      </c>
      <c r="AT127" s="359">
        <v>8.8404129173725865E-3</v>
      </c>
      <c r="AU127" s="359">
        <v>8.4305106127225433E-3</v>
      </c>
      <c r="AV127" s="359">
        <v>3.0629104514399231E-3</v>
      </c>
      <c r="AW127" s="359">
        <v>3.1295768922189682E-3</v>
      </c>
      <c r="AX127" s="359">
        <v>2.1082725198418198E-3</v>
      </c>
      <c r="AY127" s="359">
        <v>2.4010320670554129E-3</v>
      </c>
    </row>
    <row r="128" spans="1:51" x14ac:dyDescent="0.25">
      <c r="A128" s="599"/>
      <c r="B128" s="242" t="s">
        <v>0</v>
      </c>
      <c r="C128" s="297">
        <v>4.2069999999999998E-3</v>
      </c>
      <c r="D128" s="297">
        <v>3.787E-3</v>
      </c>
      <c r="E128" s="297">
        <v>3.986E-3</v>
      </c>
      <c r="F128" s="297">
        <v>2.6090000000000002E-3</v>
      </c>
      <c r="G128" s="297">
        <v>5.9420000000000002E-3</v>
      </c>
      <c r="H128" s="297">
        <v>1.6067999999999999E-2</v>
      </c>
      <c r="I128" s="297">
        <v>1.3556E-2</v>
      </c>
      <c r="J128" s="297">
        <v>1.4933E-2</v>
      </c>
      <c r="K128" s="297">
        <v>1.5493E-2</v>
      </c>
      <c r="L128" s="297">
        <v>3.3899999999999998E-3</v>
      </c>
      <c r="M128" s="297">
        <v>3.1089999999999998E-3</v>
      </c>
      <c r="N128" s="297">
        <v>3.192E-3</v>
      </c>
      <c r="O128" s="297">
        <v>4.2069999999999998E-3</v>
      </c>
      <c r="P128" s="297">
        <v>3.787E-3</v>
      </c>
      <c r="Q128" s="359">
        <v>3.5869594089475093E-3</v>
      </c>
      <c r="R128" s="359">
        <v>2.4466934737691118E-3</v>
      </c>
      <c r="S128" s="359">
        <v>5.5928870581329381E-3</v>
      </c>
      <c r="T128" s="359">
        <v>1.6763782272094924E-2</v>
      </c>
      <c r="U128" s="359">
        <v>1.3657600974697079E-2</v>
      </c>
      <c r="V128" s="359">
        <v>1.5059605374347598E-2</v>
      </c>
      <c r="W128" s="359">
        <v>1.5757038811586303E-2</v>
      </c>
      <c r="X128" s="359">
        <v>3.218366832802941E-3</v>
      </c>
      <c r="Y128" s="359">
        <v>2.9024951629601126E-3</v>
      </c>
      <c r="Z128" s="359">
        <v>2.9730841769020663E-3</v>
      </c>
      <c r="AA128" s="359">
        <v>3.9566344268990262E-3</v>
      </c>
      <c r="AB128" s="359">
        <v>3.5176333574623809E-3</v>
      </c>
      <c r="AC128" s="359">
        <v>3.5869594089475093E-3</v>
      </c>
      <c r="AD128" s="359">
        <v>2.4466934737691118E-3</v>
      </c>
      <c r="AE128" s="359">
        <v>5.5928870581329381E-3</v>
      </c>
      <c r="AF128" s="359">
        <v>1.6763782272094924E-2</v>
      </c>
      <c r="AG128" s="359">
        <v>1.3657600974697079E-2</v>
      </c>
      <c r="AH128" s="359">
        <v>1.5059605374347598E-2</v>
      </c>
      <c r="AI128" s="359">
        <v>1.5757038811586303E-2</v>
      </c>
      <c r="AJ128" s="359">
        <v>3.218366832802941E-3</v>
      </c>
      <c r="AK128" s="359">
        <v>2.9024951629601126E-3</v>
      </c>
      <c r="AL128" s="359">
        <v>2.9730841769020663E-3</v>
      </c>
      <c r="AM128" s="359">
        <v>3.9566344268990262E-3</v>
      </c>
      <c r="AN128" s="359">
        <v>3.5176333574623809E-3</v>
      </c>
      <c r="AO128" s="359">
        <v>3.5869594089475093E-3</v>
      </c>
      <c r="AP128" s="359">
        <v>2.4466934737691118E-3</v>
      </c>
      <c r="AQ128" s="359">
        <v>5.5928870581329381E-3</v>
      </c>
      <c r="AR128" s="359">
        <v>1.6763782272094924E-2</v>
      </c>
      <c r="AS128" s="359">
        <v>1.3657600974697079E-2</v>
      </c>
      <c r="AT128" s="359">
        <v>1.5059605374347598E-2</v>
      </c>
      <c r="AU128" s="359">
        <v>1.5757038811586303E-2</v>
      </c>
      <c r="AV128" s="359">
        <v>3.218366832802941E-3</v>
      </c>
      <c r="AW128" s="359">
        <v>2.9024951629601126E-3</v>
      </c>
      <c r="AX128" s="359">
        <v>2.9730841769020663E-3</v>
      </c>
      <c r="AY128" s="359">
        <v>3.9566344268990262E-3</v>
      </c>
    </row>
    <row r="129" spans="1:51" x14ac:dyDescent="0.25">
      <c r="A129" s="599"/>
      <c r="B129" s="242" t="s">
        <v>21</v>
      </c>
      <c r="C129" s="297">
        <v>2.539E-3</v>
      </c>
      <c r="D129" s="297">
        <v>2.738E-3</v>
      </c>
      <c r="E129" s="297">
        <v>3.4870000000000001E-3</v>
      </c>
      <c r="F129" s="297">
        <v>3.9020000000000001E-3</v>
      </c>
      <c r="G129" s="297">
        <v>4.241E-3</v>
      </c>
      <c r="H129" s="297">
        <v>1.1518E-2</v>
      </c>
      <c r="I129" s="297">
        <v>1.0421E-2</v>
      </c>
      <c r="J129" s="297">
        <v>1.1017000000000001E-2</v>
      </c>
      <c r="K129" s="297">
        <v>1.0297000000000001E-2</v>
      </c>
      <c r="L129" s="297">
        <v>3.9319999999999997E-3</v>
      </c>
      <c r="M129" s="297">
        <v>4.0800000000000003E-3</v>
      </c>
      <c r="N129" s="297">
        <v>2.3349999999999998E-3</v>
      </c>
      <c r="O129" s="297">
        <v>2.539E-3</v>
      </c>
      <c r="P129" s="297">
        <v>2.738E-3</v>
      </c>
      <c r="Q129" s="359">
        <v>3.0900184092566029E-3</v>
      </c>
      <c r="R129" s="359">
        <v>3.6647229932064243E-3</v>
      </c>
      <c r="S129" s="359">
        <v>3.9001967425907141E-3</v>
      </c>
      <c r="T129" s="359">
        <v>1.1741180923042509E-2</v>
      </c>
      <c r="U129" s="359">
        <v>1.03065942728933E-2</v>
      </c>
      <c r="V129" s="359">
        <v>1.0875464510930011E-2</v>
      </c>
      <c r="W129" s="359">
        <v>1.0170309729079971E-2</v>
      </c>
      <c r="X129" s="359">
        <v>3.6794746694729101E-3</v>
      </c>
      <c r="Y129" s="359">
        <v>3.7824294944282973E-3</v>
      </c>
      <c r="Z129" s="359">
        <v>2.1263741769710861E-3</v>
      </c>
      <c r="AA129" s="359">
        <v>2.3191431482804561E-3</v>
      </c>
      <c r="AB129" s="359">
        <v>2.4881768341410556E-3</v>
      </c>
      <c r="AC129" s="359">
        <v>3.0900184092566029E-3</v>
      </c>
      <c r="AD129" s="359">
        <v>3.6647229932064243E-3</v>
      </c>
      <c r="AE129" s="359">
        <v>3.9001967425907141E-3</v>
      </c>
      <c r="AF129" s="359">
        <v>1.1741180923042509E-2</v>
      </c>
      <c r="AG129" s="359">
        <v>1.03065942728933E-2</v>
      </c>
      <c r="AH129" s="359">
        <v>1.0875464510930011E-2</v>
      </c>
      <c r="AI129" s="359">
        <v>1.0170309729079971E-2</v>
      </c>
      <c r="AJ129" s="359">
        <v>3.6794746694729101E-3</v>
      </c>
      <c r="AK129" s="359">
        <v>3.7824294944282973E-3</v>
      </c>
      <c r="AL129" s="359">
        <v>2.1263741769710861E-3</v>
      </c>
      <c r="AM129" s="359">
        <v>2.3191431482804561E-3</v>
      </c>
      <c r="AN129" s="359">
        <v>2.4881768341410556E-3</v>
      </c>
      <c r="AO129" s="359">
        <v>3.0900184092566029E-3</v>
      </c>
      <c r="AP129" s="359">
        <v>3.6647229932064243E-3</v>
      </c>
      <c r="AQ129" s="359">
        <v>3.9001967425907141E-3</v>
      </c>
      <c r="AR129" s="359">
        <v>1.1741180923042509E-2</v>
      </c>
      <c r="AS129" s="359">
        <v>1.03065942728933E-2</v>
      </c>
      <c r="AT129" s="359">
        <v>1.0875464510930011E-2</v>
      </c>
      <c r="AU129" s="359">
        <v>1.0170309729079971E-2</v>
      </c>
      <c r="AV129" s="359">
        <v>3.6794746694729101E-3</v>
      </c>
      <c r="AW129" s="359">
        <v>3.7824294944282973E-3</v>
      </c>
      <c r="AX129" s="359">
        <v>2.1263741769710861E-3</v>
      </c>
      <c r="AY129" s="359">
        <v>2.3191431482804561E-3</v>
      </c>
    </row>
    <row r="130" spans="1:51" x14ac:dyDescent="0.25">
      <c r="A130" s="599"/>
      <c r="B130" s="242" t="s">
        <v>1</v>
      </c>
      <c r="C130" s="297">
        <v>0</v>
      </c>
      <c r="D130" s="297">
        <v>0</v>
      </c>
      <c r="E130" s="297">
        <v>0</v>
      </c>
      <c r="F130" s="297">
        <v>3.5109999999999998E-3</v>
      </c>
      <c r="G130" s="297">
        <v>8.5800000000000008E-3</v>
      </c>
      <c r="H130" s="297">
        <v>1.6403999999999998E-2</v>
      </c>
      <c r="I130" s="297">
        <v>1.3702000000000001E-2</v>
      </c>
      <c r="J130" s="297">
        <v>1.5133000000000001E-2</v>
      </c>
      <c r="K130" s="297">
        <v>1.6902E-2</v>
      </c>
      <c r="L130" s="297">
        <v>3.5460000000000001E-3</v>
      </c>
      <c r="M130" s="297">
        <v>0</v>
      </c>
      <c r="N130" s="297">
        <v>0</v>
      </c>
      <c r="O130" s="297">
        <v>0</v>
      </c>
      <c r="P130" s="297">
        <v>0</v>
      </c>
      <c r="Q130" s="359">
        <v>0</v>
      </c>
      <c r="R130" s="359">
        <v>3.3809889248351661E-3</v>
      </c>
      <c r="S130" s="359">
        <v>8.3279178840841919E-3</v>
      </c>
      <c r="T130" s="359">
        <v>1.7139659200574055E-2</v>
      </c>
      <c r="U130" s="359">
        <v>1.3815211154364175E-2</v>
      </c>
      <c r="V130" s="359">
        <v>1.5274752790825605E-2</v>
      </c>
      <c r="W130" s="359">
        <v>1.7297980040918967E-2</v>
      </c>
      <c r="X130" s="359">
        <v>3.4518809785006759E-3</v>
      </c>
      <c r="Y130" s="359">
        <v>0</v>
      </c>
      <c r="Z130" s="359">
        <v>0</v>
      </c>
      <c r="AA130" s="359">
        <v>0</v>
      </c>
      <c r="AB130" s="359">
        <v>0</v>
      </c>
      <c r="AC130" s="359">
        <v>0</v>
      </c>
      <c r="AD130" s="359">
        <v>3.3809889248351661E-3</v>
      </c>
      <c r="AE130" s="359">
        <v>8.3279178840841919E-3</v>
      </c>
      <c r="AF130" s="359">
        <v>1.7139659200574055E-2</v>
      </c>
      <c r="AG130" s="359">
        <v>1.3815211154364175E-2</v>
      </c>
      <c r="AH130" s="359">
        <v>1.5274752790825605E-2</v>
      </c>
      <c r="AI130" s="359">
        <v>1.7297980040918967E-2</v>
      </c>
      <c r="AJ130" s="359">
        <v>3.4518809785006759E-3</v>
      </c>
      <c r="AK130" s="359">
        <v>0</v>
      </c>
      <c r="AL130" s="359">
        <v>0</v>
      </c>
      <c r="AM130" s="359">
        <v>0</v>
      </c>
      <c r="AN130" s="359">
        <v>0</v>
      </c>
      <c r="AO130" s="359">
        <v>0</v>
      </c>
      <c r="AP130" s="359">
        <v>3.3809889248351661E-3</v>
      </c>
      <c r="AQ130" s="359">
        <v>8.3279178840841919E-3</v>
      </c>
      <c r="AR130" s="359">
        <v>1.7139659200574055E-2</v>
      </c>
      <c r="AS130" s="359">
        <v>1.3815211154364175E-2</v>
      </c>
      <c r="AT130" s="359">
        <v>1.5274752790825605E-2</v>
      </c>
      <c r="AU130" s="359">
        <v>1.7297980040918967E-2</v>
      </c>
      <c r="AV130" s="359">
        <v>3.4518809785006759E-3</v>
      </c>
      <c r="AW130" s="359">
        <v>0</v>
      </c>
      <c r="AX130" s="359">
        <v>0</v>
      </c>
      <c r="AY130" s="359">
        <v>0</v>
      </c>
    </row>
    <row r="131" spans="1:51" x14ac:dyDescent="0.25">
      <c r="A131" s="599"/>
      <c r="B131" s="242" t="s">
        <v>22</v>
      </c>
      <c r="C131" s="297">
        <v>4.8299999999999998E-4</v>
      </c>
      <c r="D131" s="297">
        <v>6.0000000000000002E-6</v>
      </c>
      <c r="E131" s="297">
        <v>7.2999999999999999E-5</v>
      </c>
      <c r="F131" s="297">
        <v>3.68E-4</v>
      </c>
      <c r="G131" s="297">
        <v>7.6000000000000004E-5</v>
      </c>
      <c r="H131" s="297">
        <v>1.8100000000000001E-4</v>
      </c>
      <c r="I131" s="297">
        <v>1.7699999999999999E-4</v>
      </c>
      <c r="J131" s="297">
        <v>1.73E-4</v>
      </c>
      <c r="K131" s="297">
        <v>1.7799999999999999E-4</v>
      </c>
      <c r="L131" s="297">
        <v>5.8E-5</v>
      </c>
      <c r="M131" s="297">
        <v>5.3000000000000001E-5</v>
      </c>
      <c r="N131" s="297">
        <v>6.0000000000000002E-6</v>
      </c>
      <c r="O131" s="297">
        <v>4.8299999999999998E-4</v>
      </c>
      <c r="P131" s="297">
        <v>6.0000000000000002E-6</v>
      </c>
      <c r="Q131" s="359">
        <v>5.7573822210524179E-5</v>
      </c>
      <c r="R131" s="359">
        <v>3.0844563321407343E-4</v>
      </c>
      <c r="S131" s="359">
        <v>6.1968535550654578E-5</v>
      </c>
      <c r="T131" s="359">
        <v>1.6228099745707828E-4</v>
      </c>
      <c r="U131" s="359">
        <v>1.5524957971436274E-4</v>
      </c>
      <c r="V131" s="359">
        <v>1.5079130449165536E-4</v>
      </c>
      <c r="W131" s="359">
        <v>1.557807203171825E-4</v>
      </c>
      <c r="X131" s="359">
        <v>4.8048690270132223E-5</v>
      </c>
      <c r="Y131" s="359">
        <v>4.3698253447733592E-5</v>
      </c>
      <c r="Z131" s="359">
        <v>4.5483922727548981E-6</v>
      </c>
      <c r="AA131" s="359">
        <v>4.028012025442619E-4</v>
      </c>
      <c r="AB131" s="359">
        <v>4.5756279889906636E-6</v>
      </c>
      <c r="AC131" s="359">
        <v>5.7573822210524179E-5</v>
      </c>
      <c r="AD131" s="359">
        <v>3.0844563321407343E-4</v>
      </c>
      <c r="AE131" s="359">
        <v>6.1968535550654578E-5</v>
      </c>
      <c r="AF131" s="359">
        <v>1.6228099745707828E-4</v>
      </c>
      <c r="AG131" s="359">
        <v>1.5524957971436274E-4</v>
      </c>
      <c r="AH131" s="359">
        <v>1.5079130449165536E-4</v>
      </c>
      <c r="AI131" s="359">
        <v>1.557807203171825E-4</v>
      </c>
      <c r="AJ131" s="359">
        <v>4.8048690270132223E-5</v>
      </c>
      <c r="AK131" s="359">
        <v>4.3698253447733592E-5</v>
      </c>
      <c r="AL131" s="359">
        <v>4.5483922727548981E-6</v>
      </c>
      <c r="AM131" s="359">
        <v>4.028012025442619E-4</v>
      </c>
      <c r="AN131" s="359">
        <v>4.5756279889906636E-6</v>
      </c>
      <c r="AO131" s="359">
        <v>5.7573822210524179E-5</v>
      </c>
      <c r="AP131" s="359">
        <v>3.0844563321407343E-4</v>
      </c>
      <c r="AQ131" s="359">
        <v>6.1968535550654578E-5</v>
      </c>
      <c r="AR131" s="359">
        <v>1.6228099745707828E-4</v>
      </c>
      <c r="AS131" s="359">
        <v>1.5524957971436274E-4</v>
      </c>
      <c r="AT131" s="359">
        <v>1.5079130449165536E-4</v>
      </c>
      <c r="AU131" s="359">
        <v>1.557807203171825E-4</v>
      </c>
      <c r="AV131" s="359">
        <v>4.8048690270132223E-5</v>
      </c>
      <c r="AW131" s="359">
        <v>4.3698253447733592E-5</v>
      </c>
      <c r="AX131" s="359">
        <v>4.5483922727548981E-6</v>
      </c>
      <c r="AY131" s="359">
        <v>4.028012025442619E-4</v>
      </c>
    </row>
    <row r="132" spans="1:51" x14ac:dyDescent="0.25">
      <c r="A132" s="599"/>
      <c r="B132" s="77" t="s">
        <v>9</v>
      </c>
      <c r="C132" s="297">
        <v>4.2069999999999998E-3</v>
      </c>
      <c r="D132" s="297">
        <v>3.7929999999999999E-3</v>
      </c>
      <c r="E132" s="297">
        <v>4.1240000000000001E-3</v>
      </c>
      <c r="F132" s="297">
        <v>3.4789999999999999E-3</v>
      </c>
      <c r="G132" s="297">
        <v>3.1229999999999999E-3</v>
      </c>
      <c r="H132" s="297">
        <v>0</v>
      </c>
      <c r="I132" s="297">
        <v>0</v>
      </c>
      <c r="J132" s="297">
        <v>0</v>
      </c>
      <c r="K132" s="297">
        <v>9.4739999999999998E-3</v>
      </c>
      <c r="L132" s="297">
        <v>4.065E-3</v>
      </c>
      <c r="M132" s="297">
        <v>3.2629999999999998E-3</v>
      </c>
      <c r="N132" s="297">
        <v>3.1930000000000001E-3</v>
      </c>
      <c r="O132" s="297">
        <v>4.2069999999999998E-3</v>
      </c>
      <c r="P132" s="297">
        <v>3.7929999999999999E-3</v>
      </c>
      <c r="Q132" s="359">
        <v>3.657674190126053E-3</v>
      </c>
      <c r="R132" s="359">
        <v>3.2276247303696993E-3</v>
      </c>
      <c r="S132" s="359">
        <v>2.8176465693672804E-3</v>
      </c>
      <c r="T132" s="359">
        <v>0</v>
      </c>
      <c r="U132" s="359">
        <v>0</v>
      </c>
      <c r="V132" s="359">
        <v>0</v>
      </c>
      <c r="W132" s="359">
        <v>9.3030628938403359E-3</v>
      </c>
      <c r="X132" s="359">
        <v>3.7568804775965805E-3</v>
      </c>
      <c r="Y132" s="359">
        <v>2.9699402841275682E-3</v>
      </c>
      <c r="Z132" s="359">
        <v>2.9110129505795254E-3</v>
      </c>
      <c r="AA132" s="359">
        <v>3.8972984960143351E-3</v>
      </c>
      <c r="AB132" s="359">
        <v>3.4666942568043462E-3</v>
      </c>
      <c r="AC132" s="359">
        <v>3.657674190126053E-3</v>
      </c>
      <c r="AD132" s="359">
        <v>3.2276247303696993E-3</v>
      </c>
      <c r="AE132" s="359">
        <v>2.8176465693672804E-3</v>
      </c>
      <c r="AF132" s="359">
        <v>0</v>
      </c>
      <c r="AG132" s="359">
        <v>0</v>
      </c>
      <c r="AH132" s="359">
        <v>0</v>
      </c>
      <c r="AI132" s="359">
        <v>9.3030628938403359E-3</v>
      </c>
      <c r="AJ132" s="359">
        <v>3.7568804775965805E-3</v>
      </c>
      <c r="AK132" s="359">
        <v>2.9699402841275682E-3</v>
      </c>
      <c r="AL132" s="359">
        <v>2.9110129505795254E-3</v>
      </c>
      <c r="AM132" s="359">
        <v>3.8972984960143351E-3</v>
      </c>
      <c r="AN132" s="359">
        <v>3.4666942568043462E-3</v>
      </c>
      <c r="AO132" s="359">
        <v>3.657674190126053E-3</v>
      </c>
      <c r="AP132" s="359">
        <v>3.2276247303696993E-3</v>
      </c>
      <c r="AQ132" s="359">
        <v>2.8176465693672804E-3</v>
      </c>
      <c r="AR132" s="359">
        <v>0</v>
      </c>
      <c r="AS132" s="359">
        <v>0</v>
      </c>
      <c r="AT132" s="359">
        <v>0</v>
      </c>
      <c r="AU132" s="359">
        <v>9.3030628938403359E-3</v>
      </c>
      <c r="AV132" s="359">
        <v>3.7568804775965805E-3</v>
      </c>
      <c r="AW132" s="359">
        <v>2.9699402841275682E-3</v>
      </c>
      <c r="AX132" s="359">
        <v>2.9110129505795254E-3</v>
      </c>
      <c r="AY132" s="359">
        <v>3.8972984960143351E-3</v>
      </c>
    </row>
    <row r="133" spans="1:51" x14ac:dyDescent="0.25">
      <c r="A133" s="599"/>
      <c r="B133" s="77" t="s">
        <v>3</v>
      </c>
      <c r="C133" s="297">
        <v>4.2069999999999998E-3</v>
      </c>
      <c r="D133" s="297">
        <v>3.787E-3</v>
      </c>
      <c r="E133" s="297">
        <v>3.986E-3</v>
      </c>
      <c r="F133" s="297">
        <v>2.6090000000000002E-3</v>
      </c>
      <c r="G133" s="297">
        <v>5.9420000000000002E-3</v>
      </c>
      <c r="H133" s="297">
        <v>1.6067999999999999E-2</v>
      </c>
      <c r="I133" s="297">
        <v>1.3556E-2</v>
      </c>
      <c r="J133" s="297">
        <v>1.4933E-2</v>
      </c>
      <c r="K133" s="297">
        <v>1.5493E-2</v>
      </c>
      <c r="L133" s="297">
        <v>3.3899999999999998E-3</v>
      </c>
      <c r="M133" s="297">
        <v>3.1089999999999998E-3</v>
      </c>
      <c r="N133" s="297">
        <v>3.192E-3</v>
      </c>
      <c r="O133" s="297">
        <v>4.2069999999999998E-3</v>
      </c>
      <c r="P133" s="297">
        <v>3.787E-3</v>
      </c>
      <c r="Q133" s="359">
        <v>3.5869594089475093E-3</v>
      </c>
      <c r="R133" s="359">
        <v>2.4466934737691118E-3</v>
      </c>
      <c r="S133" s="359">
        <v>5.5928870581329381E-3</v>
      </c>
      <c r="T133" s="359">
        <v>1.6763782272094924E-2</v>
      </c>
      <c r="U133" s="359">
        <v>1.3657600974697079E-2</v>
      </c>
      <c r="V133" s="359">
        <v>1.5059605374347598E-2</v>
      </c>
      <c r="W133" s="359">
        <v>1.5757038811586303E-2</v>
      </c>
      <c r="X133" s="359">
        <v>3.218366832802941E-3</v>
      </c>
      <c r="Y133" s="359">
        <v>2.9024951629601126E-3</v>
      </c>
      <c r="Z133" s="359">
        <v>2.9730841769020663E-3</v>
      </c>
      <c r="AA133" s="359">
        <v>3.9566344268990262E-3</v>
      </c>
      <c r="AB133" s="359">
        <v>3.5176333574623809E-3</v>
      </c>
      <c r="AC133" s="359">
        <v>3.5869594089475093E-3</v>
      </c>
      <c r="AD133" s="359">
        <v>2.4466934737691118E-3</v>
      </c>
      <c r="AE133" s="359">
        <v>5.5928870581329381E-3</v>
      </c>
      <c r="AF133" s="359">
        <v>1.6763782272094924E-2</v>
      </c>
      <c r="AG133" s="359">
        <v>1.3657600974697079E-2</v>
      </c>
      <c r="AH133" s="359">
        <v>1.5059605374347598E-2</v>
      </c>
      <c r="AI133" s="359">
        <v>1.5757038811586303E-2</v>
      </c>
      <c r="AJ133" s="359">
        <v>3.218366832802941E-3</v>
      </c>
      <c r="AK133" s="359">
        <v>2.9024951629601126E-3</v>
      </c>
      <c r="AL133" s="359">
        <v>2.9730841769020663E-3</v>
      </c>
      <c r="AM133" s="359">
        <v>3.9566344268990262E-3</v>
      </c>
      <c r="AN133" s="359">
        <v>3.5176333574623809E-3</v>
      </c>
      <c r="AO133" s="359">
        <v>3.5869594089475093E-3</v>
      </c>
      <c r="AP133" s="359">
        <v>2.4466934737691118E-3</v>
      </c>
      <c r="AQ133" s="359">
        <v>5.5928870581329381E-3</v>
      </c>
      <c r="AR133" s="359">
        <v>1.6763782272094924E-2</v>
      </c>
      <c r="AS133" s="359">
        <v>1.3657600974697079E-2</v>
      </c>
      <c r="AT133" s="359">
        <v>1.5059605374347598E-2</v>
      </c>
      <c r="AU133" s="359">
        <v>1.5757038811586303E-2</v>
      </c>
      <c r="AV133" s="359">
        <v>3.218366832802941E-3</v>
      </c>
      <c r="AW133" s="359">
        <v>2.9024951629601126E-3</v>
      </c>
      <c r="AX133" s="359">
        <v>2.9730841769020663E-3</v>
      </c>
      <c r="AY133" s="359">
        <v>3.9566344268990262E-3</v>
      </c>
    </row>
    <row r="134" spans="1:51" x14ac:dyDescent="0.25">
      <c r="A134" s="599"/>
      <c r="B134" s="77" t="s">
        <v>4</v>
      </c>
      <c r="C134" s="297">
        <v>3.1189999999999998E-3</v>
      </c>
      <c r="D134" s="297">
        <v>3.0799999999999998E-3</v>
      </c>
      <c r="E134" s="297">
        <v>3.2780000000000001E-3</v>
      </c>
      <c r="F134" s="297">
        <v>3.725E-3</v>
      </c>
      <c r="G134" s="297">
        <v>4.3239999999999997E-3</v>
      </c>
      <c r="H134" s="297">
        <v>1.112E-2</v>
      </c>
      <c r="I134" s="297">
        <v>1.0066E-2</v>
      </c>
      <c r="J134" s="297">
        <v>1.0602E-2</v>
      </c>
      <c r="K134" s="297">
        <v>9.3989999999999994E-3</v>
      </c>
      <c r="L134" s="297">
        <v>4.0549999999999996E-3</v>
      </c>
      <c r="M134" s="297">
        <v>3.9379999999999997E-3</v>
      </c>
      <c r="N134" s="297">
        <v>2.4780000000000002E-3</v>
      </c>
      <c r="O134" s="297">
        <v>3.1189999999999998E-3</v>
      </c>
      <c r="P134" s="297">
        <v>3.0799999999999998E-3</v>
      </c>
      <c r="Q134" s="359">
        <v>2.9003478303446517E-3</v>
      </c>
      <c r="R134" s="359">
        <v>3.4959682632343747E-3</v>
      </c>
      <c r="S134" s="359">
        <v>3.9833738259187528E-3</v>
      </c>
      <c r="T134" s="359">
        <v>1.1308318196889659E-2</v>
      </c>
      <c r="U134" s="359">
        <v>9.9314286978645031E-3</v>
      </c>
      <c r="V134" s="359">
        <v>1.0438261586886658E-2</v>
      </c>
      <c r="W134" s="359">
        <v>9.2235229415686126E-3</v>
      </c>
      <c r="X134" s="359">
        <v>3.8013910003052006E-3</v>
      </c>
      <c r="Y134" s="359">
        <v>3.649345445870443E-3</v>
      </c>
      <c r="Z134" s="359">
        <v>2.2624713948155707E-3</v>
      </c>
      <c r="AA134" s="359">
        <v>2.8722022775852555E-3</v>
      </c>
      <c r="AB134" s="359">
        <v>2.8133763344654283E-3</v>
      </c>
      <c r="AC134" s="359">
        <v>2.9003478303446517E-3</v>
      </c>
      <c r="AD134" s="359">
        <v>3.4959682632343747E-3</v>
      </c>
      <c r="AE134" s="359">
        <v>3.9833738259187528E-3</v>
      </c>
      <c r="AF134" s="359">
        <v>1.1308318196889659E-2</v>
      </c>
      <c r="AG134" s="359">
        <v>9.9314286978645031E-3</v>
      </c>
      <c r="AH134" s="359">
        <v>1.0438261586886658E-2</v>
      </c>
      <c r="AI134" s="359">
        <v>9.2235229415686126E-3</v>
      </c>
      <c r="AJ134" s="359">
        <v>3.8013910003052006E-3</v>
      </c>
      <c r="AK134" s="359">
        <v>3.649345445870443E-3</v>
      </c>
      <c r="AL134" s="359">
        <v>2.2624713948155707E-3</v>
      </c>
      <c r="AM134" s="359">
        <v>2.8722022775852555E-3</v>
      </c>
      <c r="AN134" s="359">
        <v>2.8133763344654283E-3</v>
      </c>
      <c r="AO134" s="359">
        <v>2.9003478303446517E-3</v>
      </c>
      <c r="AP134" s="359">
        <v>3.4959682632343747E-3</v>
      </c>
      <c r="AQ134" s="359">
        <v>3.9833738259187528E-3</v>
      </c>
      <c r="AR134" s="359">
        <v>1.1308318196889659E-2</v>
      </c>
      <c r="AS134" s="359">
        <v>9.9314286978645031E-3</v>
      </c>
      <c r="AT134" s="359">
        <v>1.0438261586886658E-2</v>
      </c>
      <c r="AU134" s="359">
        <v>9.2235229415686126E-3</v>
      </c>
      <c r="AV134" s="359">
        <v>3.8013910003052006E-3</v>
      </c>
      <c r="AW134" s="359">
        <v>3.649345445870443E-3</v>
      </c>
      <c r="AX134" s="359">
        <v>2.2624713948155707E-3</v>
      </c>
      <c r="AY134" s="359">
        <v>2.8722022775852555E-3</v>
      </c>
    </row>
    <row r="135" spans="1:51" x14ac:dyDescent="0.25">
      <c r="A135" s="599"/>
      <c r="B135" s="77" t="s">
        <v>5</v>
      </c>
      <c r="C135" s="297">
        <v>2.643E-3</v>
      </c>
      <c r="D135" s="297">
        <v>2.7320000000000001E-3</v>
      </c>
      <c r="E135" s="297">
        <v>2.8240000000000001E-3</v>
      </c>
      <c r="F135" s="297">
        <v>2.8860000000000001E-3</v>
      </c>
      <c r="G135" s="297">
        <v>3.568E-3</v>
      </c>
      <c r="H135" s="297">
        <v>9.4900000000000002E-3</v>
      </c>
      <c r="I135" s="297">
        <v>8.7889999999999999E-3</v>
      </c>
      <c r="J135" s="297">
        <v>9.0760000000000007E-3</v>
      </c>
      <c r="K135" s="297">
        <v>8.6409999999999994E-3</v>
      </c>
      <c r="L135" s="297">
        <v>3.3189999999999999E-3</v>
      </c>
      <c r="M135" s="297">
        <v>3.424E-3</v>
      </c>
      <c r="N135" s="297">
        <v>2.333E-3</v>
      </c>
      <c r="O135" s="297">
        <v>2.643E-3</v>
      </c>
      <c r="P135" s="297">
        <v>2.7320000000000001E-3</v>
      </c>
      <c r="Q135" s="359">
        <v>2.4663552230189505E-3</v>
      </c>
      <c r="R135" s="359">
        <v>2.6618576910220812E-3</v>
      </c>
      <c r="S135" s="359">
        <v>3.2351217899887503E-3</v>
      </c>
      <c r="T135" s="359">
        <v>9.5463486409639135E-3</v>
      </c>
      <c r="U135" s="359">
        <v>8.5916486569736772E-3</v>
      </c>
      <c r="V135" s="359">
        <v>8.8404129173725865E-3</v>
      </c>
      <c r="W135" s="359">
        <v>8.4305106127225433E-3</v>
      </c>
      <c r="X135" s="359">
        <v>3.0629104514399231E-3</v>
      </c>
      <c r="Y135" s="359">
        <v>3.1295768922189682E-3</v>
      </c>
      <c r="Z135" s="359">
        <v>2.1082725198418198E-3</v>
      </c>
      <c r="AA135" s="359">
        <v>2.4010320670554129E-3</v>
      </c>
      <c r="AB135" s="359">
        <v>2.4658614444414456E-3</v>
      </c>
      <c r="AC135" s="359">
        <v>2.4663552230189505E-3</v>
      </c>
      <c r="AD135" s="359">
        <v>2.6618576910220812E-3</v>
      </c>
      <c r="AE135" s="359">
        <v>3.2351217899887503E-3</v>
      </c>
      <c r="AF135" s="359">
        <v>9.5463486409639135E-3</v>
      </c>
      <c r="AG135" s="359">
        <v>8.5916486569736772E-3</v>
      </c>
      <c r="AH135" s="359">
        <v>8.8404129173725865E-3</v>
      </c>
      <c r="AI135" s="359">
        <v>8.4305106127225433E-3</v>
      </c>
      <c r="AJ135" s="359">
        <v>3.0629104514399231E-3</v>
      </c>
      <c r="AK135" s="359">
        <v>3.1295768922189682E-3</v>
      </c>
      <c r="AL135" s="359">
        <v>2.1082725198418198E-3</v>
      </c>
      <c r="AM135" s="359">
        <v>2.4010320670554129E-3</v>
      </c>
      <c r="AN135" s="359">
        <v>2.4658614444414456E-3</v>
      </c>
      <c r="AO135" s="359">
        <v>2.4663552230189505E-3</v>
      </c>
      <c r="AP135" s="359">
        <v>2.6618576910220812E-3</v>
      </c>
      <c r="AQ135" s="359">
        <v>3.2351217899887503E-3</v>
      </c>
      <c r="AR135" s="359">
        <v>9.5463486409639135E-3</v>
      </c>
      <c r="AS135" s="359">
        <v>8.5916486569736772E-3</v>
      </c>
      <c r="AT135" s="359">
        <v>8.8404129173725865E-3</v>
      </c>
      <c r="AU135" s="359">
        <v>8.4305106127225433E-3</v>
      </c>
      <c r="AV135" s="359">
        <v>3.0629104514399231E-3</v>
      </c>
      <c r="AW135" s="359">
        <v>3.1295768922189682E-3</v>
      </c>
      <c r="AX135" s="359">
        <v>2.1082725198418198E-3</v>
      </c>
      <c r="AY135" s="359">
        <v>2.4010320670554129E-3</v>
      </c>
    </row>
    <row r="136" spans="1:51" x14ac:dyDescent="0.25">
      <c r="A136" s="599"/>
      <c r="B136" s="77" t="s">
        <v>23</v>
      </c>
      <c r="C136" s="297">
        <v>2.643E-3</v>
      </c>
      <c r="D136" s="297">
        <v>2.7320000000000001E-3</v>
      </c>
      <c r="E136" s="297">
        <v>2.8240000000000001E-3</v>
      </c>
      <c r="F136" s="297">
        <v>2.8860000000000001E-3</v>
      </c>
      <c r="G136" s="297">
        <v>3.568E-3</v>
      </c>
      <c r="H136" s="297">
        <v>9.4900000000000002E-3</v>
      </c>
      <c r="I136" s="297">
        <v>8.7889999999999999E-3</v>
      </c>
      <c r="J136" s="297">
        <v>9.0760000000000007E-3</v>
      </c>
      <c r="K136" s="297">
        <v>8.6409999999999994E-3</v>
      </c>
      <c r="L136" s="297">
        <v>3.3189999999999999E-3</v>
      </c>
      <c r="M136" s="297">
        <v>3.424E-3</v>
      </c>
      <c r="N136" s="297">
        <v>2.333E-3</v>
      </c>
      <c r="O136" s="297">
        <v>2.643E-3</v>
      </c>
      <c r="P136" s="297">
        <v>2.7320000000000001E-3</v>
      </c>
      <c r="Q136" s="359">
        <v>2.4663552230189505E-3</v>
      </c>
      <c r="R136" s="359">
        <v>2.6618576910220812E-3</v>
      </c>
      <c r="S136" s="359">
        <v>3.2351217899887503E-3</v>
      </c>
      <c r="T136" s="359">
        <v>9.5463486409639135E-3</v>
      </c>
      <c r="U136" s="359">
        <v>8.5916486569736772E-3</v>
      </c>
      <c r="V136" s="359">
        <v>8.8404129173725865E-3</v>
      </c>
      <c r="W136" s="359">
        <v>8.4305106127225433E-3</v>
      </c>
      <c r="X136" s="359">
        <v>3.0629104514399231E-3</v>
      </c>
      <c r="Y136" s="359">
        <v>3.1295768922189682E-3</v>
      </c>
      <c r="Z136" s="359">
        <v>2.1082725198418198E-3</v>
      </c>
      <c r="AA136" s="359">
        <v>2.4010320670554129E-3</v>
      </c>
      <c r="AB136" s="359">
        <v>2.4658614444414456E-3</v>
      </c>
      <c r="AC136" s="359">
        <v>2.4663552230189505E-3</v>
      </c>
      <c r="AD136" s="359">
        <v>2.6618576910220812E-3</v>
      </c>
      <c r="AE136" s="359">
        <v>3.2351217899887503E-3</v>
      </c>
      <c r="AF136" s="359">
        <v>9.5463486409639135E-3</v>
      </c>
      <c r="AG136" s="359">
        <v>8.5916486569736772E-3</v>
      </c>
      <c r="AH136" s="359">
        <v>8.8404129173725865E-3</v>
      </c>
      <c r="AI136" s="359">
        <v>8.4305106127225433E-3</v>
      </c>
      <c r="AJ136" s="359">
        <v>3.0629104514399231E-3</v>
      </c>
      <c r="AK136" s="359">
        <v>3.1295768922189682E-3</v>
      </c>
      <c r="AL136" s="359">
        <v>2.1082725198418198E-3</v>
      </c>
      <c r="AM136" s="359">
        <v>2.4010320670554129E-3</v>
      </c>
      <c r="AN136" s="359">
        <v>2.4658614444414456E-3</v>
      </c>
      <c r="AO136" s="359">
        <v>2.4663552230189505E-3</v>
      </c>
      <c r="AP136" s="359">
        <v>2.6618576910220812E-3</v>
      </c>
      <c r="AQ136" s="359">
        <v>3.2351217899887503E-3</v>
      </c>
      <c r="AR136" s="359">
        <v>9.5463486409639135E-3</v>
      </c>
      <c r="AS136" s="359">
        <v>8.5916486569736772E-3</v>
      </c>
      <c r="AT136" s="359">
        <v>8.8404129173725865E-3</v>
      </c>
      <c r="AU136" s="359">
        <v>8.4305106127225433E-3</v>
      </c>
      <c r="AV136" s="359">
        <v>3.0629104514399231E-3</v>
      </c>
      <c r="AW136" s="359">
        <v>3.1295768922189682E-3</v>
      </c>
      <c r="AX136" s="359">
        <v>2.1082725198418198E-3</v>
      </c>
      <c r="AY136" s="359">
        <v>2.4010320670554129E-3</v>
      </c>
    </row>
    <row r="137" spans="1:51" x14ac:dyDescent="0.25">
      <c r="A137" s="599"/>
      <c r="B137" s="77" t="s">
        <v>24</v>
      </c>
      <c r="C137" s="297">
        <v>2.643E-3</v>
      </c>
      <c r="D137" s="297">
        <v>2.7320000000000001E-3</v>
      </c>
      <c r="E137" s="297">
        <v>2.8240000000000001E-3</v>
      </c>
      <c r="F137" s="297">
        <v>2.8860000000000001E-3</v>
      </c>
      <c r="G137" s="297">
        <v>3.568E-3</v>
      </c>
      <c r="H137" s="297">
        <v>9.4900000000000002E-3</v>
      </c>
      <c r="I137" s="297">
        <v>8.7889999999999999E-3</v>
      </c>
      <c r="J137" s="297">
        <v>9.0760000000000007E-3</v>
      </c>
      <c r="K137" s="297">
        <v>8.6409999999999994E-3</v>
      </c>
      <c r="L137" s="297">
        <v>3.3189999999999999E-3</v>
      </c>
      <c r="M137" s="297">
        <v>3.424E-3</v>
      </c>
      <c r="N137" s="297">
        <v>2.333E-3</v>
      </c>
      <c r="O137" s="297">
        <v>2.643E-3</v>
      </c>
      <c r="P137" s="297">
        <v>2.7320000000000001E-3</v>
      </c>
      <c r="Q137" s="359">
        <v>2.4663552230189505E-3</v>
      </c>
      <c r="R137" s="359">
        <v>2.6618576910220812E-3</v>
      </c>
      <c r="S137" s="359">
        <v>3.2351217899887503E-3</v>
      </c>
      <c r="T137" s="359">
        <v>9.5463486409639135E-3</v>
      </c>
      <c r="U137" s="359">
        <v>8.5916486569736772E-3</v>
      </c>
      <c r="V137" s="359">
        <v>8.8404129173725865E-3</v>
      </c>
      <c r="W137" s="359">
        <v>8.4305106127225433E-3</v>
      </c>
      <c r="X137" s="359">
        <v>3.0629104514399231E-3</v>
      </c>
      <c r="Y137" s="359">
        <v>3.1295768922189682E-3</v>
      </c>
      <c r="Z137" s="359">
        <v>2.1082725198418198E-3</v>
      </c>
      <c r="AA137" s="359">
        <v>2.4010320670554129E-3</v>
      </c>
      <c r="AB137" s="359">
        <v>2.4658614444414456E-3</v>
      </c>
      <c r="AC137" s="359">
        <v>2.4663552230189505E-3</v>
      </c>
      <c r="AD137" s="359">
        <v>2.6618576910220812E-3</v>
      </c>
      <c r="AE137" s="359">
        <v>3.2351217899887503E-3</v>
      </c>
      <c r="AF137" s="359">
        <v>9.5463486409639135E-3</v>
      </c>
      <c r="AG137" s="359">
        <v>8.5916486569736772E-3</v>
      </c>
      <c r="AH137" s="359">
        <v>8.8404129173725865E-3</v>
      </c>
      <c r="AI137" s="359">
        <v>8.4305106127225433E-3</v>
      </c>
      <c r="AJ137" s="359">
        <v>3.0629104514399231E-3</v>
      </c>
      <c r="AK137" s="359">
        <v>3.1295768922189682E-3</v>
      </c>
      <c r="AL137" s="359">
        <v>2.1082725198418198E-3</v>
      </c>
      <c r="AM137" s="359">
        <v>2.4010320670554129E-3</v>
      </c>
      <c r="AN137" s="359">
        <v>2.4658614444414456E-3</v>
      </c>
      <c r="AO137" s="359">
        <v>2.4663552230189505E-3</v>
      </c>
      <c r="AP137" s="359">
        <v>2.6618576910220812E-3</v>
      </c>
      <c r="AQ137" s="359">
        <v>3.2351217899887503E-3</v>
      </c>
      <c r="AR137" s="359">
        <v>9.5463486409639135E-3</v>
      </c>
      <c r="AS137" s="359">
        <v>8.5916486569736772E-3</v>
      </c>
      <c r="AT137" s="359">
        <v>8.8404129173725865E-3</v>
      </c>
      <c r="AU137" s="359">
        <v>8.4305106127225433E-3</v>
      </c>
      <c r="AV137" s="359">
        <v>3.0629104514399231E-3</v>
      </c>
      <c r="AW137" s="359">
        <v>3.1295768922189682E-3</v>
      </c>
      <c r="AX137" s="359">
        <v>2.1082725198418198E-3</v>
      </c>
      <c r="AY137" s="359">
        <v>2.4010320670554129E-3</v>
      </c>
    </row>
    <row r="138" spans="1:51" x14ac:dyDescent="0.25">
      <c r="A138" s="599"/>
      <c r="B138" s="77" t="s">
        <v>7</v>
      </c>
      <c r="C138" s="297">
        <v>2.2850000000000001E-3</v>
      </c>
      <c r="D138" s="297">
        <v>2.3549999999999999E-3</v>
      </c>
      <c r="E138" s="297">
        <v>2.81E-3</v>
      </c>
      <c r="F138" s="297">
        <v>2.8600000000000001E-3</v>
      </c>
      <c r="G138" s="297">
        <v>3.179E-3</v>
      </c>
      <c r="H138" s="297">
        <v>3.9199999999999999E-4</v>
      </c>
      <c r="I138" s="297">
        <v>7.6819999999999996E-3</v>
      </c>
      <c r="J138" s="297">
        <v>8.064E-3</v>
      </c>
      <c r="K138" s="297">
        <v>7.6140000000000001E-3</v>
      </c>
      <c r="L138" s="297">
        <v>2.8670000000000002E-3</v>
      </c>
      <c r="M138" s="297">
        <v>3.0869999999999999E-3</v>
      </c>
      <c r="N138" s="297">
        <v>2.0110000000000002E-3</v>
      </c>
      <c r="O138" s="297">
        <v>2.2850000000000001E-3</v>
      </c>
      <c r="P138" s="297">
        <v>2.3549999999999999E-3</v>
      </c>
      <c r="Q138" s="359">
        <v>2.3277733472704528E-3</v>
      </c>
      <c r="R138" s="359">
        <v>2.5467182195471351E-3</v>
      </c>
      <c r="S138" s="359">
        <v>2.7527721822669942E-3</v>
      </c>
      <c r="T138" s="359">
        <v>8.2874786513341108E-3</v>
      </c>
      <c r="U138" s="359">
        <v>7.3756610875113423E-3</v>
      </c>
      <c r="V138" s="359">
        <v>7.7022105998707764E-3</v>
      </c>
      <c r="W138" s="359">
        <v>7.2646149056279016E-3</v>
      </c>
      <c r="X138" s="359">
        <v>2.5843451861046435E-3</v>
      </c>
      <c r="Y138" s="359">
        <v>2.6609978035167597E-3</v>
      </c>
      <c r="Z138" s="359">
        <v>1.6973730480366906E-3</v>
      </c>
      <c r="AA138" s="359">
        <v>1.9552426380463495E-3</v>
      </c>
      <c r="AB138" s="359">
        <v>1.9886100137532902E-3</v>
      </c>
      <c r="AC138" s="359">
        <v>2.3277733472704528E-3</v>
      </c>
      <c r="AD138" s="359">
        <v>2.5467182195471351E-3</v>
      </c>
      <c r="AE138" s="359">
        <v>2.7527721822669942E-3</v>
      </c>
      <c r="AF138" s="359">
        <v>8.2874786513341108E-3</v>
      </c>
      <c r="AG138" s="359">
        <v>7.3756610875113423E-3</v>
      </c>
      <c r="AH138" s="359">
        <v>7.7022105998707764E-3</v>
      </c>
      <c r="AI138" s="359">
        <v>7.2646149056279016E-3</v>
      </c>
      <c r="AJ138" s="359">
        <v>2.5843451861046435E-3</v>
      </c>
      <c r="AK138" s="359">
        <v>2.6609978035167597E-3</v>
      </c>
      <c r="AL138" s="359">
        <v>1.6973730480366906E-3</v>
      </c>
      <c r="AM138" s="359">
        <v>1.9552426380463495E-3</v>
      </c>
      <c r="AN138" s="359">
        <v>1.9886100137532902E-3</v>
      </c>
      <c r="AO138" s="359">
        <v>2.3277733472704528E-3</v>
      </c>
      <c r="AP138" s="359">
        <v>2.5467182195471351E-3</v>
      </c>
      <c r="AQ138" s="359">
        <v>2.7527721822669942E-3</v>
      </c>
      <c r="AR138" s="359">
        <v>8.2874786513341108E-3</v>
      </c>
      <c r="AS138" s="359">
        <v>7.3756610875113423E-3</v>
      </c>
      <c r="AT138" s="359">
        <v>7.7022105998707764E-3</v>
      </c>
      <c r="AU138" s="359">
        <v>7.2646149056279016E-3</v>
      </c>
      <c r="AV138" s="359">
        <v>2.5843451861046435E-3</v>
      </c>
      <c r="AW138" s="359">
        <v>2.6609978035167597E-3</v>
      </c>
      <c r="AX138" s="359">
        <v>1.6973730480366906E-3</v>
      </c>
      <c r="AY138" s="359">
        <v>1.9552426380463495E-3</v>
      </c>
    </row>
    <row r="139" spans="1:51" ht="15.75" thickBot="1" x14ac:dyDescent="0.3">
      <c r="A139" s="600"/>
      <c r="B139" s="79" t="s">
        <v>8</v>
      </c>
      <c r="C139" s="297">
        <v>2.1640000000000001E-3</v>
      </c>
      <c r="D139" s="297">
        <v>2.4910000000000002E-3</v>
      </c>
      <c r="E139" s="297">
        <v>3.2789999999999998E-3</v>
      </c>
      <c r="F139" s="297">
        <v>3.6809999999999998E-3</v>
      </c>
      <c r="G139" s="297">
        <v>4.091E-3</v>
      </c>
      <c r="H139" s="297">
        <v>1.1485E-2</v>
      </c>
      <c r="I139" s="297">
        <v>1.0088E-2</v>
      </c>
      <c r="J139" s="297">
        <v>1.0992E-2</v>
      </c>
      <c r="K139" s="297">
        <v>9.9260000000000008E-3</v>
      </c>
      <c r="L139" s="297">
        <v>3.797E-3</v>
      </c>
      <c r="M139" s="297">
        <v>3.9329999999999999E-3</v>
      </c>
      <c r="N139" s="297">
        <v>2.1250000000000002E-3</v>
      </c>
      <c r="O139" s="297">
        <v>2.1640000000000001E-3</v>
      </c>
      <c r="P139" s="297">
        <v>2.4910000000000002E-3</v>
      </c>
      <c r="Q139" s="359">
        <v>2.8950514527520299E-3</v>
      </c>
      <c r="R139" s="359">
        <v>3.4443097564958781E-3</v>
      </c>
      <c r="S139" s="359">
        <v>3.7511394413520171E-3</v>
      </c>
      <c r="T139" s="359">
        <v>1.1706261613112848E-2</v>
      </c>
      <c r="U139" s="359">
        <v>9.9550598554302028E-3</v>
      </c>
      <c r="V139" s="359">
        <v>1.0848737169771392E-2</v>
      </c>
      <c r="W139" s="359">
        <v>9.7784147301704875E-3</v>
      </c>
      <c r="X139" s="359">
        <v>3.542453686102693E-3</v>
      </c>
      <c r="Y139" s="359">
        <v>3.6351833956586271E-3</v>
      </c>
      <c r="Z139" s="359">
        <v>1.9268149059281676E-3</v>
      </c>
      <c r="AA139" s="359">
        <v>1.9644768883065786E-3</v>
      </c>
      <c r="AB139" s="359">
        <v>2.2531034034520806E-3</v>
      </c>
      <c r="AC139" s="359">
        <v>2.8950514527520299E-3</v>
      </c>
      <c r="AD139" s="359">
        <v>3.4443097564958781E-3</v>
      </c>
      <c r="AE139" s="359">
        <v>3.7511394413520171E-3</v>
      </c>
      <c r="AF139" s="359">
        <v>1.1706261613112848E-2</v>
      </c>
      <c r="AG139" s="359">
        <v>9.9550598554302028E-3</v>
      </c>
      <c r="AH139" s="359">
        <v>1.0848737169771392E-2</v>
      </c>
      <c r="AI139" s="359">
        <v>9.7784147301704875E-3</v>
      </c>
      <c r="AJ139" s="359">
        <v>3.542453686102693E-3</v>
      </c>
      <c r="AK139" s="359">
        <v>3.6351833956586271E-3</v>
      </c>
      <c r="AL139" s="359">
        <v>1.9268149059281676E-3</v>
      </c>
      <c r="AM139" s="359">
        <v>1.9644768883065786E-3</v>
      </c>
      <c r="AN139" s="359">
        <v>2.2531034034520806E-3</v>
      </c>
      <c r="AO139" s="359">
        <v>2.8950514527520299E-3</v>
      </c>
      <c r="AP139" s="359">
        <v>3.4443097564958781E-3</v>
      </c>
      <c r="AQ139" s="359">
        <v>3.7511394413520171E-3</v>
      </c>
      <c r="AR139" s="359">
        <v>1.1706261613112848E-2</v>
      </c>
      <c r="AS139" s="359">
        <v>9.9550598554302028E-3</v>
      </c>
      <c r="AT139" s="359">
        <v>1.0848737169771392E-2</v>
      </c>
      <c r="AU139" s="359">
        <v>9.7784147301704875E-3</v>
      </c>
      <c r="AV139" s="359">
        <v>3.542453686102693E-3</v>
      </c>
      <c r="AW139" s="359">
        <v>3.6351833956586271E-3</v>
      </c>
      <c r="AX139" s="359">
        <v>1.9268149059281676E-3</v>
      </c>
      <c r="AY139" s="359">
        <v>1.9644768883065786E-3</v>
      </c>
    </row>
    <row r="141" spans="1:51" ht="15.75" thickBot="1" x14ac:dyDescent="0.3">
      <c r="A141" s="99"/>
      <c r="B141" s="99"/>
      <c r="C141" s="102"/>
      <c r="D141" s="102"/>
      <c r="E141" s="102"/>
      <c r="F141" s="102"/>
      <c r="G141" s="102"/>
      <c r="H141" s="102"/>
      <c r="I141" s="102"/>
      <c r="J141" s="102"/>
      <c r="K141" s="102"/>
      <c r="L141" s="102"/>
      <c r="M141" s="102"/>
      <c r="N141" s="102"/>
    </row>
    <row r="142" spans="1:51" ht="16.5" thickBot="1" x14ac:dyDescent="0.3">
      <c r="A142" s="583" t="s">
        <v>128</v>
      </c>
      <c r="B142" s="243" t="s">
        <v>144</v>
      </c>
      <c r="C142" s="146">
        <f>C$4</f>
        <v>44197</v>
      </c>
      <c r="D142" s="146">
        <f t="shared" ref="D142:AY142" si="59">D$4</f>
        <v>44228</v>
      </c>
      <c r="E142" s="146">
        <f t="shared" si="59"/>
        <v>44256</v>
      </c>
      <c r="F142" s="146">
        <f t="shared" si="59"/>
        <v>44287</v>
      </c>
      <c r="G142" s="146">
        <f t="shared" si="59"/>
        <v>44317</v>
      </c>
      <c r="H142" s="146">
        <f t="shared" si="59"/>
        <v>44348</v>
      </c>
      <c r="I142" s="146">
        <f t="shared" si="59"/>
        <v>44378</v>
      </c>
      <c r="J142" s="146">
        <f t="shared" si="59"/>
        <v>44409</v>
      </c>
      <c r="K142" s="146">
        <f t="shared" si="59"/>
        <v>44440</v>
      </c>
      <c r="L142" s="146">
        <f t="shared" si="59"/>
        <v>44470</v>
      </c>
      <c r="M142" s="146">
        <f t="shared" si="59"/>
        <v>44501</v>
      </c>
      <c r="N142" s="146">
        <f t="shared" si="59"/>
        <v>44531</v>
      </c>
      <c r="O142" s="146">
        <f t="shared" si="59"/>
        <v>44562</v>
      </c>
      <c r="P142" s="146">
        <f t="shared" si="59"/>
        <v>44593</v>
      </c>
      <c r="Q142" s="146">
        <f t="shared" si="59"/>
        <v>44621</v>
      </c>
      <c r="R142" s="146">
        <f t="shared" si="59"/>
        <v>44652</v>
      </c>
      <c r="S142" s="146">
        <f t="shared" si="59"/>
        <v>44682</v>
      </c>
      <c r="T142" s="146">
        <f t="shared" si="59"/>
        <v>44713</v>
      </c>
      <c r="U142" s="146">
        <f t="shared" si="59"/>
        <v>44743</v>
      </c>
      <c r="V142" s="146">
        <f t="shared" si="59"/>
        <v>44774</v>
      </c>
      <c r="W142" s="146">
        <f t="shared" si="59"/>
        <v>44805</v>
      </c>
      <c r="X142" s="146">
        <f t="shared" si="59"/>
        <v>44835</v>
      </c>
      <c r="Y142" s="146">
        <f t="shared" si="59"/>
        <v>44866</v>
      </c>
      <c r="Z142" s="146">
        <f t="shared" si="59"/>
        <v>44896</v>
      </c>
      <c r="AA142" s="146">
        <f t="shared" si="59"/>
        <v>44927</v>
      </c>
      <c r="AB142" s="146">
        <f t="shared" si="59"/>
        <v>44958</v>
      </c>
      <c r="AC142" s="146">
        <f t="shared" si="59"/>
        <v>44986</v>
      </c>
      <c r="AD142" s="146">
        <f t="shared" si="59"/>
        <v>45017</v>
      </c>
      <c r="AE142" s="146">
        <f t="shared" si="59"/>
        <v>45047</v>
      </c>
      <c r="AF142" s="146">
        <f t="shared" si="59"/>
        <v>45078</v>
      </c>
      <c r="AG142" s="146">
        <f t="shared" si="59"/>
        <v>45108</v>
      </c>
      <c r="AH142" s="146">
        <f t="shared" si="59"/>
        <v>45139</v>
      </c>
      <c r="AI142" s="146">
        <f t="shared" si="59"/>
        <v>45170</v>
      </c>
      <c r="AJ142" s="146">
        <f t="shared" si="59"/>
        <v>45200</v>
      </c>
      <c r="AK142" s="146">
        <f t="shared" si="59"/>
        <v>45231</v>
      </c>
      <c r="AL142" s="146">
        <f t="shared" si="59"/>
        <v>45261</v>
      </c>
      <c r="AM142" s="146">
        <f t="shared" si="59"/>
        <v>45292</v>
      </c>
      <c r="AN142" s="146">
        <f t="shared" si="59"/>
        <v>45323</v>
      </c>
      <c r="AO142" s="146">
        <f t="shared" si="59"/>
        <v>45352</v>
      </c>
      <c r="AP142" s="146">
        <f t="shared" si="59"/>
        <v>45383</v>
      </c>
      <c r="AQ142" s="146">
        <f t="shared" si="59"/>
        <v>45413</v>
      </c>
      <c r="AR142" s="146">
        <f t="shared" si="59"/>
        <v>45444</v>
      </c>
      <c r="AS142" s="146">
        <f t="shared" si="59"/>
        <v>45474</v>
      </c>
      <c r="AT142" s="146">
        <f t="shared" si="59"/>
        <v>45505</v>
      </c>
      <c r="AU142" s="146">
        <f t="shared" si="59"/>
        <v>45536</v>
      </c>
      <c r="AV142" s="146">
        <f t="shared" si="59"/>
        <v>45566</v>
      </c>
      <c r="AW142" s="146">
        <f t="shared" si="59"/>
        <v>45597</v>
      </c>
      <c r="AX142" s="146">
        <f t="shared" si="59"/>
        <v>45627</v>
      </c>
      <c r="AY142" s="146">
        <f t="shared" si="59"/>
        <v>45658</v>
      </c>
    </row>
    <row r="143" spans="1:51" x14ac:dyDescent="0.25">
      <c r="A143" s="584"/>
      <c r="B143" s="242" t="s">
        <v>20</v>
      </c>
      <c r="C143" s="26">
        <f>IF(C23=0,0,((C5*0.5)-C41)*C78*C110*C$2)</f>
        <v>0</v>
      </c>
      <c r="D143" s="26">
        <f>IF(D23=0,0,((D5*0.5)+C23-D41)*D78*D110*D$2)</f>
        <v>0</v>
      </c>
      <c r="E143" s="26">
        <f t="shared" ref="E143:AY144" si="60">IF(E23=0,0,((E5*0.5)+D23-E41)*E78*E110*E$2)</f>
        <v>0</v>
      </c>
      <c r="F143" s="26">
        <f t="shared" si="60"/>
        <v>0</v>
      </c>
      <c r="G143" s="26">
        <f t="shared" si="60"/>
        <v>0</v>
      </c>
      <c r="H143" s="26">
        <f t="shared" si="60"/>
        <v>415.02044513829753</v>
      </c>
      <c r="I143" s="26">
        <f t="shared" si="60"/>
        <v>857.13020056047651</v>
      </c>
      <c r="J143" s="26">
        <f t="shared" si="60"/>
        <v>891.06945702892767</v>
      </c>
      <c r="K143" s="26">
        <f t="shared" si="60"/>
        <v>857.21232205919364</v>
      </c>
      <c r="L143" s="26">
        <f t="shared" si="60"/>
        <v>512.26799893518159</v>
      </c>
      <c r="M143" s="26">
        <f t="shared" si="60"/>
        <v>498.31083711429443</v>
      </c>
      <c r="N143" s="26">
        <f t="shared" si="60"/>
        <v>960.96136295765587</v>
      </c>
      <c r="O143" s="26">
        <f t="shared" si="60"/>
        <v>1483.7961732239166</v>
      </c>
      <c r="P143" s="26">
        <f t="shared" si="60"/>
        <v>1382.376148222821</v>
      </c>
      <c r="Q143" s="26">
        <f t="shared" si="60"/>
        <v>1795.7348526738244</v>
      </c>
      <c r="R143" s="26">
        <f t="shared" si="60"/>
        <v>1729.0206212734661</v>
      </c>
      <c r="S143" s="26">
        <f t="shared" si="60"/>
        <v>1912.0511325424466</v>
      </c>
      <c r="T143" s="26">
        <f t="shared" si="60"/>
        <v>3162.9285840530838</v>
      </c>
      <c r="U143" s="26">
        <f t="shared" si="60"/>
        <v>3131.1453038793738</v>
      </c>
      <c r="V143" s="26">
        <f t="shared" si="60"/>
        <v>3190.6816421793642</v>
      </c>
      <c r="W143" s="26">
        <f t="shared" si="60"/>
        <v>3055.4696416376123</v>
      </c>
      <c r="X143" s="26">
        <f t="shared" si="60"/>
        <v>1848.3982452212924</v>
      </c>
      <c r="Y143" s="26">
        <f t="shared" si="60"/>
        <v>1796.9293309369141</v>
      </c>
      <c r="Z143" s="26">
        <f t="shared" si="60"/>
        <v>1778.4295423201513</v>
      </c>
      <c r="AA143" s="26">
        <f t="shared" si="60"/>
        <v>1755.7197736364133</v>
      </c>
      <c r="AB143" s="26">
        <f t="shared" si="60"/>
        <v>1618.6730225313977</v>
      </c>
      <c r="AC143" s="26">
        <f t="shared" si="60"/>
        <v>1795.7348526738244</v>
      </c>
      <c r="AD143" s="26">
        <f t="shared" si="60"/>
        <v>1729.0206212734661</v>
      </c>
      <c r="AE143" s="26">
        <f t="shared" si="60"/>
        <v>1912.0511325424466</v>
      </c>
      <c r="AF143" s="26">
        <f t="shared" si="60"/>
        <v>3162.9285840530838</v>
      </c>
      <c r="AG143" s="26">
        <f t="shared" si="60"/>
        <v>0</v>
      </c>
      <c r="AH143" s="26">
        <f t="shared" si="60"/>
        <v>0</v>
      </c>
      <c r="AI143" s="26">
        <f t="shared" si="60"/>
        <v>0</v>
      </c>
      <c r="AJ143" s="26">
        <f t="shared" si="60"/>
        <v>0</v>
      </c>
      <c r="AK143" s="26">
        <f t="shared" si="60"/>
        <v>0</v>
      </c>
      <c r="AL143" s="26">
        <f t="shared" si="60"/>
        <v>0</v>
      </c>
      <c r="AM143" s="26">
        <f t="shared" si="60"/>
        <v>0</v>
      </c>
      <c r="AN143" s="26">
        <f t="shared" si="60"/>
        <v>0</v>
      </c>
      <c r="AO143" s="26">
        <f t="shared" si="60"/>
        <v>0</v>
      </c>
      <c r="AP143" s="26">
        <f t="shared" si="60"/>
        <v>0</v>
      </c>
      <c r="AQ143" s="26">
        <f t="shared" si="60"/>
        <v>0</v>
      </c>
      <c r="AR143" s="26">
        <f t="shared" si="60"/>
        <v>0</v>
      </c>
      <c r="AS143" s="26">
        <f t="shared" si="60"/>
        <v>0</v>
      </c>
      <c r="AT143" s="26">
        <f t="shared" si="60"/>
        <v>0</v>
      </c>
      <c r="AU143" s="26">
        <f t="shared" si="60"/>
        <v>0</v>
      </c>
      <c r="AV143" s="26">
        <f t="shared" si="60"/>
        <v>0</v>
      </c>
      <c r="AW143" s="26">
        <f t="shared" si="60"/>
        <v>0</v>
      </c>
      <c r="AX143" s="26">
        <f t="shared" si="60"/>
        <v>0</v>
      </c>
      <c r="AY143" s="26">
        <f t="shared" si="60"/>
        <v>0</v>
      </c>
    </row>
    <row r="144" spans="1:51" x14ac:dyDescent="0.25">
      <c r="A144" s="584"/>
      <c r="B144" s="242" t="s">
        <v>0</v>
      </c>
      <c r="C144" s="26">
        <f t="shared" ref="C144:C155" si="61">IF(C24=0,0,((C6*0.5)-C42)*C79*C111*C$2)</f>
        <v>0</v>
      </c>
      <c r="D144" s="26">
        <f t="shared" ref="D144:S155" si="62">IF(D24=0,0,((D6*0.5)+C24-D42)*D79*D111*D$2)</f>
        <v>0</v>
      </c>
      <c r="E144" s="26">
        <f t="shared" si="62"/>
        <v>0</v>
      </c>
      <c r="F144" s="26">
        <f t="shared" si="62"/>
        <v>0</v>
      </c>
      <c r="G144" s="26">
        <f t="shared" si="62"/>
        <v>0</v>
      </c>
      <c r="H144" s="26">
        <f t="shared" si="62"/>
        <v>0</v>
      </c>
      <c r="I144" s="26">
        <f t="shared" si="62"/>
        <v>0</v>
      </c>
      <c r="J144" s="26">
        <f t="shared" si="62"/>
        <v>0</v>
      </c>
      <c r="K144" s="26">
        <f t="shared" si="62"/>
        <v>0</v>
      </c>
      <c r="L144" s="26">
        <f t="shared" si="62"/>
        <v>0</v>
      </c>
      <c r="M144" s="26">
        <f t="shared" si="62"/>
        <v>0</v>
      </c>
      <c r="N144" s="26">
        <f t="shared" si="62"/>
        <v>0</v>
      </c>
      <c r="O144" s="26">
        <f t="shared" si="62"/>
        <v>0</v>
      </c>
      <c r="P144" s="26">
        <f t="shared" si="62"/>
        <v>0</v>
      </c>
      <c r="Q144" s="26">
        <f t="shared" si="62"/>
        <v>0</v>
      </c>
      <c r="R144" s="26">
        <f t="shared" si="62"/>
        <v>0</v>
      </c>
      <c r="S144" s="26">
        <f t="shared" si="62"/>
        <v>0</v>
      </c>
      <c r="T144" s="26">
        <f t="shared" si="60"/>
        <v>0</v>
      </c>
      <c r="U144" s="26">
        <f t="shared" si="60"/>
        <v>0</v>
      </c>
      <c r="V144" s="26">
        <f t="shared" si="60"/>
        <v>0</v>
      </c>
      <c r="W144" s="26">
        <f t="shared" si="60"/>
        <v>0</v>
      </c>
      <c r="X144" s="26">
        <f t="shared" si="60"/>
        <v>0</v>
      </c>
      <c r="Y144" s="26">
        <f t="shared" si="60"/>
        <v>0</v>
      </c>
      <c r="Z144" s="26">
        <f t="shared" si="60"/>
        <v>0</v>
      </c>
      <c r="AA144" s="26">
        <f t="shared" si="60"/>
        <v>0</v>
      </c>
      <c r="AB144" s="26">
        <f t="shared" si="60"/>
        <v>0</v>
      </c>
      <c r="AC144" s="26">
        <f t="shared" si="60"/>
        <v>0</v>
      </c>
      <c r="AD144" s="26">
        <f t="shared" si="60"/>
        <v>0</v>
      </c>
      <c r="AE144" s="26">
        <f t="shared" si="60"/>
        <v>0</v>
      </c>
      <c r="AF144" s="26">
        <f t="shared" si="60"/>
        <v>0</v>
      </c>
      <c r="AG144" s="26">
        <f t="shared" si="60"/>
        <v>0</v>
      </c>
      <c r="AH144" s="26">
        <f t="shared" si="60"/>
        <v>0</v>
      </c>
      <c r="AI144" s="26">
        <f t="shared" si="60"/>
        <v>0</v>
      </c>
      <c r="AJ144" s="26">
        <f t="shared" si="60"/>
        <v>0</v>
      </c>
      <c r="AK144" s="26">
        <f t="shared" si="60"/>
        <v>0</v>
      </c>
      <c r="AL144" s="26">
        <f t="shared" si="60"/>
        <v>0</v>
      </c>
      <c r="AM144" s="26">
        <f t="shared" si="60"/>
        <v>0</v>
      </c>
      <c r="AN144" s="26">
        <f t="shared" si="60"/>
        <v>0</v>
      </c>
      <c r="AO144" s="26">
        <f t="shared" si="60"/>
        <v>0</v>
      </c>
      <c r="AP144" s="26">
        <f t="shared" si="60"/>
        <v>0</v>
      </c>
      <c r="AQ144" s="26">
        <f t="shared" si="60"/>
        <v>0</v>
      </c>
      <c r="AR144" s="26">
        <f t="shared" si="60"/>
        <v>0</v>
      </c>
      <c r="AS144" s="26">
        <f t="shared" si="60"/>
        <v>0</v>
      </c>
      <c r="AT144" s="26">
        <f t="shared" si="60"/>
        <v>0</v>
      </c>
      <c r="AU144" s="26">
        <f t="shared" si="60"/>
        <v>0</v>
      </c>
      <c r="AV144" s="26">
        <f t="shared" si="60"/>
        <v>0</v>
      </c>
      <c r="AW144" s="26">
        <f t="shared" si="60"/>
        <v>0</v>
      </c>
      <c r="AX144" s="26">
        <f t="shared" si="60"/>
        <v>0</v>
      </c>
      <c r="AY144" s="26">
        <f t="shared" si="60"/>
        <v>0</v>
      </c>
    </row>
    <row r="145" spans="1:51" x14ac:dyDescent="0.25">
      <c r="A145" s="584"/>
      <c r="B145" s="242" t="s">
        <v>21</v>
      </c>
      <c r="C145" s="26">
        <f t="shared" si="61"/>
        <v>0</v>
      </c>
      <c r="D145" s="26">
        <f t="shared" si="62"/>
        <v>0</v>
      </c>
      <c r="E145" s="26">
        <f t="shared" ref="E145:AY148" si="63">IF(E25=0,0,((E7*0.5)+D25-E43)*E80*E112*E$2)</f>
        <v>0</v>
      </c>
      <c r="F145" s="26">
        <f t="shared" si="63"/>
        <v>0</v>
      </c>
      <c r="G145" s="26">
        <f t="shared" si="63"/>
        <v>0</v>
      </c>
      <c r="H145" s="26">
        <f t="shared" si="63"/>
        <v>0</v>
      </c>
      <c r="I145" s="26">
        <f t="shared" si="63"/>
        <v>0</v>
      </c>
      <c r="J145" s="26">
        <f t="shared" si="63"/>
        <v>0</v>
      </c>
      <c r="K145" s="26">
        <f t="shared" si="63"/>
        <v>0</v>
      </c>
      <c r="L145" s="26">
        <f t="shared" si="63"/>
        <v>0</v>
      </c>
      <c r="M145" s="26">
        <f t="shared" si="63"/>
        <v>0</v>
      </c>
      <c r="N145" s="26">
        <f t="shared" si="63"/>
        <v>0</v>
      </c>
      <c r="O145" s="26">
        <f t="shared" si="63"/>
        <v>0</v>
      </c>
      <c r="P145" s="26">
        <f t="shared" si="63"/>
        <v>0</v>
      </c>
      <c r="Q145" s="26">
        <f t="shared" si="63"/>
        <v>0</v>
      </c>
      <c r="R145" s="26">
        <f t="shared" si="63"/>
        <v>0</v>
      </c>
      <c r="S145" s="26">
        <f t="shared" si="63"/>
        <v>0</v>
      </c>
      <c r="T145" s="26">
        <f t="shared" si="63"/>
        <v>0</v>
      </c>
      <c r="U145" s="26">
        <f t="shared" si="63"/>
        <v>0</v>
      </c>
      <c r="V145" s="26">
        <f t="shared" si="63"/>
        <v>0</v>
      </c>
      <c r="W145" s="26">
        <f t="shared" si="63"/>
        <v>0</v>
      </c>
      <c r="X145" s="26">
        <f t="shared" si="63"/>
        <v>0</v>
      </c>
      <c r="Y145" s="26">
        <f t="shared" si="63"/>
        <v>0</v>
      </c>
      <c r="Z145" s="26">
        <f t="shared" si="63"/>
        <v>0</v>
      </c>
      <c r="AA145" s="26">
        <f t="shared" si="63"/>
        <v>0</v>
      </c>
      <c r="AB145" s="26">
        <f t="shared" si="63"/>
        <v>0</v>
      </c>
      <c r="AC145" s="26">
        <f t="shared" si="63"/>
        <v>0</v>
      </c>
      <c r="AD145" s="26">
        <f t="shared" si="63"/>
        <v>0</v>
      </c>
      <c r="AE145" s="26">
        <f t="shared" si="63"/>
        <v>0</v>
      </c>
      <c r="AF145" s="26">
        <f t="shared" si="63"/>
        <v>0</v>
      </c>
      <c r="AG145" s="26">
        <f t="shared" si="63"/>
        <v>0</v>
      </c>
      <c r="AH145" s="26">
        <f t="shared" si="63"/>
        <v>0</v>
      </c>
      <c r="AI145" s="26">
        <f t="shared" si="63"/>
        <v>0</v>
      </c>
      <c r="AJ145" s="26">
        <f t="shared" si="63"/>
        <v>0</v>
      </c>
      <c r="AK145" s="26">
        <f t="shared" si="63"/>
        <v>0</v>
      </c>
      <c r="AL145" s="26">
        <f t="shared" si="63"/>
        <v>0</v>
      </c>
      <c r="AM145" s="26">
        <f t="shared" si="63"/>
        <v>0</v>
      </c>
      <c r="AN145" s="26">
        <f t="shared" si="63"/>
        <v>0</v>
      </c>
      <c r="AO145" s="26">
        <f t="shared" si="63"/>
        <v>0</v>
      </c>
      <c r="AP145" s="26">
        <f t="shared" si="63"/>
        <v>0</v>
      </c>
      <c r="AQ145" s="26">
        <f t="shared" si="63"/>
        <v>0</v>
      </c>
      <c r="AR145" s="26">
        <f t="shared" si="63"/>
        <v>0</v>
      </c>
      <c r="AS145" s="26">
        <f t="shared" si="63"/>
        <v>0</v>
      </c>
      <c r="AT145" s="26">
        <f t="shared" si="63"/>
        <v>0</v>
      </c>
      <c r="AU145" s="26">
        <f t="shared" si="63"/>
        <v>0</v>
      </c>
      <c r="AV145" s="26">
        <f t="shared" si="63"/>
        <v>0</v>
      </c>
      <c r="AW145" s="26">
        <f t="shared" si="63"/>
        <v>0</v>
      </c>
      <c r="AX145" s="26">
        <f t="shared" si="63"/>
        <v>0</v>
      </c>
      <c r="AY145" s="26">
        <f t="shared" si="63"/>
        <v>0</v>
      </c>
    </row>
    <row r="146" spans="1:51" x14ac:dyDescent="0.25">
      <c r="A146" s="584"/>
      <c r="B146" s="242" t="s">
        <v>1</v>
      </c>
      <c r="C146" s="26">
        <f t="shared" si="61"/>
        <v>0</v>
      </c>
      <c r="D146" s="26">
        <f t="shared" si="62"/>
        <v>1.3734467534248338E-2</v>
      </c>
      <c r="E146" s="26">
        <f t="shared" si="63"/>
        <v>39.05931569059053</v>
      </c>
      <c r="F146" s="26">
        <f t="shared" si="63"/>
        <v>359.99679149560092</v>
      </c>
      <c r="G146" s="26">
        <f t="shared" si="63"/>
        <v>1948.6346003449451</v>
      </c>
      <c r="H146" s="26">
        <f t="shared" si="63"/>
        <v>12740.420092968683</v>
      </c>
      <c r="I146" s="26">
        <f t="shared" si="63"/>
        <v>19319.085667179177</v>
      </c>
      <c r="J146" s="26">
        <f t="shared" si="63"/>
        <v>22075.002358755966</v>
      </c>
      <c r="K146" s="26">
        <f t="shared" si="63"/>
        <v>9973.6604279507665</v>
      </c>
      <c r="L146" s="26">
        <f t="shared" si="63"/>
        <v>832.78864568467714</v>
      </c>
      <c r="M146" s="26">
        <f t="shared" si="63"/>
        <v>211.8265709715692</v>
      </c>
      <c r="N146" s="26">
        <f t="shared" si="63"/>
        <v>3.4866044353332786</v>
      </c>
      <c r="O146" s="26">
        <f t="shared" si="63"/>
        <v>0.41620386667867082</v>
      </c>
      <c r="P146" s="26">
        <f t="shared" si="63"/>
        <v>17.223555596107968</v>
      </c>
      <c r="Q146" s="26">
        <f t="shared" si="63"/>
        <v>703.66391790878617</v>
      </c>
      <c r="R146" s="26">
        <f t="shared" si="63"/>
        <v>2435.5320470614452</v>
      </c>
      <c r="S146" s="26">
        <f t="shared" si="63"/>
        <v>7840.6793400450524</v>
      </c>
      <c r="T146" s="26">
        <f t="shared" si="63"/>
        <v>43831.363981756687</v>
      </c>
      <c r="U146" s="26">
        <f t="shared" si="63"/>
        <v>54448.839084732543</v>
      </c>
      <c r="V146" s="26">
        <f t="shared" si="63"/>
        <v>53388.294189691122</v>
      </c>
      <c r="W146" s="26">
        <f t="shared" si="63"/>
        <v>22497.252835366275</v>
      </c>
      <c r="X146" s="26">
        <f t="shared" si="63"/>
        <v>2356.6821239178612</v>
      </c>
      <c r="Y146" s="26">
        <f t="shared" si="63"/>
        <v>674.13382900535817</v>
      </c>
      <c r="Z146" s="26">
        <f t="shared" si="63"/>
        <v>6.4911765362268143</v>
      </c>
      <c r="AA146" s="26">
        <f t="shared" si="63"/>
        <v>0.57304517793120924</v>
      </c>
      <c r="AB146" s="26">
        <f t="shared" si="63"/>
        <v>23.774514025132842</v>
      </c>
      <c r="AC146" s="26">
        <f t="shared" si="63"/>
        <v>703.66391790878617</v>
      </c>
      <c r="AD146" s="26">
        <f t="shared" si="63"/>
        <v>2435.5320470614452</v>
      </c>
      <c r="AE146" s="26">
        <f t="shared" si="63"/>
        <v>7840.6793400450524</v>
      </c>
      <c r="AF146" s="26">
        <f t="shared" si="63"/>
        <v>43831.363981756687</v>
      </c>
      <c r="AG146" s="26">
        <f t="shared" si="63"/>
        <v>0</v>
      </c>
      <c r="AH146" s="26">
        <f t="shared" si="63"/>
        <v>0</v>
      </c>
      <c r="AI146" s="26">
        <f t="shared" si="63"/>
        <v>0</v>
      </c>
      <c r="AJ146" s="26">
        <f t="shared" si="63"/>
        <v>0</v>
      </c>
      <c r="AK146" s="26">
        <f t="shared" si="63"/>
        <v>0</v>
      </c>
      <c r="AL146" s="26">
        <f t="shared" si="63"/>
        <v>0</v>
      </c>
      <c r="AM146" s="26">
        <f t="shared" si="63"/>
        <v>0</v>
      </c>
      <c r="AN146" s="26">
        <f t="shared" si="63"/>
        <v>0</v>
      </c>
      <c r="AO146" s="26">
        <f t="shared" si="63"/>
        <v>0</v>
      </c>
      <c r="AP146" s="26">
        <f t="shared" si="63"/>
        <v>0</v>
      </c>
      <c r="AQ146" s="26">
        <f t="shared" si="63"/>
        <v>0</v>
      </c>
      <c r="AR146" s="26">
        <f t="shared" si="63"/>
        <v>0</v>
      </c>
      <c r="AS146" s="26">
        <f t="shared" si="63"/>
        <v>0</v>
      </c>
      <c r="AT146" s="26">
        <f t="shared" si="63"/>
        <v>0</v>
      </c>
      <c r="AU146" s="26">
        <f t="shared" si="63"/>
        <v>0</v>
      </c>
      <c r="AV146" s="26">
        <f t="shared" si="63"/>
        <v>0</v>
      </c>
      <c r="AW146" s="26">
        <f t="shared" si="63"/>
        <v>0</v>
      </c>
      <c r="AX146" s="26">
        <f t="shared" si="63"/>
        <v>0</v>
      </c>
      <c r="AY146" s="26">
        <f t="shared" si="63"/>
        <v>0</v>
      </c>
    </row>
    <row r="147" spans="1:51" x14ac:dyDescent="0.25">
      <c r="A147" s="584"/>
      <c r="B147" s="242" t="s">
        <v>22</v>
      </c>
      <c r="C147" s="26">
        <f t="shared" si="61"/>
        <v>0</v>
      </c>
      <c r="D147" s="26">
        <f t="shared" si="62"/>
        <v>0</v>
      </c>
      <c r="E147" s="26">
        <f t="shared" si="63"/>
        <v>0</v>
      </c>
      <c r="F147" s="26">
        <f t="shared" si="63"/>
        <v>0</v>
      </c>
      <c r="G147" s="26">
        <f t="shared" si="63"/>
        <v>0</v>
      </c>
      <c r="H147" s="26">
        <f t="shared" si="63"/>
        <v>0</v>
      </c>
      <c r="I147" s="26">
        <f t="shared" si="63"/>
        <v>0</v>
      </c>
      <c r="J147" s="26">
        <f t="shared" si="63"/>
        <v>0</v>
      </c>
      <c r="K147" s="26">
        <f t="shared" si="63"/>
        <v>0</v>
      </c>
      <c r="L147" s="26">
        <f t="shared" si="63"/>
        <v>0</v>
      </c>
      <c r="M147" s="26">
        <f t="shared" si="63"/>
        <v>0</v>
      </c>
      <c r="N147" s="26">
        <f t="shared" si="63"/>
        <v>0</v>
      </c>
      <c r="O147" s="26">
        <f t="shared" si="63"/>
        <v>0</v>
      </c>
      <c r="P147" s="26">
        <f t="shared" si="63"/>
        <v>0</v>
      </c>
      <c r="Q147" s="26">
        <f t="shared" si="63"/>
        <v>0</v>
      </c>
      <c r="R147" s="26">
        <f t="shared" si="63"/>
        <v>0</v>
      </c>
      <c r="S147" s="26">
        <f t="shared" si="63"/>
        <v>0</v>
      </c>
      <c r="T147" s="26">
        <f t="shared" si="63"/>
        <v>0</v>
      </c>
      <c r="U147" s="26">
        <f t="shared" si="63"/>
        <v>0</v>
      </c>
      <c r="V147" s="26">
        <f t="shared" si="63"/>
        <v>0</v>
      </c>
      <c r="W147" s="26">
        <f t="shared" si="63"/>
        <v>0</v>
      </c>
      <c r="X147" s="26">
        <f t="shared" si="63"/>
        <v>0</v>
      </c>
      <c r="Y147" s="26">
        <f t="shared" si="63"/>
        <v>0</v>
      </c>
      <c r="Z147" s="26">
        <f t="shared" si="63"/>
        <v>0</v>
      </c>
      <c r="AA147" s="26">
        <f t="shared" si="63"/>
        <v>0</v>
      </c>
      <c r="AB147" s="26">
        <f t="shared" si="63"/>
        <v>0</v>
      </c>
      <c r="AC147" s="26">
        <f t="shared" si="63"/>
        <v>0</v>
      </c>
      <c r="AD147" s="26">
        <f t="shared" si="63"/>
        <v>0</v>
      </c>
      <c r="AE147" s="26">
        <f t="shared" si="63"/>
        <v>0</v>
      </c>
      <c r="AF147" s="26">
        <f t="shared" si="63"/>
        <v>0</v>
      </c>
      <c r="AG147" s="26">
        <f t="shared" si="63"/>
        <v>0</v>
      </c>
      <c r="AH147" s="26">
        <f t="shared" si="63"/>
        <v>0</v>
      </c>
      <c r="AI147" s="26">
        <f t="shared" si="63"/>
        <v>0</v>
      </c>
      <c r="AJ147" s="26">
        <f t="shared" si="63"/>
        <v>0</v>
      </c>
      <c r="AK147" s="26">
        <f t="shared" si="63"/>
        <v>0</v>
      </c>
      <c r="AL147" s="26">
        <f t="shared" si="63"/>
        <v>0</v>
      </c>
      <c r="AM147" s="26">
        <f t="shared" si="63"/>
        <v>0</v>
      </c>
      <c r="AN147" s="26">
        <f t="shared" si="63"/>
        <v>0</v>
      </c>
      <c r="AO147" s="26">
        <f t="shared" si="63"/>
        <v>0</v>
      </c>
      <c r="AP147" s="26">
        <f t="shared" si="63"/>
        <v>0</v>
      </c>
      <c r="AQ147" s="26">
        <f t="shared" si="63"/>
        <v>0</v>
      </c>
      <c r="AR147" s="26">
        <f t="shared" si="63"/>
        <v>0</v>
      </c>
      <c r="AS147" s="26">
        <f t="shared" si="63"/>
        <v>0</v>
      </c>
      <c r="AT147" s="26">
        <f t="shared" si="63"/>
        <v>0</v>
      </c>
      <c r="AU147" s="26">
        <f t="shared" si="63"/>
        <v>0</v>
      </c>
      <c r="AV147" s="26">
        <f t="shared" si="63"/>
        <v>0</v>
      </c>
      <c r="AW147" s="26">
        <f t="shared" si="63"/>
        <v>0</v>
      </c>
      <c r="AX147" s="26">
        <f t="shared" si="63"/>
        <v>0</v>
      </c>
      <c r="AY147" s="26">
        <f t="shared" si="63"/>
        <v>0</v>
      </c>
    </row>
    <row r="148" spans="1:51" x14ac:dyDescent="0.25">
      <c r="A148" s="584"/>
      <c r="B148" s="77" t="s">
        <v>9</v>
      </c>
      <c r="C148" s="26">
        <f t="shared" si="61"/>
        <v>0</v>
      </c>
      <c r="D148" s="26">
        <f t="shared" si="62"/>
        <v>0</v>
      </c>
      <c r="E148" s="26">
        <f t="shared" si="63"/>
        <v>0</v>
      </c>
      <c r="F148" s="26">
        <f t="shared" si="63"/>
        <v>0</v>
      </c>
      <c r="G148" s="26">
        <f t="shared" si="63"/>
        <v>0</v>
      </c>
      <c r="H148" s="26">
        <f t="shared" si="63"/>
        <v>0</v>
      </c>
      <c r="I148" s="26">
        <f t="shared" si="63"/>
        <v>0</v>
      </c>
      <c r="J148" s="26">
        <f t="shared" si="63"/>
        <v>0</v>
      </c>
      <c r="K148" s="26">
        <f t="shared" si="63"/>
        <v>0</v>
      </c>
      <c r="L148" s="26">
        <f t="shared" si="63"/>
        <v>0</v>
      </c>
      <c r="M148" s="26">
        <f t="shared" si="63"/>
        <v>0</v>
      </c>
      <c r="N148" s="26">
        <f t="shared" si="63"/>
        <v>0</v>
      </c>
      <c r="O148" s="26">
        <f t="shared" si="63"/>
        <v>0</v>
      </c>
      <c r="P148" s="26">
        <f t="shared" si="63"/>
        <v>0</v>
      </c>
      <c r="Q148" s="26">
        <f t="shared" si="63"/>
        <v>0</v>
      </c>
      <c r="R148" s="26">
        <f t="shared" si="63"/>
        <v>0</v>
      </c>
      <c r="S148" s="26">
        <f t="shared" si="63"/>
        <v>0</v>
      </c>
      <c r="T148" s="26">
        <f t="shared" si="63"/>
        <v>0</v>
      </c>
      <c r="U148" s="26">
        <f t="shared" si="63"/>
        <v>0</v>
      </c>
      <c r="V148" s="26">
        <f t="shared" si="63"/>
        <v>0</v>
      </c>
      <c r="W148" s="26">
        <f t="shared" si="63"/>
        <v>0</v>
      </c>
      <c r="X148" s="26">
        <f t="shared" si="63"/>
        <v>0</v>
      </c>
      <c r="Y148" s="26">
        <f t="shared" si="63"/>
        <v>0</v>
      </c>
      <c r="Z148" s="26">
        <f t="shared" si="63"/>
        <v>0</v>
      </c>
      <c r="AA148" s="26">
        <f t="shared" si="63"/>
        <v>0</v>
      </c>
      <c r="AB148" s="26">
        <f t="shared" si="63"/>
        <v>0</v>
      </c>
      <c r="AC148" s="26">
        <f t="shared" si="63"/>
        <v>0</v>
      </c>
      <c r="AD148" s="26">
        <f t="shared" si="63"/>
        <v>0</v>
      </c>
      <c r="AE148" s="26">
        <f t="shared" si="63"/>
        <v>0</v>
      </c>
      <c r="AF148" s="26">
        <f t="shared" si="63"/>
        <v>0</v>
      </c>
      <c r="AG148" s="26">
        <f t="shared" si="63"/>
        <v>0</v>
      </c>
      <c r="AH148" s="26">
        <f t="shared" si="63"/>
        <v>0</v>
      </c>
      <c r="AI148" s="26">
        <f t="shared" si="63"/>
        <v>0</v>
      </c>
      <c r="AJ148" s="26">
        <f t="shared" si="63"/>
        <v>0</v>
      </c>
      <c r="AK148" s="26">
        <f t="shared" si="63"/>
        <v>0</v>
      </c>
      <c r="AL148" s="26">
        <f t="shared" si="63"/>
        <v>0</v>
      </c>
      <c r="AM148" s="26">
        <f t="shared" si="63"/>
        <v>0</v>
      </c>
      <c r="AN148" s="26">
        <f t="shared" si="63"/>
        <v>0</v>
      </c>
      <c r="AO148" s="26">
        <f t="shared" si="63"/>
        <v>0</v>
      </c>
      <c r="AP148" s="26">
        <f t="shared" si="63"/>
        <v>0</v>
      </c>
      <c r="AQ148" s="26">
        <f t="shared" si="63"/>
        <v>0</v>
      </c>
      <c r="AR148" s="26">
        <f t="shared" si="63"/>
        <v>0</v>
      </c>
      <c r="AS148" s="26">
        <f t="shared" si="63"/>
        <v>0</v>
      </c>
      <c r="AT148" s="26">
        <f t="shared" si="63"/>
        <v>0</v>
      </c>
      <c r="AU148" s="26">
        <f t="shared" si="63"/>
        <v>0</v>
      </c>
      <c r="AV148" s="26">
        <f t="shared" si="63"/>
        <v>0</v>
      </c>
      <c r="AW148" s="26">
        <f t="shared" si="63"/>
        <v>0</v>
      </c>
      <c r="AX148" s="26">
        <f t="shared" si="63"/>
        <v>0</v>
      </c>
      <c r="AY148" s="26">
        <f t="shared" si="63"/>
        <v>0</v>
      </c>
    </row>
    <row r="149" spans="1:51" x14ac:dyDescent="0.25">
      <c r="A149" s="584"/>
      <c r="B149" s="77" t="s">
        <v>3</v>
      </c>
      <c r="C149" s="26">
        <f t="shared" si="61"/>
        <v>0</v>
      </c>
      <c r="D149" s="26">
        <f t="shared" si="62"/>
        <v>0</v>
      </c>
      <c r="E149" s="26">
        <f t="shared" ref="E149:AY152" si="64">IF(E29=0,0,((E11*0.5)+D29-E47)*E84*E116*E$2)</f>
        <v>0</v>
      </c>
      <c r="F149" s="26">
        <f t="shared" si="64"/>
        <v>0</v>
      </c>
      <c r="G149" s="26">
        <f t="shared" si="64"/>
        <v>0</v>
      </c>
      <c r="H149" s="26">
        <f t="shared" si="64"/>
        <v>6.5758145279701115</v>
      </c>
      <c r="I149" s="26">
        <f t="shared" si="64"/>
        <v>700.37175781654003</v>
      </c>
      <c r="J149" s="26">
        <f t="shared" si="64"/>
        <v>1351.4345802388295</v>
      </c>
      <c r="K149" s="26">
        <f t="shared" si="64"/>
        <v>614.79212978496219</v>
      </c>
      <c r="L149" s="26">
        <f t="shared" si="64"/>
        <v>505.40494205501426</v>
      </c>
      <c r="M149" s="26">
        <f t="shared" si="64"/>
        <v>2207.0776361637813</v>
      </c>
      <c r="N149" s="26">
        <f t="shared" si="64"/>
        <v>8129.0315795779707</v>
      </c>
      <c r="O149" s="26">
        <f t="shared" si="64"/>
        <v>12338.105486357825</v>
      </c>
      <c r="P149" s="26">
        <f t="shared" si="64"/>
        <v>10222.637768689792</v>
      </c>
      <c r="Q149" s="26">
        <f t="shared" si="64"/>
        <v>9609.3478361665293</v>
      </c>
      <c r="R149" s="26">
        <f t="shared" si="64"/>
        <v>5615.6826262183959</v>
      </c>
      <c r="S149" s="26">
        <f t="shared" si="64"/>
        <v>6608.7054163427147</v>
      </c>
      <c r="T149" s="26">
        <f t="shared" si="64"/>
        <v>29503.064981712851</v>
      </c>
      <c r="U149" s="26">
        <f t="shared" si="64"/>
        <v>36459.350847935122</v>
      </c>
      <c r="V149" s="26">
        <f t="shared" si="64"/>
        <v>35799.961738900449</v>
      </c>
      <c r="W149" s="26">
        <f t="shared" si="64"/>
        <v>15663.359903566061</v>
      </c>
      <c r="X149" s="26">
        <f t="shared" si="64"/>
        <v>5453.0528073121977</v>
      </c>
      <c r="Y149" s="26">
        <f t="shared" si="64"/>
        <v>8720.665789386665</v>
      </c>
      <c r="Z149" s="26">
        <f t="shared" si="64"/>
        <v>14111.178578028126</v>
      </c>
      <c r="AA149" s="26">
        <f t="shared" si="64"/>
        <v>14568.083831640764</v>
      </c>
      <c r="AB149" s="26">
        <f t="shared" si="64"/>
        <v>12230.461660627494</v>
      </c>
      <c r="AC149" s="26">
        <f t="shared" si="64"/>
        <v>9609.3478361665293</v>
      </c>
      <c r="AD149" s="26">
        <f t="shared" si="64"/>
        <v>5615.6826262183959</v>
      </c>
      <c r="AE149" s="26">
        <f t="shared" si="64"/>
        <v>6608.7054163427147</v>
      </c>
      <c r="AF149" s="26">
        <f t="shared" si="64"/>
        <v>29503.064981712851</v>
      </c>
      <c r="AG149" s="26">
        <f t="shared" si="64"/>
        <v>0</v>
      </c>
      <c r="AH149" s="26">
        <f t="shared" si="64"/>
        <v>0</v>
      </c>
      <c r="AI149" s="26">
        <f t="shared" si="64"/>
        <v>0</v>
      </c>
      <c r="AJ149" s="26">
        <f t="shared" si="64"/>
        <v>0</v>
      </c>
      <c r="AK149" s="26">
        <f t="shared" si="64"/>
        <v>0</v>
      </c>
      <c r="AL149" s="26">
        <f t="shared" si="64"/>
        <v>0</v>
      </c>
      <c r="AM149" s="26">
        <f t="shared" si="64"/>
        <v>0</v>
      </c>
      <c r="AN149" s="26">
        <f t="shared" si="64"/>
        <v>0</v>
      </c>
      <c r="AO149" s="26">
        <f t="shared" si="64"/>
        <v>0</v>
      </c>
      <c r="AP149" s="26">
        <f t="shared" si="64"/>
        <v>0</v>
      </c>
      <c r="AQ149" s="26">
        <f t="shared" si="64"/>
        <v>0</v>
      </c>
      <c r="AR149" s="26">
        <f t="shared" si="64"/>
        <v>0</v>
      </c>
      <c r="AS149" s="26">
        <f t="shared" si="64"/>
        <v>0</v>
      </c>
      <c r="AT149" s="26">
        <f t="shared" si="64"/>
        <v>0</v>
      </c>
      <c r="AU149" s="26">
        <f t="shared" si="64"/>
        <v>0</v>
      </c>
      <c r="AV149" s="26">
        <f t="shared" si="64"/>
        <v>0</v>
      </c>
      <c r="AW149" s="26">
        <f t="shared" si="64"/>
        <v>0</v>
      </c>
      <c r="AX149" s="26">
        <f t="shared" si="64"/>
        <v>0</v>
      </c>
      <c r="AY149" s="26">
        <f t="shared" si="64"/>
        <v>0</v>
      </c>
    </row>
    <row r="150" spans="1:51" ht="15.75" customHeight="1" x14ac:dyDescent="0.25">
      <c r="A150" s="584"/>
      <c r="B150" s="77" t="s">
        <v>4</v>
      </c>
      <c r="C150" s="26">
        <f t="shared" si="61"/>
        <v>0</v>
      </c>
      <c r="D150" s="26">
        <f t="shared" si="62"/>
        <v>268.60658516211026</v>
      </c>
      <c r="E150" s="26">
        <f t="shared" si="64"/>
        <v>3000.0081922162963</v>
      </c>
      <c r="F150" s="26">
        <f t="shared" si="64"/>
        <v>5818.25854269911</v>
      </c>
      <c r="G150" s="26">
        <f t="shared" si="64"/>
        <v>8845.5286721232078</v>
      </c>
      <c r="H150" s="26">
        <f t="shared" si="64"/>
        <v>14641.939028924589</v>
      </c>
      <c r="I150" s="26">
        <f t="shared" si="64"/>
        <v>21692.529998724924</v>
      </c>
      <c r="J150" s="26">
        <f t="shared" si="64"/>
        <v>21216.175844527039</v>
      </c>
      <c r="K150" s="26">
        <f t="shared" si="64"/>
        <v>24053.324415817082</v>
      </c>
      <c r="L150" s="26">
        <f t="shared" si="64"/>
        <v>20108.168240694176</v>
      </c>
      <c r="M150" s="26">
        <f t="shared" si="64"/>
        <v>18776.25225547827</v>
      </c>
      <c r="N150" s="26">
        <f t="shared" si="64"/>
        <v>22651.740513935361</v>
      </c>
      <c r="O150" s="26">
        <f t="shared" si="64"/>
        <v>31293.777756850373</v>
      </c>
      <c r="P150" s="26">
        <f t="shared" si="64"/>
        <v>24370.515740877374</v>
      </c>
      <c r="Q150" s="26">
        <f t="shared" si="64"/>
        <v>24471.172479009478</v>
      </c>
      <c r="R150" s="26">
        <f t="shared" si="64"/>
        <v>25174.343087340618</v>
      </c>
      <c r="S150" s="26">
        <f t="shared" si="64"/>
        <v>31983.292308146141</v>
      </c>
      <c r="T150" s="26">
        <f t="shared" si="64"/>
        <v>44147.61590657301</v>
      </c>
      <c r="U150" s="26">
        <f t="shared" si="64"/>
        <v>53632.570192361491</v>
      </c>
      <c r="V150" s="26">
        <f t="shared" si="64"/>
        <v>44105.452446974174</v>
      </c>
      <c r="W150" s="26">
        <f t="shared" si="64"/>
        <v>44227.94978291478</v>
      </c>
      <c r="X150" s="26">
        <f t="shared" si="64"/>
        <v>30774.01881067768</v>
      </c>
      <c r="Y150" s="26">
        <f t="shared" si="64"/>
        <v>25120.173213255071</v>
      </c>
      <c r="Z150" s="26">
        <f t="shared" si="64"/>
        <v>26129.180281828911</v>
      </c>
      <c r="AA150" s="26">
        <f t="shared" si="64"/>
        <v>28924.933917913964</v>
      </c>
      <c r="AB150" s="26">
        <f t="shared" si="64"/>
        <v>22432.799340237107</v>
      </c>
      <c r="AC150" s="26">
        <f t="shared" si="64"/>
        <v>24471.172479009478</v>
      </c>
      <c r="AD150" s="26">
        <f t="shared" si="64"/>
        <v>25174.343087340618</v>
      </c>
      <c r="AE150" s="26">
        <f t="shared" si="64"/>
        <v>31983.292308146141</v>
      </c>
      <c r="AF150" s="26">
        <f t="shared" si="64"/>
        <v>44147.61590657301</v>
      </c>
      <c r="AG150" s="26">
        <f t="shared" si="64"/>
        <v>0</v>
      </c>
      <c r="AH150" s="26">
        <f t="shared" si="64"/>
        <v>0</v>
      </c>
      <c r="AI150" s="26">
        <f t="shared" si="64"/>
        <v>0</v>
      </c>
      <c r="AJ150" s="26">
        <f t="shared" si="64"/>
        <v>0</v>
      </c>
      <c r="AK150" s="26">
        <f t="shared" si="64"/>
        <v>0</v>
      </c>
      <c r="AL150" s="26">
        <f t="shared" si="64"/>
        <v>0</v>
      </c>
      <c r="AM150" s="26">
        <f t="shared" si="64"/>
        <v>0</v>
      </c>
      <c r="AN150" s="26">
        <f t="shared" si="64"/>
        <v>0</v>
      </c>
      <c r="AO150" s="26">
        <f t="shared" si="64"/>
        <v>0</v>
      </c>
      <c r="AP150" s="26">
        <f t="shared" si="64"/>
        <v>0</v>
      </c>
      <c r="AQ150" s="26">
        <f t="shared" si="64"/>
        <v>0</v>
      </c>
      <c r="AR150" s="26">
        <f t="shared" si="64"/>
        <v>0</v>
      </c>
      <c r="AS150" s="26">
        <f t="shared" si="64"/>
        <v>0</v>
      </c>
      <c r="AT150" s="26">
        <f t="shared" si="64"/>
        <v>0</v>
      </c>
      <c r="AU150" s="26">
        <f t="shared" si="64"/>
        <v>0</v>
      </c>
      <c r="AV150" s="26">
        <f t="shared" si="64"/>
        <v>0</v>
      </c>
      <c r="AW150" s="26">
        <f t="shared" si="64"/>
        <v>0</v>
      </c>
      <c r="AX150" s="26">
        <f t="shared" si="64"/>
        <v>0</v>
      </c>
      <c r="AY150" s="26">
        <f t="shared" si="64"/>
        <v>0</v>
      </c>
    </row>
    <row r="151" spans="1:51" x14ac:dyDescent="0.25">
      <c r="A151" s="584"/>
      <c r="B151" s="77" t="s">
        <v>5</v>
      </c>
      <c r="C151" s="26">
        <f t="shared" si="61"/>
        <v>0</v>
      </c>
      <c r="D151" s="26">
        <f t="shared" si="62"/>
        <v>0</v>
      </c>
      <c r="E151" s="26">
        <f t="shared" si="64"/>
        <v>0</v>
      </c>
      <c r="F151" s="26">
        <f t="shared" si="64"/>
        <v>0</v>
      </c>
      <c r="G151" s="26">
        <f t="shared" si="64"/>
        <v>0</v>
      </c>
      <c r="H151" s="26">
        <f t="shared" si="64"/>
        <v>0</v>
      </c>
      <c r="I151" s="26">
        <f t="shared" si="64"/>
        <v>0</v>
      </c>
      <c r="J151" s="26">
        <f t="shared" si="64"/>
        <v>0</v>
      </c>
      <c r="K151" s="26">
        <f t="shared" si="64"/>
        <v>0</v>
      </c>
      <c r="L151" s="26">
        <f t="shared" si="64"/>
        <v>0</v>
      </c>
      <c r="M151" s="26">
        <f t="shared" si="64"/>
        <v>0</v>
      </c>
      <c r="N151" s="26">
        <f t="shared" si="64"/>
        <v>249.189797396736</v>
      </c>
      <c r="O151" s="26">
        <f t="shared" si="64"/>
        <v>507.41158468943962</v>
      </c>
      <c r="P151" s="26">
        <f t="shared" si="64"/>
        <v>472.72912861244691</v>
      </c>
      <c r="Q151" s="26">
        <f t="shared" si="64"/>
        <v>614.08479393603272</v>
      </c>
      <c r="R151" s="26">
        <f t="shared" si="64"/>
        <v>591.27062681047471</v>
      </c>
      <c r="S151" s="26">
        <f t="shared" si="64"/>
        <v>653.86130027725187</v>
      </c>
      <c r="T151" s="26">
        <f t="shared" si="64"/>
        <v>1081.6220138961821</v>
      </c>
      <c r="U151" s="26">
        <f t="shared" si="64"/>
        <v>1070.7531325426667</v>
      </c>
      <c r="V151" s="26">
        <f t="shared" si="64"/>
        <v>1091.1126861717664</v>
      </c>
      <c r="W151" s="26">
        <f t="shared" si="64"/>
        <v>1044.874438154957</v>
      </c>
      <c r="X151" s="26">
        <f t="shared" si="64"/>
        <v>632.09401646258254</v>
      </c>
      <c r="Y151" s="26">
        <f t="shared" si="64"/>
        <v>614.49326790253076</v>
      </c>
      <c r="Z151" s="26">
        <f t="shared" si="64"/>
        <v>608.16692252717132</v>
      </c>
      <c r="AA151" s="26">
        <f t="shared" si="64"/>
        <v>600.40089648957269</v>
      </c>
      <c r="AB151" s="26">
        <f t="shared" si="64"/>
        <v>553.53522153393226</v>
      </c>
      <c r="AC151" s="26">
        <f t="shared" si="64"/>
        <v>614.08479393603272</v>
      </c>
      <c r="AD151" s="26">
        <f t="shared" si="64"/>
        <v>591.27062681047471</v>
      </c>
      <c r="AE151" s="26">
        <f t="shared" si="64"/>
        <v>653.86130027725187</v>
      </c>
      <c r="AF151" s="26">
        <f t="shared" si="64"/>
        <v>1081.6220138961821</v>
      </c>
      <c r="AG151" s="26">
        <f t="shared" si="64"/>
        <v>0</v>
      </c>
      <c r="AH151" s="26">
        <f t="shared" si="64"/>
        <v>0</v>
      </c>
      <c r="AI151" s="26">
        <f t="shared" si="64"/>
        <v>0</v>
      </c>
      <c r="AJ151" s="26">
        <f t="shared" si="64"/>
        <v>0</v>
      </c>
      <c r="AK151" s="26">
        <f t="shared" si="64"/>
        <v>0</v>
      </c>
      <c r="AL151" s="26">
        <f t="shared" si="64"/>
        <v>0</v>
      </c>
      <c r="AM151" s="26">
        <f t="shared" si="64"/>
        <v>0</v>
      </c>
      <c r="AN151" s="26">
        <f t="shared" si="64"/>
        <v>0</v>
      </c>
      <c r="AO151" s="26">
        <f t="shared" si="64"/>
        <v>0</v>
      </c>
      <c r="AP151" s="26">
        <f t="shared" si="64"/>
        <v>0</v>
      </c>
      <c r="AQ151" s="26">
        <f t="shared" si="64"/>
        <v>0</v>
      </c>
      <c r="AR151" s="26">
        <f t="shared" si="64"/>
        <v>0</v>
      </c>
      <c r="AS151" s="26">
        <f t="shared" si="64"/>
        <v>0</v>
      </c>
      <c r="AT151" s="26">
        <f t="shared" si="64"/>
        <v>0</v>
      </c>
      <c r="AU151" s="26">
        <f t="shared" si="64"/>
        <v>0</v>
      </c>
      <c r="AV151" s="26">
        <f t="shared" si="64"/>
        <v>0</v>
      </c>
      <c r="AW151" s="26">
        <f t="shared" si="64"/>
        <v>0</v>
      </c>
      <c r="AX151" s="26">
        <f t="shared" si="64"/>
        <v>0</v>
      </c>
      <c r="AY151" s="26">
        <f t="shared" si="64"/>
        <v>0</v>
      </c>
    </row>
    <row r="152" spans="1:51" x14ac:dyDescent="0.25">
      <c r="A152" s="584"/>
      <c r="B152" s="77" t="s">
        <v>23</v>
      </c>
      <c r="C152" s="26">
        <f t="shared" si="61"/>
        <v>0</v>
      </c>
      <c r="D152" s="26">
        <f t="shared" si="62"/>
        <v>0</v>
      </c>
      <c r="E152" s="26">
        <f t="shared" si="64"/>
        <v>0</v>
      </c>
      <c r="F152" s="26">
        <f t="shared" si="64"/>
        <v>0</v>
      </c>
      <c r="G152" s="26">
        <f t="shared" si="64"/>
        <v>0</v>
      </c>
      <c r="H152" s="26">
        <f t="shared" si="64"/>
        <v>0</v>
      </c>
      <c r="I152" s="26">
        <f t="shared" si="64"/>
        <v>0</v>
      </c>
      <c r="J152" s="26">
        <f t="shared" si="64"/>
        <v>0</v>
      </c>
      <c r="K152" s="26">
        <f t="shared" si="64"/>
        <v>0</v>
      </c>
      <c r="L152" s="26">
        <f t="shared" si="64"/>
        <v>0</v>
      </c>
      <c r="M152" s="26">
        <f t="shared" si="64"/>
        <v>0</v>
      </c>
      <c r="N152" s="26">
        <f t="shared" si="64"/>
        <v>0</v>
      </c>
      <c r="O152" s="26">
        <f t="shared" si="64"/>
        <v>0</v>
      </c>
      <c r="P152" s="26">
        <f t="shared" si="64"/>
        <v>0</v>
      </c>
      <c r="Q152" s="26">
        <f t="shared" si="64"/>
        <v>0</v>
      </c>
      <c r="R152" s="26">
        <f t="shared" si="64"/>
        <v>0</v>
      </c>
      <c r="S152" s="26">
        <f t="shared" si="64"/>
        <v>0</v>
      </c>
      <c r="T152" s="26">
        <f t="shared" si="64"/>
        <v>0</v>
      </c>
      <c r="U152" s="26">
        <f t="shared" si="64"/>
        <v>0</v>
      </c>
      <c r="V152" s="26">
        <f t="shared" si="64"/>
        <v>0</v>
      </c>
      <c r="W152" s="26">
        <f t="shared" si="64"/>
        <v>0</v>
      </c>
      <c r="X152" s="26">
        <f t="shared" si="64"/>
        <v>0</v>
      </c>
      <c r="Y152" s="26">
        <f t="shared" si="64"/>
        <v>0</v>
      </c>
      <c r="Z152" s="26">
        <f t="shared" si="64"/>
        <v>0</v>
      </c>
      <c r="AA152" s="26">
        <f t="shared" si="64"/>
        <v>0</v>
      </c>
      <c r="AB152" s="26">
        <f t="shared" si="64"/>
        <v>0</v>
      </c>
      <c r="AC152" s="26">
        <f t="shared" si="64"/>
        <v>0</v>
      </c>
      <c r="AD152" s="26">
        <f t="shared" si="64"/>
        <v>0</v>
      </c>
      <c r="AE152" s="26">
        <f t="shared" si="64"/>
        <v>0</v>
      </c>
      <c r="AF152" s="26">
        <f t="shared" si="64"/>
        <v>0</v>
      </c>
      <c r="AG152" s="26">
        <f t="shared" si="64"/>
        <v>0</v>
      </c>
      <c r="AH152" s="26">
        <f t="shared" si="64"/>
        <v>0</v>
      </c>
      <c r="AI152" s="26">
        <f t="shared" si="64"/>
        <v>0</v>
      </c>
      <c r="AJ152" s="26">
        <f t="shared" si="64"/>
        <v>0</v>
      </c>
      <c r="AK152" s="26">
        <f t="shared" si="64"/>
        <v>0</v>
      </c>
      <c r="AL152" s="26">
        <f t="shared" si="64"/>
        <v>0</v>
      </c>
      <c r="AM152" s="26">
        <f t="shared" si="64"/>
        <v>0</v>
      </c>
      <c r="AN152" s="26">
        <f t="shared" si="64"/>
        <v>0</v>
      </c>
      <c r="AO152" s="26">
        <f t="shared" si="64"/>
        <v>0</v>
      </c>
      <c r="AP152" s="26">
        <f t="shared" si="64"/>
        <v>0</v>
      </c>
      <c r="AQ152" s="26">
        <f t="shared" si="64"/>
        <v>0</v>
      </c>
      <c r="AR152" s="26">
        <f t="shared" si="64"/>
        <v>0</v>
      </c>
      <c r="AS152" s="26">
        <f t="shared" si="64"/>
        <v>0</v>
      </c>
      <c r="AT152" s="26">
        <f t="shared" si="64"/>
        <v>0</v>
      </c>
      <c r="AU152" s="26">
        <f t="shared" si="64"/>
        <v>0</v>
      </c>
      <c r="AV152" s="26">
        <f t="shared" si="64"/>
        <v>0</v>
      </c>
      <c r="AW152" s="26">
        <f t="shared" si="64"/>
        <v>0</v>
      </c>
      <c r="AX152" s="26">
        <f t="shared" si="64"/>
        <v>0</v>
      </c>
      <c r="AY152" s="26">
        <f t="shared" si="64"/>
        <v>0</v>
      </c>
    </row>
    <row r="153" spans="1:51" x14ac:dyDescent="0.25">
      <c r="A153" s="584"/>
      <c r="B153" s="77" t="s">
        <v>24</v>
      </c>
      <c r="C153" s="26">
        <f t="shared" si="61"/>
        <v>0</v>
      </c>
      <c r="D153" s="26">
        <f t="shared" si="62"/>
        <v>0</v>
      </c>
      <c r="E153" s="26">
        <f t="shared" ref="E153:AY155" si="65">IF(E33=0,0,((E15*0.5)+D33-E51)*E88*E120*E$2)</f>
        <v>0</v>
      </c>
      <c r="F153" s="26">
        <f t="shared" si="65"/>
        <v>0</v>
      </c>
      <c r="G153" s="26">
        <f t="shared" si="65"/>
        <v>0</v>
      </c>
      <c r="H153" s="26">
        <f t="shared" si="65"/>
        <v>0</v>
      </c>
      <c r="I153" s="26">
        <f t="shared" si="65"/>
        <v>0</v>
      </c>
      <c r="J153" s="26">
        <f t="shared" si="65"/>
        <v>0</v>
      </c>
      <c r="K153" s="26">
        <f t="shared" si="65"/>
        <v>0</v>
      </c>
      <c r="L153" s="26">
        <f t="shared" si="65"/>
        <v>0</v>
      </c>
      <c r="M153" s="26">
        <f t="shared" si="65"/>
        <v>0</v>
      </c>
      <c r="N153" s="26">
        <f t="shared" si="65"/>
        <v>46.18220779981278</v>
      </c>
      <c r="O153" s="26">
        <f t="shared" si="65"/>
        <v>94.038309308673732</v>
      </c>
      <c r="P153" s="26">
        <f t="shared" si="65"/>
        <v>87.610628840658961</v>
      </c>
      <c r="Q153" s="26">
        <f t="shared" si="65"/>
        <v>113.80799638079621</v>
      </c>
      <c r="R153" s="26">
        <f t="shared" si="65"/>
        <v>109.57985936243057</v>
      </c>
      <c r="S153" s="26">
        <f t="shared" si="65"/>
        <v>121.17975437647415</v>
      </c>
      <c r="T153" s="26">
        <f t="shared" si="65"/>
        <v>200.45641165266969</v>
      </c>
      <c r="U153" s="26">
        <f t="shared" si="65"/>
        <v>198.44208786227628</v>
      </c>
      <c r="V153" s="26">
        <f t="shared" si="65"/>
        <v>202.21531271430956</v>
      </c>
      <c r="W153" s="26">
        <f t="shared" si="65"/>
        <v>193.64600369556265</v>
      </c>
      <c r="X153" s="26">
        <f t="shared" si="65"/>
        <v>117.14563566508052</v>
      </c>
      <c r="Y153" s="26">
        <f t="shared" si="65"/>
        <v>113.88369863585922</v>
      </c>
      <c r="Z153" s="26">
        <f t="shared" si="65"/>
        <v>112.71124053448246</v>
      </c>
      <c r="AA153" s="26">
        <f t="shared" si="65"/>
        <v>111.27196720951514</v>
      </c>
      <c r="AB153" s="26">
        <f t="shared" si="65"/>
        <v>102.58637750202811</v>
      </c>
      <c r="AC153" s="26">
        <f t="shared" si="65"/>
        <v>113.80799638079621</v>
      </c>
      <c r="AD153" s="26">
        <f t="shared" si="65"/>
        <v>109.57985936243057</v>
      </c>
      <c r="AE153" s="26">
        <f t="shared" si="65"/>
        <v>121.17975437647415</v>
      </c>
      <c r="AF153" s="26">
        <f t="shared" si="65"/>
        <v>200.45641165266969</v>
      </c>
      <c r="AG153" s="26">
        <f t="shared" si="65"/>
        <v>0</v>
      </c>
      <c r="AH153" s="26">
        <f t="shared" si="65"/>
        <v>0</v>
      </c>
      <c r="AI153" s="26">
        <f t="shared" si="65"/>
        <v>0</v>
      </c>
      <c r="AJ153" s="26">
        <f t="shared" si="65"/>
        <v>0</v>
      </c>
      <c r="AK153" s="26">
        <f t="shared" si="65"/>
        <v>0</v>
      </c>
      <c r="AL153" s="26">
        <f t="shared" si="65"/>
        <v>0</v>
      </c>
      <c r="AM153" s="26">
        <f t="shared" si="65"/>
        <v>0</v>
      </c>
      <c r="AN153" s="26">
        <f t="shared" si="65"/>
        <v>0</v>
      </c>
      <c r="AO153" s="26">
        <f t="shared" si="65"/>
        <v>0</v>
      </c>
      <c r="AP153" s="26">
        <f t="shared" si="65"/>
        <v>0</v>
      </c>
      <c r="AQ153" s="26">
        <f t="shared" si="65"/>
        <v>0</v>
      </c>
      <c r="AR153" s="26">
        <f t="shared" si="65"/>
        <v>0</v>
      </c>
      <c r="AS153" s="26">
        <f t="shared" si="65"/>
        <v>0</v>
      </c>
      <c r="AT153" s="26">
        <f t="shared" si="65"/>
        <v>0</v>
      </c>
      <c r="AU153" s="26">
        <f t="shared" si="65"/>
        <v>0</v>
      </c>
      <c r="AV153" s="26">
        <f t="shared" si="65"/>
        <v>0</v>
      </c>
      <c r="AW153" s="26">
        <f t="shared" si="65"/>
        <v>0</v>
      </c>
      <c r="AX153" s="26">
        <f t="shared" si="65"/>
        <v>0</v>
      </c>
      <c r="AY153" s="26">
        <f t="shared" si="65"/>
        <v>0</v>
      </c>
    </row>
    <row r="154" spans="1:51" ht="15.75" customHeight="1" x14ac:dyDescent="0.25">
      <c r="A154" s="584"/>
      <c r="B154" s="77" t="s">
        <v>7</v>
      </c>
      <c r="C154" s="26">
        <f t="shared" si="61"/>
        <v>0</v>
      </c>
      <c r="D154" s="26">
        <f t="shared" si="62"/>
        <v>0</v>
      </c>
      <c r="E154" s="26">
        <f t="shared" si="65"/>
        <v>0</v>
      </c>
      <c r="F154" s="26">
        <f t="shared" si="65"/>
        <v>0</v>
      </c>
      <c r="G154" s="26">
        <f t="shared" si="65"/>
        <v>0</v>
      </c>
      <c r="H154" s="26">
        <f t="shared" si="65"/>
        <v>0</v>
      </c>
      <c r="I154" s="26">
        <f t="shared" si="65"/>
        <v>0</v>
      </c>
      <c r="J154" s="26">
        <f t="shared" si="65"/>
        <v>46.944870196615156</v>
      </c>
      <c r="K154" s="26">
        <f t="shared" si="65"/>
        <v>87.954045003954079</v>
      </c>
      <c r="L154" s="26">
        <f t="shared" si="65"/>
        <v>51.799473905538179</v>
      </c>
      <c r="M154" s="26">
        <f t="shared" si="65"/>
        <v>49.957349969295173</v>
      </c>
      <c r="N154" s="26">
        <f t="shared" si="65"/>
        <v>46.27171673259209</v>
      </c>
      <c r="O154" s="26">
        <f t="shared" si="65"/>
        <v>47.295549063925016</v>
      </c>
      <c r="P154" s="26">
        <f t="shared" si="65"/>
        <v>43.840724696542217</v>
      </c>
      <c r="Q154" s="26">
        <f t="shared" si="65"/>
        <v>57.202846511050474</v>
      </c>
      <c r="R154" s="26">
        <f t="shared" si="65"/>
        <v>57.488129566674409</v>
      </c>
      <c r="S154" s="26">
        <f t="shared" si="65"/>
        <v>61.928923770764563</v>
      </c>
      <c r="T154" s="26">
        <f t="shared" si="65"/>
        <v>105.18456988228314</v>
      </c>
      <c r="U154" s="26">
        <f t="shared" si="65"/>
        <v>105.16461738202455</v>
      </c>
      <c r="V154" s="26">
        <f t="shared" si="65"/>
        <v>107.16383641992309</v>
      </c>
      <c r="W154" s="26">
        <f t="shared" si="65"/>
        <v>99.864068693220489</v>
      </c>
      <c r="X154" s="26">
        <f t="shared" si="65"/>
        <v>59.660463127389633</v>
      </c>
      <c r="Y154" s="26">
        <f t="shared" si="65"/>
        <v>57.414564670210183</v>
      </c>
      <c r="Z154" s="26">
        <f t="shared" si="65"/>
        <v>56.370579442532879</v>
      </c>
      <c r="AA154" s="26">
        <f t="shared" si="65"/>
        <v>56.055528504416571</v>
      </c>
      <c r="AB154" s="26">
        <f t="shared" si="65"/>
        <v>51.557126667288209</v>
      </c>
      <c r="AC154" s="26">
        <f t="shared" si="65"/>
        <v>57.202846511050474</v>
      </c>
      <c r="AD154" s="26">
        <f t="shared" si="65"/>
        <v>57.488129566674409</v>
      </c>
      <c r="AE154" s="26">
        <f t="shared" si="65"/>
        <v>61.928923770764563</v>
      </c>
      <c r="AF154" s="26">
        <f t="shared" si="65"/>
        <v>105.18456988228314</v>
      </c>
      <c r="AG154" s="26">
        <f t="shared" si="65"/>
        <v>0</v>
      </c>
      <c r="AH154" s="26">
        <f t="shared" si="65"/>
        <v>0</v>
      </c>
      <c r="AI154" s="26">
        <f t="shared" si="65"/>
        <v>0</v>
      </c>
      <c r="AJ154" s="26">
        <f t="shared" si="65"/>
        <v>0</v>
      </c>
      <c r="AK154" s="26">
        <f t="shared" si="65"/>
        <v>0</v>
      </c>
      <c r="AL154" s="26">
        <f t="shared" si="65"/>
        <v>0</v>
      </c>
      <c r="AM154" s="26">
        <f t="shared" si="65"/>
        <v>0</v>
      </c>
      <c r="AN154" s="26">
        <f t="shared" si="65"/>
        <v>0</v>
      </c>
      <c r="AO154" s="26">
        <f t="shared" si="65"/>
        <v>0</v>
      </c>
      <c r="AP154" s="26">
        <f t="shared" si="65"/>
        <v>0</v>
      </c>
      <c r="AQ154" s="26">
        <f t="shared" si="65"/>
        <v>0</v>
      </c>
      <c r="AR154" s="26">
        <f t="shared" si="65"/>
        <v>0</v>
      </c>
      <c r="AS154" s="26">
        <f t="shared" si="65"/>
        <v>0</v>
      </c>
      <c r="AT154" s="26">
        <f t="shared" si="65"/>
        <v>0</v>
      </c>
      <c r="AU154" s="26">
        <f t="shared" si="65"/>
        <v>0</v>
      </c>
      <c r="AV154" s="26">
        <f t="shared" si="65"/>
        <v>0</v>
      </c>
      <c r="AW154" s="26">
        <f t="shared" si="65"/>
        <v>0</v>
      </c>
      <c r="AX154" s="26">
        <f t="shared" si="65"/>
        <v>0</v>
      </c>
      <c r="AY154" s="26">
        <f t="shared" si="65"/>
        <v>0</v>
      </c>
    </row>
    <row r="155" spans="1:51" ht="15.75" customHeight="1" x14ac:dyDescent="0.25">
      <c r="A155" s="584"/>
      <c r="B155" s="77" t="s">
        <v>8</v>
      </c>
      <c r="C155" s="26">
        <f t="shared" si="61"/>
        <v>0</v>
      </c>
      <c r="D155" s="26">
        <f t="shared" si="62"/>
        <v>0</v>
      </c>
      <c r="E155" s="26">
        <f t="shared" si="65"/>
        <v>0</v>
      </c>
      <c r="F155" s="26">
        <f t="shared" si="65"/>
        <v>0</v>
      </c>
      <c r="G155" s="26">
        <f t="shared" si="65"/>
        <v>0</v>
      </c>
      <c r="H155" s="26">
        <f t="shared" si="65"/>
        <v>0</v>
      </c>
      <c r="I155" s="26">
        <f t="shared" si="65"/>
        <v>0</v>
      </c>
      <c r="J155" s="26">
        <f t="shared" si="65"/>
        <v>0</v>
      </c>
      <c r="K155" s="26">
        <f t="shared" si="65"/>
        <v>0</v>
      </c>
      <c r="L155" s="26">
        <f t="shared" si="65"/>
        <v>0</v>
      </c>
      <c r="M155" s="26">
        <f t="shared" si="65"/>
        <v>0</v>
      </c>
      <c r="N155" s="26">
        <f t="shared" si="65"/>
        <v>0</v>
      </c>
      <c r="O155" s="26">
        <f t="shared" si="65"/>
        <v>0</v>
      </c>
      <c r="P155" s="26">
        <f t="shared" si="65"/>
        <v>0</v>
      </c>
      <c r="Q155" s="26">
        <f t="shared" si="65"/>
        <v>0</v>
      </c>
      <c r="R155" s="26">
        <f t="shared" si="65"/>
        <v>0</v>
      </c>
      <c r="S155" s="26">
        <f t="shared" si="65"/>
        <v>0</v>
      </c>
      <c r="T155" s="26">
        <f t="shared" si="65"/>
        <v>0</v>
      </c>
      <c r="U155" s="26">
        <f t="shared" si="65"/>
        <v>0</v>
      </c>
      <c r="V155" s="26">
        <f t="shared" si="65"/>
        <v>0</v>
      </c>
      <c r="W155" s="26">
        <f t="shared" si="65"/>
        <v>0</v>
      </c>
      <c r="X155" s="26">
        <f t="shared" si="65"/>
        <v>0</v>
      </c>
      <c r="Y155" s="26">
        <f t="shared" si="65"/>
        <v>0</v>
      </c>
      <c r="Z155" s="26">
        <f t="shared" si="65"/>
        <v>0</v>
      </c>
      <c r="AA155" s="26">
        <f t="shared" si="65"/>
        <v>0</v>
      </c>
      <c r="AB155" s="26">
        <f t="shared" si="65"/>
        <v>0</v>
      </c>
      <c r="AC155" s="26">
        <f t="shared" si="65"/>
        <v>0</v>
      </c>
      <c r="AD155" s="26">
        <f t="shared" si="65"/>
        <v>0</v>
      </c>
      <c r="AE155" s="26">
        <f t="shared" si="65"/>
        <v>0</v>
      </c>
      <c r="AF155" s="26">
        <f t="shared" si="65"/>
        <v>0</v>
      </c>
      <c r="AG155" s="26">
        <f t="shared" si="65"/>
        <v>0</v>
      </c>
      <c r="AH155" s="26">
        <f t="shared" si="65"/>
        <v>0</v>
      </c>
      <c r="AI155" s="26">
        <f t="shared" si="65"/>
        <v>0</v>
      </c>
      <c r="AJ155" s="26">
        <f t="shared" si="65"/>
        <v>0</v>
      </c>
      <c r="AK155" s="26">
        <f t="shared" si="65"/>
        <v>0</v>
      </c>
      <c r="AL155" s="26">
        <f t="shared" si="65"/>
        <v>0</v>
      </c>
      <c r="AM155" s="26">
        <f t="shared" si="65"/>
        <v>0</v>
      </c>
      <c r="AN155" s="26">
        <f t="shared" si="65"/>
        <v>0</v>
      </c>
      <c r="AO155" s="26">
        <f t="shared" si="65"/>
        <v>0</v>
      </c>
      <c r="AP155" s="26">
        <f t="shared" si="65"/>
        <v>0</v>
      </c>
      <c r="AQ155" s="26">
        <f t="shared" si="65"/>
        <v>0</v>
      </c>
      <c r="AR155" s="26">
        <f t="shared" si="65"/>
        <v>0</v>
      </c>
      <c r="AS155" s="26">
        <f t="shared" si="65"/>
        <v>0</v>
      </c>
      <c r="AT155" s="26">
        <f t="shared" si="65"/>
        <v>0</v>
      </c>
      <c r="AU155" s="26">
        <f t="shared" si="65"/>
        <v>0</v>
      </c>
      <c r="AV155" s="26">
        <f t="shared" si="65"/>
        <v>0</v>
      </c>
      <c r="AW155" s="26">
        <f t="shared" si="65"/>
        <v>0</v>
      </c>
      <c r="AX155" s="26">
        <f t="shared" si="65"/>
        <v>0</v>
      </c>
      <c r="AY155" s="26">
        <f t="shared" si="65"/>
        <v>0</v>
      </c>
    </row>
    <row r="156" spans="1:51" ht="15.75" customHeight="1" x14ac:dyDescent="0.25">
      <c r="A156" s="584"/>
      <c r="B156" s="13"/>
      <c r="C156" s="3"/>
      <c r="D156" s="3"/>
      <c r="E156" s="3"/>
      <c r="F156" s="3"/>
      <c r="G156" s="3"/>
      <c r="H156" s="3"/>
      <c r="I156" s="3"/>
      <c r="J156" s="3"/>
      <c r="K156" s="3"/>
      <c r="L156" s="3"/>
      <c r="M156" s="3"/>
      <c r="N156" s="3"/>
      <c r="O156" s="3"/>
      <c r="P156" s="3"/>
      <c r="Q156" s="3"/>
      <c r="R156" s="3"/>
      <c r="S156" s="3"/>
      <c r="T156" s="3"/>
      <c r="U156" s="3"/>
      <c r="V156" s="3"/>
      <c r="W156" s="3"/>
      <c r="X156" s="3"/>
      <c r="Y156" s="3"/>
      <c r="Z156" s="3"/>
      <c r="AA156" s="3"/>
      <c r="AB156" s="3"/>
      <c r="AC156" s="3"/>
      <c r="AD156" s="3"/>
      <c r="AE156" s="3"/>
      <c r="AF156" s="3"/>
      <c r="AG156" s="3"/>
      <c r="AH156" s="3"/>
      <c r="AI156" s="3"/>
      <c r="AJ156" s="3"/>
      <c r="AK156" s="3"/>
      <c r="AL156" s="3"/>
      <c r="AM156" s="3"/>
      <c r="AN156" s="3"/>
      <c r="AO156" s="3"/>
      <c r="AP156" s="3"/>
      <c r="AQ156" s="3"/>
      <c r="AR156" s="3"/>
      <c r="AS156" s="3"/>
      <c r="AT156" s="3"/>
      <c r="AU156" s="3"/>
      <c r="AV156" s="3"/>
      <c r="AW156" s="3"/>
      <c r="AX156" s="3"/>
      <c r="AY156" s="3"/>
    </row>
    <row r="157" spans="1:51" ht="15.75" customHeight="1" x14ac:dyDescent="0.25">
      <c r="A157" s="584"/>
      <c r="B157" s="239" t="s">
        <v>26</v>
      </c>
      <c r="C157" s="26">
        <f>SUM(C143:C156)</f>
        <v>0</v>
      </c>
      <c r="D157" s="26">
        <f>SUM(D143:D156)</f>
        <v>268.62031962964448</v>
      </c>
      <c r="E157" s="26">
        <f t="shared" ref="E157:AY157" si="66">SUM(E143:E156)</f>
        <v>3039.0675079068869</v>
      </c>
      <c r="F157" s="26">
        <f t="shared" si="66"/>
        <v>6178.2553341947105</v>
      </c>
      <c r="G157" s="26">
        <f t="shared" si="66"/>
        <v>10794.163272468153</v>
      </c>
      <c r="H157" s="26">
        <f t="shared" si="66"/>
        <v>27803.955381559543</v>
      </c>
      <c r="I157" s="26">
        <f t="shared" si="66"/>
        <v>42569.11762428112</v>
      </c>
      <c r="J157" s="26">
        <f t="shared" si="66"/>
        <v>45580.62711074738</v>
      </c>
      <c r="K157" s="26">
        <f t="shared" si="66"/>
        <v>35586.943340615959</v>
      </c>
      <c r="L157" s="26">
        <f t="shared" si="66"/>
        <v>22010.429301274587</v>
      </c>
      <c r="M157" s="26">
        <f t="shared" si="66"/>
        <v>21743.424649697212</v>
      </c>
      <c r="N157" s="26">
        <f t="shared" si="66"/>
        <v>32086.863782835462</v>
      </c>
      <c r="O157" s="26">
        <f t="shared" si="66"/>
        <v>45764.841063360829</v>
      </c>
      <c r="P157" s="26">
        <f t="shared" si="66"/>
        <v>36596.933695535743</v>
      </c>
      <c r="Q157" s="26">
        <f t="shared" si="66"/>
        <v>37365.0147225865</v>
      </c>
      <c r="R157" s="26">
        <f t="shared" si="66"/>
        <v>35712.916997633496</v>
      </c>
      <c r="S157" s="26">
        <f t="shared" si="66"/>
        <v>49181.698175500853</v>
      </c>
      <c r="T157" s="26">
        <f t="shared" si="66"/>
        <v>122032.23644952677</v>
      </c>
      <c r="U157" s="26">
        <f t="shared" si="66"/>
        <v>149046.26526669547</v>
      </c>
      <c r="V157" s="26">
        <f t="shared" si="66"/>
        <v>137884.88185305113</v>
      </c>
      <c r="W157" s="26">
        <f t="shared" si="66"/>
        <v>86782.416674028471</v>
      </c>
      <c r="X157" s="26">
        <f t="shared" si="66"/>
        <v>41241.052102384085</v>
      </c>
      <c r="Y157" s="26">
        <f t="shared" si="66"/>
        <v>37097.693693792608</v>
      </c>
      <c r="Z157" s="26">
        <f t="shared" si="66"/>
        <v>42802.5283212176</v>
      </c>
      <c r="AA157" s="26">
        <f t="shared" si="66"/>
        <v>46017.038960572572</v>
      </c>
      <c r="AB157" s="26">
        <f t="shared" si="66"/>
        <v>37013.387263124372</v>
      </c>
      <c r="AC157" s="26">
        <f t="shared" si="66"/>
        <v>37365.0147225865</v>
      </c>
      <c r="AD157" s="26">
        <f t="shared" si="66"/>
        <v>35712.916997633496</v>
      </c>
      <c r="AE157" s="26">
        <f t="shared" si="66"/>
        <v>49181.698175500853</v>
      </c>
      <c r="AF157" s="26">
        <f t="shared" si="66"/>
        <v>122032.23644952677</v>
      </c>
      <c r="AG157" s="26">
        <f t="shared" si="66"/>
        <v>0</v>
      </c>
      <c r="AH157" s="26">
        <f t="shared" si="66"/>
        <v>0</v>
      </c>
      <c r="AI157" s="26">
        <f t="shared" si="66"/>
        <v>0</v>
      </c>
      <c r="AJ157" s="26">
        <f t="shared" si="66"/>
        <v>0</v>
      </c>
      <c r="AK157" s="26">
        <f t="shared" si="66"/>
        <v>0</v>
      </c>
      <c r="AL157" s="26">
        <f t="shared" si="66"/>
        <v>0</v>
      </c>
      <c r="AM157" s="26">
        <f t="shared" si="66"/>
        <v>0</v>
      </c>
      <c r="AN157" s="26">
        <f t="shared" si="66"/>
        <v>0</v>
      </c>
      <c r="AO157" s="26">
        <f t="shared" si="66"/>
        <v>0</v>
      </c>
      <c r="AP157" s="26">
        <f t="shared" si="66"/>
        <v>0</v>
      </c>
      <c r="AQ157" s="26">
        <f t="shared" si="66"/>
        <v>0</v>
      </c>
      <c r="AR157" s="26">
        <f t="shared" si="66"/>
        <v>0</v>
      </c>
      <c r="AS157" s="26">
        <f t="shared" si="66"/>
        <v>0</v>
      </c>
      <c r="AT157" s="26">
        <f t="shared" si="66"/>
        <v>0</v>
      </c>
      <c r="AU157" s="26">
        <f t="shared" si="66"/>
        <v>0</v>
      </c>
      <c r="AV157" s="26">
        <f t="shared" si="66"/>
        <v>0</v>
      </c>
      <c r="AW157" s="26">
        <f t="shared" si="66"/>
        <v>0</v>
      </c>
      <c r="AX157" s="26">
        <f t="shared" si="66"/>
        <v>0</v>
      </c>
      <c r="AY157" s="26">
        <f t="shared" si="66"/>
        <v>0</v>
      </c>
    </row>
    <row r="158" spans="1:51" ht="16.5" customHeight="1" thickBot="1" x14ac:dyDescent="0.3">
      <c r="A158" s="585"/>
      <c r="B158" s="138" t="s">
        <v>27</v>
      </c>
      <c r="C158" s="27">
        <f>C157</f>
        <v>0</v>
      </c>
      <c r="D158" s="27">
        <f>C158+D157</f>
        <v>268.62031962964448</v>
      </c>
      <c r="E158" s="27">
        <f t="shared" ref="E158:AY158" si="67">D158+E157</f>
        <v>3307.6878275365316</v>
      </c>
      <c r="F158" s="27">
        <f t="shared" si="67"/>
        <v>9485.9431617312421</v>
      </c>
      <c r="G158" s="27">
        <f t="shared" si="67"/>
        <v>20280.106434199395</v>
      </c>
      <c r="H158" s="27">
        <f t="shared" si="67"/>
        <v>48084.061815758934</v>
      </c>
      <c r="I158" s="27">
        <f t="shared" si="67"/>
        <v>90653.179440040054</v>
      </c>
      <c r="J158" s="27">
        <f t="shared" si="67"/>
        <v>136233.80655078744</v>
      </c>
      <c r="K158" s="27">
        <f t="shared" si="67"/>
        <v>171820.74989140339</v>
      </c>
      <c r="L158" s="27">
        <f t="shared" si="67"/>
        <v>193831.17919267798</v>
      </c>
      <c r="M158" s="27">
        <f t="shared" si="67"/>
        <v>215574.60384237519</v>
      </c>
      <c r="N158" s="27">
        <f t="shared" si="67"/>
        <v>247661.46762521064</v>
      </c>
      <c r="O158" s="27">
        <f t="shared" si="67"/>
        <v>293426.30868857144</v>
      </c>
      <c r="P158" s="27">
        <f t="shared" si="67"/>
        <v>330023.2423841072</v>
      </c>
      <c r="Q158" s="27">
        <f t="shared" si="67"/>
        <v>367388.25710669369</v>
      </c>
      <c r="R158" s="27">
        <f t="shared" si="67"/>
        <v>403101.17410432722</v>
      </c>
      <c r="S158" s="27">
        <f t="shared" si="67"/>
        <v>452282.87227982807</v>
      </c>
      <c r="T158" s="27">
        <f t="shared" si="67"/>
        <v>574315.1087293548</v>
      </c>
      <c r="U158" s="27">
        <f t="shared" si="67"/>
        <v>723361.37399605033</v>
      </c>
      <c r="V158" s="27">
        <f t="shared" si="67"/>
        <v>861246.25584910146</v>
      </c>
      <c r="W158" s="27">
        <f t="shared" si="67"/>
        <v>948028.67252312996</v>
      </c>
      <c r="X158" s="27">
        <f t="shared" si="67"/>
        <v>989269.72462551401</v>
      </c>
      <c r="Y158" s="27">
        <f t="shared" si="67"/>
        <v>1026367.4183193066</v>
      </c>
      <c r="Z158" s="27">
        <f t="shared" si="67"/>
        <v>1069169.9466405241</v>
      </c>
      <c r="AA158" s="27">
        <f t="shared" si="67"/>
        <v>1115186.9856010966</v>
      </c>
      <c r="AB158" s="27">
        <f t="shared" si="67"/>
        <v>1152200.372864221</v>
      </c>
      <c r="AC158" s="27">
        <f t="shared" si="67"/>
        <v>1189565.3875868076</v>
      </c>
      <c r="AD158" s="27">
        <f t="shared" si="67"/>
        <v>1225278.304584441</v>
      </c>
      <c r="AE158" s="27">
        <f t="shared" si="67"/>
        <v>1274460.0027599419</v>
      </c>
      <c r="AF158" s="27">
        <f t="shared" si="67"/>
        <v>1396492.2392094687</v>
      </c>
      <c r="AG158" s="27">
        <f t="shared" si="67"/>
        <v>1396492.2392094687</v>
      </c>
      <c r="AH158" s="27">
        <f t="shared" si="67"/>
        <v>1396492.2392094687</v>
      </c>
      <c r="AI158" s="27">
        <f t="shared" si="67"/>
        <v>1396492.2392094687</v>
      </c>
      <c r="AJ158" s="27">
        <f t="shared" si="67"/>
        <v>1396492.2392094687</v>
      </c>
      <c r="AK158" s="27">
        <f t="shared" si="67"/>
        <v>1396492.2392094687</v>
      </c>
      <c r="AL158" s="27">
        <f t="shared" si="67"/>
        <v>1396492.2392094687</v>
      </c>
      <c r="AM158" s="27">
        <f t="shared" si="67"/>
        <v>1396492.2392094687</v>
      </c>
      <c r="AN158" s="27">
        <f t="shared" si="67"/>
        <v>1396492.2392094687</v>
      </c>
      <c r="AO158" s="27">
        <f t="shared" si="67"/>
        <v>1396492.2392094687</v>
      </c>
      <c r="AP158" s="27">
        <f t="shared" si="67"/>
        <v>1396492.2392094687</v>
      </c>
      <c r="AQ158" s="27">
        <f t="shared" si="67"/>
        <v>1396492.2392094687</v>
      </c>
      <c r="AR158" s="27">
        <f t="shared" si="67"/>
        <v>1396492.2392094687</v>
      </c>
      <c r="AS158" s="27">
        <f t="shared" si="67"/>
        <v>1396492.2392094687</v>
      </c>
      <c r="AT158" s="27">
        <f t="shared" si="67"/>
        <v>1396492.2392094687</v>
      </c>
      <c r="AU158" s="27">
        <f t="shared" si="67"/>
        <v>1396492.2392094687</v>
      </c>
      <c r="AV158" s="27">
        <f t="shared" si="67"/>
        <v>1396492.2392094687</v>
      </c>
      <c r="AW158" s="27">
        <f t="shared" si="67"/>
        <v>1396492.2392094687</v>
      </c>
      <c r="AX158" s="27">
        <f t="shared" si="67"/>
        <v>1396492.2392094687</v>
      </c>
      <c r="AY158" s="27">
        <f t="shared" si="67"/>
        <v>1396492.2392094687</v>
      </c>
    </row>
    <row r="159" spans="1:51" x14ac:dyDescent="0.25">
      <c r="A159" s="99"/>
      <c r="B159" s="99"/>
      <c r="C159" s="102"/>
      <c r="D159" s="102"/>
      <c r="E159" s="102"/>
      <c r="F159" s="102"/>
      <c r="G159" s="102"/>
      <c r="H159" s="102"/>
      <c r="I159" s="102"/>
      <c r="J159" s="102"/>
      <c r="K159" s="102"/>
      <c r="L159" s="102"/>
      <c r="M159" s="102"/>
      <c r="N159" s="102"/>
    </row>
    <row r="160" spans="1:51" ht="15.75" thickBot="1" x14ac:dyDescent="0.3">
      <c r="A160" s="99"/>
      <c r="B160" s="99"/>
      <c r="C160" s="102"/>
      <c r="D160" s="102"/>
      <c r="E160" s="102"/>
      <c r="F160" s="102"/>
      <c r="G160" s="102"/>
      <c r="H160" s="102"/>
      <c r="I160" s="102"/>
      <c r="J160" s="102"/>
      <c r="K160" s="102"/>
      <c r="L160" s="102"/>
      <c r="M160" s="102"/>
      <c r="N160" s="102"/>
    </row>
    <row r="161" spans="1:51" ht="16.5" thickBot="1" x14ac:dyDescent="0.3">
      <c r="A161" s="583" t="s">
        <v>129</v>
      </c>
      <c r="B161" s="243" t="s">
        <v>144</v>
      </c>
      <c r="C161" s="146">
        <f>C$4</f>
        <v>44197</v>
      </c>
      <c r="D161" s="146">
        <f t="shared" ref="D161:AY161" si="68">D$4</f>
        <v>44228</v>
      </c>
      <c r="E161" s="146">
        <f t="shared" si="68"/>
        <v>44256</v>
      </c>
      <c r="F161" s="146">
        <f t="shared" si="68"/>
        <v>44287</v>
      </c>
      <c r="G161" s="146">
        <f t="shared" si="68"/>
        <v>44317</v>
      </c>
      <c r="H161" s="146">
        <f t="shared" si="68"/>
        <v>44348</v>
      </c>
      <c r="I161" s="146">
        <f t="shared" si="68"/>
        <v>44378</v>
      </c>
      <c r="J161" s="146">
        <f t="shared" si="68"/>
        <v>44409</v>
      </c>
      <c r="K161" s="146">
        <f t="shared" si="68"/>
        <v>44440</v>
      </c>
      <c r="L161" s="146">
        <f t="shared" si="68"/>
        <v>44470</v>
      </c>
      <c r="M161" s="146">
        <f t="shared" si="68"/>
        <v>44501</v>
      </c>
      <c r="N161" s="146">
        <f t="shared" si="68"/>
        <v>44531</v>
      </c>
      <c r="O161" s="146">
        <f t="shared" si="68"/>
        <v>44562</v>
      </c>
      <c r="P161" s="146">
        <f t="shared" si="68"/>
        <v>44593</v>
      </c>
      <c r="Q161" s="146">
        <f t="shared" si="68"/>
        <v>44621</v>
      </c>
      <c r="R161" s="146">
        <f t="shared" si="68"/>
        <v>44652</v>
      </c>
      <c r="S161" s="146">
        <f t="shared" si="68"/>
        <v>44682</v>
      </c>
      <c r="T161" s="146">
        <f t="shared" si="68"/>
        <v>44713</v>
      </c>
      <c r="U161" s="146">
        <f t="shared" si="68"/>
        <v>44743</v>
      </c>
      <c r="V161" s="146">
        <f t="shared" si="68"/>
        <v>44774</v>
      </c>
      <c r="W161" s="146">
        <f t="shared" si="68"/>
        <v>44805</v>
      </c>
      <c r="X161" s="146">
        <f t="shared" si="68"/>
        <v>44835</v>
      </c>
      <c r="Y161" s="146">
        <f t="shared" si="68"/>
        <v>44866</v>
      </c>
      <c r="Z161" s="146">
        <f t="shared" si="68"/>
        <v>44896</v>
      </c>
      <c r="AA161" s="146">
        <f t="shared" si="68"/>
        <v>44927</v>
      </c>
      <c r="AB161" s="146">
        <f t="shared" si="68"/>
        <v>44958</v>
      </c>
      <c r="AC161" s="146">
        <f t="shared" si="68"/>
        <v>44986</v>
      </c>
      <c r="AD161" s="146">
        <f t="shared" si="68"/>
        <v>45017</v>
      </c>
      <c r="AE161" s="146">
        <f t="shared" si="68"/>
        <v>45047</v>
      </c>
      <c r="AF161" s="146">
        <f t="shared" si="68"/>
        <v>45078</v>
      </c>
      <c r="AG161" s="146">
        <f t="shared" si="68"/>
        <v>45108</v>
      </c>
      <c r="AH161" s="146">
        <f t="shared" si="68"/>
        <v>45139</v>
      </c>
      <c r="AI161" s="146">
        <f t="shared" si="68"/>
        <v>45170</v>
      </c>
      <c r="AJ161" s="146">
        <f t="shared" si="68"/>
        <v>45200</v>
      </c>
      <c r="AK161" s="146">
        <f t="shared" si="68"/>
        <v>45231</v>
      </c>
      <c r="AL161" s="146">
        <f t="shared" si="68"/>
        <v>45261</v>
      </c>
      <c r="AM161" s="146">
        <f t="shared" si="68"/>
        <v>45292</v>
      </c>
      <c r="AN161" s="146">
        <f t="shared" si="68"/>
        <v>45323</v>
      </c>
      <c r="AO161" s="146">
        <f t="shared" si="68"/>
        <v>45352</v>
      </c>
      <c r="AP161" s="146">
        <f t="shared" si="68"/>
        <v>45383</v>
      </c>
      <c r="AQ161" s="146">
        <f t="shared" si="68"/>
        <v>45413</v>
      </c>
      <c r="AR161" s="146">
        <f t="shared" si="68"/>
        <v>45444</v>
      </c>
      <c r="AS161" s="146">
        <f t="shared" si="68"/>
        <v>45474</v>
      </c>
      <c r="AT161" s="146">
        <f t="shared" si="68"/>
        <v>45505</v>
      </c>
      <c r="AU161" s="146">
        <f t="shared" si="68"/>
        <v>45536</v>
      </c>
      <c r="AV161" s="146">
        <f t="shared" si="68"/>
        <v>45566</v>
      </c>
      <c r="AW161" s="146">
        <f t="shared" si="68"/>
        <v>45597</v>
      </c>
      <c r="AX161" s="146">
        <f t="shared" si="68"/>
        <v>45627</v>
      </c>
      <c r="AY161" s="146">
        <f t="shared" si="68"/>
        <v>45658</v>
      </c>
    </row>
    <row r="162" spans="1:51" x14ac:dyDescent="0.25">
      <c r="A162" s="584"/>
      <c r="B162" s="242" t="s">
        <v>20</v>
      </c>
      <c r="C162" s="26">
        <f>IF(C23=0,0,((C5*0.5)-C41)*C78*C127*C$2)</f>
        <v>0</v>
      </c>
      <c r="D162" s="26">
        <f>IF(D23=0,0,((D5*0.5)+C23-D41)*D78*D127*D$2)</f>
        <v>0</v>
      </c>
      <c r="E162" s="26">
        <f t="shared" ref="E162:AY163" si="69">IF(E23=0,0,((E5*0.5)+D23-E41)*E78*E127*E$2)</f>
        <v>0</v>
      </c>
      <c r="F162" s="26">
        <f t="shared" si="69"/>
        <v>0</v>
      </c>
      <c r="G162" s="26">
        <f t="shared" si="69"/>
        <v>0</v>
      </c>
      <c r="H162" s="26">
        <f t="shared" si="69"/>
        <v>68.299240876121871</v>
      </c>
      <c r="I162" s="26">
        <f t="shared" si="69"/>
        <v>133.40624648437245</v>
      </c>
      <c r="J162" s="26">
        <f t="shared" si="69"/>
        <v>141.70179230099257</v>
      </c>
      <c r="K162" s="26">
        <f t="shared" si="69"/>
        <v>132.20718001880329</v>
      </c>
      <c r="L162" s="26">
        <f t="shared" si="69"/>
        <v>52.482327709157538</v>
      </c>
      <c r="M162" s="26">
        <f t="shared" si="69"/>
        <v>52.436040022107122</v>
      </c>
      <c r="N162" s="26">
        <f t="shared" si="69"/>
        <v>76.27923036916782</v>
      </c>
      <c r="O162" s="26">
        <f t="shared" si="69"/>
        <v>130.85766244555413</v>
      </c>
      <c r="P162" s="26">
        <f t="shared" si="69"/>
        <v>123.51282457221922</v>
      </c>
      <c r="Q162" s="26">
        <f t="shared" si="69"/>
        <v>123.58530518529153</v>
      </c>
      <c r="R162" s="26">
        <f t="shared" si="69"/>
        <v>123.56414324413872</v>
      </c>
      <c r="S162" s="26">
        <f t="shared" si="69"/>
        <v>160.59955400261552</v>
      </c>
      <c r="T162" s="26">
        <f t="shared" si="69"/>
        <v>455.35611021244597</v>
      </c>
      <c r="U162" s="26">
        <f t="shared" si="69"/>
        <v>420.33334879300259</v>
      </c>
      <c r="V162" s="26">
        <f t="shared" si="69"/>
        <v>433.01804135668698</v>
      </c>
      <c r="W162" s="26">
        <f t="shared" si="69"/>
        <v>404.6667306704872</v>
      </c>
      <c r="X162" s="26">
        <f t="shared" si="69"/>
        <v>151.94720669436674</v>
      </c>
      <c r="Y162" s="26">
        <f t="shared" si="69"/>
        <v>150.36070082706723</v>
      </c>
      <c r="Z162" s="26">
        <f t="shared" si="69"/>
        <v>104.54096537036776</v>
      </c>
      <c r="AA162" s="26">
        <f t="shared" si="69"/>
        <v>118.87757992875076</v>
      </c>
      <c r="AB162" s="26">
        <f t="shared" si="69"/>
        <v>111.48078770376844</v>
      </c>
      <c r="AC162" s="26">
        <f t="shared" si="69"/>
        <v>123.58530518529153</v>
      </c>
      <c r="AD162" s="26">
        <f t="shared" si="69"/>
        <v>123.56414324413872</v>
      </c>
      <c r="AE162" s="26">
        <f t="shared" si="69"/>
        <v>160.59955400261552</v>
      </c>
      <c r="AF162" s="26">
        <f t="shared" si="69"/>
        <v>455.35611021244597</v>
      </c>
      <c r="AG162" s="26">
        <f t="shared" si="69"/>
        <v>0</v>
      </c>
      <c r="AH162" s="26">
        <f t="shared" si="69"/>
        <v>0</v>
      </c>
      <c r="AI162" s="26">
        <f t="shared" si="69"/>
        <v>0</v>
      </c>
      <c r="AJ162" s="26">
        <f t="shared" si="69"/>
        <v>0</v>
      </c>
      <c r="AK162" s="26">
        <f t="shared" si="69"/>
        <v>0</v>
      </c>
      <c r="AL162" s="26">
        <f t="shared" si="69"/>
        <v>0</v>
      </c>
      <c r="AM162" s="26">
        <f t="shared" si="69"/>
        <v>0</v>
      </c>
      <c r="AN162" s="26">
        <f t="shared" si="69"/>
        <v>0</v>
      </c>
      <c r="AO162" s="26">
        <f t="shared" si="69"/>
        <v>0</v>
      </c>
      <c r="AP162" s="26">
        <f t="shared" si="69"/>
        <v>0</v>
      </c>
      <c r="AQ162" s="26">
        <f t="shared" si="69"/>
        <v>0</v>
      </c>
      <c r="AR162" s="26">
        <f t="shared" si="69"/>
        <v>0</v>
      </c>
      <c r="AS162" s="26">
        <f t="shared" si="69"/>
        <v>0</v>
      </c>
      <c r="AT162" s="26">
        <f t="shared" si="69"/>
        <v>0</v>
      </c>
      <c r="AU162" s="26">
        <f t="shared" si="69"/>
        <v>0</v>
      </c>
      <c r="AV162" s="26">
        <f t="shared" si="69"/>
        <v>0</v>
      </c>
      <c r="AW162" s="26">
        <f t="shared" si="69"/>
        <v>0</v>
      </c>
      <c r="AX162" s="26">
        <f t="shared" si="69"/>
        <v>0</v>
      </c>
      <c r="AY162" s="26">
        <f t="shared" si="69"/>
        <v>0</v>
      </c>
    </row>
    <row r="163" spans="1:51" x14ac:dyDescent="0.25">
      <c r="A163" s="584"/>
      <c r="B163" s="242" t="s">
        <v>0</v>
      </c>
      <c r="C163" s="26">
        <f t="shared" ref="C163:C174" si="70">IF(C24=0,0,((C6*0.5)-C42)*C79*C128*C$2)</f>
        <v>0</v>
      </c>
      <c r="D163" s="26">
        <f t="shared" ref="D163:S174" si="71">IF(D24=0,0,((D6*0.5)+C24-D42)*D79*D128*D$2)</f>
        <v>0</v>
      </c>
      <c r="E163" s="26">
        <f t="shared" si="71"/>
        <v>0</v>
      </c>
      <c r="F163" s="26">
        <f t="shared" si="71"/>
        <v>0</v>
      </c>
      <c r="G163" s="26">
        <f t="shared" si="71"/>
        <v>0</v>
      </c>
      <c r="H163" s="26">
        <f t="shared" si="71"/>
        <v>0</v>
      </c>
      <c r="I163" s="26">
        <f t="shared" si="71"/>
        <v>0</v>
      </c>
      <c r="J163" s="26">
        <f t="shared" si="71"/>
        <v>0</v>
      </c>
      <c r="K163" s="26">
        <f t="shared" si="71"/>
        <v>0</v>
      </c>
      <c r="L163" s="26">
        <f t="shared" si="71"/>
        <v>0</v>
      </c>
      <c r="M163" s="26">
        <f t="shared" si="71"/>
        <v>0</v>
      </c>
      <c r="N163" s="26">
        <f t="shared" si="71"/>
        <v>0</v>
      </c>
      <c r="O163" s="26">
        <f t="shared" si="71"/>
        <v>0</v>
      </c>
      <c r="P163" s="26">
        <f t="shared" si="71"/>
        <v>0</v>
      </c>
      <c r="Q163" s="26">
        <f t="shared" si="71"/>
        <v>0</v>
      </c>
      <c r="R163" s="26">
        <f t="shared" si="71"/>
        <v>0</v>
      </c>
      <c r="S163" s="26">
        <f t="shared" si="71"/>
        <v>0</v>
      </c>
      <c r="T163" s="26">
        <f t="shared" si="69"/>
        <v>0</v>
      </c>
      <c r="U163" s="26">
        <f t="shared" si="69"/>
        <v>0</v>
      </c>
      <c r="V163" s="26">
        <f t="shared" si="69"/>
        <v>0</v>
      </c>
      <c r="W163" s="26">
        <f t="shared" si="69"/>
        <v>0</v>
      </c>
      <c r="X163" s="26">
        <f t="shared" si="69"/>
        <v>0</v>
      </c>
      <c r="Y163" s="26">
        <f t="shared" si="69"/>
        <v>0</v>
      </c>
      <c r="Z163" s="26">
        <f t="shared" si="69"/>
        <v>0</v>
      </c>
      <c r="AA163" s="26">
        <f t="shared" si="69"/>
        <v>0</v>
      </c>
      <c r="AB163" s="26">
        <f t="shared" si="69"/>
        <v>0</v>
      </c>
      <c r="AC163" s="26">
        <f t="shared" si="69"/>
        <v>0</v>
      </c>
      <c r="AD163" s="26">
        <f t="shared" si="69"/>
        <v>0</v>
      </c>
      <c r="AE163" s="26">
        <f t="shared" si="69"/>
        <v>0</v>
      </c>
      <c r="AF163" s="26">
        <f t="shared" si="69"/>
        <v>0</v>
      </c>
      <c r="AG163" s="26">
        <f t="shared" si="69"/>
        <v>0</v>
      </c>
      <c r="AH163" s="26">
        <f t="shared" si="69"/>
        <v>0</v>
      </c>
      <c r="AI163" s="26">
        <f t="shared" si="69"/>
        <v>0</v>
      </c>
      <c r="AJ163" s="26">
        <f t="shared" si="69"/>
        <v>0</v>
      </c>
      <c r="AK163" s="26">
        <f t="shared" si="69"/>
        <v>0</v>
      </c>
      <c r="AL163" s="26">
        <f t="shared" si="69"/>
        <v>0</v>
      </c>
      <c r="AM163" s="26">
        <f t="shared" si="69"/>
        <v>0</v>
      </c>
      <c r="AN163" s="26">
        <f t="shared" si="69"/>
        <v>0</v>
      </c>
      <c r="AO163" s="26">
        <f t="shared" si="69"/>
        <v>0</v>
      </c>
      <c r="AP163" s="26">
        <f t="shared" si="69"/>
        <v>0</v>
      </c>
      <c r="AQ163" s="26">
        <f t="shared" si="69"/>
        <v>0</v>
      </c>
      <c r="AR163" s="26">
        <f t="shared" si="69"/>
        <v>0</v>
      </c>
      <c r="AS163" s="26">
        <f t="shared" si="69"/>
        <v>0</v>
      </c>
      <c r="AT163" s="26">
        <f t="shared" si="69"/>
        <v>0</v>
      </c>
      <c r="AU163" s="26">
        <f t="shared" si="69"/>
        <v>0</v>
      </c>
      <c r="AV163" s="26">
        <f t="shared" si="69"/>
        <v>0</v>
      </c>
      <c r="AW163" s="26">
        <f t="shared" si="69"/>
        <v>0</v>
      </c>
      <c r="AX163" s="26">
        <f t="shared" si="69"/>
        <v>0</v>
      </c>
      <c r="AY163" s="26">
        <f t="shared" si="69"/>
        <v>0</v>
      </c>
    </row>
    <row r="164" spans="1:51" x14ac:dyDescent="0.25">
      <c r="A164" s="584"/>
      <c r="B164" s="242" t="s">
        <v>21</v>
      </c>
      <c r="C164" s="26">
        <f t="shared" si="70"/>
        <v>0</v>
      </c>
      <c r="D164" s="26">
        <f t="shared" si="71"/>
        <v>0</v>
      </c>
      <c r="E164" s="26">
        <f t="shared" ref="E164:AY167" si="72">IF(E25=0,0,((E7*0.5)+D25-E43)*E80*E129*E$2)</f>
        <v>0</v>
      </c>
      <c r="F164" s="26">
        <f t="shared" si="72"/>
        <v>0</v>
      </c>
      <c r="G164" s="26">
        <f t="shared" si="72"/>
        <v>0</v>
      </c>
      <c r="H164" s="26">
        <f t="shared" si="72"/>
        <v>0</v>
      </c>
      <c r="I164" s="26">
        <f t="shared" si="72"/>
        <v>0</v>
      </c>
      <c r="J164" s="26">
        <f t="shared" si="72"/>
        <v>0</v>
      </c>
      <c r="K164" s="26">
        <f t="shared" si="72"/>
        <v>0</v>
      </c>
      <c r="L164" s="26">
        <f t="shared" si="72"/>
        <v>0</v>
      </c>
      <c r="M164" s="26">
        <f t="shared" si="72"/>
        <v>0</v>
      </c>
      <c r="N164" s="26">
        <f t="shared" si="72"/>
        <v>0</v>
      </c>
      <c r="O164" s="26">
        <f t="shared" si="72"/>
        <v>0</v>
      </c>
      <c r="P164" s="26">
        <f t="shared" si="72"/>
        <v>0</v>
      </c>
      <c r="Q164" s="26">
        <f t="shared" si="72"/>
        <v>0</v>
      </c>
      <c r="R164" s="26">
        <f t="shared" si="72"/>
        <v>0</v>
      </c>
      <c r="S164" s="26">
        <f t="shared" si="72"/>
        <v>0</v>
      </c>
      <c r="T164" s="26">
        <f t="shared" si="72"/>
        <v>0</v>
      </c>
      <c r="U164" s="26">
        <f t="shared" si="72"/>
        <v>0</v>
      </c>
      <c r="V164" s="26">
        <f t="shared" si="72"/>
        <v>0</v>
      </c>
      <c r="W164" s="26">
        <f t="shared" si="72"/>
        <v>0</v>
      </c>
      <c r="X164" s="26">
        <f t="shared" si="72"/>
        <v>0</v>
      </c>
      <c r="Y164" s="26">
        <f t="shared" si="72"/>
        <v>0</v>
      </c>
      <c r="Z164" s="26">
        <f t="shared" si="72"/>
        <v>0</v>
      </c>
      <c r="AA164" s="26">
        <f t="shared" si="72"/>
        <v>0</v>
      </c>
      <c r="AB164" s="26">
        <f t="shared" si="72"/>
        <v>0</v>
      </c>
      <c r="AC164" s="26">
        <f t="shared" si="72"/>
        <v>0</v>
      </c>
      <c r="AD164" s="26">
        <f t="shared" si="72"/>
        <v>0</v>
      </c>
      <c r="AE164" s="26">
        <f t="shared" si="72"/>
        <v>0</v>
      </c>
      <c r="AF164" s="26">
        <f t="shared" si="72"/>
        <v>0</v>
      </c>
      <c r="AG164" s="26">
        <f t="shared" si="72"/>
        <v>0</v>
      </c>
      <c r="AH164" s="26">
        <f t="shared" si="72"/>
        <v>0</v>
      </c>
      <c r="AI164" s="26">
        <f t="shared" si="72"/>
        <v>0</v>
      </c>
      <c r="AJ164" s="26">
        <f t="shared" si="72"/>
        <v>0</v>
      </c>
      <c r="AK164" s="26">
        <f t="shared" si="72"/>
        <v>0</v>
      </c>
      <c r="AL164" s="26">
        <f t="shared" si="72"/>
        <v>0</v>
      </c>
      <c r="AM164" s="26">
        <f t="shared" si="72"/>
        <v>0</v>
      </c>
      <c r="AN164" s="26">
        <f t="shared" si="72"/>
        <v>0</v>
      </c>
      <c r="AO164" s="26">
        <f t="shared" si="72"/>
        <v>0</v>
      </c>
      <c r="AP164" s="26">
        <f t="shared" si="72"/>
        <v>0</v>
      </c>
      <c r="AQ164" s="26">
        <f t="shared" si="72"/>
        <v>0</v>
      </c>
      <c r="AR164" s="26">
        <f t="shared" si="72"/>
        <v>0</v>
      </c>
      <c r="AS164" s="26">
        <f t="shared" si="72"/>
        <v>0</v>
      </c>
      <c r="AT164" s="26">
        <f t="shared" si="72"/>
        <v>0</v>
      </c>
      <c r="AU164" s="26">
        <f t="shared" si="72"/>
        <v>0</v>
      </c>
      <c r="AV164" s="26">
        <f t="shared" si="72"/>
        <v>0</v>
      </c>
      <c r="AW164" s="26">
        <f t="shared" si="72"/>
        <v>0</v>
      </c>
      <c r="AX164" s="26">
        <f t="shared" si="72"/>
        <v>0</v>
      </c>
      <c r="AY164" s="26">
        <f t="shared" si="72"/>
        <v>0</v>
      </c>
    </row>
    <row r="165" spans="1:51" x14ac:dyDescent="0.25">
      <c r="A165" s="584"/>
      <c r="B165" s="242" t="s">
        <v>1</v>
      </c>
      <c r="C165" s="26">
        <f t="shared" si="70"/>
        <v>0</v>
      </c>
      <c r="D165" s="26">
        <f t="shared" si="71"/>
        <v>0</v>
      </c>
      <c r="E165" s="26">
        <f t="shared" si="72"/>
        <v>0</v>
      </c>
      <c r="F165" s="26">
        <f t="shared" si="72"/>
        <v>38.098285957953181</v>
      </c>
      <c r="G165" s="26">
        <f t="shared" si="72"/>
        <v>353.49567353023724</v>
      </c>
      <c r="H165" s="26">
        <f t="shared" si="72"/>
        <v>2858.1528295869675</v>
      </c>
      <c r="I165" s="26">
        <f t="shared" si="72"/>
        <v>3908.0255674568402</v>
      </c>
      <c r="J165" s="26">
        <f t="shared" si="72"/>
        <v>4712.8509049427084</v>
      </c>
      <c r="K165" s="26">
        <f t="shared" si="72"/>
        <v>2264.3904112138175</v>
      </c>
      <c r="L165" s="26">
        <f t="shared" si="72"/>
        <v>89.44626798721383</v>
      </c>
      <c r="M165" s="26">
        <f t="shared" si="72"/>
        <v>0</v>
      </c>
      <c r="N165" s="26">
        <f t="shared" si="72"/>
        <v>0</v>
      </c>
      <c r="O165" s="26">
        <f t="shared" si="72"/>
        <v>0</v>
      </c>
      <c r="P165" s="26">
        <f t="shared" si="72"/>
        <v>0</v>
      </c>
      <c r="Q165" s="26">
        <f t="shared" si="72"/>
        <v>0</v>
      </c>
      <c r="R165" s="26">
        <f t="shared" si="72"/>
        <v>180.01420721077963</v>
      </c>
      <c r="S165" s="26">
        <f t="shared" si="72"/>
        <v>1287.4268140368501</v>
      </c>
      <c r="T165" s="26">
        <f t="shared" si="72"/>
        <v>8968.333033974659</v>
      </c>
      <c r="U165" s="26">
        <f t="shared" si="72"/>
        <v>9835.1822499710397</v>
      </c>
      <c r="V165" s="26">
        <f t="shared" si="72"/>
        <v>10131.007535021434</v>
      </c>
      <c r="W165" s="26">
        <f t="shared" si="72"/>
        <v>4615.1776013434437</v>
      </c>
      <c r="X165" s="26">
        <f t="shared" si="72"/>
        <v>166.4359307591665</v>
      </c>
      <c r="Y165" s="26">
        <f t="shared" si="72"/>
        <v>0</v>
      </c>
      <c r="Z165" s="26">
        <f t="shared" si="72"/>
        <v>0</v>
      </c>
      <c r="AA165" s="26">
        <f t="shared" si="72"/>
        <v>0</v>
      </c>
      <c r="AB165" s="26">
        <f t="shared" si="72"/>
        <v>0</v>
      </c>
      <c r="AC165" s="26">
        <f t="shared" si="72"/>
        <v>0</v>
      </c>
      <c r="AD165" s="26">
        <f t="shared" si="72"/>
        <v>180.01420721077963</v>
      </c>
      <c r="AE165" s="26">
        <f t="shared" si="72"/>
        <v>1287.4268140368501</v>
      </c>
      <c r="AF165" s="26">
        <f t="shared" si="72"/>
        <v>8968.333033974659</v>
      </c>
      <c r="AG165" s="26">
        <f t="shared" si="72"/>
        <v>0</v>
      </c>
      <c r="AH165" s="26">
        <f t="shared" si="72"/>
        <v>0</v>
      </c>
      <c r="AI165" s="26">
        <f t="shared" si="72"/>
        <v>0</v>
      </c>
      <c r="AJ165" s="26">
        <f t="shared" si="72"/>
        <v>0</v>
      </c>
      <c r="AK165" s="26">
        <f t="shared" si="72"/>
        <v>0</v>
      </c>
      <c r="AL165" s="26">
        <f t="shared" si="72"/>
        <v>0</v>
      </c>
      <c r="AM165" s="26">
        <f t="shared" si="72"/>
        <v>0</v>
      </c>
      <c r="AN165" s="26">
        <f t="shared" si="72"/>
        <v>0</v>
      </c>
      <c r="AO165" s="26">
        <f t="shared" si="72"/>
        <v>0</v>
      </c>
      <c r="AP165" s="26">
        <f t="shared" si="72"/>
        <v>0</v>
      </c>
      <c r="AQ165" s="26">
        <f t="shared" si="72"/>
        <v>0</v>
      </c>
      <c r="AR165" s="26">
        <f t="shared" si="72"/>
        <v>0</v>
      </c>
      <c r="AS165" s="26">
        <f t="shared" si="72"/>
        <v>0</v>
      </c>
      <c r="AT165" s="26">
        <f t="shared" si="72"/>
        <v>0</v>
      </c>
      <c r="AU165" s="26">
        <f t="shared" si="72"/>
        <v>0</v>
      </c>
      <c r="AV165" s="26">
        <f t="shared" si="72"/>
        <v>0</v>
      </c>
      <c r="AW165" s="26">
        <f t="shared" si="72"/>
        <v>0</v>
      </c>
      <c r="AX165" s="26">
        <f t="shared" si="72"/>
        <v>0</v>
      </c>
      <c r="AY165" s="26">
        <f t="shared" si="72"/>
        <v>0</v>
      </c>
    </row>
    <row r="166" spans="1:51" x14ac:dyDescent="0.25">
      <c r="A166" s="584"/>
      <c r="B166" s="242" t="s">
        <v>22</v>
      </c>
      <c r="C166" s="26">
        <f t="shared" si="70"/>
        <v>0</v>
      </c>
      <c r="D166" s="26">
        <f t="shared" si="71"/>
        <v>0</v>
      </c>
      <c r="E166" s="26">
        <f t="shared" si="72"/>
        <v>0</v>
      </c>
      <c r="F166" s="26">
        <f t="shared" si="72"/>
        <v>0</v>
      </c>
      <c r="G166" s="26">
        <f t="shared" si="72"/>
        <v>0</v>
      </c>
      <c r="H166" s="26">
        <f t="shared" si="72"/>
        <v>0</v>
      </c>
      <c r="I166" s="26">
        <f t="shared" si="72"/>
        <v>0</v>
      </c>
      <c r="J166" s="26">
        <f t="shared" si="72"/>
        <v>0</v>
      </c>
      <c r="K166" s="26">
        <f t="shared" si="72"/>
        <v>0</v>
      </c>
      <c r="L166" s="26">
        <f t="shared" si="72"/>
        <v>0</v>
      </c>
      <c r="M166" s="26">
        <f t="shared" si="72"/>
        <v>0</v>
      </c>
      <c r="N166" s="26">
        <f t="shared" si="72"/>
        <v>0</v>
      </c>
      <c r="O166" s="26">
        <f t="shared" si="72"/>
        <v>0</v>
      </c>
      <c r="P166" s="26">
        <f t="shared" si="72"/>
        <v>0</v>
      </c>
      <c r="Q166" s="26">
        <f t="shared" si="72"/>
        <v>0</v>
      </c>
      <c r="R166" s="26">
        <f t="shared" si="72"/>
        <v>0</v>
      </c>
      <c r="S166" s="26">
        <f t="shared" si="72"/>
        <v>0</v>
      </c>
      <c r="T166" s="26">
        <f t="shared" si="72"/>
        <v>0</v>
      </c>
      <c r="U166" s="26">
        <f t="shared" si="72"/>
        <v>0</v>
      </c>
      <c r="V166" s="26">
        <f t="shared" si="72"/>
        <v>0</v>
      </c>
      <c r="W166" s="26">
        <f t="shared" si="72"/>
        <v>0</v>
      </c>
      <c r="X166" s="26">
        <f t="shared" si="72"/>
        <v>0</v>
      </c>
      <c r="Y166" s="26">
        <f t="shared" si="72"/>
        <v>0</v>
      </c>
      <c r="Z166" s="26">
        <f t="shared" si="72"/>
        <v>0</v>
      </c>
      <c r="AA166" s="26">
        <f t="shared" si="72"/>
        <v>0</v>
      </c>
      <c r="AB166" s="26">
        <f t="shared" si="72"/>
        <v>0</v>
      </c>
      <c r="AC166" s="26">
        <f t="shared" si="72"/>
        <v>0</v>
      </c>
      <c r="AD166" s="26">
        <f t="shared" si="72"/>
        <v>0</v>
      </c>
      <c r="AE166" s="26">
        <f t="shared" si="72"/>
        <v>0</v>
      </c>
      <c r="AF166" s="26">
        <f t="shared" si="72"/>
        <v>0</v>
      </c>
      <c r="AG166" s="26">
        <f t="shared" si="72"/>
        <v>0</v>
      </c>
      <c r="AH166" s="26">
        <f t="shared" si="72"/>
        <v>0</v>
      </c>
      <c r="AI166" s="26">
        <f t="shared" si="72"/>
        <v>0</v>
      </c>
      <c r="AJ166" s="26">
        <f t="shared" si="72"/>
        <v>0</v>
      </c>
      <c r="AK166" s="26">
        <f t="shared" si="72"/>
        <v>0</v>
      </c>
      <c r="AL166" s="26">
        <f t="shared" si="72"/>
        <v>0</v>
      </c>
      <c r="AM166" s="26">
        <f t="shared" si="72"/>
        <v>0</v>
      </c>
      <c r="AN166" s="26">
        <f t="shared" si="72"/>
        <v>0</v>
      </c>
      <c r="AO166" s="26">
        <f t="shared" si="72"/>
        <v>0</v>
      </c>
      <c r="AP166" s="26">
        <f t="shared" si="72"/>
        <v>0</v>
      </c>
      <c r="AQ166" s="26">
        <f t="shared" si="72"/>
        <v>0</v>
      </c>
      <c r="AR166" s="26">
        <f t="shared" si="72"/>
        <v>0</v>
      </c>
      <c r="AS166" s="26">
        <f t="shared" si="72"/>
        <v>0</v>
      </c>
      <c r="AT166" s="26">
        <f t="shared" si="72"/>
        <v>0</v>
      </c>
      <c r="AU166" s="26">
        <f t="shared" si="72"/>
        <v>0</v>
      </c>
      <c r="AV166" s="26">
        <f t="shared" si="72"/>
        <v>0</v>
      </c>
      <c r="AW166" s="26">
        <f t="shared" si="72"/>
        <v>0</v>
      </c>
      <c r="AX166" s="26">
        <f t="shared" si="72"/>
        <v>0</v>
      </c>
      <c r="AY166" s="26">
        <f t="shared" si="72"/>
        <v>0</v>
      </c>
    </row>
    <row r="167" spans="1:51" x14ac:dyDescent="0.25">
      <c r="A167" s="584"/>
      <c r="B167" s="77" t="s">
        <v>9</v>
      </c>
      <c r="C167" s="26">
        <f t="shared" si="70"/>
        <v>0</v>
      </c>
      <c r="D167" s="26">
        <f t="shared" si="71"/>
        <v>0</v>
      </c>
      <c r="E167" s="26">
        <f t="shared" si="72"/>
        <v>0</v>
      </c>
      <c r="F167" s="26">
        <f t="shared" si="72"/>
        <v>0</v>
      </c>
      <c r="G167" s="26">
        <f t="shared" si="72"/>
        <v>0</v>
      </c>
      <c r="H167" s="26">
        <f t="shared" si="72"/>
        <v>0</v>
      </c>
      <c r="I167" s="26">
        <f t="shared" si="72"/>
        <v>0</v>
      </c>
      <c r="J167" s="26">
        <f t="shared" si="72"/>
        <v>0</v>
      </c>
      <c r="K167" s="26">
        <f t="shared" si="72"/>
        <v>0</v>
      </c>
      <c r="L167" s="26">
        <f t="shared" si="72"/>
        <v>0</v>
      </c>
      <c r="M167" s="26">
        <f t="shared" si="72"/>
        <v>0</v>
      </c>
      <c r="N167" s="26">
        <f t="shared" si="72"/>
        <v>0</v>
      </c>
      <c r="O167" s="26">
        <f t="shared" si="72"/>
        <v>0</v>
      </c>
      <c r="P167" s="26">
        <f t="shared" si="72"/>
        <v>0</v>
      </c>
      <c r="Q167" s="26">
        <f t="shared" si="72"/>
        <v>0</v>
      </c>
      <c r="R167" s="26">
        <f t="shared" si="72"/>
        <v>0</v>
      </c>
      <c r="S167" s="26">
        <f t="shared" si="72"/>
        <v>0</v>
      </c>
      <c r="T167" s="26">
        <f t="shared" si="72"/>
        <v>0</v>
      </c>
      <c r="U167" s="26">
        <f t="shared" si="72"/>
        <v>0</v>
      </c>
      <c r="V167" s="26">
        <f t="shared" si="72"/>
        <v>0</v>
      </c>
      <c r="W167" s="26">
        <f t="shared" si="72"/>
        <v>0</v>
      </c>
      <c r="X167" s="26">
        <f t="shared" si="72"/>
        <v>0</v>
      </c>
      <c r="Y167" s="26">
        <f t="shared" si="72"/>
        <v>0</v>
      </c>
      <c r="Z167" s="26">
        <f t="shared" si="72"/>
        <v>0</v>
      </c>
      <c r="AA167" s="26">
        <f t="shared" si="72"/>
        <v>0</v>
      </c>
      <c r="AB167" s="26">
        <f t="shared" si="72"/>
        <v>0</v>
      </c>
      <c r="AC167" s="26">
        <f t="shared" si="72"/>
        <v>0</v>
      </c>
      <c r="AD167" s="26">
        <f t="shared" si="72"/>
        <v>0</v>
      </c>
      <c r="AE167" s="26">
        <f t="shared" si="72"/>
        <v>0</v>
      </c>
      <c r="AF167" s="26">
        <f t="shared" si="72"/>
        <v>0</v>
      </c>
      <c r="AG167" s="26">
        <f t="shared" si="72"/>
        <v>0</v>
      </c>
      <c r="AH167" s="26">
        <f t="shared" si="72"/>
        <v>0</v>
      </c>
      <c r="AI167" s="26">
        <f t="shared" si="72"/>
        <v>0</v>
      </c>
      <c r="AJ167" s="26">
        <f t="shared" si="72"/>
        <v>0</v>
      </c>
      <c r="AK167" s="26">
        <f t="shared" si="72"/>
        <v>0</v>
      </c>
      <c r="AL167" s="26">
        <f t="shared" si="72"/>
        <v>0</v>
      </c>
      <c r="AM167" s="26">
        <f t="shared" si="72"/>
        <v>0</v>
      </c>
      <c r="AN167" s="26">
        <f t="shared" si="72"/>
        <v>0</v>
      </c>
      <c r="AO167" s="26">
        <f t="shared" si="72"/>
        <v>0</v>
      </c>
      <c r="AP167" s="26">
        <f t="shared" si="72"/>
        <v>0</v>
      </c>
      <c r="AQ167" s="26">
        <f t="shared" si="72"/>
        <v>0</v>
      </c>
      <c r="AR167" s="26">
        <f t="shared" si="72"/>
        <v>0</v>
      </c>
      <c r="AS167" s="26">
        <f t="shared" si="72"/>
        <v>0</v>
      </c>
      <c r="AT167" s="26">
        <f t="shared" si="72"/>
        <v>0</v>
      </c>
      <c r="AU167" s="26">
        <f t="shared" si="72"/>
        <v>0</v>
      </c>
      <c r="AV167" s="26">
        <f t="shared" si="72"/>
        <v>0</v>
      </c>
      <c r="AW167" s="26">
        <f t="shared" si="72"/>
        <v>0</v>
      </c>
      <c r="AX167" s="26">
        <f t="shared" si="72"/>
        <v>0</v>
      </c>
      <c r="AY167" s="26">
        <f t="shared" si="72"/>
        <v>0</v>
      </c>
    </row>
    <row r="168" spans="1:51" x14ac:dyDescent="0.25">
      <c r="A168" s="584"/>
      <c r="B168" s="77" t="s">
        <v>3</v>
      </c>
      <c r="C168" s="26">
        <f t="shared" si="70"/>
        <v>0</v>
      </c>
      <c r="D168" s="26">
        <f t="shared" si="71"/>
        <v>0</v>
      </c>
      <c r="E168" s="26">
        <f t="shared" ref="E168:AY171" si="73">IF(E29=0,0,((E11*0.5)+D29-E47)*E84*E133*E$2)</f>
        <v>0</v>
      </c>
      <c r="F168" s="26">
        <f t="shared" si="73"/>
        <v>0</v>
      </c>
      <c r="G168" s="26">
        <f t="shared" si="73"/>
        <v>0</v>
      </c>
      <c r="H168" s="26">
        <f t="shared" si="73"/>
        <v>1.4602419612955548</v>
      </c>
      <c r="I168" s="26">
        <f t="shared" si="73"/>
        <v>140.87244864622554</v>
      </c>
      <c r="J168" s="26">
        <f t="shared" si="73"/>
        <v>286.55978113889165</v>
      </c>
      <c r="K168" s="26">
        <f t="shared" si="73"/>
        <v>133.65946517489328</v>
      </c>
      <c r="L168" s="26">
        <f t="shared" si="73"/>
        <v>52.573652262005538</v>
      </c>
      <c r="M168" s="26">
        <f t="shared" si="73"/>
        <v>216.56318039555615</v>
      </c>
      <c r="N168" s="26">
        <f t="shared" si="73"/>
        <v>818.67388553440242</v>
      </c>
      <c r="O168" s="26">
        <f t="shared" si="73"/>
        <v>1520.7550035482059</v>
      </c>
      <c r="P168" s="26">
        <f t="shared" si="73"/>
        <v>1155.9953784833303</v>
      </c>
      <c r="Q168" s="26">
        <f t="shared" si="73"/>
        <v>855.42335035035683</v>
      </c>
      <c r="R168" s="26">
        <f t="shared" si="73"/>
        <v>337.77434653211554</v>
      </c>
      <c r="S168" s="26">
        <f t="shared" si="73"/>
        <v>832.96166167695162</v>
      </c>
      <c r="T168" s="26">
        <f t="shared" si="73"/>
        <v>5964.4897218752076</v>
      </c>
      <c r="U168" s="26">
        <f t="shared" si="73"/>
        <v>6542.1455811718042</v>
      </c>
      <c r="V168" s="26">
        <f t="shared" si="73"/>
        <v>6739.7942857849139</v>
      </c>
      <c r="W168" s="26">
        <f t="shared" si="73"/>
        <v>3053.8582671287772</v>
      </c>
      <c r="X168" s="26">
        <f t="shared" si="73"/>
        <v>410.20043186750939</v>
      </c>
      <c r="Y168" s="26">
        <f t="shared" si="73"/>
        <v>604.31361768167415</v>
      </c>
      <c r="Z168" s="26">
        <f t="shared" si="73"/>
        <v>1036.103169456162</v>
      </c>
      <c r="AA168" s="26">
        <f t="shared" si="73"/>
        <v>1430.2523417917241</v>
      </c>
      <c r="AB168" s="26">
        <f t="shared" si="73"/>
        <v>1073.7702414643022</v>
      </c>
      <c r="AC168" s="26">
        <f t="shared" si="73"/>
        <v>855.42335035035683</v>
      </c>
      <c r="AD168" s="26">
        <f t="shared" si="73"/>
        <v>337.77434653211554</v>
      </c>
      <c r="AE168" s="26">
        <f t="shared" si="73"/>
        <v>832.96166167695162</v>
      </c>
      <c r="AF168" s="26">
        <f t="shared" si="73"/>
        <v>5964.4897218752076</v>
      </c>
      <c r="AG168" s="26">
        <f t="shared" si="73"/>
        <v>0</v>
      </c>
      <c r="AH168" s="26">
        <f t="shared" si="73"/>
        <v>0</v>
      </c>
      <c r="AI168" s="26">
        <f t="shared" si="73"/>
        <v>0</v>
      </c>
      <c r="AJ168" s="26">
        <f t="shared" si="73"/>
        <v>0</v>
      </c>
      <c r="AK168" s="26">
        <f t="shared" si="73"/>
        <v>0</v>
      </c>
      <c r="AL168" s="26">
        <f t="shared" si="73"/>
        <v>0</v>
      </c>
      <c r="AM168" s="26">
        <f t="shared" si="73"/>
        <v>0</v>
      </c>
      <c r="AN168" s="26">
        <f t="shared" si="73"/>
        <v>0</v>
      </c>
      <c r="AO168" s="26">
        <f t="shared" si="73"/>
        <v>0</v>
      </c>
      <c r="AP168" s="26">
        <f t="shared" si="73"/>
        <v>0</v>
      </c>
      <c r="AQ168" s="26">
        <f t="shared" si="73"/>
        <v>0</v>
      </c>
      <c r="AR168" s="26">
        <f t="shared" si="73"/>
        <v>0</v>
      </c>
      <c r="AS168" s="26">
        <f t="shared" si="73"/>
        <v>0</v>
      </c>
      <c r="AT168" s="26">
        <f t="shared" si="73"/>
        <v>0</v>
      </c>
      <c r="AU168" s="26">
        <f t="shared" si="73"/>
        <v>0</v>
      </c>
      <c r="AV168" s="26">
        <f t="shared" si="73"/>
        <v>0</v>
      </c>
      <c r="AW168" s="26">
        <f t="shared" si="73"/>
        <v>0</v>
      </c>
      <c r="AX168" s="26">
        <f t="shared" si="73"/>
        <v>0</v>
      </c>
      <c r="AY168" s="26">
        <f t="shared" si="73"/>
        <v>0</v>
      </c>
    </row>
    <row r="169" spans="1:51" ht="15.75" customHeight="1" x14ac:dyDescent="0.25">
      <c r="A169" s="584"/>
      <c r="B169" s="77" t="s">
        <v>4</v>
      </c>
      <c r="C169" s="26">
        <f t="shared" si="70"/>
        <v>0</v>
      </c>
      <c r="D169" s="26">
        <f t="shared" si="71"/>
        <v>26.234605432037409</v>
      </c>
      <c r="E169" s="26">
        <f t="shared" si="73"/>
        <v>304.65711001223775</v>
      </c>
      <c r="F169" s="26">
        <f t="shared" si="73"/>
        <v>641.4791058886575</v>
      </c>
      <c r="G169" s="26">
        <f t="shared" si="73"/>
        <v>1084.1595844060419</v>
      </c>
      <c r="H169" s="26">
        <f t="shared" si="73"/>
        <v>2656.7841851321946</v>
      </c>
      <c r="I169" s="26">
        <f t="shared" si="73"/>
        <v>3678.0253161158389</v>
      </c>
      <c r="J169" s="26">
        <f t="shared" si="73"/>
        <v>3716.9940726047371</v>
      </c>
      <c r="K169" s="26">
        <f t="shared" si="73"/>
        <v>3918.3527078403508</v>
      </c>
      <c r="L169" s="26">
        <f t="shared" si="73"/>
        <v>2369.8954314949392</v>
      </c>
      <c r="M169" s="26">
        <f t="shared" si="73"/>
        <v>2179.2826603222443</v>
      </c>
      <c r="N169" s="26">
        <f t="shared" si="73"/>
        <v>1885.172560655981</v>
      </c>
      <c r="O169" s="26">
        <f t="shared" si="73"/>
        <v>3125.269534232536</v>
      </c>
      <c r="P169" s="26">
        <f t="shared" si="73"/>
        <v>2380.2501500523958</v>
      </c>
      <c r="Q169" s="26">
        <f t="shared" si="73"/>
        <v>1884.2167495048941</v>
      </c>
      <c r="R169" s="26">
        <f t="shared" si="73"/>
        <v>2217.8705675131382</v>
      </c>
      <c r="S169" s="26">
        <f t="shared" si="73"/>
        <v>3111.9521063377492</v>
      </c>
      <c r="T169" s="26">
        <f t="shared" si="73"/>
        <v>7086.4442574627401</v>
      </c>
      <c r="U169" s="26">
        <f t="shared" si="73"/>
        <v>7919.5609427217205</v>
      </c>
      <c r="V169" s="26">
        <f t="shared" si="73"/>
        <v>6669.1873473458672</v>
      </c>
      <c r="W169" s="26">
        <f t="shared" si="73"/>
        <v>6221.5242904334009</v>
      </c>
      <c r="X169" s="26">
        <f t="shared" si="73"/>
        <v>2964.2663481465274</v>
      </c>
      <c r="Y169" s="26">
        <f t="shared" si="73"/>
        <v>2320.4075908326149</v>
      </c>
      <c r="Z169" s="26">
        <f t="shared" si="73"/>
        <v>1577.0365310931147</v>
      </c>
      <c r="AA169" s="26">
        <f t="shared" si="73"/>
        <v>2227.6046032561176</v>
      </c>
      <c r="AB169" s="26">
        <f t="shared" si="73"/>
        <v>1682.8704920636576</v>
      </c>
      <c r="AC169" s="26">
        <f t="shared" si="73"/>
        <v>1884.2167495048941</v>
      </c>
      <c r="AD169" s="26">
        <f t="shared" si="73"/>
        <v>2217.8705675131382</v>
      </c>
      <c r="AE169" s="26">
        <f t="shared" si="73"/>
        <v>3111.9521063377492</v>
      </c>
      <c r="AF169" s="26">
        <f t="shared" si="73"/>
        <v>7086.4442574627401</v>
      </c>
      <c r="AG169" s="26">
        <f t="shared" si="73"/>
        <v>0</v>
      </c>
      <c r="AH169" s="26">
        <f t="shared" si="73"/>
        <v>0</v>
      </c>
      <c r="AI169" s="26">
        <f t="shared" si="73"/>
        <v>0</v>
      </c>
      <c r="AJ169" s="26">
        <f t="shared" si="73"/>
        <v>0</v>
      </c>
      <c r="AK169" s="26">
        <f t="shared" si="73"/>
        <v>0</v>
      </c>
      <c r="AL169" s="26">
        <f t="shared" si="73"/>
        <v>0</v>
      </c>
      <c r="AM169" s="26">
        <f t="shared" si="73"/>
        <v>0</v>
      </c>
      <c r="AN169" s="26">
        <f t="shared" si="73"/>
        <v>0</v>
      </c>
      <c r="AO169" s="26">
        <f t="shared" si="73"/>
        <v>0</v>
      </c>
      <c r="AP169" s="26">
        <f t="shared" si="73"/>
        <v>0</v>
      </c>
      <c r="AQ169" s="26">
        <f t="shared" si="73"/>
        <v>0</v>
      </c>
      <c r="AR169" s="26">
        <f t="shared" si="73"/>
        <v>0</v>
      </c>
      <c r="AS169" s="26">
        <f t="shared" si="73"/>
        <v>0</v>
      </c>
      <c r="AT169" s="26">
        <f t="shared" si="73"/>
        <v>0</v>
      </c>
      <c r="AU169" s="26">
        <f t="shared" si="73"/>
        <v>0</v>
      </c>
      <c r="AV169" s="26">
        <f t="shared" si="73"/>
        <v>0</v>
      </c>
      <c r="AW169" s="26">
        <f t="shared" si="73"/>
        <v>0</v>
      </c>
      <c r="AX169" s="26">
        <f t="shared" si="73"/>
        <v>0</v>
      </c>
      <c r="AY169" s="26">
        <f t="shared" si="73"/>
        <v>0</v>
      </c>
    </row>
    <row r="170" spans="1:51" x14ac:dyDescent="0.25">
      <c r="A170" s="584"/>
      <c r="B170" s="77" t="s">
        <v>5</v>
      </c>
      <c r="C170" s="26">
        <f t="shared" si="70"/>
        <v>0</v>
      </c>
      <c r="D170" s="26">
        <f t="shared" si="71"/>
        <v>0</v>
      </c>
      <c r="E170" s="26">
        <f t="shared" si="73"/>
        <v>0</v>
      </c>
      <c r="F170" s="26">
        <f t="shared" si="73"/>
        <v>0</v>
      </c>
      <c r="G170" s="26">
        <f t="shared" si="73"/>
        <v>0</v>
      </c>
      <c r="H170" s="26">
        <f t="shared" si="73"/>
        <v>0</v>
      </c>
      <c r="I170" s="26">
        <f t="shared" si="73"/>
        <v>0</v>
      </c>
      <c r="J170" s="26">
        <f t="shared" si="73"/>
        <v>0</v>
      </c>
      <c r="K170" s="26">
        <f t="shared" si="73"/>
        <v>0</v>
      </c>
      <c r="L170" s="26">
        <f t="shared" si="73"/>
        <v>0</v>
      </c>
      <c r="M170" s="26">
        <f t="shared" si="73"/>
        <v>0</v>
      </c>
      <c r="N170" s="26">
        <f t="shared" si="73"/>
        <v>19.780197928841655</v>
      </c>
      <c r="O170" s="26">
        <f t="shared" si="73"/>
        <v>44.749201452640698</v>
      </c>
      <c r="P170" s="26">
        <f t="shared" si="73"/>
        <v>42.237498098871868</v>
      </c>
      <c r="Q170" s="26">
        <f t="shared" si="73"/>
        <v>42.262284187016554</v>
      </c>
      <c r="R170" s="26">
        <f t="shared" si="73"/>
        <v>42.255047469272405</v>
      </c>
      <c r="S170" s="26">
        <f t="shared" si="73"/>
        <v>54.919992157566298</v>
      </c>
      <c r="T170" s="26">
        <f t="shared" si="73"/>
        <v>155.71745611049548</v>
      </c>
      <c r="U170" s="26">
        <f t="shared" si="73"/>
        <v>143.74077414249433</v>
      </c>
      <c r="V170" s="26">
        <f t="shared" si="73"/>
        <v>148.07853971379438</v>
      </c>
      <c r="W170" s="26">
        <f t="shared" si="73"/>
        <v>138.38328389435753</v>
      </c>
      <c r="X170" s="26">
        <f t="shared" si="73"/>
        <v>51.96116173450158</v>
      </c>
      <c r="Y170" s="26">
        <f t="shared" si="73"/>
        <v>51.418626667507546</v>
      </c>
      <c r="Z170" s="26">
        <f t="shared" si="73"/>
        <v>35.749719443128114</v>
      </c>
      <c r="AA170" s="26">
        <f t="shared" si="73"/>
        <v>40.6523903378407</v>
      </c>
      <c r="AB170" s="26">
        <f t="shared" si="73"/>
        <v>38.122920231214124</v>
      </c>
      <c r="AC170" s="26">
        <f t="shared" si="73"/>
        <v>42.262284187016554</v>
      </c>
      <c r="AD170" s="26">
        <f t="shared" si="73"/>
        <v>42.255047469272405</v>
      </c>
      <c r="AE170" s="26">
        <f t="shared" si="73"/>
        <v>54.919992157566298</v>
      </c>
      <c r="AF170" s="26">
        <f t="shared" si="73"/>
        <v>155.71745611049548</v>
      </c>
      <c r="AG170" s="26">
        <f t="shared" si="73"/>
        <v>0</v>
      </c>
      <c r="AH170" s="26">
        <f t="shared" si="73"/>
        <v>0</v>
      </c>
      <c r="AI170" s="26">
        <f t="shared" si="73"/>
        <v>0</v>
      </c>
      <c r="AJ170" s="26">
        <f t="shared" si="73"/>
        <v>0</v>
      </c>
      <c r="AK170" s="26">
        <f t="shared" si="73"/>
        <v>0</v>
      </c>
      <c r="AL170" s="26">
        <f t="shared" si="73"/>
        <v>0</v>
      </c>
      <c r="AM170" s="26">
        <f t="shared" si="73"/>
        <v>0</v>
      </c>
      <c r="AN170" s="26">
        <f t="shared" si="73"/>
        <v>0</v>
      </c>
      <c r="AO170" s="26">
        <f t="shared" si="73"/>
        <v>0</v>
      </c>
      <c r="AP170" s="26">
        <f t="shared" si="73"/>
        <v>0</v>
      </c>
      <c r="AQ170" s="26">
        <f t="shared" si="73"/>
        <v>0</v>
      </c>
      <c r="AR170" s="26">
        <f t="shared" si="73"/>
        <v>0</v>
      </c>
      <c r="AS170" s="26">
        <f t="shared" si="73"/>
        <v>0</v>
      </c>
      <c r="AT170" s="26">
        <f t="shared" si="73"/>
        <v>0</v>
      </c>
      <c r="AU170" s="26">
        <f t="shared" si="73"/>
        <v>0</v>
      </c>
      <c r="AV170" s="26">
        <f t="shared" si="73"/>
        <v>0</v>
      </c>
      <c r="AW170" s="26">
        <f t="shared" si="73"/>
        <v>0</v>
      </c>
      <c r="AX170" s="26">
        <f t="shared" si="73"/>
        <v>0</v>
      </c>
      <c r="AY170" s="26">
        <f t="shared" si="73"/>
        <v>0</v>
      </c>
    </row>
    <row r="171" spans="1:51" x14ac:dyDescent="0.25">
      <c r="A171" s="584"/>
      <c r="B171" s="77" t="s">
        <v>23</v>
      </c>
      <c r="C171" s="26">
        <f t="shared" si="70"/>
        <v>0</v>
      </c>
      <c r="D171" s="26">
        <f t="shared" si="71"/>
        <v>0</v>
      </c>
      <c r="E171" s="26">
        <f t="shared" si="73"/>
        <v>0</v>
      </c>
      <c r="F171" s="26">
        <f t="shared" si="73"/>
        <v>0</v>
      </c>
      <c r="G171" s="26">
        <f t="shared" si="73"/>
        <v>0</v>
      </c>
      <c r="H171" s="26">
        <f t="shared" si="73"/>
        <v>0</v>
      </c>
      <c r="I171" s="26">
        <f t="shared" si="73"/>
        <v>0</v>
      </c>
      <c r="J171" s="26">
        <f t="shared" si="73"/>
        <v>0</v>
      </c>
      <c r="K171" s="26">
        <f t="shared" si="73"/>
        <v>0</v>
      </c>
      <c r="L171" s="26">
        <f t="shared" si="73"/>
        <v>0</v>
      </c>
      <c r="M171" s="26">
        <f t="shared" si="73"/>
        <v>0</v>
      </c>
      <c r="N171" s="26">
        <f t="shared" si="73"/>
        <v>0</v>
      </c>
      <c r="O171" s="26">
        <f t="shared" si="73"/>
        <v>0</v>
      </c>
      <c r="P171" s="26">
        <f t="shared" si="73"/>
        <v>0</v>
      </c>
      <c r="Q171" s="26">
        <f t="shared" si="73"/>
        <v>0</v>
      </c>
      <c r="R171" s="26">
        <f t="shared" si="73"/>
        <v>0</v>
      </c>
      <c r="S171" s="26">
        <f t="shared" si="73"/>
        <v>0</v>
      </c>
      <c r="T171" s="26">
        <f t="shared" si="73"/>
        <v>0</v>
      </c>
      <c r="U171" s="26">
        <f t="shared" si="73"/>
        <v>0</v>
      </c>
      <c r="V171" s="26">
        <f t="shared" si="73"/>
        <v>0</v>
      </c>
      <c r="W171" s="26">
        <f t="shared" si="73"/>
        <v>0</v>
      </c>
      <c r="X171" s="26">
        <f t="shared" si="73"/>
        <v>0</v>
      </c>
      <c r="Y171" s="26">
        <f t="shared" si="73"/>
        <v>0</v>
      </c>
      <c r="Z171" s="26">
        <f t="shared" si="73"/>
        <v>0</v>
      </c>
      <c r="AA171" s="26">
        <f t="shared" si="73"/>
        <v>0</v>
      </c>
      <c r="AB171" s="26">
        <f t="shared" si="73"/>
        <v>0</v>
      </c>
      <c r="AC171" s="26">
        <f t="shared" si="73"/>
        <v>0</v>
      </c>
      <c r="AD171" s="26">
        <f t="shared" si="73"/>
        <v>0</v>
      </c>
      <c r="AE171" s="26">
        <f t="shared" si="73"/>
        <v>0</v>
      </c>
      <c r="AF171" s="26">
        <f t="shared" si="73"/>
        <v>0</v>
      </c>
      <c r="AG171" s="26">
        <f t="shared" si="73"/>
        <v>0</v>
      </c>
      <c r="AH171" s="26">
        <f t="shared" si="73"/>
        <v>0</v>
      </c>
      <c r="AI171" s="26">
        <f t="shared" si="73"/>
        <v>0</v>
      </c>
      <c r="AJ171" s="26">
        <f t="shared" si="73"/>
        <v>0</v>
      </c>
      <c r="AK171" s="26">
        <f t="shared" si="73"/>
        <v>0</v>
      </c>
      <c r="AL171" s="26">
        <f t="shared" si="73"/>
        <v>0</v>
      </c>
      <c r="AM171" s="26">
        <f t="shared" si="73"/>
        <v>0</v>
      </c>
      <c r="AN171" s="26">
        <f t="shared" si="73"/>
        <v>0</v>
      </c>
      <c r="AO171" s="26">
        <f t="shared" si="73"/>
        <v>0</v>
      </c>
      <c r="AP171" s="26">
        <f t="shared" si="73"/>
        <v>0</v>
      </c>
      <c r="AQ171" s="26">
        <f t="shared" si="73"/>
        <v>0</v>
      </c>
      <c r="AR171" s="26">
        <f t="shared" si="73"/>
        <v>0</v>
      </c>
      <c r="AS171" s="26">
        <f t="shared" si="73"/>
        <v>0</v>
      </c>
      <c r="AT171" s="26">
        <f t="shared" si="73"/>
        <v>0</v>
      </c>
      <c r="AU171" s="26">
        <f t="shared" si="73"/>
        <v>0</v>
      </c>
      <c r="AV171" s="26">
        <f t="shared" si="73"/>
        <v>0</v>
      </c>
      <c r="AW171" s="26">
        <f t="shared" si="73"/>
        <v>0</v>
      </c>
      <c r="AX171" s="26">
        <f t="shared" si="73"/>
        <v>0</v>
      </c>
      <c r="AY171" s="26">
        <f t="shared" si="73"/>
        <v>0</v>
      </c>
    </row>
    <row r="172" spans="1:51" x14ac:dyDescent="0.25">
      <c r="A172" s="584"/>
      <c r="B172" s="77" t="s">
        <v>24</v>
      </c>
      <c r="C172" s="26">
        <f t="shared" si="70"/>
        <v>0</v>
      </c>
      <c r="D172" s="26">
        <f t="shared" si="71"/>
        <v>0</v>
      </c>
      <c r="E172" s="26">
        <f t="shared" ref="E172:AY174" si="74">IF(E33=0,0,((E15*0.5)+D33-E51)*E88*E137*E$2)</f>
        <v>0</v>
      </c>
      <c r="F172" s="26">
        <f t="shared" si="74"/>
        <v>0</v>
      </c>
      <c r="G172" s="26">
        <f t="shared" si="74"/>
        <v>0</v>
      </c>
      <c r="H172" s="26">
        <f t="shared" si="74"/>
        <v>0</v>
      </c>
      <c r="I172" s="26">
        <f t="shared" si="74"/>
        <v>0</v>
      </c>
      <c r="J172" s="26">
        <f t="shared" si="74"/>
        <v>0</v>
      </c>
      <c r="K172" s="26">
        <f t="shared" si="74"/>
        <v>0</v>
      </c>
      <c r="L172" s="26">
        <f t="shared" si="74"/>
        <v>0</v>
      </c>
      <c r="M172" s="26">
        <f t="shared" si="74"/>
        <v>0</v>
      </c>
      <c r="N172" s="26">
        <f t="shared" si="74"/>
        <v>3.6658531794414349</v>
      </c>
      <c r="O172" s="26">
        <f t="shared" si="74"/>
        <v>8.2933448397619092</v>
      </c>
      <c r="P172" s="26">
        <f t="shared" si="74"/>
        <v>7.8278522416417653</v>
      </c>
      <c r="Q172" s="26">
        <f t="shared" si="74"/>
        <v>7.8324458336956981</v>
      </c>
      <c r="R172" s="26">
        <f t="shared" si="74"/>
        <v>7.8311046567850067</v>
      </c>
      <c r="S172" s="26">
        <f t="shared" si="74"/>
        <v>10.178291875034997</v>
      </c>
      <c r="T172" s="26">
        <f t="shared" si="74"/>
        <v>28.859030310553656</v>
      </c>
      <c r="U172" s="26">
        <f t="shared" si="74"/>
        <v>26.639398442889782</v>
      </c>
      <c r="V172" s="26">
        <f t="shared" si="74"/>
        <v>27.443314145271888</v>
      </c>
      <c r="W172" s="26">
        <f t="shared" si="74"/>
        <v>25.64649772821484</v>
      </c>
      <c r="X172" s="26">
        <f t="shared" si="74"/>
        <v>9.6299334636156502</v>
      </c>
      <c r="Y172" s="26">
        <f t="shared" si="74"/>
        <v>9.5293857386912926</v>
      </c>
      <c r="Z172" s="26">
        <f t="shared" si="74"/>
        <v>6.6254757993923192</v>
      </c>
      <c r="AA172" s="26">
        <f t="shared" si="74"/>
        <v>7.5340850939904964</v>
      </c>
      <c r="AB172" s="26">
        <f t="shared" si="74"/>
        <v>7.0652997933561394</v>
      </c>
      <c r="AC172" s="26">
        <f t="shared" si="74"/>
        <v>7.8324458336956981</v>
      </c>
      <c r="AD172" s="26">
        <f t="shared" si="74"/>
        <v>7.8311046567850067</v>
      </c>
      <c r="AE172" s="26">
        <f t="shared" si="74"/>
        <v>10.178291875034997</v>
      </c>
      <c r="AF172" s="26">
        <f t="shared" si="74"/>
        <v>28.859030310553656</v>
      </c>
      <c r="AG172" s="26">
        <f t="shared" si="74"/>
        <v>0</v>
      </c>
      <c r="AH172" s="26">
        <f t="shared" si="74"/>
        <v>0</v>
      </c>
      <c r="AI172" s="26">
        <f t="shared" si="74"/>
        <v>0</v>
      </c>
      <c r="AJ172" s="26">
        <f t="shared" si="74"/>
        <v>0</v>
      </c>
      <c r="AK172" s="26">
        <f t="shared" si="74"/>
        <v>0</v>
      </c>
      <c r="AL172" s="26">
        <f t="shared" si="74"/>
        <v>0</v>
      </c>
      <c r="AM172" s="26">
        <f t="shared" si="74"/>
        <v>0</v>
      </c>
      <c r="AN172" s="26">
        <f t="shared" si="74"/>
        <v>0</v>
      </c>
      <c r="AO172" s="26">
        <f t="shared" si="74"/>
        <v>0</v>
      </c>
      <c r="AP172" s="26">
        <f t="shared" si="74"/>
        <v>0</v>
      </c>
      <c r="AQ172" s="26">
        <f t="shared" si="74"/>
        <v>0</v>
      </c>
      <c r="AR172" s="26">
        <f t="shared" si="74"/>
        <v>0</v>
      </c>
      <c r="AS172" s="26">
        <f t="shared" si="74"/>
        <v>0</v>
      </c>
      <c r="AT172" s="26">
        <f t="shared" si="74"/>
        <v>0</v>
      </c>
      <c r="AU172" s="26">
        <f t="shared" si="74"/>
        <v>0</v>
      </c>
      <c r="AV172" s="26">
        <f t="shared" si="74"/>
        <v>0</v>
      </c>
      <c r="AW172" s="26">
        <f t="shared" si="74"/>
        <v>0</v>
      </c>
      <c r="AX172" s="26">
        <f t="shared" si="74"/>
        <v>0</v>
      </c>
      <c r="AY172" s="26">
        <f t="shared" si="74"/>
        <v>0</v>
      </c>
    </row>
    <row r="173" spans="1:51" ht="15.75" customHeight="1" x14ac:dyDescent="0.25">
      <c r="A173" s="584"/>
      <c r="B173" s="77" t="s">
        <v>7</v>
      </c>
      <c r="C173" s="26">
        <f t="shared" si="70"/>
        <v>0</v>
      </c>
      <c r="D173" s="26">
        <f t="shared" si="71"/>
        <v>0</v>
      </c>
      <c r="E173" s="26">
        <f t="shared" si="74"/>
        <v>0</v>
      </c>
      <c r="F173" s="26">
        <f t="shared" si="74"/>
        <v>0</v>
      </c>
      <c r="G173" s="26">
        <f t="shared" si="74"/>
        <v>0</v>
      </c>
      <c r="H173" s="26">
        <f t="shared" si="74"/>
        <v>0</v>
      </c>
      <c r="I173" s="26">
        <f t="shared" si="74"/>
        <v>0</v>
      </c>
      <c r="J173" s="26">
        <f t="shared" si="74"/>
        <v>6.9327613453988572</v>
      </c>
      <c r="K173" s="26">
        <f t="shared" si="74"/>
        <v>12.504800736828367</v>
      </c>
      <c r="L173" s="26">
        <f t="shared" si="74"/>
        <v>4.778899848345282</v>
      </c>
      <c r="M173" s="26">
        <f t="shared" si="74"/>
        <v>4.9356186185500288</v>
      </c>
      <c r="N173" s="26">
        <f t="shared" si="74"/>
        <v>3.2948241041442783</v>
      </c>
      <c r="O173" s="26">
        <f t="shared" si="74"/>
        <v>3.7602759085270931</v>
      </c>
      <c r="P173" s="26">
        <f t="shared" si="74"/>
        <v>3.5353001869729117</v>
      </c>
      <c r="Q173" s="26">
        <f t="shared" si="74"/>
        <v>3.8242414753494867</v>
      </c>
      <c r="R173" s="26">
        <f t="shared" si="74"/>
        <v>4.0552788903045895</v>
      </c>
      <c r="S173" s="26">
        <f t="shared" si="74"/>
        <v>4.6194265169461737</v>
      </c>
      <c r="T173" s="26">
        <f t="shared" si="74"/>
        <v>13.770321880127364</v>
      </c>
      <c r="U173" s="26">
        <f t="shared" si="74"/>
        <v>12.714971257553993</v>
      </c>
      <c r="V173" s="26">
        <f t="shared" si="74"/>
        <v>13.243449385145206</v>
      </c>
      <c r="W173" s="26">
        <f t="shared" si="74"/>
        <v>11.930990520707921</v>
      </c>
      <c r="X173" s="26">
        <f t="shared" si="74"/>
        <v>4.3077526396746908</v>
      </c>
      <c r="Y173" s="26">
        <f t="shared" si="74"/>
        <v>4.254509330404292</v>
      </c>
      <c r="Z173" s="26">
        <f t="shared" si="74"/>
        <v>2.7809774402765446</v>
      </c>
      <c r="AA173" s="26">
        <f t="shared" si="74"/>
        <v>3.2176156617814642</v>
      </c>
      <c r="AB173" s="26">
        <f t="shared" si="74"/>
        <v>2.9852795556000897</v>
      </c>
      <c r="AC173" s="26">
        <f t="shared" si="74"/>
        <v>3.8242414753494867</v>
      </c>
      <c r="AD173" s="26">
        <f t="shared" si="74"/>
        <v>4.0552788903045895</v>
      </c>
      <c r="AE173" s="26">
        <f t="shared" si="74"/>
        <v>4.6194265169461737</v>
      </c>
      <c r="AF173" s="26">
        <f t="shared" si="74"/>
        <v>13.770321880127364</v>
      </c>
      <c r="AG173" s="26">
        <f t="shared" si="74"/>
        <v>0</v>
      </c>
      <c r="AH173" s="26">
        <f t="shared" si="74"/>
        <v>0</v>
      </c>
      <c r="AI173" s="26">
        <f t="shared" si="74"/>
        <v>0</v>
      </c>
      <c r="AJ173" s="26">
        <f t="shared" si="74"/>
        <v>0</v>
      </c>
      <c r="AK173" s="26">
        <f t="shared" si="74"/>
        <v>0</v>
      </c>
      <c r="AL173" s="26">
        <f t="shared" si="74"/>
        <v>0</v>
      </c>
      <c r="AM173" s="26">
        <f t="shared" si="74"/>
        <v>0</v>
      </c>
      <c r="AN173" s="26">
        <f t="shared" si="74"/>
        <v>0</v>
      </c>
      <c r="AO173" s="26">
        <f t="shared" si="74"/>
        <v>0</v>
      </c>
      <c r="AP173" s="26">
        <f t="shared" si="74"/>
        <v>0</v>
      </c>
      <c r="AQ173" s="26">
        <f t="shared" si="74"/>
        <v>0</v>
      </c>
      <c r="AR173" s="26">
        <f t="shared" si="74"/>
        <v>0</v>
      </c>
      <c r="AS173" s="26">
        <f t="shared" si="74"/>
        <v>0</v>
      </c>
      <c r="AT173" s="26">
        <f t="shared" si="74"/>
        <v>0</v>
      </c>
      <c r="AU173" s="26">
        <f t="shared" si="74"/>
        <v>0</v>
      </c>
      <c r="AV173" s="26">
        <f t="shared" si="74"/>
        <v>0</v>
      </c>
      <c r="AW173" s="26">
        <f t="shared" si="74"/>
        <v>0</v>
      </c>
      <c r="AX173" s="26">
        <f t="shared" si="74"/>
        <v>0</v>
      </c>
      <c r="AY173" s="26">
        <f t="shared" si="74"/>
        <v>0</v>
      </c>
    </row>
    <row r="174" spans="1:51" ht="15.75" customHeight="1" x14ac:dyDescent="0.25">
      <c r="A174" s="584"/>
      <c r="B174" s="77" t="s">
        <v>8</v>
      </c>
      <c r="C174" s="26">
        <f t="shared" si="70"/>
        <v>0</v>
      </c>
      <c r="D174" s="26">
        <f t="shared" si="71"/>
        <v>0</v>
      </c>
      <c r="E174" s="26">
        <f t="shared" si="74"/>
        <v>0</v>
      </c>
      <c r="F174" s="26">
        <f t="shared" si="74"/>
        <v>0</v>
      </c>
      <c r="G174" s="26">
        <f t="shared" si="74"/>
        <v>0</v>
      </c>
      <c r="H174" s="26">
        <f t="shared" si="74"/>
        <v>0</v>
      </c>
      <c r="I174" s="26">
        <f t="shared" si="74"/>
        <v>0</v>
      </c>
      <c r="J174" s="26">
        <f t="shared" si="74"/>
        <v>0</v>
      </c>
      <c r="K174" s="26">
        <f t="shared" si="74"/>
        <v>0</v>
      </c>
      <c r="L174" s="26">
        <f t="shared" si="74"/>
        <v>0</v>
      </c>
      <c r="M174" s="26">
        <f t="shared" si="74"/>
        <v>0</v>
      </c>
      <c r="N174" s="26">
        <f t="shared" si="74"/>
        <v>0</v>
      </c>
      <c r="O174" s="26">
        <f t="shared" si="74"/>
        <v>0</v>
      </c>
      <c r="P174" s="26">
        <f t="shared" si="74"/>
        <v>0</v>
      </c>
      <c r="Q174" s="26">
        <f t="shared" si="74"/>
        <v>0</v>
      </c>
      <c r="R174" s="26">
        <f t="shared" si="74"/>
        <v>0</v>
      </c>
      <c r="S174" s="26">
        <f t="shared" si="74"/>
        <v>0</v>
      </c>
      <c r="T174" s="26">
        <f t="shared" si="74"/>
        <v>0</v>
      </c>
      <c r="U174" s="26">
        <f t="shared" si="74"/>
        <v>0</v>
      </c>
      <c r="V174" s="26">
        <f t="shared" si="74"/>
        <v>0</v>
      </c>
      <c r="W174" s="26">
        <f t="shared" si="74"/>
        <v>0</v>
      </c>
      <c r="X174" s="26">
        <f t="shared" si="74"/>
        <v>0</v>
      </c>
      <c r="Y174" s="26">
        <f t="shared" si="74"/>
        <v>0</v>
      </c>
      <c r="Z174" s="26">
        <f t="shared" si="74"/>
        <v>0</v>
      </c>
      <c r="AA174" s="26">
        <f t="shared" si="74"/>
        <v>0</v>
      </c>
      <c r="AB174" s="26">
        <f t="shared" si="74"/>
        <v>0</v>
      </c>
      <c r="AC174" s="26">
        <f t="shared" si="74"/>
        <v>0</v>
      </c>
      <c r="AD174" s="26">
        <f t="shared" si="74"/>
        <v>0</v>
      </c>
      <c r="AE174" s="26">
        <f t="shared" si="74"/>
        <v>0</v>
      </c>
      <c r="AF174" s="26">
        <f t="shared" si="74"/>
        <v>0</v>
      </c>
      <c r="AG174" s="26">
        <f t="shared" si="74"/>
        <v>0</v>
      </c>
      <c r="AH174" s="26">
        <f t="shared" si="74"/>
        <v>0</v>
      </c>
      <c r="AI174" s="26">
        <f t="shared" si="74"/>
        <v>0</v>
      </c>
      <c r="AJ174" s="26">
        <f t="shared" si="74"/>
        <v>0</v>
      </c>
      <c r="AK174" s="26">
        <f t="shared" si="74"/>
        <v>0</v>
      </c>
      <c r="AL174" s="26">
        <f t="shared" si="74"/>
        <v>0</v>
      </c>
      <c r="AM174" s="26">
        <f t="shared" si="74"/>
        <v>0</v>
      </c>
      <c r="AN174" s="26">
        <f t="shared" si="74"/>
        <v>0</v>
      </c>
      <c r="AO174" s="26">
        <f t="shared" si="74"/>
        <v>0</v>
      </c>
      <c r="AP174" s="26">
        <f t="shared" si="74"/>
        <v>0</v>
      </c>
      <c r="AQ174" s="26">
        <f t="shared" si="74"/>
        <v>0</v>
      </c>
      <c r="AR174" s="26">
        <f t="shared" si="74"/>
        <v>0</v>
      </c>
      <c r="AS174" s="26">
        <f t="shared" si="74"/>
        <v>0</v>
      </c>
      <c r="AT174" s="26">
        <f t="shared" si="74"/>
        <v>0</v>
      </c>
      <c r="AU174" s="26">
        <f t="shared" si="74"/>
        <v>0</v>
      </c>
      <c r="AV174" s="26">
        <f t="shared" si="74"/>
        <v>0</v>
      </c>
      <c r="AW174" s="26">
        <f t="shared" si="74"/>
        <v>0</v>
      </c>
      <c r="AX174" s="26">
        <f t="shared" si="74"/>
        <v>0</v>
      </c>
      <c r="AY174" s="26">
        <f t="shared" si="74"/>
        <v>0</v>
      </c>
    </row>
    <row r="175" spans="1:51" ht="15.75" customHeight="1" x14ac:dyDescent="0.25">
      <c r="A175" s="584"/>
      <c r="B175" s="13"/>
      <c r="C175" s="3"/>
      <c r="D175" s="3"/>
      <c r="E175" s="3"/>
      <c r="F175" s="3"/>
      <c r="G175" s="3"/>
      <c r="H175" s="3"/>
      <c r="I175" s="3"/>
      <c r="J175" s="3"/>
      <c r="K175" s="3"/>
      <c r="L175" s="3"/>
      <c r="M175" s="3"/>
      <c r="N175" s="3"/>
      <c r="O175" s="3"/>
      <c r="P175" s="3"/>
      <c r="Q175" s="3"/>
      <c r="R175" s="3"/>
      <c r="S175" s="3"/>
      <c r="T175" s="3"/>
      <c r="U175" s="3"/>
      <c r="V175" s="3"/>
      <c r="W175" s="3"/>
      <c r="X175" s="3"/>
      <c r="Y175" s="3"/>
      <c r="Z175" s="3"/>
      <c r="AA175" s="3"/>
      <c r="AB175" s="3"/>
      <c r="AC175" s="3"/>
      <c r="AD175" s="3"/>
      <c r="AE175" s="3"/>
      <c r="AF175" s="3"/>
      <c r="AG175" s="3"/>
      <c r="AH175" s="3"/>
      <c r="AI175" s="3"/>
      <c r="AJ175" s="3"/>
      <c r="AK175" s="3"/>
      <c r="AL175" s="3"/>
      <c r="AM175" s="3"/>
      <c r="AN175" s="3"/>
      <c r="AO175" s="3"/>
      <c r="AP175" s="3"/>
      <c r="AQ175" s="3"/>
      <c r="AR175" s="3"/>
      <c r="AS175" s="3"/>
      <c r="AT175" s="3"/>
      <c r="AU175" s="3"/>
      <c r="AV175" s="3"/>
      <c r="AW175" s="3"/>
      <c r="AX175" s="3"/>
      <c r="AY175" s="3"/>
    </row>
    <row r="176" spans="1:51" ht="15.75" customHeight="1" x14ac:dyDescent="0.25">
      <c r="A176" s="584"/>
      <c r="B176" s="239" t="s">
        <v>26</v>
      </c>
      <c r="C176" s="26">
        <f>SUM(C162:C175)</f>
        <v>0</v>
      </c>
      <c r="D176" s="26">
        <f>SUM(D162:D175)</f>
        <v>26.234605432037409</v>
      </c>
      <c r="E176" s="26">
        <f t="shared" ref="E176:AY176" si="75">SUM(E162:E175)</f>
        <v>304.65711001223775</v>
      </c>
      <c r="F176" s="26">
        <f t="shared" si="75"/>
        <v>679.57739184661068</v>
      </c>
      <c r="G176" s="26">
        <f t="shared" si="75"/>
        <v>1437.6552579362792</v>
      </c>
      <c r="H176" s="26">
        <f t="shared" si="75"/>
        <v>5584.6964975565797</v>
      </c>
      <c r="I176" s="26">
        <f t="shared" si="75"/>
        <v>7860.3295787032766</v>
      </c>
      <c r="J176" s="26">
        <f t="shared" si="75"/>
        <v>8865.0393123327285</v>
      </c>
      <c r="K176" s="26">
        <f t="shared" si="75"/>
        <v>6461.114564984694</v>
      </c>
      <c r="L176" s="26">
        <f t="shared" si="75"/>
        <v>2569.1765793016611</v>
      </c>
      <c r="M176" s="26">
        <f t="shared" si="75"/>
        <v>2453.2174993584576</v>
      </c>
      <c r="N176" s="26">
        <f t="shared" si="75"/>
        <v>2806.8665517719787</v>
      </c>
      <c r="O176" s="26">
        <f t="shared" si="75"/>
        <v>4833.6850224272257</v>
      </c>
      <c r="P176" s="26">
        <f t="shared" si="75"/>
        <v>3713.3590036354321</v>
      </c>
      <c r="Q176" s="26">
        <f t="shared" si="75"/>
        <v>2917.1443765366043</v>
      </c>
      <c r="R176" s="26">
        <f t="shared" si="75"/>
        <v>2913.3646955165345</v>
      </c>
      <c r="S176" s="26">
        <f t="shared" si="75"/>
        <v>5462.6578466037145</v>
      </c>
      <c r="T176" s="26">
        <f t="shared" si="75"/>
        <v>22672.969931826228</v>
      </c>
      <c r="U176" s="26">
        <f t="shared" si="75"/>
        <v>24900.317266500508</v>
      </c>
      <c r="V176" s="26">
        <f t="shared" si="75"/>
        <v>24161.772512753119</v>
      </c>
      <c r="W176" s="26">
        <f t="shared" si="75"/>
        <v>14471.18766171939</v>
      </c>
      <c r="X176" s="26">
        <f t="shared" si="75"/>
        <v>3758.7487653053618</v>
      </c>
      <c r="Y176" s="26">
        <f t="shared" si="75"/>
        <v>3140.2844310779597</v>
      </c>
      <c r="Z176" s="26">
        <f t="shared" si="75"/>
        <v>2762.8368386024417</v>
      </c>
      <c r="AA176" s="26">
        <f t="shared" si="75"/>
        <v>3828.138616070205</v>
      </c>
      <c r="AB176" s="26">
        <f t="shared" si="75"/>
        <v>2916.2950208118991</v>
      </c>
      <c r="AC176" s="26">
        <f t="shared" si="75"/>
        <v>2917.1443765366043</v>
      </c>
      <c r="AD176" s="26">
        <f t="shared" si="75"/>
        <v>2913.3646955165345</v>
      </c>
      <c r="AE176" s="26">
        <f t="shared" si="75"/>
        <v>5462.6578466037145</v>
      </c>
      <c r="AF176" s="26">
        <f t="shared" si="75"/>
        <v>22672.969931826228</v>
      </c>
      <c r="AG176" s="26">
        <f t="shared" si="75"/>
        <v>0</v>
      </c>
      <c r="AH176" s="26">
        <f t="shared" si="75"/>
        <v>0</v>
      </c>
      <c r="AI176" s="26">
        <f t="shared" si="75"/>
        <v>0</v>
      </c>
      <c r="AJ176" s="26">
        <f t="shared" si="75"/>
        <v>0</v>
      </c>
      <c r="AK176" s="26">
        <f t="shared" si="75"/>
        <v>0</v>
      </c>
      <c r="AL176" s="26">
        <f t="shared" si="75"/>
        <v>0</v>
      </c>
      <c r="AM176" s="26">
        <f t="shared" si="75"/>
        <v>0</v>
      </c>
      <c r="AN176" s="26">
        <f t="shared" si="75"/>
        <v>0</v>
      </c>
      <c r="AO176" s="26">
        <f t="shared" si="75"/>
        <v>0</v>
      </c>
      <c r="AP176" s="26">
        <f t="shared" si="75"/>
        <v>0</v>
      </c>
      <c r="AQ176" s="26">
        <f t="shared" si="75"/>
        <v>0</v>
      </c>
      <c r="AR176" s="26">
        <f t="shared" si="75"/>
        <v>0</v>
      </c>
      <c r="AS176" s="26">
        <f t="shared" si="75"/>
        <v>0</v>
      </c>
      <c r="AT176" s="26">
        <f t="shared" si="75"/>
        <v>0</v>
      </c>
      <c r="AU176" s="26">
        <f t="shared" si="75"/>
        <v>0</v>
      </c>
      <c r="AV176" s="26">
        <f t="shared" si="75"/>
        <v>0</v>
      </c>
      <c r="AW176" s="26">
        <f t="shared" si="75"/>
        <v>0</v>
      </c>
      <c r="AX176" s="26">
        <f t="shared" si="75"/>
        <v>0</v>
      </c>
      <c r="AY176" s="26">
        <f t="shared" si="75"/>
        <v>0</v>
      </c>
    </row>
    <row r="177" spans="1:51" ht="16.5" customHeight="1" thickBot="1" x14ac:dyDescent="0.3">
      <c r="A177" s="585"/>
      <c r="B177" s="138" t="s">
        <v>27</v>
      </c>
      <c r="C177" s="27">
        <f>C176</f>
        <v>0</v>
      </c>
      <c r="D177" s="27">
        <f>C177+D176</f>
        <v>26.234605432037409</v>
      </c>
      <c r="E177" s="27">
        <f t="shared" ref="E177:AY177" si="76">D177+E176</f>
        <v>330.89171544427518</v>
      </c>
      <c r="F177" s="27">
        <f t="shared" si="76"/>
        <v>1010.4691072908859</v>
      </c>
      <c r="G177" s="27">
        <f t="shared" si="76"/>
        <v>2448.1243652271651</v>
      </c>
      <c r="H177" s="27">
        <f t="shared" si="76"/>
        <v>8032.8208627837448</v>
      </c>
      <c r="I177" s="27">
        <f t="shared" si="76"/>
        <v>15893.150441487021</v>
      </c>
      <c r="J177" s="27">
        <f t="shared" si="76"/>
        <v>24758.189753819752</v>
      </c>
      <c r="K177" s="27">
        <f t="shared" si="76"/>
        <v>31219.304318804447</v>
      </c>
      <c r="L177" s="27">
        <f t="shared" si="76"/>
        <v>33788.480898106107</v>
      </c>
      <c r="M177" s="27">
        <f t="shared" si="76"/>
        <v>36241.698397464563</v>
      </c>
      <c r="N177" s="27">
        <f t="shared" si="76"/>
        <v>39048.564949236541</v>
      </c>
      <c r="O177" s="27">
        <f t="shared" si="76"/>
        <v>43882.249971663769</v>
      </c>
      <c r="P177" s="27">
        <f t="shared" si="76"/>
        <v>47595.608975299197</v>
      </c>
      <c r="Q177" s="27">
        <f t="shared" si="76"/>
        <v>50512.753351835803</v>
      </c>
      <c r="R177" s="27">
        <f t="shared" si="76"/>
        <v>53426.118047352335</v>
      </c>
      <c r="S177" s="27">
        <f t="shared" si="76"/>
        <v>58888.775893956052</v>
      </c>
      <c r="T177" s="27">
        <f t="shared" si="76"/>
        <v>81561.745825782273</v>
      </c>
      <c r="U177" s="27">
        <f t="shared" si="76"/>
        <v>106462.06309228278</v>
      </c>
      <c r="V177" s="27">
        <f t="shared" si="76"/>
        <v>130623.8356050359</v>
      </c>
      <c r="W177" s="27">
        <f t="shared" si="76"/>
        <v>145095.02326675528</v>
      </c>
      <c r="X177" s="27">
        <f t="shared" si="76"/>
        <v>148853.77203206063</v>
      </c>
      <c r="Y177" s="27">
        <f t="shared" si="76"/>
        <v>151994.05646313858</v>
      </c>
      <c r="Z177" s="27">
        <f t="shared" si="76"/>
        <v>154756.89330174102</v>
      </c>
      <c r="AA177" s="27">
        <f t="shared" si="76"/>
        <v>158585.03191781123</v>
      </c>
      <c r="AB177" s="27">
        <f t="shared" si="76"/>
        <v>161501.32693862313</v>
      </c>
      <c r="AC177" s="27">
        <f t="shared" si="76"/>
        <v>164418.47131515972</v>
      </c>
      <c r="AD177" s="27">
        <f t="shared" si="76"/>
        <v>167331.83601067626</v>
      </c>
      <c r="AE177" s="27">
        <f t="shared" si="76"/>
        <v>172794.49385727997</v>
      </c>
      <c r="AF177" s="27">
        <f t="shared" si="76"/>
        <v>195467.4637891062</v>
      </c>
      <c r="AG177" s="27">
        <f t="shared" si="76"/>
        <v>195467.4637891062</v>
      </c>
      <c r="AH177" s="27">
        <f t="shared" si="76"/>
        <v>195467.4637891062</v>
      </c>
      <c r="AI177" s="27">
        <f t="shared" si="76"/>
        <v>195467.4637891062</v>
      </c>
      <c r="AJ177" s="27">
        <f t="shared" si="76"/>
        <v>195467.4637891062</v>
      </c>
      <c r="AK177" s="27">
        <f t="shared" si="76"/>
        <v>195467.4637891062</v>
      </c>
      <c r="AL177" s="27">
        <f t="shared" si="76"/>
        <v>195467.4637891062</v>
      </c>
      <c r="AM177" s="27">
        <f t="shared" si="76"/>
        <v>195467.4637891062</v>
      </c>
      <c r="AN177" s="27">
        <f t="shared" si="76"/>
        <v>195467.4637891062</v>
      </c>
      <c r="AO177" s="27">
        <f t="shared" si="76"/>
        <v>195467.4637891062</v>
      </c>
      <c r="AP177" s="27">
        <f t="shared" si="76"/>
        <v>195467.4637891062</v>
      </c>
      <c r="AQ177" s="27">
        <f t="shared" si="76"/>
        <v>195467.4637891062</v>
      </c>
      <c r="AR177" s="27">
        <f t="shared" si="76"/>
        <v>195467.4637891062</v>
      </c>
      <c r="AS177" s="27">
        <f t="shared" si="76"/>
        <v>195467.4637891062</v>
      </c>
      <c r="AT177" s="27">
        <f t="shared" si="76"/>
        <v>195467.4637891062</v>
      </c>
      <c r="AU177" s="27">
        <f t="shared" si="76"/>
        <v>195467.4637891062</v>
      </c>
      <c r="AV177" s="27">
        <f t="shared" si="76"/>
        <v>195467.4637891062</v>
      </c>
      <c r="AW177" s="27">
        <f t="shared" si="76"/>
        <v>195467.4637891062</v>
      </c>
      <c r="AX177" s="27">
        <f t="shared" si="76"/>
        <v>195467.4637891062</v>
      </c>
      <c r="AY177" s="27">
        <f t="shared" si="76"/>
        <v>195467.4637891062</v>
      </c>
    </row>
    <row r="178" spans="1:51" ht="14.45" customHeight="1" x14ac:dyDescent="0.25">
      <c r="A178" s="99"/>
      <c r="B178" s="212" t="s">
        <v>130</v>
      </c>
      <c r="C178" s="104">
        <f t="shared" ref="C178:AY178" si="77">C157+C176</f>
        <v>0</v>
      </c>
      <c r="D178" s="104">
        <f t="shared" si="77"/>
        <v>294.85492506168191</v>
      </c>
      <c r="E178" s="104">
        <f t="shared" si="77"/>
        <v>3343.7246179191247</v>
      </c>
      <c r="F178" s="104">
        <f t="shared" si="77"/>
        <v>6857.8327260413207</v>
      </c>
      <c r="G178" s="104">
        <f t="shared" si="77"/>
        <v>12231.818530404433</v>
      </c>
      <c r="H178" s="104">
        <f t="shared" si="77"/>
        <v>33388.651879116122</v>
      </c>
      <c r="I178" s="104">
        <f t="shared" si="77"/>
        <v>50429.447202984396</v>
      </c>
      <c r="J178" s="104">
        <f t="shared" si="77"/>
        <v>54445.666423080111</v>
      </c>
      <c r="K178" s="104">
        <f t="shared" si="77"/>
        <v>42048.057905600654</v>
      </c>
      <c r="L178" s="104">
        <f t="shared" si="77"/>
        <v>24579.605880576248</v>
      </c>
      <c r="M178" s="104">
        <f t="shared" si="77"/>
        <v>24196.642149055668</v>
      </c>
      <c r="N178" s="104">
        <f t="shared" si="77"/>
        <v>34893.73033460744</v>
      </c>
      <c r="O178" s="104">
        <f t="shared" si="77"/>
        <v>50598.526085788057</v>
      </c>
      <c r="P178" s="104">
        <f t="shared" si="77"/>
        <v>40310.292699171172</v>
      </c>
      <c r="Q178" s="104">
        <f t="shared" si="77"/>
        <v>40282.159099123106</v>
      </c>
      <c r="R178" s="104">
        <f t="shared" si="77"/>
        <v>38626.281693150027</v>
      </c>
      <c r="S178" s="104">
        <f t="shared" si="77"/>
        <v>54644.35602210457</v>
      </c>
      <c r="T178" s="104">
        <f t="shared" si="77"/>
        <v>144705.206381353</v>
      </c>
      <c r="U178" s="104">
        <f t="shared" si="77"/>
        <v>173946.58253319596</v>
      </c>
      <c r="V178" s="104">
        <f t="shared" si="77"/>
        <v>162046.65436580425</v>
      </c>
      <c r="W178" s="104">
        <f t="shared" si="77"/>
        <v>101253.60433574786</v>
      </c>
      <c r="X178" s="104">
        <f t="shared" si="77"/>
        <v>44999.800867689446</v>
      </c>
      <c r="Y178" s="104">
        <f t="shared" si="77"/>
        <v>40237.978124870569</v>
      </c>
      <c r="Z178" s="104">
        <f t="shared" si="77"/>
        <v>45565.365159820045</v>
      </c>
      <c r="AA178" s="104">
        <f t="shared" si="77"/>
        <v>49845.177576642775</v>
      </c>
      <c r="AB178" s="104">
        <f t="shared" si="77"/>
        <v>39929.682283936272</v>
      </c>
      <c r="AC178" s="104">
        <f t="shared" si="77"/>
        <v>40282.159099123106</v>
      </c>
      <c r="AD178" s="104">
        <f t="shared" si="77"/>
        <v>38626.281693150027</v>
      </c>
      <c r="AE178" s="104">
        <f t="shared" si="77"/>
        <v>54644.35602210457</v>
      </c>
      <c r="AF178" s="104">
        <f t="shared" si="77"/>
        <v>144705.206381353</v>
      </c>
      <c r="AG178" s="104">
        <f t="shared" si="77"/>
        <v>0</v>
      </c>
      <c r="AH178" s="104">
        <f t="shared" si="77"/>
        <v>0</v>
      </c>
      <c r="AI178" s="104">
        <f t="shared" si="77"/>
        <v>0</v>
      </c>
      <c r="AJ178" s="104">
        <f t="shared" si="77"/>
        <v>0</v>
      </c>
      <c r="AK178" s="104">
        <f t="shared" si="77"/>
        <v>0</v>
      </c>
      <c r="AL178" s="104">
        <f t="shared" si="77"/>
        <v>0</v>
      </c>
      <c r="AM178" s="104">
        <f t="shared" si="77"/>
        <v>0</v>
      </c>
      <c r="AN178" s="104">
        <f t="shared" si="77"/>
        <v>0</v>
      </c>
      <c r="AO178" s="104">
        <f t="shared" si="77"/>
        <v>0</v>
      </c>
      <c r="AP178" s="104">
        <f t="shared" si="77"/>
        <v>0</v>
      </c>
      <c r="AQ178" s="104">
        <f t="shared" si="77"/>
        <v>0</v>
      </c>
      <c r="AR178" s="104">
        <f t="shared" si="77"/>
        <v>0</v>
      </c>
      <c r="AS178" s="104">
        <f t="shared" si="77"/>
        <v>0</v>
      </c>
      <c r="AT178" s="104">
        <f t="shared" si="77"/>
        <v>0</v>
      </c>
      <c r="AU178" s="104">
        <f t="shared" si="77"/>
        <v>0</v>
      </c>
      <c r="AV178" s="104">
        <f t="shared" si="77"/>
        <v>0</v>
      </c>
      <c r="AW178" s="104">
        <f t="shared" si="77"/>
        <v>0</v>
      </c>
      <c r="AX178" s="104">
        <f t="shared" si="77"/>
        <v>0</v>
      </c>
      <c r="AY178" s="104">
        <f t="shared" si="77"/>
        <v>0</v>
      </c>
    </row>
    <row r="179" spans="1:51" x14ac:dyDescent="0.25">
      <c r="A179" s="99"/>
      <c r="B179" s="213" t="s">
        <v>189</v>
      </c>
      <c r="C179" s="102"/>
      <c r="D179" s="102">
        <f>D178-D73</f>
        <v>0</v>
      </c>
      <c r="E179" s="102">
        <f t="shared" ref="E179:AY179" si="78">E178-E73</f>
        <v>0</v>
      </c>
      <c r="F179" s="102">
        <f t="shared" si="78"/>
        <v>0</v>
      </c>
      <c r="G179" s="102">
        <f t="shared" si="78"/>
        <v>0</v>
      </c>
      <c r="H179" s="102">
        <f t="shared" si="78"/>
        <v>0</v>
      </c>
      <c r="I179" s="102">
        <f t="shared" si="78"/>
        <v>0</v>
      </c>
      <c r="J179" s="102">
        <f t="shared" si="78"/>
        <v>0</v>
      </c>
      <c r="K179" s="102">
        <f t="shared" si="78"/>
        <v>0</v>
      </c>
      <c r="L179" s="102">
        <f t="shared" si="78"/>
        <v>0</v>
      </c>
      <c r="M179" s="102">
        <f t="shared" si="78"/>
        <v>0</v>
      </c>
      <c r="N179" s="102">
        <f t="shared" si="78"/>
        <v>0</v>
      </c>
      <c r="O179" s="102">
        <f t="shared" si="78"/>
        <v>0</v>
      </c>
      <c r="P179" s="102">
        <f t="shared" si="78"/>
        <v>0</v>
      </c>
      <c r="Q179" s="102">
        <f t="shared" si="78"/>
        <v>0.29619072144851089</v>
      </c>
      <c r="R179" s="102">
        <f t="shared" si="78"/>
        <v>-0.23788367252564058</v>
      </c>
      <c r="S179" s="102">
        <f t="shared" si="78"/>
        <v>-0.32316665324469795</v>
      </c>
      <c r="T179" s="102">
        <f t="shared" si="78"/>
        <v>-0.14494130018283613</v>
      </c>
      <c r="U179" s="102">
        <f t="shared" si="78"/>
        <v>-9.9581781862070784E-2</v>
      </c>
      <c r="V179" s="102">
        <f t="shared" si="78"/>
        <v>-0.40298823628108948</v>
      </c>
      <c r="W179" s="102">
        <f t="shared" si="78"/>
        <v>0.1008582211798057</v>
      </c>
      <c r="X179" s="102">
        <f t="shared" si="78"/>
        <v>0.19329818958794931</v>
      </c>
      <c r="Y179" s="102">
        <f t="shared" si="78"/>
        <v>0.11854535356542328</v>
      </c>
      <c r="Z179" s="102">
        <f t="shared" si="78"/>
        <v>0.16743539844901534</v>
      </c>
      <c r="AA179" s="102">
        <f t="shared" si="78"/>
        <v>-5.211075468105264E-2</v>
      </c>
      <c r="AB179" s="102">
        <f t="shared" si="78"/>
        <v>-2.3785404853697401E-2</v>
      </c>
      <c r="AC179" s="102">
        <f t="shared" si="78"/>
        <v>0.29619072144851089</v>
      </c>
      <c r="AD179" s="102">
        <f t="shared" si="78"/>
        <v>-0.23788367252564058</v>
      </c>
      <c r="AE179" s="102">
        <f t="shared" si="78"/>
        <v>-0.32316665324469795</v>
      </c>
      <c r="AF179" s="102">
        <f t="shared" si="78"/>
        <v>-0.14494130018283613</v>
      </c>
      <c r="AG179" s="102">
        <f t="shared" si="78"/>
        <v>0</v>
      </c>
      <c r="AH179" s="102">
        <f t="shared" si="78"/>
        <v>0</v>
      </c>
      <c r="AI179" s="102">
        <f t="shared" si="78"/>
        <v>0</v>
      </c>
      <c r="AJ179" s="102">
        <f t="shared" si="78"/>
        <v>0</v>
      </c>
      <c r="AK179" s="102">
        <f t="shared" si="78"/>
        <v>0</v>
      </c>
      <c r="AL179" s="102">
        <f t="shared" si="78"/>
        <v>0</v>
      </c>
      <c r="AM179" s="102">
        <f t="shared" si="78"/>
        <v>0</v>
      </c>
      <c r="AN179" s="102">
        <f t="shared" si="78"/>
        <v>0</v>
      </c>
      <c r="AO179" s="102">
        <f t="shared" si="78"/>
        <v>0</v>
      </c>
      <c r="AP179" s="102">
        <f t="shared" si="78"/>
        <v>0</v>
      </c>
      <c r="AQ179" s="102">
        <f t="shared" si="78"/>
        <v>0</v>
      </c>
      <c r="AR179" s="102">
        <f t="shared" si="78"/>
        <v>0</v>
      </c>
      <c r="AS179" s="102">
        <f t="shared" si="78"/>
        <v>0</v>
      </c>
      <c r="AT179" s="102">
        <f t="shared" si="78"/>
        <v>0</v>
      </c>
      <c r="AU179" s="102">
        <f t="shared" si="78"/>
        <v>0</v>
      </c>
      <c r="AV179" s="102">
        <f t="shared" si="78"/>
        <v>0</v>
      </c>
      <c r="AW179" s="102">
        <f t="shared" si="78"/>
        <v>0</v>
      </c>
      <c r="AX179" s="102">
        <f t="shared" si="78"/>
        <v>0</v>
      </c>
      <c r="AY179" s="102">
        <f t="shared" si="78"/>
        <v>0</v>
      </c>
    </row>
    <row r="180" spans="1:51" ht="15.75" thickBot="1" x14ac:dyDescent="0.3">
      <c r="A180" s="99"/>
      <c r="B180" s="99"/>
      <c r="C180" s="102"/>
      <c r="D180" s="102"/>
      <c r="E180" s="102"/>
      <c r="F180" s="102"/>
      <c r="G180" s="102"/>
      <c r="H180" s="102"/>
      <c r="I180" s="102"/>
      <c r="J180" s="102"/>
      <c r="K180" s="102"/>
      <c r="L180" s="102"/>
      <c r="M180" s="102"/>
      <c r="N180" s="102"/>
    </row>
    <row r="181" spans="1:51" ht="15.75" thickBot="1" x14ac:dyDescent="0.3">
      <c r="A181" s="99"/>
      <c r="B181" s="253" t="s">
        <v>39</v>
      </c>
      <c r="C181" s="146">
        <f>C$4</f>
        <v>44197</v>
      </c>
      <c r="D181" s="146">
        <f t="shared" ref="D181:AY181" si="79">D$4</f>
        <v>44228</v>
      </c>
      <c r="E181" s="146">
        <f t="shared" si="79"/>
        <v>44256</v>
      </c>
      <c r="F181" s="146">
        <f t="shared" si="79"/>
        <v>44287</v>
      </c>
      <c r="G181" s="146">
        <f t="shared" si="79"/>
        <v>44317</v>
      </c>
      <c r="H181" s="146">
        <f t="shared" si="79"/>
        <v>44348</v>
      </c>
      <c r="I181" s="146">
        <f t="shared" si="79"/>
        <v>44378</v>
      </c>
      <c r="J181" s="146">
        <f t="shared" si="79"/>
        <v>44409</v>
      </c>
      <c r="K181" s="146">
        <f t="shared" si="79"/>
        <v>44440</v>
      </c>
      <c r="L181" s="146">
        <f t="shared" si="79"/>
        <v>44470</v>
      </c>
      <c r="M181" s="146">
        <f t="shared" si="79"/>
        <v>44501</v>
      </c>
      <c r="N181" s="146">
        <f t="shared" si="79"/>
        <v>44531</v>
      </c>
      <c r="O181" s="146">
        <f t="shared" si="79"/>
        <v>44562</v>
      </c>
      <c r="P181" s="146">
        <f t="shared" si="79"/>
        <v>44593</v>
      </c>
      <c r="Q181" s="146">
        <f t="shared" si="79"/>
        <v>44621</v>
      </c>
      <c r="R181" s="146">
        <f t="shared" si="79"/>
        <v>44652</v>
      </c>
      <c r="S181" s="146">
        <f t="shared" si="79"/>
        <v>44682</v>
      </c>
      <c r="T181" s="146">
        <f t="shared" si="79"/>
        <v>44713</v>
      </c>
      <c r="U181" s="146">
        <f t="shared" si="79"/>
        <v>44743</v>
      </c>
      <c r="V181" s="146">
        <f t="shared" si="79"/>
        <v>44774</v>
      </c>
      <c r="W181" s="146">
        <f t="shared" si="79"/>
        <v>44805</v>
      </c>
      <c r="X181" s="146">
        <f t="shared" si="79"/>
        <v>44835</v>
      </c>
      <c r="Y181" s="146">
        <f t="shared" si="79"/>
        <v>44866</v>
      </c>
      <c r="Z181" s="146">
        <f t="shared" si="79"/>
        <v>44896</v>
      </c>
      <c r="AA181" s="146">
        <f t="shared" si="79"/>
        <v>44927</v>
      </c>
      <c r="AB181" s="146">
        <f t="shared" si="79"/>
        <v>44958</v>
      </c>
      <c r="AC181" s="146">
        <f t="shared" si="79"/>
        <v>44986</v>
      </c>
      <c r="AD181" s="146">
        <f t="shared" si="79"/>
        <v>45017</v>
      </c>
      <c r="AE181" s="146">
        <f t="shared" si="79"/>
        <v>45047</v>
      </c>
      <c r="AF181" s="146">
        <f t="shared" si="79"/>
        <v>45078</v>
      </c>
      <c r="AG181" s="146">
        <f t="shared" si="79"/>
        <v>45108</v>
      </c>
      <c r="AH181" s="146">
        <f t="shared" si="79"/>
        <v>45139</v>
      </c>
      <c r="AI181" s="146">
        <f t="shared" si="79"/>
        <v>45170</v>
      </c>
      <c r="AJ181" s="146">
        <f t="shared" si="79"/>
        <v>45200</v>
      </c>
      <c r="AK181" s="146">
        <f t="shared" si="79"/>
        <v>45231</v>
      </c>
      <c r="AL181" s="146">
        <f t="shared" si="79"/>
        <v>45261</v>
      </c>
      <c r="AM181" s="146">
        <f t="shared" si="79"/>
        <v>45292</v>
      </c>
      <c r="AN181" s="146">
        <f t="shared" si="79"/>
        <v>45323</v>
      </c>
      <c r="AO181" s="146">
        <f t="shared" si="79"/>
        <v>45352</v>
      </c>
      <c r="AP181" s="146">
        <f t="shared" si="79"/>
        <v>45383</v>
      </c>
      <c r="AQ181" s="146">
        <f t="shared" si="79"/>
        <v>45413</v>
      </c>
      <c r="AR181" s="146">
        <f t="shared" si="79"/>
        <v>45444</v>
      </c>
      <c r="AS181" s="146">
        <f t="shared" si="79"/>
        <v>45474</v>
      </c>
      <c r="AT181" s="146">
        <f t="shared" si="79"/>
        <v>45505</v>
      </c>
      <c r="AU181" s="146">
        <f t="shared" si="79"/>
        <v>45536</v>
      </c>
      <c r="AV181" s="146">
        <f t="shared" si="79"/>
        <v>45566</v>
      </c>
      <c r="AW181" s="146">
        <f t="shared" si="79"/>
        <v>45597</v>
      </c>
      <c r="AX181" s="146">
        <f t="shared" si="79"/>
        <v>45627</v>
      </c>
      <c r="AY181" s="146">
        <f t="shared" si="79"/>
        <v>45658</v>
      </c>
    </row>
    <row r="182" spans="1:51" x14ac:dyDescent="0.25">
      <c r="A182" s="99"/>
      <c r="B182" s="247" t="s">
        <v>131</v>
      </c>
      <c r="C182" s="112">
        <f>C157*'Revised Summary'!C45</f>
        <v>0</v>
      </c>
      <c r="D182" s="112">
        <f>D157*'Revised Summary'!D45</f>
        <v>264.58076289624648</v>
      </c>
      <c r="E182" s="112">
        <f>E157*'Revised Summary'!E45</f>
        <v>2634.5989937947052</v>
      </c>
      <c r="F182" s="112">
        <f>F157*'Revised Summary'!F45</f>
        <v>5048.0148063392871</v>
      </c>
      <c r="G182" s="112">
        <f>G157*'Revised Summary'!G45</f>
        <v>6975.7369849434854</v>
      </c>
      <c r="H182" s="112">
        <f>H157*'Revised Summary'!H45</f>
        <v>19590.293337294392</v>
      </c>
      <c r="I182" s="112">
        <f>I157*'Revised Summary'!I45</f>
        <v>20021.741837470712</v>
      </c>
      <c r="J182" s="112">
        <f>J157*'Revised Summary'!J45</f>
        <v>28534.356940240457</v>
      </c>
      <c r="K182" s="112">
        <f>K157*'Revised Summary'!K45</f>
        <v>18485.007556768505</v>
      </c>
      <c r="L182" s="112">
        <f>L157*'Revised Summary'!L45</f>
        <v>7860.3033574932952</v>
      </c>
      <c r="M182" s="112">
        <f>M157*'Revised Summary'!M45</f>
        <v>21461.03115789836</v>
      </c>
      <c r="N182" s="112">
        <f>N157*'Revised Summary'!N45</f>
        <v>22927.52149020569</v>
      </c>
      <c r="O182" s="221">
        <f>O157*'Revised Summary'!O45</f>
        <v>0</v>
      </c>
      <c r="P182" s="221">
        <f>P157*'Revised Summary'!P45</f>
        <v>0</v>
      </c>
      <c r="Q182" s="221">
        <f>Q157*'Revised Summary'!Q45</f>
        <v>0</v>
      </c>
      <c r="R182" s="221">
        <f>R157*'Revised Summary'!R45</f>
        <v>0</v>
      </c>
      <c r="S182" s="221">
        <f>S157*'Revised Summary'!S45</f>
        <v>0</v>
      </c>
      <c r="T182" s="221">
        <f>T157*'Revised Summary'!T45</f>
        <v>0</v>
      </c>
      <c r="U182" s="221">
        <f>U157*'Revised Summary'!U45</f>
        <v>0</v>
      </c>
      <c r="V182" s="221">
        <f>V157*'Revised Summary'!V45</f>
        <v>0</v>
      </c>
      <c r="W182" s="221">
        <f>W157*'Revised Summary'!W45</f>
        <v>0</v>
      </c>
      <c r="X182" s="221">
        <f>X157*'Revised Summary'!X45</f>
        <v>0</v>
      </c>
      <c r="Y182" s="221">
        <f>Y157*'Revised Summary'!Y45</f>
        <v>0</v>
      </c>
      <c r="Z182" s="221">
        <f>Z157*'Revised Summary'!Z45</f>
        <v>0</v>
      </c>
      <c r="AA182" s="221">
        <f>AA157*'Revised Summary'!AA45</f>
        <v>0</v>
      </c>
      <c r="AB182" s="221">
        <f>AB157*'Revised Summary'!AB45</f>
        <v>0</v>
      </c>
      <c r="AC182" s="221">
        <f>AC157*'Revised Summary'!AC45</f>
        <v>0</v>
      </c>
      <c r="AD182" s="221">
        <f>AD157*'Revised Summary'!AD45</f>
        <v>0</v>
      </c>
      <c r="AE182" s="221">
        <f>AE157*'Revised Summary'!AE45</f>
        <v>0</v>
      </c>
      <c r="AF182" s="221">
        <f>AF157*'Revised Summary'!AF45</f>
        <v>0</v>
      </c>
      <c r="AG182" s="221">
        <f>AG157*'Revised Summary'!AG45</f>
        <v>0</v>
      </c>
      <c r="AH182" s="221">
        <f>AH157*'Revised Summary'!AH45</f>
        <v>0</v>
      </c>
      <c r="AI182" s="221">
        <f>AI157*'Revised Summary'!AI45</f>
        <v>0</v>
      </c>
      <c r="AJ182" s="221">
        <f>AJ157*'Revised Summary'!AJ45</f>
        <v>0</v>
      </c>
      <c r="AK182" s="221">
        <f>AK157*'Revised Summary'!AK45</f>
        <v>0</v>
      </c>
      <c r="AL182" s="221">
        <f>AL157*'Revised Summary'!AL45</f>
        <v>0</v>
      </c>
      <c r="AM182" s="221">
        <f>AM157*'Revised Summary'!AM45</f>
        <v>0</v>
      </c>
      <c r="AN182" s="221">
        <f>AN157*'Revised Summary'!AN45</f>
        <v>0</v>
      </c>
      <c r="AO182" s="221">
        <f>AO157*'Revised Summary'!AO45</f>
        <v>0</v>
      </c>
      <c r="AP182" s="221">
        <f>AP157*'Revised Summary'!AP45</f>
        <v>0</v>
      </c>
      <c r="AQ182" s="221">
        <f>AQ157*'Revised Summary'!AQ45</f>
        <v>0</v>
      </c>
      <c r="AR182" s="221">
        <f>AR157*'Revised Summary'!AR45</f>
        <v>0</v>
      </c>
      <c r="AS182" s="221">
        <f>AS157*'Revised Summary'!AS45</f>
        <v>0</v>
      </c>
      <c r="AT182" s="221">
        <f>AT157*'Revised Summary'!AT45</f>
        <v>0</v>
      </c>
      <c r="AU182" s="221">
        <f>AU157*'Revised Summary'!AU45</f>
        <v>0</v>
      </c>
      <c r="AV182" s="221">
        <f>AV157*'Revised Summary'!AV45</f>
        <v>0</v>
      </c>
      <c r="AW182" s="221">
        <f>AW157*'Revised Summary'!AW45</f>
        <v>0</v>
      </c>
      <c r="AX182" s="221">
        <f>AX157*'Revised Summary'!AX45</f>
        <v>0</v>
      </c>
      <c r="AY182" s="221">
        <f>AY157*'Revised Summary'!AY45</f>
        <v>0</v>
      </c>
    </row>
    <row r="183" spans="1:51" ht="15.75" thickBot="1" x14ac:dyDescent="0.3">
      <c r="A183" s="99"/>
      <c r="B183" s="79" t="s">
        <v>132</v>
      </c>
      <c r="C183" s="105">
        <f>C176*'Revised Summary'!C45</f>
        <v>0</v>
      </c>
      <c r="D183" s="105">
        <f>D176*'Revised Summary'!D45</f>
        <v>25.840085102498904</v>
      </c>
      <c r="E183" s="105">
        <f>E176*'Revised Summary'!E45</f>
        <v>264.11039353431715</v>
      </c>
      <c r="F183" s="105">
        <f>F176*'Revised Summary'!F45</f>
        <v>555.25654906301611</v>
      </c>
      <c r="G183" s="105">
        <f>G176*'Revised Summary'!G45</f>
        <v>929.08590515431797</v>
      </c>
      <c r="H183" s="105">
        <f>H176*'Revised Summary'!H45</f>
        <v>3934.902106031122</v>
      </c>
      <c r="I183" s="105">
        <f>I176*'Revised Summary'!I45</f>
        <v>3696.987355276186</v>
      </c>
      <c r="J183" s="105">
        <f>J176*'Revised Summary'!J45</f>
        <v>5549.6866116552683</v>
      </c>
      <c r="K183" s="105">
        <f>K176*'Revised Summary'!K45</f>
        <v>3356.1115495574873</v>
      </c>
      <c r="L183" s="105">
        <f>L176*'Revised Summary'!L45</f>
        <v>917.49720170649084</v>
      </c>
      <c r="M183" s="105">
        <f>M176*'Revised Summary'!M45</f>
        <v>2421.3562508685363</v>
      </c>
      <c r="N183" s="105">
        <f>N176*'Revised Summary'!N45</f>
        <v>2005.6336331728799</v>
      </c>
      <c r="O183" s="215">
        <f>O176*'Revised Summary'!O45</f>
        <v>0</v>
      </c>
      <c r="P183" s="215">
        <f>P176*'Revised Summary'!P45</f>
        <v>0</v>
      </c>
      <c r="Q183" s="215">
        <f>Q176*'Revised Summary'!Q45</f>
        <v>0</v>
      </c>
      <c r="R183" s="215">
        <f>R176*'Revised Summary'!R45</f>
        <v>0</v>
      </c>
      <c r="S183" s="215">
        <f>S176*'Revised Summary'!S45</f>
        <v>0</v>
      </c>
      <c r="T183" s="215">
        <f>T176*'Revised Summary'!T45</f>
        <v>0</v>
      </c>
      <c r="U183" s="215">
        <f>U176*'Revised Summary'!U45</f>
        <v>0</v>
      </c>
      <c r="V183" s="215">
        <f>V176*'Revised Summary'!V45</f>
        <v>0</v>
      </c>
      <c r="W183" s="215">
        <f>W176*'Revised Summary'!W45</f>
        <v>0</v>
      </c>
      <c r="X183" s="215">
        <f>X176*'Revised Summary'!X45</f>
        <v>0</v>
      </c>
      <c r="Y183" s="215">
        <f>Y176*'Revised Summary'!Y45</f>
        <v>0</v>
      </c>
      <c r="Z183" s="215">
        <f>Z176*'Revised Summary'!Z45</f>
        <v>0</v>
      </c>
      <c r="AA183" s="215">
        <f>AA176*'Revised Summary'!AA45</f>
        <v>0</v>
      </c>
      <c r="AB183" s="215">
        <f>AB176*'Revised Summary'!AB45</f>
        <v>0</v>
      </c>
      <c r="AC183" s="215">
        <f>AC176*'Revised Summary'!AC45</f>
        <v>0</v>
      </c>
      <c r="AD183" s="215">
        <f>AD176*'Revised Summary'!AD45</f>
        <v>0</v>
      </c>
      <c r="AE183" s="215">
        <f>AE176*'Revised Summary'!AE45</f>
        <v>0</v>
      </c>
      <c r="AF183" s="215">
        <f>AF176*'Revised Summary'!AF45</f>
        <v>0</v>
      </c>
      <c r="AG183" s="215">
        <f>AG176*'Revised Summary'!AG45</f>
        <v>0</v>
      </c>
      <c r="AH183" s="215">
        <f>AH176*'Revised Summary'!AH45</f>
        <v>0</v>
      </c>
      <c r="AI183" s="215">
        <f>AI176*'Revised Summary'!AI45</f>
        <v>0</v>
      </c>
      <c r="AJ183" s="215">
        <f>AJ176*'Revised Summary'!AJ45</f>
        <v>0</v>
      </c>
      <c r="AK183" s="215">
        <f>AK176*'Revised Summary'!AK45</f>
        <v>0</v>
      </c>
      <c r="AL183" s="215">
        <f>AL176*'Revised Summary'!AL45</f>
        <v>0</v>
      </c>
      <c r="AM183" s="215">
        <f>AM176*'Revised Summary'!AM45</f>
        <v>0</v>
      </c>
      <c r="AN183" s="215">
        <f>AN176*'Revised Summary'!AN45</f>
        <v>0</v>
      </c>
      <c r="AO183" s="215">
        <f>AO176*'Revised Summary'!AO45</f>
        <v>0</v>
      </c>
      <c r="AP183" s="215">
        <f>AP176*'Revised Summary'!AP45</f>
        <v>0</v>
      </c>
      <c r="AQ183" s="215">
        <f>AQ176*'Revised Summary'!AQ45</f>
        <v>0</v>
      </c>
      <c r="AR183" s="215">
        <f>AR176*'Revised Summary'!AR45</f>
        <v>0</v>
      </c>
      <c r="AS183" s="215">
        <f>AS176*'Revised Summary'!AS45</f>
        <v>0</v>
      </c>
      <c r="AT183" s="215">
        <f>AT176*'Revised Summary'!AT45</f>
        <v>0</v>
      </c>
      <c r="AU183" s="215">
        <f>AU176*'Revised Summary'!AU45</f>
        <v>0</v>
      </c>
      <c r="AV183" s="215">
        <f>AV176*'Revised Summary'!AV45</f>
        <v>0</v>
      </c>
      <c r="AW183" s="215">
        <f>AW176*'Revised Summary'!AW45</f>
        <v>0</v>
      </c>
      <c r="AX183" s="215">
        <f>AX176*'Revised Summary'!AX45</f>
        <v>0</v>
      </c>
      <c r="AY183" s="215">
        <f>AY176*'Revised Summary'!AY45</f>
        <v>0</v>
      </c>
    </row>
    <row r="184" spans="1:51" x14ac:dyDescent="0.25">
      <c r="A184" s="99"/>
      <c r="B184" s="247" t="s">
        <v>133</v>
      </c>
      <c r="C184" s="106">
        <f>IFERROR(C182/C73,0)</f>
        <v>0</v>
      </c>
      <c r="D184" s="106">
        <f t="shared" ref="D184:N184" si="80">IFERROR(D182/D73,0)</f>
        <v>0.89732522813006343</v>
      </c>
      <c r="E184" s="106">
        <f t="shared" si="80"/>
        <v>0.78792343713827584</v>
      </c>
      <c r="F184" s="106">
        <f t="shared" si="80"/>
        <v>0.73609477046157845</v>
      </c>
      <c r="G184" s="106">
        <f t="shared" si="80"/>
        <v>0.57029434892318021</v>
      </c>
      <c r="H184" s="106">
        <f t="shared" si="80"/>
        <v>0.58673508017697762</v>
      </c>
      <c r="I184" s="106">
        <f t="shared" si="80"/>
        <v>0.39702481284160962</v>
      </c>
      <c r="J184" s="106">
        <f t="shared" si="80"/>
        <v>0.52408867068517395</v>
      </c>
      <c r="K184" s="106">
        <f t="shared" si="80"/>
        <v>0.43961620292352122</v>
      </c>
      <c r="L184" s="106">
        <f t="shared" si="80"/>
        <v>0.31978964169253865</v>
      </c>
      <c r="M184" s="106">
        <f t="shared" si="80"/>
        <v>0.88694253631121822</v>
      </c>
      <c r="N184" s="106">
        <f t="shared" si="80"/>
        <v>0.65706707968297329</v>
      </c>
      <c r="O184" s="216">
        <f t="shared" ref="O184:AY184" si="81">IFERROR(O182/O73,0)</f>
        <v>0</v>
      </c>
      <c r="P184" s="216">
        <f t="shared" si="81"/>
        <v>0</v>
      </c>
      <c r="Q184" s="216">
        <f t="shared" si="81"/>
        <v>0</v>
      </c>
      <c r="R184" s="216">
        <f t="shared" si="81"/>
        <v>0</v>
      </c>
      <c r="S184" s="216">
        <f t="shared" si="81"/>
        <v>0</v>
      </c>
      <c r="T184" s="216">
        <f t="shared" si="81"/>
        <v>0</v>
      </c>
      <c r="U184" s="216">
        <f t="shared" si="81"/>
        <v>0</v>
      </c>
      <c r="V184" s="216">
        <f t="shared" si="81"/>
        <v>0</v>
      </c>
      <c r="W184" s="216">
        <f t="shared" si="81"/>
        <v>0</v>
      </c>
      <c r="X184" s="216">
        <f t="shared" si="81"/>
        <v>0</v>
      </c>
      <c r="Y184" s="216">
        <f t="shared" si="81"/>
        <v>0</v>
      </c>
      <c r="Z184" s="216">
        <f t="shared" si="81"/>
        <v>0</v>
      </c>
      <c r="AA184" s="216">
        <f t="shared" si="81"/>
        <v>0</v>
      </c>
      <c r="AB184" s="216">
        <f t="shared" si="81"/>
        <v>0</v>
      </c>
      <c r="AC184" s="216">
        <f t="shared" si="81"/>
        <v>0</v>
      </c>
      <c r="AD184" s="216">
        <f t="shared" si="81"/>
        <v>0</v>
      </c>
      <c r="AE184" s="216">
        <f t="shared" si="81"/>
        <v>0</v>
      </c>
      <c r="AF184" s="216">
        <f t="shared" si="81"/>
        <v>0</v>
      </c>
      <c r="AG184" s="216">
        <f t="shared" si="81"/>
        <v>0</v>
      </c>
      <c r="AH184" s="216">
        <f t="shared" si="81"/>
        <v>0</v>
      </c>
      <c r="AI184" s="216">
        <f t="shared" si="81"/>
        <v>0</v>
      </c>
      <c r="AJ184" s="216">
        <f t="shared" si="81"/>
        <v>0</v>
      </c>
      <c r="AK184" s="216">
        <f t="shared" si="81"/>
        <v>0</v>
      </c>
      <c r="AL184" s="216">
        <f t="shared" si="81"/>
        <v>0</v>
      </c>
      <c r="AM184" s="216">
        <f t="shared" si="81"/>
        <v>0</v>
      </c>
      <c r="AN184" s="216">
        <f t="shared" si="81"/>
        <v>0</v>
      </c>
      <c r="AO184" s="216">
        <f t="shared" si="81"/>
        <v>0</v>
      </c>
      <c r="AP184" s="216">
        <f t="shared" si="81"/>
        <v>0</v>
      </c>
      <c r="AQ184" s="216">
        <f t="shared" si="81"/>
        <v>0</v>
      </c>
      <c r="AR184" s="216">
        <f t="shared" si="81"/>
        <v>0</v>
      </c>
      <c r="AS184" s="216">
        <f t="shared" si="81"/>
        <v>0</v>
      </c>
      <c r="AT184" s="216">
        <f t="shared" si="81"/>
        <v>0</v>
      </c>
      <c r="AU184" s="216">
        <f t="shared" si="81"/>
        <v>0</v>
      </c>
      <c r="AV184" s="216">
        <f t="shared" si="81"/>
        <v>0</v>
      </c>
      <c r="AW184" s="216">
        <f t="shared" si="81"/>
        <v>0</v>
      </c>
      <c r="AX184" s="216">
        <f t="shared" si="81"/>
        <v>0</v>
      </c>
      <c r="AY184" s="216">
        <f t="shared" si="81"/>
        <v>0</v>
      </c>
    </row>
    <row r="185" spans="1:51" ht="15.75" thickBot="1" x14ac:dyDescent="0.3">
      <c r="A185" s="99"/>
      <c r="B185" s="79" t="s">
        <v>134</v>
      </c>
      <c r="C185" s="107">
        <f>IFERROR(C183/C73,0)</f>
        <v>0</v>
      </c>
      <c r="D185" s="107">
        <f t="shared" ref="D185:N185" si="82">IFERROR(D183/D73,0)</f>
        <v>8.7636606704443926E-2</v>
      </c>
      <c r="E185" s="107">
        <f t="shared" si="82"/>
        <v>7.8986885498566861E-2</v>
      </c>
      <c r="F185" s="107">
        <f t="shared" si="82"/>
        <v>8.0966767672027706E-2</v>
      </c>
      <c r="G185" s="107">
        <f t="shared" si="82"/>
        <v>7.5956482091759647E-2</v>
      </c>
      <c r="H185" s="107">
        <f t="shared" si="82"/>
        <v>0.11785148200285134</v>
      </c>
      <c r="I185" s="107">
        <f t="shared" si="82"/>
        <v>7.3310090836319938E-2</v>
      </c>
      <c r="J185" s="107">
        <f t="shared" si="82"/>
        <v>0.10193073161287815</v>
      </c>
      <c r="K185" s="107">
        <f t="shared" si="82"/>
        <v>7.9816089415879199E-2</v>
      </c>
      <c r="L185" s="107">
        <f t="shared" si="82"/>
        <v>3.7327579871064262E-2</v>
      </c>
      <c r="M185" s="107">
        <f t="shared" si="82"/>
        <v>0.10006992854432224</v>
      </c>
      <c r="N185" s="107">
        <f t="shared" si="82"/>
        <v>5.7478338198300963E-2</v>
      </c>
      <c r="O185" s="217">
        <f>IFERROR(O183/O73,0)</f>
        <v>0</v>
      </c>
      <c r="P185" s="217">
        <f t="shared" ref="P185:Z185" si="83">IFERROR(P183/P73,0)</f>
        <v>0</v>
      </c>
      <c r="Q185" s="217">
        <f t="shared" si="83"/>
        <v>0</v>
      </c>
      <c r="R185" s="217">
        <f t="shared" si="83"/>
        <v>0</v>
      </c>
      <c r="S185" s="217">
        <f t="shared" si="83"/>
        <v>0</v>
      </c>
      <c r="T185" s="217">
        <f t="shared" si="83"/>
        <v>0</v>
      </c>
      <c r="U185" s="217">
        <f t="shared" si="83"/>
        <v>0</v>
      </c>
      <c r="V185" s="217">
        <f t="shared" si="83"/>
        <v>0</v>
      </c>
      <c r="W185" s="217">
        <f t="shared" si="83"/>
        <v>0</v>
      </c>
      <c r="X185" s="217">
        <f t="shared" si="83"/>
        <v>0</v>
      </c>
      <c r="Y185" s="217">
        <f t="shared" si="83"/>
        <v>0</v>
      </c>
      <c r="Z185" s="217">
        <f t="shared" si="83"/>
        <v>0</v>
      </c>
      <c r="AA185" s="217">
        <f>IFERROR(AA183/AA73,0)</f>
        <v>0</v>
      </c>
      <c r="AB185" s="217">
        <f t="shared" ref="AB185:AL185" si="84">IFERROR(AB183/AB73,0)</f>
        <v>0</v>
      </c>
      <c r="AC185" s="217">
        <f t="shared" si="84"/>
        <v>0</v>
      </c>
      <c r="AD185" s="217">
        <f t="shared" si="84"/>
        <v>0</v>
      </c>
      <c r="AE185" s="217">
        <f t="shared" si="84"/>
        <v>0</v>
      </c>
      <c r="AF185" s="217">
        <f t="shared" si="84"/>
        <v>0</v>
      </c>
      <c r="AG185" s="217">
        <f t="shared" si="84"/>
        <v>0</v>
      </c>
      <c r="AH185" s="217">
        <f t="shared" si="84"/>
        <v>0</v>
      </c>
      <c r="AI185" s="217">
        <f t="shared" si="84"/>
        <v>0</v>
      </c>
      <c r="AJ185" s="217">
        <f t="shared" si="84"/>
        <v>0</v>
      </c>
      <c r="AK185" s="217">
        <f t="shared" si="84"/>
        <v>0</v>
      </c>
      <c r="AL185" s="217">
        <f t="shared" si="84"/>
        <v>0</v>
      </c>
      <c r="AM185" s="217">
        <f>IFERROR(AM183/AM73,0)</f>
        <v>0</v>
      </c>
      <c r="AN185" s="217">
        <f t="shared" ref="AN185:AX185" si="85">IFERROR(AN183/AN73,0)</f>
        <v>0</v>
      </c>
      <c r="AO185" s="217">
        <f t="shared" si="85"/>
        <v>0</v>
      </c>
      <c r="AP185" s="217">
        <f t="shared" si="85"/>
        <v>0</v>
      </c>
      <c r="AQ185" s="217">
        <f t="shared" si="85"/>
        <v>0</v>
      </c>
      <c r="AR185" s="217">
        <f t="shared" si="85"/>
        <v>0</v>
      </c>
      <c r="AS185" s="217">
        <f t="shared" si="85"/>
        <v>0</v>
      </c>
      <c r="AT185" s="217">
        <f t="shared" si="85"/>
        <v>0</v>
      </c>
      <c r="AU185" s="217">
        <f t="shared" si="85"/>
        <v>0</v>
      </c>
      <c r="AV185" s="217">
        <f t="shared" si="85"/>
        <v>0</v>
      </c>
      <c r="AW185" s="217">
        <f t="shared" si="85"/>
        <v>0</v>
      </c>
      <c r="AX185" s="217">
        <f t="shared" si="85"/>
        <v>0</v>
      </c>
      <c r="AY185" s="217">
        <f>IFERROR(AY183/AY73,0)</f>
        <v>0</v>
      </c>
    </row>
    <row r="186" spans="1:51" s="1" customFormat="1" ht="15.75" thickBot="1" x14ac:dyDescent="0.3">
      <c r="A186" s="108"/>
      <c r="B186" s="364" t="s">
        <v>135</v>
      </c>
      <c r="C186" s="365">
        <f>C184+C185</f>
        <v>0</v>
      </c>
      <c r="D186" s="365">
        <f t="shared" ref="D186:N186" si="86">D184+D185</f>
        <v>0.98496183483450739</v>
      </c>
      <c r="E186" s="111">
        <f t="shared" si="86"/>
        <v>0.86691032263684265</v>
      </c>
      <c r="F186" s="111">
        <f t="shared" si="86"/>
        <v>0.81706153813360616</v>
      </c>
      <c r="G186" s="111">
        <f t="shared" si="86"/>
        <v>0.64625083101493985</v>
      </c>
      <c r="H186" s="111">
        <f t="shared" si="86"/>
        <v>0.70458656217982896</v>
      </c>
      <c r="I186" s="111">
        <f t="shared" si="86"/>
        <v>0.47033490367792957</v>
      </c>
      <c r="J186" s="111">
        <f t="shared" si="86"/>
        <v>0.62601940229805209</v>
      </c>
      <c r="K186" s="111">
        <f t="shared" si="86"/>
        <v>0.51943229233940036</v>
      </c>
      <c r="L186" s="111">
        <f t="shared" si="86"/>
        <v>0.35711722156360293</v>
      </c>
      <c r="M186" s="111">
        <f t="shared" si="86"/>
        <v>0.98701246485554051</v>
      </c>
      <c r="N186" s="111">
        <f t="shared" si="86"/>
        <v>0.71454541788127424</v>
      </c>
      <c r="O186" s="366">
        <f>O184+O185</f>
        <v>0</v>
      </c>
      <c r="P186" s="366">
        <f t="shared" ref="P186:Z186" si="87">P184+P185</f>
        <v>0</v>
      </c>
      <c r="Q186" s="220">
        <f t="shared" si="87"/>
        <v>0</v>
      </c>
      <c r="R186" s="220">
        <f t="shared" si="87"/>
        <v>0</v>
      </c>
      <c r="S186" s="220">
        <f t="shared" si="87"/>
        <v>0</v>
      </c>
      <c r="T186" s="220">
        <f t="shared" si="87"/>
        <v>0</v>
      </c>
      <c r="U186" s="220">
        <f t="shared" si="87"/>
        <v>0</v>
      </c>
      <c r="V186" s="220">
        <f t="shared" si="87"/>
        <v>0</v>
      </c>
      <c r="W186" s="220">
        <f t="shared" si="87"/>
        <v>0</v>
      </c>
      <c r="X186" s="220">
        <f t="shared" si="87"/>
        <v>0</v>
      </c>
      <c r="Y186" s="220">
        <f t="shared" si="87"/>
        <v>0</v>
      </c>
      <c r="Z186" s="220">
        <f t="shared" si="87"/>
        <v>0</v>
      </c>
      <c r="AA186" s="366">
        <f>AA184+AA185</f>
        <v>0</v>
      </c>
      <c r="AB186" s="366">
        <f t="shared" ref="AB186:AL186" si="88">AB184+AB185</f>
        <v>0</v>
      </c>
      <c r="AC186" s="220">
        <f t="shared" si="88"/>
        <v>0</v>
      </c>
      <c r="AD186" s="220">
        <f t="shared" si="88"/>
        <v>0</v>
      </c>
      <c r="AE186" s="220">
        <f t="shared" si="88"/>
        <v>0</v>
      </c>
      <c r="AF186" s="220">
        <f t="shared" si="88"/>
        <v>0</v>
      </c>
      <c r="AG186" s="220">
        <f t="shared" si="88"/>
        <v>0</v>
      </c>
      <c r="AH186" s="220">
        <f t="shared" si="88"/>
        <v>0</v>
      </c>
      <c r="AI186" s="220">
        <f t="shared" si="88"/>
        <v>0</v>
      </c>
      <c r="AJ186" s="220">
        <f t="shared" si="88"/>
        <v>0</v>
      </c>
      <c r="AK186" s="220">
        <f t="shared" si="88"/>
        <v>0</v>
      </c>
      <c r="AL186" s="220">
        <f t="shared" si="88"/>
        <v>0</v>
      </c>
      <c r="AM186" s="366">
        <f>AM184+AM185</f>
        <v>0</v>
      </c>
      <c r="AN186" s="366">
        <f t="shared" ref="AN186:AX186" si="89">AN184+AN185</f>
        <v>0</v>
      </c>
      <c r="AO186" s="220">
        <f t="shared" si="89"/>
        <v>0</v>
      </c>
      <c r="AP186" s="220">
        <f t="shared" si="89"/>
        <v>0</v>
      </c>
      <c r="AQ186" s="220">
        <f t="shared" si="89"/>
        <v>0</v>
      </c>
      <c r="AR186" s="220">
        <f t="shared" si="89"/>
        <v>0</v>
      </c>
      <c r="AS186" s="220">
        <f t="shared" si="89"/>
        <v>0</v>
      </c>
      <c r="AT186" s="220">
        <f t="shared" si="89"/>
        <v>0</v>
      </c>
      <c r="AU186" s="220">
        <f t="shared" si="89"/>
        <v>0</v>
      </c>
      <c r="AV186" s="220">
        <f t="shared" si="89"/>
        <v>0</v>
      </c>
      <c r="AW186" s="220">
        <f t="shared" si="89"/>
        <v>0</v>
      </c>
      <c r="AX186" s="220">
        <f t="shared" si="89"/>
        <v>0</v>
      </c>
      <c r="AY186" s="366">
        <f>AY184+AY185</f>
        <v>0</v>
      </c>
    </row>
    <row r="187" spans="1:51" ht="15.75" thickBot="1" x14ac:dyDescent="0.3">
      <c r="A187" s="99"/>
      <c r="B187" s="99"/>
      <c r="C187" s="102"/>
      <c r="D187" s="102"/>
      <c r="E187" s="102"/>
      <c r="F187" s="102"/>
      <c r="G187" s="102"/>
      <c r="H187" s="102"/>
      <c r="I187" s="102"/>
      <c r="J187" s="102"/>
      <c r="K187" s="102"/>
      <c r="L187" s="102"/>
      <c r="M187" s="102"/>
      <c r="N187" s="102"/>
      <c r="O187" s="102"/>
      <c r="P187" s="102"/>
      <c r="Q187" s="102"/>
      <c r="R187" s="102"/>
      <c r="S187" s="102"/>
      <c r="T187" s="102"/>
      <c r="U187" s="102"/>
      <c r="V187" s="102"/>
      <c r="W187" s="102"/>
      <c r="X187" s="102"/>
      <c r="Y187" s="102"/>
      <c r="Z187" s="102"/>
      <c r="AA187" s="102"/>
      <c r="AB187" s="102"/>
      <c r="AC187" s="102"/>
      <c r="AD187" s="102"/>
      <c r="AE187" s="102"/>
      <c r="AF187" s="102"/>
      <c r="AG187" s="102"/>
      <c r="AH187" s="102"/>
      <c r="AI187" s="102"/>
      <c r="AJ187" s="102"/>
      <c r="AK187" s="102"/>
      <c r="AL187" s="102"/>
      <c r="AM187" s="102"/>
      <c r="AN187" s="102"/>
      <c r="AO187" s="102"/>
      <c r="AP187" s="102"/>
      <c r="AQ187" s="102"/>
      <c r="AR187" s="102"/>
      <c r="AS187" s="102"/>
      <c r="AT187" s="102"/>
      <c r="AU187" s="102"/>
      <c r="AV187" s="102"/>
      <c r="AW187" s="102"/>
      <c r="AX187" s="102"/>
      <c r="AY187" s="102"/>
    </row>
    <row r="188" spans="1:51" ht="15.75" thickBot="1" x14ac:dyDescent="0.3">
      <c r="A188" s="99"/>
      <c r="B188" s="253" t="s">
        <v>37</v>
      </c>
      <c r="C188" s="146">
        <f>C$4</f>
        <v>44197</v>
      </c>
      <c r="D188" s="146">
        <f t="shared" ref="D188:AY188" si="90">D$4</f>
        <v>44228</v>
      </c>
      <c r="E188" s="146">
        <f t="shared" si="90"/>
        <v>44256</v>
      </c>
      <c r="F188" s="146">
        <f t="shared" si="90"/>
        <v>44287</v>
      </c>
      <c r="G188" s="146">
        <f t="shared" si="90"/>
        <v>44317</v>
      </c>
      <c r="H188" s="146">
        <f t="shared" si="90"/>
        <v>44348</v>
      </c>
      <c r="I188" s="146">
        <f t="shared" si="90"/>
        <v>44378</v>
      </c>
      <c r="J188" s="146">
        <f t="shared" si="90"/>
        <v>44409</v>
      </c>
      <c r="K188" s="146">
        <f t="shared" si="90"/>
        <v>44440</v>
      </c>
      <c r="L188" s="146">
        <f t="shared" si="90"/>
        <v>44470</v>
      </c>
      <c r="M188" s="146">
        <f t="shared" si="90"/>
        <v>44501</v>
      </c>
      <c r="N188" s="146">
        <f t="shared" si="90"/>
        <v>44531</v>
      </c>
      <c r="O188" s="146">
        <f t="shared" si="90"/>
        <v>44562</v>
      </c>
      <c r="P188" s="146">
        <f t="shared" si="90"/>
        <v>44593</v>
      </c>
      <c r="Q188" s="146">
        <f t="shared" si="90"/>
        <v>44621</v>
      </c>
      <c r="R188" s="146">
        <f t="shared" si="90"/>
        <v>44652</v>
      </c>
      <c r="S188" s="146">
        <f t="shared" si="90"/>
        <v>44682</v>
      </c>
      <c r="T188" s="146">
        <f t="shared" si="90"/>
        <v>44713</v>
      </c>
      <c r="U188" s="146">
        <f t="shared" si="90"/>
        <v>44743</v>
      </c>
      <c r="V188" s="146">
        <f t="shared" si="90"/>
        <v>44774</v>
      </c>
      <c r="W188" s="146">
        <f t="shared" si="90"/>
        <v>44805</v>
      </c>
      <c r="X188" s="146">
        <f t="shared" si="90"/>
        <v>44835</v>
      </c>
      <c r="Y188" s="146">
        <f t="shared" si="90"/>
        <v>44866</v>
      </c>
      <c r="Z188" s="146">
        <f t="shared" si="90"/>
        <v>44896</v>
      </c>
      <c r="AA188" s="146">
        <f t="shared" si="90"/>
        <v>44927</v>
      </c>
      <c r="AB188" s="146">
        <f t="shared" si="90"/>
        <v>44958</v>
      </c>
      <c r="AC188" s="146">
        <f t="shared" si="90"/>
        <v>44986</v>
      </c>
      <c r="AD188" s="146">
        <f t="shared" si="90"/>
        <v>45017</v>
      </c>
      <c r="AE188" s="146">
        <f t="shared" si="90"/>
        <v>45047</v>
      </c>
      <c r="AF188" s="146">
        <f t="shared" si="90"/>
        <v>45078</v>
      </c>
      <c r="AG188" s="146">
        <f t="shared" si="90"/>
        <v>45108</v>
      </c>
      <c r="AH188" s="146">
        <f t="shared" si="90"/>
        <v>45139</v>
      </c>
      <c r="AI188" s="146">
        <f t="shared" si="90"/>
        <v>45170</v>
      </c>
      <c r="AJ188" s="146">
        <f t="shared" si="90"/>
        <v>45200</v>
      </c>
      <c r="AK188" s="146">
        <f t="shared" si="90"/>
        <v>45231</v>
      </c>
      <c r="AL188" s="146">
        <f t="shared" si="90"/>
        <v>45261</v>
      </c>
      <c r="AM188" s="146">
        <f t="shared" si="90"/>
        <v>45292</v>
      </c>
      <c r="AN188" s="146">
        <f t="shared" si="90"/>
        <v>45323</v>
      </c>
      <c r="AO188" s="146">
        <f t="shared" si="90"/>
        <v>45352</v>
      </c>
      <c r="AP188" s="146">
        <f t="shared" si="90"/>
        <v>45383</v>
      </c>
      <c r="AQ188" s="146">
        <f t="shared" si="90"/>
        <v>45413</v>
      </c>
      <c r="AR188" s="146">
        <f t="shared" si="90"/>
        <v>45444</v>
      </c>
      <c r="AS188" s="146">
        <f t="shared" si="90"/>
        <v>45474</v>
      </c>
      <c r="AT188" s="146">
        <f t="shared" si="90"/>
        <v>45505</v>
      </c>
      <c r="AU188" s="146">
        <f t="shared" si="90"/>
        <v>45536</v>
      </c>
      <c r="AV188" s="146">
        <f t="shared" si="90"/>
        <v>45566</v>
      </c>
      <c r="AW188" s="146">
        <f t="shared" si="90"/>
        <v>45597</v>
      </c>
      <c r="AX188" s="146">
        <f t="shared" si="90"/>
        <v>45627</v>
      </c>
      <c r="AY188" s="146">
        <f t="shared" si="90"/>
        <v>45658</v>
      </c>
    </row>
    <row r="189" spans="1:51" x14ac:dyDescent="0.25">
      <c r="A189" s="99"/>
      <c r="B189" s="247" t="s">
        <v>136</v>
      </c>
      <c r="C189" s="112">
        <f>C157*'Revised Summary'!C46</f>
        <v>0</v>
      </c>
      <c r="D189" s="112">
        <f>D157*'Revised Summary'!D46</f>
        <v>4.0395567333979763</v>
      </c>
      <c r="E189" s="112">
        <f>E157*'Revised Summary'!E46</f>
        <v>404.46851411218165</v>
      </c>
      <c r="F189" s="112">
        <f>F157*'Revised Summary'!F46</f>
        <v>1130.2405278554231</v>
      </c>
      <c r="G189" s="112">
        <f>G157*'Revised Summary'!G46</f>
        <v>3818.4262875246677</v>
      </c>
      <c r="H189" s="112">
        <f>H157*'Revised Summary'!H46</f>
        <v>8213.6620442651511</v>
      </c>
      <c r="I189" s="112">
        <f>I157*'Revised Summary'!I46</f>
        <v>22547.375786810408</v>
      </c>
      <c r="J189" s="112">
        <f>J157*'Revised Summary'!J46</f>
        <v>17046.270170506923</v>
      </c>
      <c r="K189" s="112">
        <f>K157*'Revised Summary'!K46</f>
        <v>17101.935783847453</v>
      </c>
      <c r="L189" s="112">
        <f>L157*'Revised Summary'!L46</f>
        <v>14150.125943781293</v>
      </c>
      <c r="M189" s="112">
        <f>M157*'Revised Summary'!M46</f>
        <v>282.39349179885266</v>
      </c>
      <c r="N189" s="112">
        <f>N157*'Revised Summary'!N46</f>
        <v>9159.3422926297735</v>
      </c>
      <c r="O189" s="221">
        <f>O157*'Revised Summary'!O46</f>
        <v>0</v>
      </c>
      <c r="P189" s="221">
        <f>P157*'Revised Summary'!P46</f>
        <v>0</v>
      </c>
      <c r="Q189" s="221">
        <f>Q157*'Revised Summary'!Q46</f>
        <v>0</v>
      </c>
      <c r="R189" s="221">
        <f>R157*'Revised Summary'!R46</f>
        <v>0</v>
      </c>
      <c r="S189" s="221">
        <f>S157*'Revised Summary'!S46</f>
        <v>0</v>
      </c>
      <c r="T189" s="221">
        <f>T157*'Revised Summary'!T46</f>
        <v>0</v>
      </c>
      <c r="U189" s="221">
        <f>U157*'Revised Summary'!U46</f>
        <v>0</v>
      </c>
      <c r="V189" s="221">
        <f>V157*'Revised Summary'!V46</f>
        <v>0</v>
      </c>
      <c r="W189" s="221">
        <f>W157*'Revised Summary'!W46</f>
        <v>0</v>
      </c>
      <c r="X189" s="221">
        <f>X157*'Revised Summary'!X46</f>
        <v>0</v>
      </c>
      <c r="Y189" s="221">
        <f>Y157*'Revised Summary'!Y46</f>
        <v>0</v>
      </c>
      <c r="Z189" s="221">
        <f>Z157*'Revised Summary'!Z46</f>
        <v>0</v>
      </c>
      <c r="AA189" s="221">
        <f>AA157*'Revised Summary'!AA46</f>
        <v>0</v>
      </c>
      <c r="AB189" s="221">
        <f>AB157*'Revised Summary'!AB46</f>
        <v>0</v>
      </c>
      <c r="AC189" s="221">
        <f>AC157*'Revised Summary'!AC46</f>
        <v>0</v>
      </c>
      <c r="AD189" s="221">
        <f>AD157*'Revised Summary'!AD46</f>
        <v>0</v>
      </c>
      <c r="AE189" s="221">
        <f>AE157*'Revised Summary'!AE46</f>
        <v>0</v>
      </c>
      <c r="AF189" s="221">
        <f>AF157*'Revised Summary'!AF46</f>
        <v>0</v>
      </c>
      <c r="AG189" s="221">
        <f>AG157*'Revised Summary'!AG46</f>
        <v>0</v>
      </c>
      <c r="AH189" s="221">
        <f>AH157*'Revised Summary'!AH46</f>
        <v>0</v>
      </c>
      <c r="AI189" s="221">
        <f>AI157*'Revised Summary'!AI46</f>
        <v>0</v>
      </c>
      <c r="AJ189" s="221">
        <f>AJ157*'Revised Summary'!AJ46</f>
        <v>0</v>
      </c>
      <c r="AK189" s="221">
        <f>AK157*'Revised Summary'!AK46</f>
        <v>0</v>
      </c>
      <c r="AL189" s="221">
        <f>AL157*'Revised Summary'!AL46</f>
        <v>0</v>
      </c>
      <c r="AM189" s="221">
        <f>AM157*'Revised Summary'!AM46</f>
        <v>0</v>
      </c>
      <c r="AN189" s="221">
        <f>AN157*'Revised Summary'!AN46</f>
        <v>0</v>
      </c>
      <c r="AO189" s="221">
        <f>AO157*'Revised Summary'!AO46</f>
        <v>0</v>
      </c>
      <c r="AP189" s="221">
        <f>AP157*'Revised Summary'!AP46</f>
        <v>0</v>
      </c>
      <c r="AQ189" s="221">
        <f>AQ157*'Revised Summary'!AQ46</f>
        <v>0</v>
      </c>
      <c r="AR189" s="221">
        <f>AR157*'Revised Summary'!AR46</f>
        <v>0</v>
      </c>
      <c r="AS189" s="221">
        <f>AS157*'Revised Summary'!AS46</f>
        <v>0</v>
      </c>
      <c r="AT189" s="221">
        <f>AT157*'Revised Summary'!AT46</f>
        <v>0</v>
      </c>
      <c r="AU189" s="221">
        <f>AU157*'Revised Summary'!AU46</f>
        <v>0</v>
      </c>
      <c r="AV189" s="221">
        <f>AV157*'Revised Summary'!AV46</f>
        <v>0</v>
      </c>
      <c r="AW189" s="221">
        <f>AW157*'Revised Summary'!AW46</f>
        <v>0</v>
      </c>
      <c r="AX189" s="221">
        <f>AX157*'Revised Summary'!AX46</f>
        <v>0</v>
      </c>
      <c r="AY189" s="221">
        <f>AY157*'Revised Summary'!AY46</f>
        <v>0</v>
      </c>
    </row>
    <row r="190" spans="1:51" ht="15.75" thickBot="1" x14ac:dyDescent="0.3">
      <c r="A190" s="99"/>
      <c r="B190" s="79" t="s">
        <v>137</v>
      </c>
      <c r="C190" s="105">
        <f>C176*'Revised Summary'!C46</f>
        <v>0</v>
      </c>
      <c r="D190" s="105">
        <f>D176*'Revised Summary'!D46</f>
        <v>0.3945203295385048</v>
      </c>
      <c r="E190" s="105">
        <f>E176*'Revised Summary'!E46</f>
        <v>40.546716477920597</v>
      </c>
      <c r="F190" s="105">
        <f>F176*'Revised Summary'!F46</f>
        <v>124.32084278359456</v>
      </c>
      <c r="G190" s="105">
        <f>G176*'Revised Summary'!G46</f>
        <v>508.56935278196124</v>
      </c>
      <c r="H190" s="105">
        <f>H176*'Revised Summary'!H46</f>
        <v>1649.794391525458</v>
      </c>
      <c r="I190" s="105">
        <f>I176*'Revised Summary'!I46</f>
        <v>4163.3422234270911</v>
      </c>
      <c r="J190" s="105">
        <f>J176*'Revised Summary'!J46</f>
        <v>3315.3527006774602</v>
      </c>
      <c r="K190" s="105">
        <f>K176*'Revised Summary'!K46</f>
        <v>3105.0030154272067</v>
      </c>
      <c r="L190" s="105">
        <f>L176*'Revised Summary'!L46</f>
        <v>1651.6793775951703</v>
      </c>
      <c r="M190" s="105">
        <f>M176*'Revised Summary'!M46</f>
        <v>31.861248489921373</v>
      </c>
      <c r="N190" s="105">
        <f>N176*'Revised Summary'!N46</f>
        <v>801.23291859909887</v>
      </c>
      <c r="O190" s="215">
        <f>O176*'Revised Summary'!O46</f>
        <v>0</v>
      </c>
      <c r="P190" s="215">
        <f>P176*'Revised Summary'!P46</f>
        <v>0</v>
      </c>
      <c r="Q190" s="215">
        <f>Q176*'Revised Summary'!Q46</f>
        <v>0</v>
      </c>
      <c r="R190" s="215">
        <f>R176*'Revised Summary'!R46</f>
        <v>0</v>
      </c>
      <c r="S190" s="215">
        <f>S176*'Revised Summary'!S46</f>
        <v>0</v>
      </c>
      <c r="T190" s="215">
        <f>T176*'Revised Summary'!T46</f>
        <v>0</v>
      </c>
      <c r="U190" s="215">
        <f>U176*'Revised Summary'!U46</f>
        <v>0</v>
      </c>
      <c r="V190" s="215">
        <f>V176*'Revised Summary'!V46</f>
        <v>0</v>
      </c>
      <c r="W190" s="215">
        <f>W176*'Revised Summary'!W46</f>
        <v>0</v>
      </c>
      <c r="X190" s="215">
        <f>X176*'Revised Summary'!X46</f>
        <v>0</v>
      </c>
      <c r="Y190" s="215">
        <f>Y176*'Revised Summary'!Y46</f>
        <v>0</v>
      </c>
      <c r="Z190" s="215">
        <f>Z176*'Revised Summary'!Z46</f>
        <v>0</v>
      </c>
      <c r="AA190" s="215">
        <f>AA176*'Revised Summary'!AA46</f>
        <v>0</v>
      </c>
      <c r="AB190" s="215">
        <f>AB176*'Revised Summary'!AB46</f>
        <v>0</v>
      </c>
      <c r="AC190" s="215">
        <f>AC176*'Revised Summary'!AC46</f>
        <v>0</v>
      </c>
      <c r="AD190" s="215">
        <f>AD176*'Revised Summary'!AD46</f>
        <v>0</v>
      </c>
      <c r="AE190" s="215">
        <f>AE176*'Revised Summary'!AE46</f>
        <v>0</v>
      </c>
      <c r="AF190" s="215">
        <f>AF176*'Revised Summary'!AF46</f>
        <v>0</v>
      </c>
      <c r="AG190" s="215">
        <f>AG176*'Revised Summary'!AG46</f>
        <v>0</v>
      </c>
      <c r="AH190" s="215">
        <f>AH176*'Revised Summary'!AH46</f>
        <v>0</v>
      </c>
      <c r="AI190" s="215">
        <f>AI176*'Revised Summary'!AI46</f>
        <v>0</v>
      </c>
      <c r="AJ190" s="215">
        <f>AJ176*'Revised Summary'!AJ46</f>
        <v>0</v>
      </c>
      <c r="AK190" s="215">
        <f>AK176*'Revised Summary'!AK46</f>
        <v>0</v>
      </c>
      <c r="AL190" s="215">
        <f>AL176*'Revised Summary'!AL46</f>
        <v>0</v>
      </c>
      <c r="AM190" s="215">
        <f>AM176*'Revised Summary'!AM46</f>
        <v>0</v>
      </c>
      <c r="AN190" s="215">
        <f>AN176*'Revised Summary'!AN46</f>
        <v>0</v>
      </c>
      <c r="AO190" s="215">
        <f>AO176*'Revised Summary'!AO46</f>
        <v>0</v>
      </c>
      <c r="AP190" s="215">
        <f>AP176*'Revised Summary'!AP46</f>
        <v>0</v>
      </c>
      <c r="AQ190" s="215">
        <f>AQ176*'Revised Summary'!AQ46</f>
        <v>0</v>
      </c>
      <c r="AR190" s="215">
        <f>AR176*'Revised Summary'!AR46</f>
        <v>0</v>
      </c>
      <c r="AS190" s="215">
        <f>AS176*'Revised Summary'!AS46</f>
        <v>0</v>
      </c>
      <c r="AT190" s="215">
        <f>AT176*'Revised Summary'!AT46</f>
        <v>0</v>
      </c>
      <c r="AU190" s="215">
        <f>AU176*'Revised Summary'!AU46</f>
        <v>0</v>
      </c>
      <c r="AV190" s="215">
        <f>AV176*'Revised Summary'!AV46</f>
        <v>0</v>
      </c>
      <c r="AW190" s="215">
        <f>AW176*'Revised Summary'!AW46</f>
        <v>0</v>
      </c>
      <c r="AX190" s="215">
        <f>AX176*'Revised Summary'!AX46</f>
        <v>0</v>
      </c>
      <c r="AY190" s="215">
        <f>AY176*'Revised Summary'!AY46</f>
        <v>0</v>
      </c>
    </row>
    <row r="191" spans="1:51" x14ac:dyDescent="0.25">
      <c r="A191" s="99"/>
      <c r="B191" s="247" t="s">
        <v>138</v>
      </c>
      <c r="C191" s="106">
        <f t="shared" ref="C191" si="91">IFERROR(C189/C73,0)</f>
        <v>0</v>
      </c>
      <c r="D191" s="106">
        <f t="shared" ref="D191:N191" si="92">IFERROR(D189/D73,0)</f>
        <v>1.3700150107897723E-2</v>
      </c>
      <c r="E191" s="106">
        <f t="shared" si="92"/>
        <v>0.12096346449842854</v>
      </c>
      <c r="F191" s="106">
        <f t="shared" si="92"/>
        <v>0.1648101627739546</v>
      </c>
      <c r="G191" s="106">
        <f t="shared" si="92"/>
        <v>0.31217159394846056</v>
      </c>
      <c r="H191" s="106">
        <f t="shared" si="92"/>
        <v>0.24600160779185634</v>
      </c>
      <c r="I191" s="106">
        <f t="shared" si="92"/>
        <v>0.44710733584000234</v>
      </c>
      <c r="J191" s="106">
        <f t="shared" si="92"/>
        <v>0.31308773113448068</v>
      </c>
      <c r="K191" s="106">
        <f t="shared" si="92"/>
        <v>0.40672355955753997</v>
      </c>
      <c r="L191" s="106">
        <f t="shared" si="92"/>
        <v>0.57568563192314104</v>
      </c>
      <c r="M191" s="106">
        <f t="shared" si="92"/>
        <v>1.1670771921957517E-2</v>
      </c>
      <c r="N191" s="106">
        <f t="shared" si="92"/>
        <v>0.26249249377460743</v>
      </c>
      <c r="O191" s="216">
        <f>IFERROR(O189/O73,0)</f>
        <v>0</v>
      </c>
      <c r="P191" s="216">
        <f t="shared" ref="P191:Y191" si="93">IFERROR(P189/P73,0)</f>
        <v>0</v>
      </c>
      <c r="Q191" s="216">
        <f t="shared" si="93"/>
        <v>0</v>
      </c>
      <c r="R191" s="216">
        <f t="shared" si="93"/>
        <v>0</v>
      </c>
      <c r="S191" s="216">
        <f t="shared" si="93"/>
        <v>0</v>
      </c>
      <c r="T191" s="216">
        <f t="shared" si="93"/>
        <v>0</v>
      </c>
      <c r="U191" s="216">
        <f t="shared" si="93"/>
        <v>0</v>
      </c>
      <c r="V191" s="216">
        <f t="shared" si="93"/>
        <v>0</v>
      </c>
      <c r="W191" s="216">
        <f t="shared" si="93"/>
        <v>0</v>
      </c>
      <c r="X191" s="216">
        <f t="shared" si="93"/>
        <v>0</v>
      </c>
      <c r="Y191" s="216">
        <f t="shared" si="93"/>
        <v>0</v>
      </c>
      <c r="Z191" s="216">
        <f>IFERROR(Z189/Z80,0)</f>
        <v>0</v>
      </c>
      <c r="AA191" s="216">
        <f>IFERROR(AA189/AA73,0)</f>
        <v>0</v>
      </c>
      <c r="AB191" s="216">
        <f t="shared" ref="AB191:AK191" si="94">IFERROR(AB189/AB73,0)</f>
        <v>0</v>
      </c>
      <c r="AC191" s="216">
        <f t="shared" si="94"/>
        <v>0</v>
      </c>
      <c r="AD191" s="216">
        <f t="shared" si="94"/>
        <v>0</v>
      </c>
      <c r="AE191" s="216">
        <f t="shared" si="94"/>
        <v>0</v>
      </c>
      <c r="AF191" s="216">
        <f t="shared" si="94"/>
        <v>0</v>
      </c>
      <c r="AG191" s="216">
        <f t="shared" si="94"/>
        <v>0</v>
      </c>
      <c r="AH191" s="216">
        <f t="shared" si="94"/>
        <v>0</v>
      </c>
      <c r="AI191" s="216">
        <f t="shared" si="94"/>
        <v>0</v>
      </c>
      <c r="AJ191" s="216">
        <f t="shared" si="94"/>
        <v>0</v>
      </c>
      <c r="AK191" s="216">
        <f t="shared" si="94"/>
        <v>0</v>
      </c>
      <c r="AL191" s="216">
        <f>IFERROR(AL189/AL80,0)</f>
        <v>0</v>
      </c>
      <c r="AM191" s="216">
        <f>IFERROR(AM189/AM73,0)</f>
        <v>0</v>
      </c>
      <c r="AN191" s="216">
        <f t="shared" ref="AN191:AW191" si="95">IFERROR(AN189/AN73,0)</f>
        <v>0</v>
      </c>
      <c r="AO191" s="216">
        <f t="shared" si="95"/>
        <v>0</v>
      </c>
      <c r="AP191" s="216">
        <f t="shared" si="95"/>
        <v>0</v>
      </c>
      <c r="AQ191" s="216">
        <f t="shared" si="95"/>
        <v>0</v>
      </c>
      <c r="AR191" s="216">
        <f t="shared" si="95"/>
        <v>0</v>
      </c>
      <c r="AS191" s="216">
        <f t="shared" si="95"/>
        <v>0</v>
      </c>
      <c r="AT191" s="216">
        <f t="shared" si="95"/>
        <v>0</v>
      </c>
      <c r="AU191" s="216">
        <f t="shared" si="95"/>
        <v>0</v>
      </c>
      <c r="AV191" s="216">
        <f t="shared" si="95"/>
        <v>0</v>
      </c>
      <c r="AW191" s="216">
        <f t="shared" si="95"/>
        <v>0</v>
      </c>
      <c r="AX191" s="216">
        <f>IFERROR(AX189/AX80,0)</f>
        <v>0</v>
      </c>
      <c r="AY191" s="216">
        <f>IFERROR(AY189/AY73,0)</f>
        <v>0</v>
      </c>
    </row>
    <row r="192" spans="1:51" ht="15.75" thickBot="1" x14ac:dyDescent="0.3">
      <c r="A192" s="99"/>
      <c r="B192" s="79" t="s">
        <v>139</v>
      </c>
      <c r="C192" s="107">
        <f>IFERROR(C190/C73,0)</f>
        <v>0</v>
      </c>
      <c r="D192" s="107">
        <f t="shared" ref="D192:N192" si="96">IFERROR(D190/D73,0)</f>
        <v>1.3380150575947594E-3</v>
      </c>
      <c r="E192" s="107">
        <f t="shared" si="96"/>
        <v>1.2126212864728593E-2</v>
      </c>
      <c r="F192" s="107">
        <f t="shared" si="96"/>
        <v>1.8128299092439175E-2</v>
      </c>
      <c r="G192" s="107">
        <f t="shared" si="96"/>
        <v>4.1577575036599729E-2</v>
      </c>
      <c r="H192" s="107">
        <f t="shared" si="96"/>
        <v>4.9411830028314757E-2</v>
      </c>
      <c r="I192" s="107">
        <f t="shared" si="96"/>
        <v>8.255776048206824E-2</v>
      </c>
      <c r="J192" s="107">
        <f t="shared" si="96"/>
        <v>6.0892866567467473E-2</v>
      </c>
      <c r="K192" s="107">
        <f t="shared" si="96"/>
        <v>7.3844148103059754E-2</v>
      </c>
      <c r="L192" s="107">
        <f t="shared" si="96"/>
        <v>6.7197146513255965E-2</v>
      </c>
      <c r="M192" s="107">
        <f t="shared" si="96"/>
        <v>1.3167632225021286E-3</v>
      </c>
      <c r="N192" s="107">
        <f t="shared" si="96"/>
        <v>2.2962088344118364E-2</v>
      </c>
      <c r="O192" s="217">
        <f>IFERROR(O190/O73,0)</f>
        <v>0</v>
      </c>
      <c r="P192" s="217">
        <f t="shared" ref="P192:Y192" si="97">IFERROR(P190/P73,0)</f>
        <v>0</v>
      </c>
      <c r="Q192" s="217">
        <f t="shared" si="97"/>
        <v>0</v>
      </c>
      <c r="R192" s="217">
        <f t="shared" si="97"/>
        <v>0</v>
      </c>
      <c r="S192" s="217">
        <f t="shared" si="97"/>
        <v>0</v>
      </c>
      <c r="T192" s="217">
        <f t="shared" si="97"/>
        <v>0</v>
      </c>
      <c r="U192" s="217">
        <f t="shared" si="97"/>
        <v>0</v>
      </c>
      <c r="V192" s="217">
        <f t="shared" si="97"/>
        <v>0</v>
      </c>
      <c r="W192" s="217">
        <f t="shared" si="97"/>
        <v>0</v>
      </c>
      <c r="X192" s="217">
        <f t="shared" si="97"/>
        <v>0</v>
      </c>
      <c r="Y192" s="217">
        <f t="shared" si="97"/>
        <v>0</v>
      </c>
      <c r="Z192" s="217">
        <f>IFERROR(Z190/Z81,0)</f>
        <v>0</v>
      </c>
      <c r="AA192" s="217">
        <f>IFERROR(AA190/AA73,0)</f>
        <v>0</v>
      </c>
      <c r="AB192" s="217">
        <f t="shared" ref="AB192:AK192" si="98">IFERROR(AB190/AB73,0)</f>
        <v>0</v>
      </c>
      <c r="AC192" s="217">
        <f t="shared" si="98"/>
        <v>0</v>
      </c>
      <c r="AD192" s="217">
        <f t="shared" si="98"/>
        <v>0</v>
      </c>
      <c r="AE192" s="217">
        <f t="shared" si="98"/>
        <v>0</v>
      </c>
      <c r="AF192" s="217">
        <f t="shared" si="98"/>
        <v>0</v>
      </c>
      <c r="AG192" s="217">
        <f t="shared" si="98"/>
        <v>0</v>
      </c>
      <c r="AH192" s="217">
        <f t="shared" si="98"/>
        <v>0</v>
      </c>
      <c r="AI192" s="217">
        <f t="shared" si="98"/>
        <v>0</v>
      </c>
      <c r="AJ192" s="217">
        <f t="shared" si="98"/>
        <v>0</v>
      </c>
      <c r="AK192" s="217">
        <f t="shared" si="98"/>
        <v>0</v>
      </c>
      <c r="AL192" s="217">
        <f>IFERROR(AL190/AL81,0)</f>
        <v>0</v>
      </c>
      <c r="AM192" s="217">
        <f>IFERROR(AM190/AM73,0)</f>
        <v>0</v>
      </c>
      <c r="AN192" s="217">
        <f t="shared" ref="AN192:AW192" si="99">IFERROR(AN190/AN73,0)</f>
        <v>0</v>
      </c>
      <c r="AO192" s="217">
        <f t="shared" si="99"/>
        <v>0</v>
      </c>
      <c r="AP192" s="217">
        <f t="shared" si="99"/>
        <v>0</v>
      </c>
      <c r="AQ192" s="217">
        <f t="shared" si="99"/>
        <v>0</v>
      </c>
      <c r="AR192" s="217">
        <f t="shared" si="99"/>
        <v>0</v>
      </c>
      <c r="AS192" s="217">
        <f t="shared" si="99"/>
        <v>0</v>
      </c>
      <c r="AT192" s="217">
        <f t="shared" si="99"/>
        <v>0</v>
      </c>
      <c r="AU192" s="217">
        <f t="shared" si="99"/>
        <v>0</v>
      </c>
      <c r="AV192" s="217">
        <f t="shared" si="99"/>
        <v>0</v>
      </c>
      <c r="AW192" s="217">
        <f t="shared" si="99"/>
        <v>0</v>
      </c>
      <c r="AX192" s="217">
        <f>IFERROR(AX190/AX81,0)</f>
        <v>0</v>
      </c>
      <c r="AY192" s="217">
        <f>IFERROR(AY190/AY73,0)</f>
        <v>0</v>
      </c>
    </row>
    <row r="193" spans="1:51" s="1" customFormat="1" ht="15.75" thickBot="1" x14ac:dyDescent="0.3">
      <c r="A193" s="108"/>
      <c r="B193" s="364" t="s">
        <v>140</v>
      </c>
      <c r="C193" s="365">
        <f>C191+C192</f>
        <v>0</v>
      </c>
      <c r="D193" s="365">
        <f t="shared" ref="D193:N193" si="100">D191+D192</f>
        <v>1.5038165165492483E-2</v>
      </c>
      <c r="E193" s="111">
        <f t="shared" si="100"/>
        <v>0.13308967736315713</v>
      </c>
      <c r="F193" s="111">
        <f t="shared" si="100"/>
        <v>0.18293846186639379</v>
      </c>
      <c r="G193" s="111">
        <f t="shared" si="100"/>
        <v>0.35374916898506026</v>
      </c>
      <c r="H193" s="111">
        <f t="shared" si="100"/>
        <v>0.2954134378201711</v>
      </c>
      <c r="I193" s="111">
        <f t="shared" si="100"/>
        <v>0.52966509632207059</v>
      </c>
      <c r="J193" s="111">
        <f t="shared" si="100"/>
        <v>0.37398059770194814</v>
      </c>
      <c r="K193" s="111">
        <f t="shared" si="100"/>
        <v>0.48056770766059975</v>
      </c>
      <c r="L193" s="111">
        <f t="shared" si="100"/>
        <v>0.64288277843639696</v>
      </c>
      <c r="M193" s="111">
        <f t="shared" si="100"/>
        <v>1.2987535144459645E-2</v>
      </c>
      <c r="N193" s="111">
        <f t="shared" si="100"/>
        <v>0.28545458211872576</v>
      </c>
      <c r="O193" s="366">
        <f>O191+O192</f>
        <v>0</v>
      </c>
      <c r="P193" s="366">
        <f t="shared" ref="P193:X193" si="101">P191+P192</f>
        <v>0</v>
      </c>
      <c r="Q193" s="220">
        <f t="shared" si="101"/>
        <v>0</v>
      </c>
      <c r="R193" s="220">
        <f t="shared" si="101"/>
        <v>0</v>
      </c>
      <c r="S193" s="220">
        <f t="shared" si="101"/>
        <v>0</v>
      </c>
      <c r="T193" s="220">
        <f t="shared" si="101"/>
        <v>0</v>
      </c>
      <c r="U193" s="220">
        <f t="shared" si="101"/>
        <v>0</v>
      </c>
      <c r="V193" s="220">
        <f t="shared" si="101"/>
        <v>0</v>
      </c>
      <c r="W193" s="220">
        <f t="shared" si="101"/>
        <v>0</v>
      </c>
      <c r="X193" s="220">
        <f t="shared" si="101"/>
        <v>0</v>
      </c>
      <c r="Y193" s="220">
        <f>Y191+Y192</f>
        <v>0</v>
      </c>
      <c r="Z193" s="220">
        <f>Z191+Z192</f>
        <v>0</v>
      </c>
      <c r="AA193" s="366">
        <f>AA191+AA192</f>
        <v>0</v>
      </c>
      <c r="AB193" s="366">
        <f t="shared" ref="AB193:AJ193" si="102">AB191+AB192</f>
        <v>0</v>
      </c>
      <c r="AC193" s="220">
        <f t="shared" si="102"/>
        <v>0</v>
      </c>
      <c r="AD193" s="220">
        <f t="shared" si="102"/>
        <v>0</v>
      </c>
      <c r="AE193" s="220">
        <f t="shared" si="102"/>
        <v>0</v>
      </c>
      <c r="AF193" s="220">
        <f t="shared" si="102"/>
        <v>0</v>
      </c>
      <c r="AG193" s="220">
        <f t="shared" si="102"/>
        <v>0</v>
      </c>
      <c r="AH193" s="220">
        <f t="shared" si="102"/>
        <v>0</v>
      </c>
      <c r="AI193" s="220">
        <f t="shared" si="102"/>
        <v>0</v>
      </c>
      <c r="AJ193" s="220">
        <f t="shared" si="102"/>
        <v>0</v>
      </c>
      <c r="AK193" s="220">
        <f>AK191+AK192</f>
        <v>0</v>
      </c>
      <c r="AL193" s="220">
        <f>AL191+AL192</f>
        <v>0</v>
      </c>
      <c r="AM193" s="366">
        <f>AM191+AM192</f>
        <v>0</v>
      </c>
      <c r="AN193" s="366">
        <f t="shared" ref="AN193:AV193" si="103">AN191+AN192</f>
        <v>0</v>
      </c>
      <c r="AO193" s="220">
        <f t="shared" si="103"/>
        <v>0</v>
      </c>
      <c r="AP193" s="220">
        <f t="shared" si="103"/>
        <v>0</v>
      </c>
      <c r="AQ193" s="220">
        <f t="shared" si="103"/>
        <v>0</v>
      </c>
      <c r="AR193" s="220">
        <f t="shared" si="103"/>
        <v>0</v>
      </c>
      <c r="AS193" s="220">
        <f t="shared" si="103"/>
        <v>0</v>
      </c>
      <c r="AT193" s="220">
        <f t="shared" si="103"/>
        <v>0</v>
      </c>
      <c r="AU193" s="220">
        <f t="shared" si="103"/>
        <v>0</v>
      </c>
      <c r="AV193" s="220">
        <f t="shared" si="103"/>
        <v>0</v>
      </c>
      <c r="AW193" s="220">
        <f>AW191+AW192</f>
        <v>0</v>
      </c>
      <c r="AX193" s="220">
        <f>AX191+AX192</f>
        <v>0</v>
      </c>
      <c r="AY193" s="366">
        <f>AY191+AY192</f>
        <v>0</v>
      </c>
    </row>
    <row r="194" spans="1:51" x14ac:dyDescent="0.25">
      <c r="A194" s="99"/>
      <c r="B194" s="99" t="s">
        <v>141</v>
      </c>
      <c r="C194" s="113">
        <f>C186+C193</f>
        <v>0</v>
      </c>
      <c r="D194" s="113">
        <f t="shared" ref="D194:N194" si="104">D186+D193</f>
        <v>0.99999999999999989</v>
      </c>
      <c r="E194" s="113">
        <f t="shared" si="104"/>
        <v>0.99999999999999978</v>
      </c>
      <c r="F194" s="113">
        <f t="shared" si="104"/>
        <v>1</v>
      </c>
      <c r="G194" s="113">
        <f t="shared" si="104"/>
        <v>1</v>
      </c>
      <c r="H194" s="113">
        <f t="shared" si="104"/>
        <v>1</v>
      </c>
      <c r="I194" s="113">
        <f t="shared" si="104"/>
        <v>1.0000000000000002</v>
      </c>
      <c r="J194" s="113">
        <f t="shared" si="104"/>
        <v>1.0000000000000002</v>
      </c>
      <c r="K194" s="113">
        <f t="shared" si="104"/>
        <v>1</v>
      </c>
      <c r="L194" s="113">
        <f t="shared" si="104"/>
        <v>0.99999999999999989</v>
      </c>
      <c r="M194" s="113">
        <f t="shared" si="104"/>
        <v>1.0000000000000002</v>
      </c>
      <c r="N194" s="113">
        <f t="shared" si="104"/>
        <v>1</v>
      </c>
      <c r="O194" s="222">
        <f>O186+O193</f>
        <v>0</v>
      </c>
      <c r="P194" s="222">
        <f t="shared" ref="P194:Z194" si="105">P186+P193</f>
        <v>0</v>
      </c>
      <c r="Q194" s="222">
        <f t="shared" si="105"/>
        <v>0</v>
      </c>
      <c r="R194" s="222">
        <f t="shared" si="105"/>
        <v>0</v>
      </c>
      <c r="S194" s="222">
        <f t="shared" si="105"/>
        <v>0</v>
      </c>
      <c r="T194" s="222">
        <f t="shared" si="105"/>
        <v>0</v>
      </c>
      <c r="U194" s="222">
        <f t="shared" si="105"/>
        <v>0</v>
      </c>
      <c r="V194" s="222">
        <f t="shared" si="105"/>
        <v>0</v>
      </c>
      <c r="W194" s="222">
        <f t="shared" si="105"/>
        <v>0</v>
      </c>
      <c r="X194" s="222">
        <f t="shared" si="105"/>
        <v>0</v>
      </c>
      <c r="Y194" s="222">
        <f t="shared" si="105"/>
        <v>0</v>
      </c>
      <c r="Z194" s="222">
        <f t="shared" si="105"/>
        <v>0</v>
      </c>
      <c r="AA194" s="222">
        <f>AA186+AA193</f>
        <v>0</v>
      </c>
      <c r="AB194" s="222">
        <f t="shared" ref="AB194:AL194" si="106">AB186+AB193</f>
        <v>0</v>
      </c>
      <c r="AC194" s="222">
        <f t="shared" si="106"/>
        <v>0</v>
      </c>
      <c r="AD194" s="222">
        <f t="shared" si="106"/>
        <v>0</v>
      </c>
      <c r="AE194" s="222">
        <f t="shared" si="106"/>
        <v>0</v>
      </c>
      <c r="AF194" s="222">
        <f t="shared" si="106"/>
        <v>0</v>
      </c>
      <c r="AG194" s="222">
        <f t="shared" si="106"/>
        <v>0</v>
      </c>
      <c r="AH194" s="222">
        <f t="shared" si="106"/>
        <v>0</v>
      </c>
      <c r="AI194" s="222">
        <f t="shared" si="106"/>
        <v>0</v>
      </c>
      <c r="AJ194" s="222">
        <f t="shared" si="106"/>
        <v>0</v>
      </c>
      <c r="AK194" s="222">
        <f t="shared" si="106"/>
        <v>0</v>
      </c>
      <c r="AL194" s="222">
        <f t="shared" si="106"/>
        <v>0</v>
      </c>
      <c r="AM194" s="222">
        <f>AM186+AM193</f>
        <v>0</v>
      </c>
      <c r="AN194" s="222">
        <f t="shared" ref="AN194:AX194" si="107">AN186+AN193</f>
        <v>0</v>
      </c>
      <c r="AO194" s="222">
        <f t="shared" si="107"/>
        <v>0</v>
      </c>
      <c r="AP194" s="222">
        <f t="shared" si="107"/>
        <v>0</v>
      </c>
      <c r="AQ194" s="222">
        <f t="shared" si="107"/>
        <v>0</v>
      </c>
      <c r="AR194" s="222">
        <f t="shared" si="107"/>
        <v>0</v>
      </c>
      <c r="AS194" s="222">
        <f t="shared" si="107"/>
        <v>0</v>
      </c>
      <c r="AT194" s="222">
        <f t="shared" si="107"/>
        <v>0</v>
      </c>
      <c r="AU194" s="222">
        <f t="shared" si="107"/>
        <v>0</v>
      </c>
      <c r="AV194" s="222">
        <f t="shared" si="107"/>
        <v>0</v>
      </c>
      <c r="AW194" s="222">
        <f t="shared" si="107"/>
        <v>0</v>
      </c>
      <c r="AX194" s="222">
        <f t="shared" si="107"/>
        <v>0</v>
      </c>
      <c r="AY194" s="222">
        <f>AY186+AY193</f>
        <v>0</v>
      </c>
    </row>
    <row r="195" spans="1:51" x14ac:dyDescent="0.25">
      <c r="A195" s="99"/>
      <c r="B195" s="99"/>
      <c r="C195" s="102"/>
      <c r="D195" s="102"/>
      <c r="E195" s="102"/>
      <c r="F195" s="102"/>
      <c r="G195" s="102"/>
      <c r="H195" s="102"/>
      <c r="I195" s="102"/>
      <c r="J195" s="102"/>
      <c r="K195" s="102"/>
      <c r="L195" s="102"/>
      <c r="M195" s="102"/>
      <c r="N195" s="102"/>
      <c r="O195" s="102"/>
      <c r="P195" s="102"/>
      <c r="Q195" s="102"/>
      <c r="R195" s="102"/>
      <c r="S195" s="102"/>
      <c r="T195" s="102"/>
      <c r="U195" s="102"/>
      <c r="V195" s="102"/>
      <c r="W195" s="102"/>
      <c r="X195" s="102"/>
      <c r="Y195" s="102"/>
      <c r="Z195" s="102"/>
      <c r="AA195" s="102"/>
      <c r="AB195" s="102"/>
      <c r="AC195" s="102"/>
      <c r="AD195" s="102"/>
      <c r="AE195" s="102"/>
      <c r="AF195" s="102"/>
      <c r="AG195" s="102"/>
      <c r="AH195" s="102"/>
      <c r="AI195" s="102"/>
      <c r="AJ195" s="102"/>
      <c r="AK195" s="102"/>
      <c r="AL195" s="102"/>
      <c r="AM195" s="102"/>
      <c r="AN195" s="102"/>
      <c r="AO195" s="102"/>
      <c r="AP195" s="102"/>
      <c r="AQ195" s="102"/>
      <c r="AR195" s="102"/>
      <c r="AS195" s="102"/>
      <c r="AT195" s="102"/>
      <c r="AU195" s="102"/>
      <c r="AV195" s="102"/>
      <c r="AW195" s="102"/>
      <c r="AX195" s="102"/>
      <c r="AY195" s="102"/>
    </row>
    <row r="196" spans="1:51" x14ac:dyDescent="0.25">
      <c r="A196" s="99"/>
      <c r="B196" s="99" t="s">
        <v>142</v>
      </c>
      <c r="C196" s="114">
        <f t="shared" ref="C196" si="108">SUM(C182:C183)</f>
        <v>0</v>
      </c>
      <c r="D196" s="114">
        <f t="shared" ref="D196:N196" si="109">SUM(D182:D183)</f>
        <v>290.42084799874539</v>
      </c>
      <c r="E196" s="115">
        <f t="shared" si="109"/>
        <v>2898.7093873290223</v>
      </c>
      <c r="F196" s="115">
        <f t="shared" si="109"/>
        <v>5603.271355402303</v>
      </c>
      <c r="G196" s="115">
        <f t="shared" si="109"/>
        <v>7904.8228900978029</v>
      </c>
      <c r="H196" s="115">
        <f t="shared" si="109"/>
        <v>23525.195443325512</v>
      </c>
      <c r="I196" s="115">
        <f t="shared" si="109"/>
        <v>23718.729192746898</v>
      </c>
      <c r="J196" s="115">
        <f t="shared" si="109"/>
        <v>34084.043551895724</v>
      </c>
      <c r="K196" s="115">
        <f t="shared" si="109"/>
        <v>21841.119106325994</v>
      </c>
      <c r="L196" s="115">
        <f t="shared" si="109"/>
        <v>8777.8005591997862</v>
      </c>
      <c r="M196" s="116">
        <f t="shared" si="109"/>
        <v>23882.387408766896</v>
      </c>
      <c r="N196" s="116">
        <f t="shared" si="109"/>
        <v>24933.155123378572</v>
      </c>
      <c r="O196" s="228">
        <f t="shared" ref="O196:P196" si="110">SUM(O182:O183)</f>
        <v>0</v>
      </c>
      <c r="P196" s="228">
        <f t="shared" si="110"/>
        <v>0</v>
      </c>
      <c r="Q196" s="229">
        <f>SUM(Q182:Q183)</f>
        <v>0</v>
      </c>
      <c r="R196" s="229">
        <f t="shared" ref="R196:AB196" si="111">SUM(R182:R183)</f>
        <v>0</v>
      </c>
      <c r="S196" s="229">
        <f t="shared" si="111"/>
        <v>0</v>
      </c>
      <c r="T196" s="229">
        <f t="shared" si="111"/>
        <v>0</v>
      </c>
      <c r="U196" s="229">
        <f t="shared" si="111"/>
        <v>0</v>
      </c>
      <c r="V196" s="229">
        <f t="shared" si="111"/>
        <v>0</v>
      </c>
      <c r="W196" s="229">
        <f t="shared" si="111"/>
        <v>0</v>
      </c>
      <c r="X196" s="229">
        <f t="shared" si="111"/>
        <v>0</v>
      </c>
      <c r="Y196" s="230">
        <f t="shared" si="111"/>
        <v>0</v>
      </c>
      <c r="Z196" s="230">
        <f t="shared" si="111"/>
        <v>0</v>
      </c>
      <c r="AA196" s="228">
        <f t="shared" si="111"/>
        <v>0</v>
      </c>
      <c r="AB196" s="228">
        <f t="shared" si="111"/>
        <v>0</v>
      </c>
      <c r="AC196" s="229">
        <f>SUM(AC182:AC183)</f>
        <v>0</v>
      </c>
      <c r="AD196" s="229">
        <f t="shared" ref="AD196:AN196" si="112">SUM(AD182:AD183)</f>
        <v>0</v>
      </c>
      <c r="AE196" s="229">
        <f t="shared" si="112"/>
        <v>0</v>
      </c>
      <c r="AF196" s="229">
        <f t="shared" si="112"/>
        <v>0</v>
      </c>
      <c r="AG196" s="229">
        <f t="shared" si="112"/>
        <v>0</v>
      </c>
      <c r="AH196" s="229">
        <f t="shared" si="112"/>
        <v>0</v>
      </c>
      <c r="AI196" s="229">
        <f t="shared" si="112"/>
        <v>0</v>
      </c>
      <c r="AJ196" s="229">
        <f t="shared" si="112"/>
        <v>0</v>
      </c>
      <c r="AK196" s="230">
        <f t="shared" si="112"/>
        <v>0</v>
      </c>
      <c r="AL196" s="230">
        <f t="shared" si="112"/>
        <v>0</v>
      </c>
      <c r="AM196" s="228">
        <f t="shared" si="112"/>
        <v>0</v>
      </c>
      <c r="AN196" s="228">
        <f t="shared" si="112"/>
        <v>0</v>
      </c>
      <c r="AO196" s="229">
        <f>SUM(AO182:AO183)</f>
        <v>0</v>
      </c>
      <c r="AP196" s="229">
        <f t="shared" ref="AP196:AY196" si="113">SUM(AP182:AP183)</f>
        <v>0</v>
      </c>
      <c r="AQ196" s="229">
        <f t="shared" si="113"/>
        <v>0</v>
      </c>
      <c r="AR196" s="229">
        <f t="shared" si="113"/>
        <v>0</v>
      </c>
      <c r="AS196" s="229">
        <f t="shared" si="113"/>
        <v>0</v>
      </c>
      <c r="AT196" s="229">
        <f t="shared" si="113"/>
        <v>0</v>
      </c>
      <c r="AU196" s="229">
        <f t="shared" si="113"/>
        <v>0</v>
      </c>
      <c r="AV196" s="229">
        <f t="shared" si="113"/>
        <v>0</v>
      </c>
      <c r="AW196" s="230">
        <f t="shared" si="113"/>
        <v>0</v>
      </c>
      <c r="AX196" s="230">
        <f t="shared" si="113"/>
        <v>0</v>
      </c>
      <c r="AY196" s="228">
        <f t="shared" si="113"/>
        <v>0</v>
      </c>
    </row>
    <row r="197" spans="1:51" x14ac:dyDescent="0.25">
      <c r="A197" s="99"/>
      <c r="B197" s="99" t="s">
        <v>143</v>
      </c>
      <c r="C197" s="114">
        <f t="shared" ref="C197" si="114">SUM(C189:C190)</f>
        <v>0</v>
      </c>
      <c r="D197" s="114">
        <f t="shared" ref="D197:N197" si="115">SUM(D189:D190)</f>
        <v>4.4340770629364812</v>
      </c>
      <c r="E197" s="115">
        <f t="shared" si="115"/>
        <v>445.01523059010225</v>
      </c>
      <c r="F197" s="115">
        <f t="shared" si="115"/>
        <v>1254.5613706390177</v>
      </c>
      <c r="G197" s="115">
        <f t="shared" si="115"/>
        <v>4326.995640306629</v>
      </c>
      <c r="H197" s="115">
        <f t="shared" si="115"/>
        <v>9863.4564357906092</v>
      </c>
      <c r="I197" s="115">
        <f t="shared" si="115"/>
        <v>26710.718010237499</v>
      </c>
      <c r="J197" s="115">
        <f t="shared" si="115"/>
        <v>20361.622871184383</v>
      </c>
      <c r="K197" s="115">
        <f t="shared" si="115"/>
        <v>20206.93879927466</v>
      </c>
      <c r="L197" s="115">
        <f t="shared" si="115"/>
        <v>15801.805321376463</v>
      </c>
      <c r="M197" s="116">
        <f t="shared" si="115"/>
        <v>314.25474028877403</v>
      </c>
      <c r="N197" s="116">
        <f t="shared" si="115"/>
        <v>9960.5752112288719</v>
      </c>
      <c r="O197" s="228">
        <f t="shared" ref="O197:P197" si="116">SUM(O189:O190)</f>
        <v>0</v>
      </c>
      <c r="P197" s="228">
        <f t="shared" si="116"/>
        <v>0</v>
      </c>
      <c r="Q197" s="229">
        <f>SUM(Q189:Q190)</f>
        <v>0</v>
      </c>
      <c r="R197" s="229">
        <f t="shared" ref="R197:AB197" si="117">SUM(R189:R190)</f>
        <v>0</v>
      </c>
      <c r="S197" s="229">
        <f t="shared" si="117"/>
        <v>0</v>
      </c>
      <c r="T197" s="229">
        <f t="shared" si="117"/>
        <v>0</v>
      </c>
      <c r="U197" s="229">
        <f t="shared" si="117"/>
        <v>0</v>
      </c>
      <c r="V197" s="229">
        <f t="shared" si="117"/>
        <v>0</v>
      </c>
      <c r="W197" s="229">
        <f t="shared" si="117"/>
        <v>0</v>
      </c>
      <c r="X197" s="229">
        <f t="shared" si="117"/>
        <v>0</v>
      </c>
      <c r="Y197" s="230">
        <f t="shared" si="117"/>
        <v>0</v>
      </c>
      <c r="Z197" s="230">
        <f t="shared" si="117"/>
        <v>0</v>
      </c>
      <c r="AA197" s="228">
        <f t="shared" si="117"/>
        <v>0</v>
      </c>
      <c r="AB197" s="228">
        <f t="shared" si="117"/>
        <v>0</v>
      </c>
      <c r="AC197" s="229">
        <f>SUM(AC189:AC190)</f>
        <v>0</v>
      </c>
      <c r="AD197" s="229">
        <f t="shared" ref="AD197:AN197" si="118">SUM(AD189:AD190)</f>
        <v>0</v>
      </c>
      <c r="AE197" s="229">
        <f t="shared" si="118"/>
        <v>0</v>
      </c>
      <c r="AF197" s="229">
        <f t="shared" si="118"/>
        <v>0</v>
      </c>
      <c r="AG197" s="229">
        <f t="shared" si="118"/>
        <v>0</v>
      </c>
      <c r="AH197" s="229">
        <f t="shared" si="118"/>
        <v>0</v>
      </c>
      <c r="AI197" s="229">
        <f t="shared" si="118"/>
        <v>0</v>
      </c>
      <c r="AJ197" s="229">
        <f t="shared" si="118"/>
        <v>0</v>
      </c>
      <c r="AK197" s="230">
        <f t="shared" si="118"/>
        <v>0</v>
      </c>
      <c r="AL197" s="230">
        <f t="shared" si="118"/>
        <v>0</v>
      </c>
      <c r="AM197" s="228">
        <f t="shared" si="118"/>
        <v>0</v>
      </c>
      <c r="AN197" s="228">
        <f t="shared" si="118"/>
        <v>0</v>
      </c>
      <c r="AO197" s="229">
        <f>SUM(AO189:AO190)</f>
        <v>0</v>
      </c>
      <c r="AP197" s="229">
        <f t="shared" ref="AP197:AY197" si="119">SUM(AP189:AP190)</f>
        <v>0</v>
      </c>
      <c r="AQ197" s="229">
        <f t="shared" si="119"/>
        <v>0</v>
      </c>
      <c r="AR197" s="229">
        <f t="shared" si="119"/>
        <v>0</v>
      </c>
      <c r="AS197" s="229">
        <f t="shared" si="119"/>
        <v>0</v>
      </c>
      <c r="AT197" s="229">
        <f t="shared" si="119"/>
        <v>0</v>
      </c>
      <c r="AU197" s="229">
        <f t="shared" si="119"/>
        <v>0</v>
      </c>
      <c r="AV197" s="229">
        <f t="shared" si="119"/>
        <v>0</v>
      </c>
      <c r="AW197" s="230">
        <f t="shared" si="119"/>
        <v>0</v>
      </c>
      <c r="AX197" s="230">
        <f t="shared" si="119"/>
        <v>0</v>
      </c>
      <c r="AY197" s="228">
        <f t="shared" si="119"/>
        <v>0</v>
      </c>
    </row>
    <row r="198" spans="1:51" x14ac:dyDescent="0.25">
      <c r="A198" s="99"/>
      <c r="B198" s="99" t="s">
        <v>130</v>
      </c>
      <c r="C198" s="117">
        <f t="shared" ref="C198" si="120">SUM(C196:C197)</f>
        <v>0</v>
      </c>
      <c r="D198" s="117">
        <f t="shared" ref="D198:N198" si="121">SUM(D196:D197)</f>
        <v>294.85492506168185</v>
      </c>
      <c r="E198" s="117">
        <f t="shared" si="121"/>
        <v>3343.7246179191247</v>
      </c>
      <c r="F198" s="117">
        <f t="shared" si="121"/>
        <v>6857.8327260413207</v>
      </c>
      <c r="G198" s="117">
        <f t="shared" si="121"/>
        <v>12231.818530404431</v>
      </c>
      <c r="H198" s="117">
        <f t="shared" si="121"/>
        <v>33388.651879116122</v>
      </c>
      <c r="I198" s="117">
        <f t="shared" si="121"/>
        <v>50429.447202984396</v>
      </c>
      <c r="J198" s="117">
        <f t="shared" si="121"/>
        <v>54445.666423080111</v>
      </c>
      <c r="K198" s="117">
        <f t="shared" si="121"/>
        <v>42048.057905600654</v>
      </c>
      <c r="L198" s="117">
        <f t="shared" si="121"/>
        <v>24579.605880576251</v>
      </c>
      <c r="M198" s="118">
        <f t="shared" si="121"/>
        <v>24196.642149055671</v>
      </c>
      <c r="N198" s="118">
        <f t="shared" si="121"/>
        <v>34893.730334607448</v>
      </c>
      <c r="O198" s="231">
        <f t="shared" ref="O198:Q198" si="122">SUM(O196:O197)</f>
        <v>0</v>
      </c>
      <c r="P198" s="231">
        <f t="shared" si="122"/>
        <v>0</v>
      </c>
      <c r="Q198" s="231">
        <f t="shared" si="122"/>
        <v>0</v>
      </c>
      <c r="R198" s="231">
        <f>SUM(R196:R197)</f>
        <v>0</v>
      </c>
      <c r="S198" s="231">
        <f t="shared" ref="S198:X198" si="123">SUM(S196:S197)</f>
        <v>0</v>
      </c>
      <c r="T198" s="231">
        <f t="shared" si="123"/>
        <v>0</v>
      </c>
      <c r="U198" s="231">
        <f t="shared" si="123"/>
        <v>0</v>
      </c>
      <c r="V198" s="231">
        <f t="shared" si="123"/>
        <v>0</v>
      </c>
      <c r="W198" s="231">
        <f t="shared" si="123"/>
        <v>0</v>
      </c>
      <c r="X198" s="231">
        <f t="shared" si="123"/>
        <v>0</v>
      </c>
      <c r="Y198" s="232">
        <f>SUM(Y196:Y197)</f>
        <v>0</v>
      </c>
      <c r="Z198" s="232">
        <f t="shared" ref="Z198:AC198" si="124">SUM(Z196:Z197)</f>
        <v>0</v>
      </c>
      <c r="AA198" s="231">
        <f t="shared" si="124"/>
        <v>0</v>
      </c>
      <c r="AB198" s="231">
        <f t="shared" si="124"/>
        <v>0</v>
      </c>
      <c r="AC198" s="231">
        <f t="shared" si="124"/>
        <v>0</v>
      </c>
      <c r="AD198" s="231">
        <f>SUM(AD196:AD197)</f>
        <v>0</v>
      </c>
      <c r="AE198" s="231">
        <f t="shared" ref="AE198:AJ198" si="125">SUM(AE196:AE197)</f>
        <v>0</v>
      </c>
      <c r="AF198" s="231">
        <f t="shared" si="125"/>
        <v>0</v>
      </c>
      <c r="AG198" s="231">
        <f t="shared" si="125"/>
        <v>0</v>
      </c>
      <c r="AH198" s="231">
        <f t="shared" si="125"/>
        <v>0</v>
      </c>
      <c r="AI198" s="231">
        <f t="shared" si="125"/>
        <v>0</v>
      </c>
      <c r="AJ198" s="231">
        <f t="shared" si="125"/>
        <v>0</v>
      </c>
      <c r="AK198" s="232">
        <f>SUM(AK196:AK197)</f>
        <v>0</v>
      </c>
      <c r="AL198" s="232">
        <f t="shared" ref="AL198:AO198" si="126">SUM(AL196:AL197)</f>
        <v>0</v>
      </c>
      <c r="AM198" s="231">
        <f t="shared" si="126"/>
        <v>0</v>
      </c>
      <c r="AN198" s="231">
        <f t="shared" si="126"/>
        <v>0</v>
      </c>
      <c r="AO198" s="231">
        <f t="shared" si="126"/>
        <v>0</v>
      </c>
      <c r="AP198" s="231">
        <f>SUM(AP196:AP197)</f>
        <v>0</v>
      </c>
      <c r="AQ198" s="231">
        <f t="shared" ref="AQ198:AV198" si="127">SUM(AQ196:AQ197)</f>
        <v>0</v>
      </c>
      <c r="AR198" s="231">
        <f t="shared" si="127"/>
        <v>0</v>
      </c>
      <c r="AS198" s="231">
        <f t="shared" si="127"/>
        <v>0</v>
      </c>
      <c r="AT198" s="231">
        <f t="shared" si="127"/>
        <v>0</v>
      </c>
      <c r="AU198" s="231">
        <f t="shared" si="127"/>
        <v>0</v>
      </c>
      <c r="AV198" s="231">
        <f t="shared" si="127"/>
        <v>0</v>
      </c>
      <c r="AW198" s="232">
        <f>SUM(AW196:AW197)</f>
        <v>0</v>
      </c>
      <c r="AX198" s="232">
        <f t="shared" ref="AX198:AY198" si="128">SUM(AX196:AX197)</f>
        <v>0</v>
      </c>
      <c r="AY198" s="231">
        <f t="shared" si="128"/>
        <v>0</v>
      </c>
    </row>
    <row r="200" spans="1:51" x14ac:dyDescent="0.25">
      <c r="B200" s="169" t="s">
        <v>221</v>
      </c>
      <c r="C200" s="363">
        <f>C198-C73</f>
        <v>0</v>
      </c>
      <c r="D200" s="363">
        <f t="shared" ref="D200:N200" si="129">D198-D73</f>
        <v>0</v>
      </c>
      <c r="E200" s="363">
        <f t="shared" si="129"/>
        <v>0</v>
      </c>
      <c r="F200" s="363">
        <f t="shared" si="129"/>
        <v>0</v>
      </c>
      <c r="G200" s="363">
        <f t="shared" si="129"/>
        <v>0</v>
      </c>
      <c r="H200" s="363">
        <f t="shared" si="129"/>
        <v>0</v>
      </c>
      <c r="I200" s="363">
        <f t="shared" si="129"/>
        <v>0</v>
      </c>
      <c r="J200" s="363">
        <f t="shared" si="129"/>
        <v>0</v>
      </c>
      <c r="K200" s="363">
        <f t="shared" si="129"/>
        <v>0</v>
      </c>
      <c r="L200" s="363">
        <f t="shared" si="129"/>
        <v>0</v>
      </c>
      <c r="M200" s="363">
        <f t="shared" si="129"/>
        <v>0</v>
      </c>
      <c r="N200" s="363">
        <f t="shared" si="129"/>
        <v>0</v>
      </c>
    </row>
    <row r="201" spans="1:51" x14ac:dyDescent="0.25">
      <c r="B201" s="169"/>
      <c r="C201" s="169"/>
      <c r="D201" s="169"/>
      <c r="E201" s="169"/>
      <c r="F201" s="169"/>
      <c r="G201" s="169"/>
      <c r="H201" s="169"/>
      <c r="I201" s="169"/>
      <c r="J201" s="169"/>
      <c r="K201" s="169"/>
      <c r="L201" s="169"/>
      <c r="M201" s="169"/>
      <c r="N201" s="169"/>
    </row>
  </sheetData>
  <mergeCells count="22">
    <mergeCell ref="A142:A158"/>
    <mergeCell ref="A161:A177"/>
    <mergeCell ref="C125:N125"/>
    <mergeCell ref="O125:Z125"/>
    <mergeCell ref="AA125:AL125"/>
    <mergeCell ref="AM108:AX108"/>
    <mergeCell ref="O107:Z107"/>
    <mergeCell ref="AA107:AL107"/>
    <mergeCell ref="AM107:AX107"/>
    <mergeCell ref="A126:A139"/>
    <mergeCell ref="AM125:AX125"/>
    <mergeCell ref="A107:A122"/>
    <mergeCell ref="B107:N107"/>
    <mergeCell ref="B108:N108"/>
    <mergeCell ref="O108:Z108"/>
    <mergeCell ref="AA108:AL108"/>
    <mergeCell ref="A92:A105"/>
    <mergeCell ref="A77:A90"/>
    <mergeCell ref="A4:A19"/>
    <mergeCell ref="A22:A37"/>
    <mergeCell ref="A40:A55"/>
    <mergeCell ref="A58:A74"/>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5" tint="0.59999389629810485"/>
  </sheetPr>
  <dimension ref="A1:BA201"/>
  <sheetViews>
    <sheetView zoomScale="80" zoomScaleNormal="80" workbookViewId="0">
      <pane xSplit="2" topLeftCell="AP1" activePane="topRight" state="frozen"/>
      <selection activeCell="N79" sqref="N79"/>
      <selection pane="topRight" activeCell="AV35" sqref="AV35"/>
    </sheetView>
  </sheetViews>
  <sheetFormatPr defaultRowHeight="15" x14ac:dyDescent="0.25"/>
  <cols>
    <col min="1" max="1" width="9.140625" customWidth="1"/>
    <col min="2" max="2" width="24.85546875" customWidth="1"/>
    <col min="3" max="3" width="15.85546875" bestFit="1" customWidth="1"/>
    <col min="4" max="10" width="13.85546875" customWidth="1"/>
    <col min="11" max="11" width="15.140625" customWidth="1"/>
    <col min="12" max="16" width="14.140625" bestFit="1" customWidth="1"/>
    <col min="17" max="51" width="14.140625" customWidth="1"/>
    <col min="52" max="53" width="10.5703125" bestFit="1" customWidth="1"/>
  </cols>
  <sheetData>
    <row r="1" spans="1:53" s="2" customFormat="1" ht="15.75" thickBot="1" x14ac:dyDescent="0.3">
      <c r="A1" s="18"/>
      <c r="B1" s="18"/>
      <c r="C1" s="18"/>
      <c r="D1" s="18"/>
      <c r="E1" s="18"/>
      <c r="F1" s="18"/>
      <c r="G1" s="18"/>
      <c r="H1" s="18"/>
      <c r="I1" s="18"/>
      <c r="J1" s="18"/>
      <c r="K1" s="18"/>
      <c r="L1" s="18"/>
      <c r="M1" s="18"/>
      <c r="N1" s="18"/>
      <c r="O1" s="18"/>
      <c r="P1" s="18"/>
      <c r="Q1" s="18"/>
      <c r="R1" s="18"/>
      <c r="S1" s="18"/>
      <c r="T1" s="18"/>
      <c r="U1" s="18"/>
      <c r="V1" s="18"/>
      <c r="W1" s="18"/>
      <c r="X1" s="18"/>
      <c r="Y1" s="18"/>
      <c r="Z1" s="18"/>
      <c r="AA1" s="18"/>
      <c r="AB1" s="18"/>
      <c r="AC1" s="18"/>
      <c r="AD1" s="18"/>
      <c r="AE1" s="18"/>
      <c r="AF1" s="18"/>
      <c r="AG1" s="18"/>
      <c r="AH1" s="18"/>
      <c r="AI1" s="18"/>
      <c r="AJ1" s="18"/>
      <c r="AK1" s="18"/>
      <c r="AL1" s="18"/>
      <c r="AM1" s="18"/>
      <c r="AN1" s="18"/>
      <c r="AO1" s="18"/>
      <c r="AP1" s="18"/>
      <c r="AQ1" s="18"/>
      <c r="AR1" s="18"/>
      <c r="AS1" s="18"/>
      <c r="AT1" s="18"/>
      <c r="AU1" s="18"/>
      <c r="AV1" s="18"/>
      <c r="AW1" s="18"/>
      <c r="AX1" s="18"/>
      <c r="AY1" s="18"/>
      <c r="AZ1"/>
      <c r="BA1"/>
    </row>
    <row r="2" spans="1:53" ht="15.75" thickBot="1" x14ac:dyDescent="0.3">
      <c r="A2" s="18"/>
      <c r="B2" s="28" t="s">
        <v>13</v>
      </c>
      <c r="C2" s="380">
        <f>' 1M - RES'!C2</f>
        <v>0.79559297687405006</v>
      </c>
      <c r="D2" s="385">
        <f>C2</f>
        <v>0.79559297687405006</v>
      </c>
      <c r="E2" s="385">
        <f t="shared" ref="E2:AY2" si="0">D2</f>
        <v>0.79559297687405006</v>
      </c>
      <c r="F2" s="385">
        <f t="shared" si="0"/>
        <v>0.79559297687405006</v>
      </c>
      <c r="G2" s="385">
        <f t="shared" si="0"/>
        <v>0.79559297687405006</v>
      </c>
      <c r="H2" s="385">
        <f t="shared" si="0"/>
        <v>0.79559297687405006</v>
      </c>
      <c r="I2" s="385">
        <f t="shared" si="0"/>
        <v>0.79559297687405006</v>
      </c>
      <c r="J2" s="385">
        <f t="shared" si="0"/>
        <v>0.79559297687405006</v>
      </c>
      <c r="K2" s="385">
        <f t="shared" si="0"/>
        <v>0.79559297687405006</v>
      </c>
      <c r="L2" s="385">
        <f t="shared" si="0"/>
        <v>0.79559297687405006</v>
      </c>
      <c r="M2" s="385">
        <f t="shared" si="0"/>
        <v>0.79559297687405006</v>
      </c>
      <c r="N2" s="385">
        <f t="shared" si="0"/>
        <v>0.79559297687405006</v>
      </c>
      <c r="O2" s="385">
        <f t="shared" si="0"/>
        <v>0.79559297687405006</v>
      </c>
      <c r="P2" s="385">
        <f t="shared" si="0"/>
        <v>0.79559297687405006</v>
      </c>
      <c r="Q2" s="385">
        <f t="shared" si="0"/>
        <v>0.79559297687405006</v>
      </c>
      <c r="R2" s="385">
        <f t="shared" si="0"/>
        <v>0.79559297687405006</v>
      </c>
      <c r="S2" s="385">
        <f t="shared" si="0"/>
        <v>0.79559297687405006</v>
      </c>
      <c r="T2" s="385">
        <f t="shared" si="0"/>
        <v>0.79559297687405006</v>
      </c>
      <c r="U2" s="385">
        <f t="shared" si="0"/>
        <v>0.79559297687405006</v>
      </c>
      <c r="V2" s="385">
        <f t="shared" si="0"/>
        <v>0.79559297687405006</v>
      </c>
      <c r="W2" s="385">
        <f t="shared" si="0"/>
        <v>0.79559297687405006</v>
      </c>
      <c r="X2" s="385">
        <f t="shared" si="0"/>
        <v>0.79559297687405006</v>
      </c>
      <c r="Y2" s="385">
        <f t="shared" si="0"/>
        <v>0.79559297687405006</v>
      </c>
      <c r="Z2" s="385">
        <f t="shared" si="0"/>
        <v>0.79559297687405006</v>
      </c>
      <c r="AA2" s="385">
        <f t="shared" si="0"/>
        <v>0.79559297687405006</v>
      </c>
      <c r="AB2" s="385">
        <f t="shared" si="0"/>
        <v>0.79559297687405006</v>
      </c>
      <c r="AC2" s="385">
        <f t="shared" si="0"/>
        <v>0.79559297687405006</v>
      </c>
      <c r="AD2" s="385">
        <f t="shared" si="0"/>
        <v>0.79559297687405006</v>
      </c>
      <c r="AE2" s="385">
        <f t="shared" si="0"/>
        <v>0.79559297687405006</v>
      </c>
      <c r="AF2" s="385">
        <f t="shared" si="0"/>
        <v>0.79559297687405006</v>
      </c>
      <c r="AG2" s="385">
        <f t="shared" si="0"/>
        <v>0.79559297687405006</v>
      </c>
      <c r="AH2" s="385">
        <f t="shared" si="0"/>
        <v>0.79559297687405006</v>
      </c>
      <c r="AI2" s="385">
        <f t="shared" si="0"/>
        <v>0.79559297687405006</v>
      </c>
      <c r="AJ2" s="385">
        <f t="shared" si="0"/>
        <v>0.79559297687405006</v>
      </c>
      <c r="AK2" s="385">
        <f t="shared" si="0"/>
        <v>0.79559297687405006</v>
      </c>
      <c r="AL2" s="385">
        <f t="shared" si="0"/>
        <v>0.79559297687405006</v>
      </c>
      <c r="AM2" s="385">
        <f t="shared" si="0"/>
        <v>0.79559297687405006</v>
      </c>
      <c r="AN2" s="385">
        <f t="shared" si="0"/>
        <v>0.79559297687405006</v>
      </c>
      <c r="AO2" s="385">
        <f t="shared" si="0"/>
        <v>0.79559297687405006</v>
      </c>
      <c r="AP2" s="385">
        <f t="shared" si="0"/>
        <v>0.79559297687405006</v>
      </c>
      <c r="AQ2" s="385">
        <f t="shared" si="0"/>
        <v>0.79559297687405006</v>
      </c>
      <c r="AR2" s="385">
        <f t="shared" si="0"/>
        <v>0.79559297687405006</v>
      </c>
      <c r="AS2" s="385">
        <f t="shared" si="0"/>
        <v>0.79559297687405006</v>
      </c>
      <c r="AT2" s="385">
        <f t="shared" si="0"/>
        <v>0.79559297687405006</v>
      </c>
      <c r="AU2" s="385">
        <f t="shared" si="0"/>
        <v>0.79559297687405006</v>
      </c>
      <c r="AV2" s="385">
        <f t="shared" si="0"/>
        <v>0.79559297687405006</v>
      </c>
      <c r="AW2" s="385">
        <f t="shared" si="0"/>
        <v>0.79559297687405006</v>
      </c>
      <c r="AX2" s="385">
        <f t="shared" si="0"/>
        <v>0.79559297687405006</v>
      </c>
      <c r="AY2" s="385">
        <f t="shared" si="0"/>
        <v>0.79559297687405006</v>
      </c>
    </row>
    <row r="3" spans="1:53" s="7" customFormat="1" ht="15.75" thickBot="1" x14ac:dyDescent="0.3">
      <c r="B3" s="18"/>
      <c r="C3" s="18"/>
      <c r="D3" s="18"/>
      <c r="E3" s="18"/>
      <c r="F3" s="18"/>
      <c r="G3" s="18"/>
      <c r="H3" s="18"/>
      <c r="I3" s="18"/>
      <c r="J3" s="18"/>
      <c r="K3" s="18"/>
      <c r="L3" s="18"/>
      <c r="M3" s="18"/>
      <c r="N3" s="18"/>
      <c r="O3" s="18"/>
      <c r="P3" s="18"/>
      <c r="Q3" s="18"/>
      <c r="R3" s="18"/>
      <c r="S3" s="18"/>
      <c r="T3" s="18"/>
      <c r="U3" s="18"/>
      <c r="V3" s="18"/>
      <c r="W3" s="18"/>
      <c r="X3" s="18"/>
      <c r="Y3" s="18"/>
      <c r="Z3" s="18"/>
      <c r="AA3" s="18"/>
      <c r="AB3" s="18"/>
      <c r="AC3" s="18"/>
      <c r="AD3" s="18"/>
      <c r="AE3" s="18"/>
      <c r="AF3" s="18"/>
      <c r="AG3" s="18"/>
      <c r="AH3" s="18"/>
      <c r="AI3" s="18"/>
      <c r="AJ3" s="18"/>
      <c r="AK3" s="18"/>
      <c r="AL3" s="18"/>
      <c r="AM3" s="18"/>
      <c r="AN3" s="18"/>
      <c r="AO3" s="18"/>
      <c r="AP3" s="18"/>
      <c r="AQ3" s="18"/>
      <c r="AR3" s="18"/>
      <c r="AS3" s="18"/>
      <c r="AT3" s="18"/>
      <c r="AU3" s="18"/>
      <c r="AV3" s="18"/>
      <c r="AW3" s="18"/>
      <c r="AX3" s="18"/>
      <c r="AY3" s="18"/>
    </row>
    <row r="4" spans="1:53" ht="15.75" customHeight="1" thickBot="1" x14ac:dyDescent="0.3">
      <c r="A4" s="574" t="s">
        <v>14</v>
      </c>
      <c r="B4" s="17" t="s">
        <v>10</v>
      </c>
      <c r="C4" s="146">
        <v>44197</v>
      </c>
      <c r="D4" s="146">
        <v>44228</v>
      </c>
      <c r="E4" s="146">
        <v>44256</v>
      </c>
      <c r="F4" s="146">
        <v>44287</v>
      </c>
      <c r="G4" s="146">
        <v>44317</v>
      </c>
      <c r="H4" s="146">
        <v>44348</v>
      </c>
      <c r="I4" s="146">
        <v>44378</v>
      </c>
      <c r="J4" s="146">
        <v>44409</v>
      </c>
      <c r="K4" s="146">
        <v>44440</v>
      </c>
      <c r="L4" s="146">
        <v>44470</v>
      </c>
      <c r="M4" s="146">
        <v>44501</v>
      </c>
      <c r="N4" s="146">
        <v>44531</v>
      </c>
      <c r="O4" s="146">
        <v>44562</v>
      </c>
      <c r="P4" s="146">
        <v>44593</v>
      </c>
      <c r="Q4" s="146">
        <v>44621</v>
      </c>
      <c r="R4" s="146">
        <v>44652</v>
      </c>
      <c r="S4" s="146">
        <v>44682</v>
      </c>
      <c r="T4" s="146">
        <v>44713</v>
      </c>
      <c r="U4" s="146">
        <v>44743</v>
      </c>
      <c r="V4" s="146">
        <v>44774</v>
      </c>
      <c r="W4" s="146">
        <v>44805</v>
      </c>
      <c r="X4" s="146">
        <v>44835</v>
      </c>
      <c r="Y4" s="146">
        <v>44866</v>
      </c>
      <c r="Z4" s="146">
        <v>44896</v>
      </c>
      <c r="AA4" s="146">
        <v>44927</v>
      </c>
      <c r="AB4" s="146">
        <v>44958</v>
      </c>
      <c r="AC4" s="146">
        <v>44986</v>
      </c>
      <c r="AD4" s="146">
        <v>45017</v>
      </c>
      <c r="AE4" s="146">
        <v>45047</v>
      </c>
      <c r="AF4" s="146">
        <v>45078</v>
      </c>
      <c r="AG4" s="146">
        <v>45108</v>
      </c>
      <c r="AH4" s="146">
        <v>45139</v>
      </c>
      <c r="AI4" s="146">
        <v>45170</v>
      </c>
      <c r="AJ4" s="146">
        <v>45200</v>
      </c>
      <c r="AK4" s="146">
        <v>45231</v>
      </c>
      <c r="AL4" s="146">
        <v>45261</v>
      </c>
      <c r="AM4" s="146">
        <v>45292</v>
      </c>
      <c r="AN4" s="146">
        <v>45323</v>
      </c>
      <c r="AO4" s="146">
        <v>45352</v>
      </c>
      <c r="AP4" s="146">
        <v>45383</v>
      </c>
      <c r="AQ4" s="146">
        <v>45413</v>
      </c>
      <c r="AR4" s="146">
        <v>45444</v>
      </c>
      <c r="AS4" s="146">
        <v>45474</v>
      </c>
      <c r="AT4" s="146">
        <v>45505</v>
      </c>
      <c r="AU4" s="146">
        <v>45536</v>
      </c>
      <c r="AV4" s="146">
        <v>45566</v>
      </c>
      <c r="AW4" s="146">
        <v>45597</v>
      </c>
      <c r="AX4" s="146">
        <v>45627</v>
      </c>
      <c r="AY4" s="146">
        <v>45658</v>
      </c>
    </row>
    <row r="5" spans="1:53" ht="15" customHeight="1" x14ac:dyDescent="0.25">
      <c r="A5" s="575"/>
      <c r="B5" s="11" t="s">
        <v>20</v>
      </c>
      <c r="C5" s="3">
        <f>'BIZ kWh ENTRY'!AY164</f>
        <v>0</v>
      </c>
      <c r="D5" s="3">
        <f>'BIZ kWh ENTRY'!AZ164</f>
        <v>0</v>
      </c>
      <c r="E5" s="3">
        <f>'BIZ kWh ENTRY'!BA164</f>
        <v>274836.97106008092</v>
      </c>
      <c r="F5" s="3">
        <f>'BIZ kWh ENTRY'!BB164</f>
        <v>0</v>
      </c>
      <c r="G5" s="3">
        <f>'BIZ kWh ENTRY'!BC164</f>
        <v>0</v>
      </c>
      <c r="H5" s="3">
        <f>'BIZ kWh ENTRY'!BD164</f>
        <v>0</v>
      </c>
      <c r="I5" s="3">
        <f>'BIZ kWh ENTRY'!BE164</f>
        <v>0</v>
      </c>
      <c r="J5" s="3">
        <f>'BIZ kWh ENTRY'!BF164</f>
        <v>0</v>
      </c>
      <c r="K5" s="3">
        <f>'BIZ kWh ENTRY'!BG164</f>
        <v>0</v>
      </c>
      <c r="L5" s="3">
        <f>'BIZ kWh ENTRY'!BH164</f>
        <v>475655.94991414493</v>
      </c>
      <c r="M5" s="3">
        <f>'BIZ kWh ENTRY'!BI164</f>
        <v>0</v>
      </c>
      <c r="N5" s="3">
        <f>'BIZ kWh ENTRY'!BJ164</f>
        <v>0</v>
      </c>
      <c r="O5" s="153"/>
      <c r="P5" s="153"/>
      <c r="Q5" s="153"/>
      <c r="R5" s="153"/>
      <c r="S5" s="153"/>
      <c r="T5" s="153"/>
      <c r="U5" s="153"/>
      <c r="V5" s="153"/>
      <c r="W5" s="153"/>
      <c r="X5" s="153"/>
      <c r="Y5" s="153"/>
      <c r="Z5" s="153"/>
      <c r="AA5" s="153"/>
      <c r="AB5" s="153"/>
      <c r="AC5" s="153"/>
      <c r="AD5" s="153"/>
      <c r="AE5" s="153"/>
      <c r="AF5" s="153"/>
      <c r="AG5" s="153"/>
      <c r="AH5" s="153"/>
      <c r="AI5" s="153"/>
      <c r="AJ5" s="153"/>
      <c r="AK5" s="153"/>
      <c r="AL5" s="153"/>
      <c r="AM5" s="153"/>
      <c r="AN5" s="153"/>
      <c r="AO5" s="153"/>
      <c r="AP5" s="153"/>
      <c r="AQ5" s="153"/>
      <c r="AR5" s="153"/>
      <c r="AS5" s="153"/>
      <c r="AT5" s="153"/>
      <c r="AU5" s="153"/>
      <c r="AV5" s="153"/>
      <c r="AW5" s="153"/>
      <c r="AX5" s="153"/>
      <c r="AY5" s="153"/>
    </row>
    <row r="6" spans="1:53" x14ac:dyDescent="0.25">
      <c r="A6" s="575"/>
      <c r="B6" s="12" t="s">
        <v>0</v>
      </c>
      <c r="C6" s="3">
        <f>'BIZ kWh ENTRY'!AY165</f>
        <v>0</v>
      </c>
      <c r="D6" s="3">
        <f>'BIZ kWh ENTRY'!AZ165</f>
        <v>0</v>
      </c>
      <c r="E6" s="3">
        <f>'BIZ kWh ENTRY'!BA165</f>
        <v>0</v>
      </c>
      <c r="F6" s="3">
        <f>'BIZ kWh ENTRY'!BB165</f>
        <v>0</v>
      </c>
      <c r="G6" s="3">
        <f>'BIZ kWh ENTRY'!BC165</f>
        <v>0</v>
      </c>
      <c r="H6" s="3">
        <f>'BIZ kWh ENTRY'!BD165</f>
        <v>0</v>
      </c>
      <c r="I6" s="3">
        <f>'BIZ kWh ENTRY'!BE165</f>
        <v>0</v>
      </c>
      <c r="J6" s="3">
        <f>'BIZ kWh ENTRY'!BF165</f>
        <v>0</v>
      </c>
      <c r="K6" s="3">
        <f>'BIZ kWh ENTRY'!BG165</f>
        <v>0</v>
      </c>
      <c r="L6" s="3">
        <f>'BIZ kWh ENTRY'!BH165</f>
        <v>0</v>
      </c>
      <c r="M6" s="3">
        <f>'BIZ kWh ENTRY'!BI165</f>
        <v>0</v>
      </c>
      <c r="N6" s="3">
        <f>'BIZ kWh ENTRY'!BJ165</f>
        <v>0</v>
      </c>
      <c r="O6" s="153"/>
      <c r="P6" s="153"/>
      <c r="Q6" s="153"/>
      <c r="R6" s="153"/>
      <c r="S6" s="153"/>
      <c r="T6" s="153"/>
      <c r="U6" s="153"/>
      <c r="V6" s="153"/>
      <c r="W6" s="153"/>
      <c r="X6" s="153"/>
      <c r="Y6" s="153"/>
      <c r="Z6" s="153"/>
      <c r="AA6" s="153"/>
      <c r="AB6" s="153"/>
      <c r="AC6" s="153"/>
      <c r="AD6" s="153"/>
      <c r="AE6" s="153"/>
      <c r="AF6" s="153"/>
      <c r="AG6" s="153"/>
      <c r="AH6" s="153"/>
      <c r="AI6" s="153"/>
      <c r="AJ6" s="153"/>
      <c r="AK6" s="153"/>
      <c r="AL6" s="153"/>
      <c r="AM6" s="153"/>
      <c r="AN6" s="153"/>
      <c r="AO6" s="153"/>
      <c r="AP6" s="153"/>
      <c r="AQ6" s="153"/>
      <c r="AR6" s="153"/>
      <c r="AS6" s="153"/>
      <c r="AT6" s="153"/>
      <c r="AU6" s="153"/>
      <c r="AV6" s="153"/>
      <c r="AW6" s="153"/>
      <c r="AX6" s="153"/>
      <c r="AY6" s="153"/>
    </row>
    <row r="7" spans="1:53" x14ac:dyDescent="0.25">
      <c r="A7" s="575"/>
      <c r="B7" s="11" t="s">
        <v>21</v>
      </c>
      <c r="C7" s="3">
        <f>'BIZ kWh ENTRY'!AY166</f>
        <v>0</v>
      </c>
      <c r="D7" s="3">
        <f>'BIZ kWh ENTRY'!AZ166</f>
        <v>0</v>
      </c>
      <c r="E7" s="3">
        <f>'BIZ kWh ENTRY'!BA166</f>
        <v>0</v>
      </c>
      <c r="F7" s="3">
        <f>'BIZ kWh ENTRY'!BB166</f>
        <v>0</v>
      </c>
      <c r="G7" s="3">
        <f>'BIZ kWh ENTRY'!BC166</f>
        <v>0</v>
      </c>
      <c r="H7" s="3">
        <f>'BIZ kWh ENTRY'!BD166</f>
        <v>0</v>
      </c>
      <c r="I7" s="3">
        <f>'BIZ kWh ENTRY'!BE166</f>
        <v>0</v>
      </c>
      <c r="J7" s="3">
        <f>'BIZ kWh ENTRY'!BF166</f>
        <v>0</v>
      </c>
      <c r="K7" s="3">
        <f>'BIZ kWh ENTRY'!BG166</f>
        <v>0</v>
      </c>
      <c r="L7" s="3">
        <f>'BIZ kWh ENTRY'!BH166</f>
        <v>0</v>
      </c>
      <c r="M7" s="3">
        <f>'BIZ kWh ENTRY'!BI166</f>
        <v>0</v>
      </c>
      <c r="N7" s="3">
        <f>'BIZ kWh ENTRY'!BJ166</f>
        <v>0</v>
      </c>
      <c r="O7" s="153"/>
      <c r="P7" s="153"/>
      <c r="Q7" s="153"/>
      <c r="R7" s="153"/>
      <c r="S7" s="153"/>
      <c r="T7" s="153"/>
      <c r="U7" s="153"/>
      <c r="V7" s="153"/>
      <c r="W7" s="153"/>
      <c r="X7" s="153"/>
      <c r="Y7" s="153"/>
      <c r="Z7" s="153"/>
      <c r="AA7" s="153"/>
      <c r="AB7" s="153"/>
      <c r="AC7" s="153"/>
      <c r="AD7" s="153"/>
      <c r="AE7" s="153"/>
      <c r="AF7" s="153"/>
      <c r="AG7" s="153"/>
      <c r="AH7" s="153"/>
      <c r="AI7" s="153"/>
      <c r="AJ7" s="153"/>
      <c r="AK7" s="153"/>
      <c r="AL7" s="153"/>
      <c r="AM7" s="153"/>
      <c r="AN7" s="153"/>
      <c r="AO7" s="153"/>
      <c r="AP7" s="153"/>
      <c r="AQ7" s="153"/>
      <c r="AR7" s="153"/>
      <c r="AS7" s="153"/>
      <c r="AT7" s="153"/>
      <c r="AU7" s="153"/>
      <c r="AV7" s="153"/>
      <c r="AW7" s="153"/>
      <c r="AX7" s="153"/>
      <c r="AY7" s="153"/>
    </row>
    <row r="8" spans="1:53" x14ac:dyDescent="0.25">
      <c r="A8" s="575"/>
      <c r="B8" s="11" t="s">
        <v>1</v>
      </c>
      <c r="C8" s="3">
        <f>'BIZ kWh ENTRY'!AY167</f>
        <v>0</v>
      </c>
      <c r="D8" s="3">
        <f>'BIZ kWh ENTRY'!AZ167</f>
        <v>0</v>
      </c>
      <c r="E8" s="3">
        <f>'BIZ kWh ENTRY'!BA167</f>
        <v>0</v>
      </c>
      <c r="F8" s="3">
        <f>'BIZ kWh ENTRY'!BB167</f>
        <v>0</v>
      </c>
      <c r="G8" s="3">
        <f>'BIZ kWh ENTRY'!BC167</f>
        <v>0</v>
      </c>
      <c r="H8" s="3">
        <f>'BIZ kWh ENTRY'!BD167</f>
        <v>96234.537991842881</v>
      </c>
      <c r="I8" s="3">
        <f>'BIZ kWh ENTRY'!BE167</f>
        <v>0</v>
      </c>
      <c r="J8" s="3">
        <f>'BIZ kWh ENTRY'!BF167</f>
        <v>0</v>
      </c>
      <c r="K8" s="3">
        <f>'BIZ kWh ENTRY'!BG167</f>
        <v>0</v>
      </c>
      <c r="L8" s="3">
        <f>'BIZ kWh ENTRY'!BH167</f>
        <v>367484.46702754195</v>
      </c>
      <c r="M8" s="3">
        <f>'BIZ kWh ENTRY'!BI167</f>
        <v>11512.402288188145</v>
      </c>
      <c r="N8" s="3">
        <f>'BIZ kWh ENTRY'!BJ167</f>
        <v>0</v>
      </c>
      <c r="O8" s="153"/>
      <c r="P8" s="153"/>
      <c r="Q8" s="153"/>
      <c r="R8" s="153"/>
      <c r="S8" s="153"/>
      <c r="T8" s="153"/>
      <c r="U8" s="153"/>
      <c r="V8" s="153"/>
      <c r="W8" s="153"/>
      <c r="X8" s="153"/>
      <c r="Y8" s="153"/>
      <c r="Z8" s="153"/>
      <c r="AA8" s="153"/>
      <c r="AB8" s="153"/>
      <c r="AC8" s="153"/>
      <c r="AD8" s="153"/>
      <c r="AE8" s="153"/>
      <c r="AF8" s="153"/>
      <c r="AG8" s="153"/>
      <c r="AH8" s="153"/>
      <c r="AI8" s="153"/>
      <c r="AJ8" s="153"/>
      <c r="AK8" s="153"/>
      <c r="AL8" s="153"/>
      <c r="AM8" s="153"/>
      <c r="AN8" s="153"/>
      <c r="AO8" s="153"/>
      <c r="AP8" s="153"/>
      <c r="AQ8" s="153"/>
      <c r="AR8" s="153"/>
      <c r="AS8" s="153"/>
      <c r="AT8" s="153"/>
      <c r="AU8" s="153"/>
      <c r="AV8" s="153"/>
      <c r="AW8" s="153"/>
      <c r="AX8" s="153"/>
      <c r="AY8" s="153"/>
    </row>
    <row r="9" spans="1:53" x14ac:dyDescent="0.25">
      <c r="A9" s="575"/>
      <c r="B9" s="12" t="s">
        <v>22</v>
      </c>
      <c r="C9" s="3">
        <f>'BIZ kWh ENTRY'!AY168</f>
        <v>0</v>
      </c>
      <c r="D9" s="3">
        <f>'BIZ kWh ENTRY'!AZ168</f>
        <v>0</v>
      </c>
      <c r="E9" s="3">
        <f>'BIZ kWh ENTRY'!BA168</f>
        <v>0</v>
      </c>
      <c r="F9" s="3">
        <f>'BIZ kWh ENTRY'!BB168</f>
        <v>0</v>
      </c>
      <c r="G9" s="3">
        <f>'BIZ kWh ENTRY'!BC168</f>
        <v>0</v>
      </c>
      <c r="H9" s="3">
        <f>'BIZ kWh ENTRY'!BD168</f>
        <v>0</v>
      </c>
      <c r="I9" s="3">
        <f>'BIZ kWh ENTRY'!BE168</f>
        <v>0</v>
      </c>
      <c r="J9" s="3">
        <f>'BIZ kWh ENTRY'!BF168</f>
        <v>0</v>
      </c>
      <c r="K9" s="3">
        <f>'BIZ kWh ENTRY'!BG168</f>
        <v>0</v>
      </c>
      <c r="L9" s="3">
        <f>'BIZ kWh ENTRY'!BH168</f>
        <v>0</v>
      </c>
      <c r="M9" s="3">
        <f>'BIZ kWh ENTRY'!BI168</f>
        <v>0</v>
      </c>
      <c r="N9" s="3">
        <f>'BIZ kWh ENTRY'!BJ168</f>
        <v>0</v>
      </c>
      <c r="O9" s="153"/>
      <c r="P9" s="153"/>
      <c r="Q9" s="153"/>
      <c r="R9" s="153"/>
      <c r="S9" s="153"/>
      <c r="T9" s="153"/>
      <c r="U9" s="153"/>
      <c r="V9" s="153"/>
      <c r="W9" s="153"/>
      <c r="X9" s="153"/>
      <c r="Y9" s="153"/>
      <c r="Z9" s="153"/>
      <c r="AA9" s="153"/>
      <c r="AB9" s="153"/>
      <c r="AC9" s="153"/>
      <c r="AD9" s="153"/>
      <c r="AE9" s="153"/>
      <c r="AF9" s="153"/>
      <c r="AG9" s="153"/>
      <c r="AH9" s="153"/>
      <c r="AI9" s="153"/>
      <c r="AJ9" s="153"/>
      <c r="AK9" s="153"/>
      <c r="AL9" s="153"/>
      <c r="AM9" s="153"/>
      <c r="AN9" s="153"/>
      <c r="AO9" s="153"/>
      <c r="AP9" s="153"/>
      <c r="AQ9" s="153"/>
      <c r="AR9" s="153"/>
      <c r="AS9" s="153"/>
      <c r="AT9" s="153"/>
      <c r="AU9" s="153"/>
      <c r="AV9" s="153"/>
      <c r="AW9" s="153"/>
      <c r="AX9" s="153"/>
      <c r="AY9" s="153"/>
    </row>
    <row r="10" spans="1:53" x14ac:dyDescent="0.25">
      <c r="A10" s="575"/>
      <c r="B10" s="11" t="s">
        <v>9</v>
      </c>
      <c r="C10" s="3">
        <f>'BIZ kWh ENTRY'!AY169</f>
        <v>0</v>
      </c>
      <c r="D10" s="3">
        <f>'BIZ kWh ENTRY'!AZ169</f>
        <v>0</v>
      </c>
      <c r="E10" s="3">
        <f>'BIZ kWh ENTRY'!BA169</f>
        <v>0</v>
      </c>
      <c r="F10" s="3">
        <f>'BIZ kWh ENTRY'!BB169</f>
        <v>0</v>
      </c>
      <c r="G10" s="3">
        <f>'BIZ kWh ENTRY'!BC169</f>
        <v>0</v>
      </c>
      <c r="H10" s="3">
        <f>'BIZ kWh ENTRY'!BD169</f>
        <v>0</v>
      </c>
      <c r="I10" s="3">
        <f>'BIZ kWh ENTRY'!BE169</f>
        <v>0</v>
      </c>
      <c r="J10" s="3">
        <f>'BIZ kWh ENTRY'!BF169</f>
        <v>0</v>
      </c>
      <c r="K10" s="3">
        <f>'BIZ kWh ENTRY'!BG169</f>
        <v>0</v>
      </c>
      <c r="L10" s="3">
        <f>'BIZ kWh ENTRY'!BH169</f>
        <v>0</v>
      </c>
      <c r="M10" s="3">
        <f>'BIZ kWh ENTRY'!BI169</f>
        <v>0</v>
      </c>
      <c r="N10" s="3">
        <f>'BIZ kWh ENTRY'!BJ169</f>
        <v>0</v>
      </c>
      <c r="O10" s="153"/>
      <c r="P10" s="153"/>
      <c r="Q10" s="153"/>
      <c r="R10" s="153"/>
      <c r="S10" s="153"/>
      <c r="T10" s="153"/>
      <c r="U10" s="153"/>
      <c r="V10" s="153"/>
      <c r="W10" s="153"/>
      <c r="X10" s="153"/>
      <c r="Y10" s="153"/>
      <c r="Z10" s="153"/>
      <c r="AA10" s="153"/>
      <c r="AB10" s="153"/>
      <c r="AC10" s="153"/>
      <c r="AD10" s="153"/>
      <c r="AE10" s="153"/>
      <c r="AF10" s="153"/>
      <c r="AG10" s="153"/>
      <c r="AH10" s="153"/>
      <c r="AI10" s="153"/>
      <c r="AJ10" s="153"/>
      <c r="AK10" s="153"/>
      <c r="AL10" s="153"/>
      <c r="AM10" s="153"/>
      <c r="AN10" s="153"/>
      <c r="AO10" s="153"/>
      <c r="AP10" s="153"/>
      <c r="AQ10" s="153"/>
      <c r="AR10" s="153"/>
      <c r="AS10" s="153"/>
      <c r="AT10" s="153"/>
      <c r="AU10" s="153"/>
      <c r="AV10" s="153"/>
      <c r="AW10" s="153"/>
      <c r="AX10" s="153"/>
      <c r="AY10" s="153"/>
    </row>
    <row r="11" spans="1:53" x14ac:dyDescent="0.25">
      <c r="A11" s="575"/>
      <c r="B11" s="11" t="s">
        <v>3</v>
      </c>
      <c r="C11" s="3">
        <f>'BIZ kWh ENTRY'!AY170</f>
        <v>0</v>
      </c>
      <c r="D11" s="3">
        <f>'BIZ kWh ENTRY'!AZ170</f>
        <v>0</v>
      </c>
      <c r="E11" s="3">
        <f>'BIZ kWh ENTRY'!BA170</f>
        <v>0</v>
      </c>
      <c r="F11" s="3">
        <f>'BIZ kWh ENTRY'!BB170</f>
        <v>95136.457559286791</v>
      </c>
      <c r="G11" s="3">
        <f>'BIZ kWh ENTRY'!BC170</f>
        <v>12882.956501457109</v>
      </c>
      <c r="H11" s="3">
        <f>'BIZ kWh ENTRY'!BD170</f>
        <v>0</v>
      </c>
      <c r="I11" s="3">
        <f>'BIZ kWh ENTRY'!BE170</f>
        <v>0</v>
      </c>
      <c r="J11" s="3">
        <f>'BIZ kWh ENTRY'!BF170</f>
        <v>0</v>
      </c>
      <c r="K11" s="3">
        <f>'BIZ kWh ENTRY'!BG170</f>
        <v>0</v>
      </c>
      <c r="L11" s="3">
        <f>'BIZ kWh ENTRY'!BH170</f>
        <v>0</v>
      </c>
      <c r="M11" s="3">
        <f>'BIZ kWh ENTRY'!BI170</f>
        <v>21583.381447185755</v>
      </c>
      <c r="N11" s="3">
        <f>'BIZ kWh ENTRY'!BJ170</f>
        <v>0</v>
      </c>
      <c r="O11" s="153"/>
      <c r="P11" s="153"/>
      <c r="Q11" s="153"/>
      <c r="R11" s="153"/>
      <c r="S11" s="153"/>
      <c r="T11" s="153"/>
      <c r="U11" s="153"/>
      <c r="V11" s="153"/>
      <c r="W11" s="153"/>
      <c r="X11" s="153"/>
      <c r="Y11" s="153"/>
      <c r="Z11" s="153"/>
      <c r="AA11" s="153"/>
      <c r="AB11" s="153"/>
      <c r="AC11" s="153"/>
      <c r="AD11" s="153"/>
      <c r="AE11" s="153"/>
      <c r="AF11" s="153"/>
      <c r="AG11" s="153"/>
      <c r="AH11" s="153"/>
      <c r="AI11" s="153"/>
      <c r="AJ11" s="153"/>
      <c r="AK11" s="153"/>
      <c r="AL11" s="153"/>
      <c r="AM11" s="153"/>
      <c r="AN11" s="153"/>
      <c r="AO11" s="153"/>
      <c r="AP11" s="153"/>
      <c r="AQ11" s="153"/>
      <c r="AR11" s="153"/>
      <c r="AS11" s="153"/>
      <c r="AT11" s="153"/>
      <c r="AU11" s="153"/>
      <c r="AV11" s="153"/>
      <c r="AW11" s="153"/>
      <c r="AX11" s="153"/>
      <c r="AY11" s="153"/>
    </row>
    <row r="12" spans="1:53" x14ac:dyDescent="0.25">
      <c r="A12" s="575"/>
      <c r="B12" s="11" t="s">
        <v>4</v>
      </c>
      <c r="C12" s="3">
        <f>'BIZ kWh ENTRY'!AY171</f>
        <v>0</v>
      </c>
      <c r="D12" s="3">
        <f>'BIZ kWh ENTRY'!AZ171</f>
        <v>97902.973178052503</v>
      </c>
      <c r="E12" s="3">
        <f>'BIZ kWh ENTRY'!BA171</f>
        <v>3571.2590335499644</v>
      </c>
      <c r="F12" s="3">
        <f>'BIZ kWh ENTRY'!BB171</f>
        <v>43648.785674052495</v>
      </c>
      <c r="G12" s="3">
        <f>'BIZ kWh ENTRY'!BC171</f>
        <v>6234.3180899999998</v>
      </c>
      <c r="H12" s="3">
        <f>'BIZ kWh ENTRY'!BD171</f>
        <v>11457.02052</v>
      </c>
      <c r="I12" s="3">
        <f>'BIZ kWh ENTRY'!BE171</f>
        <v>542570.59945440001</v>
      </c>
      <c r="J12" s="3">
        <f>'BIZ kWh ENTRY'!BF171</f>
        <v>22132.44</v>
      </c>
      <c r="K12" s="3">
        <f>'BIZ kWh ENTRY'!BG171</f>
        <v>0</v>
      </c>
      <c r="L12" s="3">
        <f>'BIZ kWh ENTRY'!BH171</f>
        <v>33575.100134400003</v>
      </c>
      <c r="M12" s="3">
        <f>'BIZ kWh ENTRY'!BI171</f>
        <v>47631.249072000013</v>
      </c>
      <c r="N12" s="3">
        <f>'BIZ kWh ENTRY'!BJ171</f>
        <v>333215.28899999999</v>
      </c>
      <c r="O12" s="153"/>
      <c r="P12" s="153"/>
      <c r="Q12" s="153"/>
      <c r="R12" s="153"/>
      <c r="S12" s="153"/>
      <c r="T12" s="153"/>
      <c r="U12" s="153"/>
      <c r="V12" s="153"/>
      <c r="W12" s="153"/>
      <c r="X12" s="153"/>
      <c r="Y12" s="153"/>
      <c r="Z12" s="153"/>
      <c r="AA12" s="153"/>
      <c r="AB12" s="153"/>
      <c r="AC12" s="153"/>
      <c r="AD12" s="153"/>
      <c r="AE12" s="153"/>
      <c r="AF12" s="153"/>
      <c r="AG12" s="153"/>
      <c r="AH12" s="153"/>
      <c r="AI12" s="153"/>
      <c r="AJ12" s="153"/>
      <c r="AK12" s="153"/>
      <c r="AL12" s="153"/>
      <c r="AM12" s="153"/>
      <c r="AN12" s="153"/>
      <c r="AO12" s="153"/>
      <c r="AP12" s="153"/>
      <c r="AQ12" s="153"/>
      <c r="AR12" s="153"/>
      <c r="AS12" s="153"/>
      <c r="AT12" s="153"/>
      <c r="AU12" s="153"/>
      <c r="AV12" s="153"/>
      <c r="AW12" s="153"/>
      <c r="AX12" s="153"/>
      <c r="AY12" s="153"/>
    </row>
    <row r="13" spans="1:53" x14ac:dyDescent="0.25">
      <c r="A13" s="575"/>
      <c r="B13" s="11" t="s">
        <v>5</v>
      </c>
      <c r="C13" s="3">
        <f>'BIZ kWh ENTRY'!AY172</f>
        <v>0</v>
      </c>
      <c r="D13" s="3">
        <f>'BIZ kWh ENTRY'!AZ172</f>
        <v>0</v>
      </c>
      <c r="E13" s="3">
        <f>'BIZ kWh ENTRY'!BA172</f>
        <v>0</v>
      </c>
      <c r="F13" s="3">
        <f>'BIZ kWh ENTRY'!BB172</f>
        <v>0</v>
      </c>
      <c r="G13" s="3">
        <f>'BIZ kWh ENTRY'!BC172</f>
        <v>0</v>
      </c>
      <c r="H13" s="3">
        <f>'BIZ kWh ENTRY'!BD172</f>
        <v>0</v>
      </c>
      <c r="I13" s="3">
        <f>'BIZ kWh ENTRY'!BE172</f>
        <v>0</v>
      </c>
      <c r="J13" s="3">
        <f>'BIZ kWh ENTRY'!BF172</f>
        <v>0</v>
      </c>
      <c r="K13" s="3">
        <f>'BIZ kWh ENTRY'!BG172</f>
        <v>0</v>
      </c>
      <c r="L13" s="3">
        <f>'BIZ kWh ENTRY'!BH172</f>
        <v>0</v>
      </c>
      <c r="M13" s="3">
        <f>'BIZ kWh ENTRY'!BI172</f>
        <v>0</v>
      </c>
      <c r="N13" s="3">
        <f>'BIZ kWh ENTRY'!BJ172</f>
        <v>0</v>
      </c>
      <c r="O13" s="153"/>
      <c r="P13" s="153"/>
      <c r="Q13" s="153"/>
      <c r="R13" s="153"/>
      <c r="S13" s="153"/>
      <c r="T13" s="153"/>
      <c r="U13" s="153"/>
      <c r="V13" s="153"/>
      <c r="W13" s="153"/>
      <c r="X13" s="153"/>
      <c r="Y13" s="153"/>
      <c r="Z13" s="153"/>
      <c r="AA13" s="153"/>
      <c r="AB13" s="153"/>
      <c r="AC13" s="153"/>
      <c r="AD13" s="153"/>
      <c r="AE13" s="153"/>
      <c r="AF13" s="153"/>
      <c r="AG13" s="153"/>
      <c r="AH13" s="153"/>
      <c r="AI13" s="153"/>
      <c r="AJ13" s="153"/>
      <c r="AK13" s="153"/>
      <c r="AL13" s="153"/>
      <c r="AM13" s="153"/>
      <c r="AN13" s="153"/>
      <c r="AO13" s="153"/>
      <c r="AP13" s="153"/>
      <c r="AQ13" s="153"/>
      <c r="AR13" s="153"/>
      <c r="AS13" s="153"/>
      <c r="AT13" s="153"/>
      <c r="AU13" s="153"/>
      <c r="AV13" s="153"/>
      <c r="AW13" s="153"/>
      <c r="AX13" s="153"/>
      <c r="AY13" s="153"/>
    </row>
    <row r="14" spans="1:53" x14ac:dyDescent="0.25">
      <c r="A14" s="575"/>
      <c r="B14" s="11" t="s">
        <v>23</v>
      </c>
      <c r="C14" s="3">
        <f>'BIZ kWh ENTRY'!AY173</f>
        <v>0</v>
      </c>
      <c r="D14" s="3">
        <f>'BIZ kWh ENTRY'!AZ173</f>
        <v>0</v>
      </c>
      <c r="E14" s="3">
        <f>'BIZ kWh ENTRY'!BA173</f>
        <v>0</v>
      </c>
      <c r="F14" s="3">
        <f>'BIZ kWh ENTRY'!BB173</f>
        <v>0</v>
      </c>
      <c r="G14" s="3">
        <f>'BIZ kWh ENTRY'!BC173</f>
        <v>0</v>
      </c>
      <c r="H14" s="3">
        <f>'BIZ kWh ENTRY'!BD173</f>
        <v>0</v>
      </c>
      <c r="I14" s="3">
        <f>'BIZ kWh ENTRY'!BE173</f>
        <v>0</v>
      </c>
      <c r="J14" s="3">
        <f>'BIZ kWh ENTRY'!BF173</f>
        <v>0</v>
      </c>
      <c r="K14" s="3">
        <f>'BIZ kWh ENTRY'!BG173</f>
        <v>0</v>
      </c>
      <c r="L14" s="3">
        <f>'BIZ kWh ENTRY'!BH173</f>
        <v>0</v>
      </c>
      <c r="M14" s="3">
        <f>'BIZ kWh ENTRY'!BI173</f>
        <v>0</v>
      </c>
      <c r="N14" s="3">
        <f>'BIZ kWh ENTRY'!BJ173</f>
        <v>0</v>
      </c>
      <c r="O14" s="153"/>
      <c r="P14" s="153"/>
      <c r="Q14" s="153"/>
      <c r="R14" s="153"/>
      <c r="S14" s="153"/>
      <c r="T14" s="153"/>
      <c r="U14" s="153"/>
      <c r="V14" s="153"/>
      <c r="W14" s="153"/>
      <c r="X14" s="153"/>
      <c r="Y14" s="153"/>
      <c r="Z14" s="153"/>
      <c r="AA14" s="153"/>
      <c r="AB14" s="153"/>
      <c r="AC14" s="153"/>
      <c r="AD14" s="153"/>
      <c r="AE14" s="153"/>
      <c r="AF14" s="153"/>
      <c r="AG14" s="153"/>
      <c r="AH14" s="153"/>
      <c r="AI14" s="153"/>
      <c r="AJ14" s="153"/>
      <c r="AK14" s="153"/>
      <c r="AL14" s="153"/>
      <c r="AM14" s="153"/>
      <c r="AN14" s="153"/>
      <c r="AO14" s="153"/>
      <c r="AP14" s="153"/>
      <c r="AQ14" s="153"/>
      <c r="AR14" s="153"/>
      <c r="AS14" s="153"/>
      <c r="AT14" s="153"/>
      <c r="AU14" s="153"/>
      <c r="AV14" s="153"/>
      <c r="AW14" s="153"/>
      <c r="AX14" s="153"/>
      <c r="AY14" s="153"/>
    </row>
    <row r="15" spans="1:53" x14ac:dyDescent="0.25">
      <c r="A15" s="575"/>
      <c r="B15" s="11" t="s">
        <v>24</v>
      </c>
      <c r="C15" s="3">
        <f>'BIZ kWh ENTRY'!AY174</f>
        <v>0</v>
      </c>
      <c r="D15" s="3">
        <f>'BIZ kWh ENTRY'!AZ174</f>
        <v>0</v>
      </c>
      <c r="E15" s="3">
        <f>'BIZ kWh ENTRY'!BA174</f>
        <v>0</v>
      </c>
      <c r="F15" s="3">
        <f>'BIZ kWh ENTRY'!BB174</f>
        <v>0</v>
      </c>
      <c r="G15" s="3">
        <f>'BIZ kWh ENTRY'!BC174</f>
        <v>0</v>
      </c>
      <c r="H15" s="3">
        <f>'BIZ kWh ENTRY'!BD174</f>
        <v>0</v>
      </c>
      <c r="I15" s="3">
        <f>'BIZ kWh ENTRY'!BE174</f>
        <v>0</v>
      </c>
      <c r="J15" s="3">
        <f>'BIZ kWh ENTRY'!BF174</f>
        <v>0</v>
      </c>
      <c r="K15" s="3">
        <f>'BIZ kWh ENTRY'!BG174</f>
        <v>0</v>
      </c>
      <c r="L15" s="3">
        <f>'BIZ kWh ENTRY'!BH174</f>
        <v>0</v>
      </c>
      <c r="M15" s="3">
        <f>'BIZ kWh ENTRY'!BI174</f>
        <v>0</v>
      </c>
      <c r="N15" s="3">
        <f>'BIZ kWh ENTRY'!BJ174</f>
        <v>0</v>
      </c>
      <c r="O15" s="153"/>
      <c r="P15" s="153"/>
      <c r="Q15" s="153"/>
      <c r="R15" s="153"/>
      <c r="S15" s="153"/>
      <c r="T15" s="153"/>
      <c r="U15" s="153"/>
      <c r="V15" s="153"/>
      <c r="W15" s="153"/>
      <c r="X15" s="153"/>
      <c r="Y15" s="153"/>
      <c r="Z15" s="153"/>
      <c r="AA15" s="153"/>
      <c r="AB15" s="153"/>
      <c r="AC15" s="153"/>
      <c r="AD15" s="153"/>
      <c r="AE15" s="153"/>
      <c r="AF15" s="153"/>
      <c r="AG15" s="153"/>
      <c r="AH15" s="153"/>
      <c r="AI15" s="153"/>
      <c r="AJ15" s="153"/>
      <c r="AK15" s="153"/>
      <c r="AL15" s="153"/>
      <c r="AM15" s="153"/>
      <c r="AN15" s="153"/>
      <c r="AO15" s="153"/>
      <c r="AP15" s="153"/>
      <c r="AQ15" s="153"/>
      <c r="AR15" s="153"/>
      <c r="AS15" s="153"/>
      <c r="AT15" s="153"/>
      <c r="AU15" s="153"/>
      <c r="AV15" s="153"/>
      <c r="AW15" s="153"/>
      <c r="AX15" s="153"/>
      <c r="AY15" s="153"/>
    </row>
    <row r="16" spans="1:53" x14ac:dyDescent="0.25">
      <c r="A16" s="575"/>
      <c r="B16" s="11" t="s">
        <v>7</v>
      </c>
      <c r="C16" s="3">
        <f>'BIZ kWh ENTRY'!AY175</f>
        <v>0</v>
      </c>
      <c r="D16" s="3">
        <f>'BIZ kWh ENTRY'!AZ175</f>
        <v>0</v>
      </c>
      <c r="E16" s="3">
        <f>'BIZ kWh ENTRY'!BA175</f>
        <v>0</v>
      </c>
      <c r="F16" s="3">
        <f>'BIZ kWh ENTRY'!BB175</f>
        <v>0</v>
      </c>
      <c r="G16" s="3">
        <f>'BIZ kWh ENTRY'!BC175</f>
        <v>0</v>
      </c>
      <c r="H16" s="3">
        <f>'BIZ kWh ENTRY'!BD175</f>
        <v>0</v>
      </c>
      <c r="I16" s="3">
        <f>'BIZ kWh ENTRY'!BE175</f>
        <v>0</v>
      </c>
      <c r="J16" s="3">
        <f>'BIZ kWh ENTRY'!BF175</f>
        <v>0</v>
      </c>
      <c r="K16" s="3">
        <f>'BIZ kWh ENTRY'!BG175</f>
        <v>0</v>
      </c>
      <c r="L16" s="3">
        <f>'BIZ kWh ENTRY'!BH175</f>
        <v>0</v>
      </c>
      <c r="M16" s="3">
        <f>'BIZ kWh ENTRY'!BI175</f>
        <v>0</v>
      </c>
      <c r="N16" s="3">
        <f>'BIZ kWh ENTRY'!BJ175</f>
        <v>0</v>
      </c>
      <c r="O16" s="153"/>
      <c r="P16" s="153"/>
      <c r="Q16" s="153"/>
      <c r="R16" s="153"/>
      <c r="S16" s="153"/>
      <c r="T16" s="153"/>
      <c r="U16" s="153"/>
      <c r="V16" s="153"/>
      <c r="W16" s="153"/>
      <c r="X16" s="153"/>
      <c r="Y16" s="153"/>
      <c r="Z16" s="153"/>
      <c r="AA16" s="153"/>
      <c r="AB16" s="153"/>
      <c r="AC16" s="153"/>
      <c r="AD16" s="153"/>
      <c r="AE16" s="153"/>
      <c r="AF16" s="153"/>
      <c r="AG16" s="153"/>
      <c r="AH16" s="153"/>
      <c r="AI16" s="153"/>
      <c r="AJ16" s="153"/>
      <c r="AK16" s="153"/>
      <c r="AL16" s="153"/>
      <c r="AM16" s="153"/>
      <c r="AN16" s="153"/>
      <c r="AO16" s="153"/>
      <c r="AP16" s="153"/>
      <c r="AQ16" s="153"/>
      <c r="AR16" s="153"/>
      <c r="AS16" s="153"/>
      <c r="AT16" s="153"/>
      <c r="AU16" s="153"/>
      <c r="AV16" s="153"/>
      <c r="AW16" s="153"/>
      <c r="AX16" s="153"/>
      <c r="AY16" s="153"/>
    </row>
    <row r="17" spans="1:51" x14ac:dyDescent="0.25">
      <c r="A17" s="575"/>
      <c r="B17" s="11" t="s">
        <v>8</v>
      </c>
      <c r="C17" s="3">
        <f>'BIZ kWh ENTRY'!AY176</f>
        <v>0</v>
      </c>
      <c r="D17" s="3">
        <f>'BIZ kWh ENTRY'!AZ176</f>
        <v>0</v>
      </c>
      <c r="E17" s="3">
        <f>'BIZ kWh ENTRY'!BA176</f>
        <v>0</v>
      </c>
      <c r="F17" s="3">
        <f>'BIZ kWh ENTRY'!BB176</f>
        <v>0</v>
      </c>
      <c r="G17" s="3">
        <f>'BIZ kWh ENTRY'!BC176</f>
        <v>0</v>
      </c>
      <c r="H17" s="3">
        <f>'BIZ kWh ENTRY'!BD176</f>
        <v>0</v>
      </c>
      <c r="I17" s="3">
        <f>'BIZ kWh ENTRY'!BE176</f>
        <v>0</v>
      </c>
      <c r="J17" s="3">
        <f>'BIZ kWh ENTRY'!BF176</f>
        <v>0</v>
      </c>
      <c r="K17" s="3">
        <f>'BIZ kWh ENTRY'!BG176</f>
        <v>0</v>
      </c>
      <c r="L17" s="3">
        <f>'BIZ kWh ENTRY'!BH176</f>
        <v>0</v>
      </c>
      <c r="M17" s="3">
        <f>'BIZ kWh ENTRY'!BI176</f>
        <v>0</v>
      </c>
      <c r="N17" s="3">
        <f>'BIZ kWh ENTRY'!BJ176</f>
        <v>0</v>
      </c>
      <c r="O17" s="153"/>
      <c r="P17" s="153"/>
      <c r="Q17" s="153"/>
      <c r="R17" s="153"/>
      <c r="S17" s="153"/>
      <c r="T17" s="153"/>
      <c r="U17" s="153"/>
      <c r="V17" s="153"/>
      <c r="W17" s="153"/>
      <c r="X17" s="153"/>
      <c r="Y17" s="153"/>
      <c r="Z17" s="153"/>
      <c r="AA17" s="153"/>
      <c r="AB17" s="153"/>
      <c r="AC17" s="153"/>
      <c r="AD17" s="153"/>
      <c r="AE17" s="153"/>
      <c r="AF17" s="153"/>
      <c r="AG17" s="153"/>
      <c r="AH17" s="153"/>
      <c r="AI17" s="153"/>
      <c r="AJ17" s="153"/>
      <c r="AK17" s="153"/>
      <c r="AL17" s="153"/>
      <c r="AM17" s="153"/>
      <c r="AN17" s="153"/>
      <c r="AO17" s="153"/>
      <c r="AP17" s="153"/>
      <c r="AQ17" s="153"/>
      <c r="AR17" s="153"/>
      <c r="AS17" s="153"/>
      <c r="AT17" s="153"/>
      <c r="AU17" s="153"/>
      <c r="AV17" s="153"/>
      <c r="AW17" s="153"/>
      <c r="AX17" s="153"/>
      <c r="AY17" s="153"/>
    </row>
    <row r="18" spans="1:51" x14ac:dyDescent="0.25">
      <c r="A18" s="575"/>
      <c r="B18" s="11" t="s">
        <v>11</v>
      </c>
      <c r="C18" s="3"/>
      <c r="D18" s="3"/>
      <c r="E18" s="235"/>
      <c r="F18" s="235"/>
      <c r="G18" s="235"/>
      <c r="H18" s="235"/>
      <c r="I18" s="235"/>
      <c r="J18" s="235"/>
      <c r="K18" s="235"/>
      <c r="L18" s="235"/>
      <c r="M18" s="235"/>
      <c r="N18" s="235"/>
      <c r="O18" s="153"/>
      <c r="P18" s="153"/>
      <c r="Q18" s="153"/>
      <c r="R18" s="153"/>
      <c r="S18" s="153"/>
      <c r="T18" s="153"/>
      <c r="U18" s="153"/>
      <c r="V18" s="153"/>
      <c r="W18" s="153"/>
      <c r="X18" s="153"/>
      <c r="Y18" s="153"/>
      <c r="Z18" s="153"/>
      <c r="AA18" s="153"/>
      <c r="AB18" s="153"/>
      <c r="AC18" s="153"/>
      <c r="AD18" s="153"/>
      <c r="AE18" s="153"/>
      <c r="AF18" s="153"/>
      <c r="AG18" s="153"/>
      <c r="AH18" s="153"/>
      <c r="AI18" s="153"/>
      <c r="AJ18" s="153"/>
      <c r="AK18" s="153"/>
      <c r="AL18" s="153"/>
      <c r="AM18" s="153"/>
      <c r="AN18" s="153"/>
      <c r="AO18" s="153"/>
      <c r="AP18" s="153"/>
      <c r="AQ18" s="153"/>
      <c r="AR18" s="153"/>
      <c r="AS18" s="153"/>
      <c r="AT18" s="153"/>
      <c r="AU18" s="153"/>
      <c r="AV18" s="153"/>
      <c r="AW18" s="153"/>
      <c r="AX18" s="153"/>
      <c r="AY18" s="153"/>
    </row>
    <row r="19" spans="1:51" ht="15.75" thickBot="1" x14ac:dyDescent="0.3">
      <c r="A19" s="576"/>
      <c r="B19" s="188" t="str">
        <f>' 1M - RES'!B16</f>
        <v>Monthly kWh</v>
      </c>
      <c r="C19" s="236">
        <f>SUM(C5:C18)</f>
        <v>0</v>
      </c>
      <c r="D19" s="236">
        <f t="shared" ref="D19:AY19" si="1">SUM(D5:D18)</f>
        <v>97902.973178052503</v>
      </c>
      <c r="E19" s="236">
        <f t="shared" si="1"/>
        <v>278408.2300936309</v>
      </c>
      <c r="F19" s="236">
        <f t="shared" si="1"/>
        <v>138785.24323333928</v>
      </c>
      <c r="G19" s="236">
        <f t="shared" si="1"/>
        <v>19117.27459145711</v>
      </c>
      <c r="H19" s="236">
        <f t="shared" si="1"/>
        <v>107691.55851184289</v>
      </c>
      <c r="I19" s="236">
        <f t="shared" si="1"/>
        <v>542570.59945440001</v>
      </c>
      <c r="J19" s="236">
        <f t="shared" si="1"/>
        <v>22132.44</v>
      </c>
      <c r="K19" s="236">
        <f t="shared" si="1"/>
        <v>0</v>
      </c>
      <c r="L19" s="236">
        <f t="shared" si="1"/>
        <v>876715.51707608684</v>
      </c>
      <c r="M19" s="236">
        <f t="shared" si="1"/>
        <v>80727.032807373907</v>
      </c>
      <c r="N19" s="236">
        <f t="shared" si="1"/>
        <v>333215.28899999999</v>
      </c>
      <c r="O19" s="237">
        <f t="shared" si="1"/>
        <v>0</v>
      </c>
      <c r="P19" s="237">
        <f t="shared" si="1"/>
        <v>0</v>
      </c>
      <c r="Q19" s="237">
        <f t="shared" si="1"/>
        <v>0</v>
      </c>
      <c r="R19" s="237">
        <f t="shared" si="1"/>
        <v>0</v>
      </c>
      <c r="S19" s="237">
        <f t="shared" si="1"/>
        <v>0</v>
      </c>
      <c r="T19" s="237">
        <f t="shared" si="1"/>
        <v>0</v>
      </c>
      <c r="U19" s="237">
        <f t="shared" si="1"/>
        <v>0</v>
      </c>
      <c r="V19" s="237">
        <f t="shared" si="1"/>
        <v>0</v>
      </c>
      <c r="W19" s="237">
        <f t="shared" si="1"/>
        <v>0</v>
      </c>
      <c r="X19" s="237">
        <f t="shared" si="1"/>
        <v>0</v>
      </c>
      <c r="Y19" s="237">
        <f t="shared" si="1"/>
        <v>0</v>
      </c>
      <c r="Z19" s="237">
        <f t="shared" si="1"/>
        <v>0</v>
      </c>
      <c r="AA19" s="237">
        <f t="shared" si="1"/>
        <v>0</v>
      </c>
      <c r="AB19" s="237">
        <f t="shared" si="1"/>
        <v>0</v>
      </c>
      <c r="AC19" s="237">
        <f t="shared" si="1"/>
        <v>0</v>
      </c>
      <c r="AD19" s="237">
        <f t="shared" si="1"/>
        <v>0</v>
      </c>
      <c r="AE19" s="237">
        <f t="shared" si="1"/>
        <v>0</v>
      </c>
      <c r="AF19" s="237">
        <f t="shared" si="1"/>
        <v>0</v>
      </c>
      <c r="AG19" s="237">
        <f t="shared" si="1"/>
        <v>0</v>
      </c>
      <c r="AH19" s="237">
        <f t="shared" si="1"/>
        <v>0</v>
      </c>
      <c r="AI19" s="237">
        <f t="shared" si="1"/>
        <v>0</v>
      </c>
      <c r="AJ19" s="237">
        <f t="shared" si="1"/>
        <v>0</v>
      </c>
      <c r="AK19" s="237">
        <f t="shared" si="1"/>
        <v>0</v>
      </c>
      <c r="AL19" s="237">
        <f t="shared" si="1"/>
        <v>0</v>
      </c>
      <c r="AM19" s="237">
        <f t="shared" si="1"/>
        <v>0</v>
      </c>
      <c r="AN19" s="237">
        <f t="shared" si="1"/>
        <v>0</v>
      </c>
      <c r="AO19" s="237">
        <f t="shared" si="1"/>
        <v>0</v>
      </c>
      <c r="AP19" s="237">
        <f t="shared" si="1"/>
        <v>0</v>
      </c>
      <c r="AQ19" s="237">
        <f t="shared" si="1"/>
        <v>0</v>
      </c>
      <c r="AR19" s="237">
        <f t="shared" si="1"/>
        <v>0</v>
      </c>
      <c r="AS19" s="237">
        <f t="shared" si="1"/>
        <v>0</v>
      </c>
      <c r="AT19" s="237">
        <f t="shared" si="1"/>
        <v>0</v>
      </c>
      <c r="AU19" s="237">
        <f t="shared" si="1"/>
        <v>0</v>
      </c>
      <c r="AV19" s="237">
        <f t="shared" si="1"/>
        <v>0</v>
      </c>
      <c r="AW19" s="237">
        <f t="shared" si="1"/>
        <v>0</v>
      </c>
      <c r="AX19" s="237">
        <f t="shared" si="1"/>
        <v>0</v>
      </c>
      <c r="AY19" s="237">
        <f t="shared" si="1"/>
        <v>0</v>
      </c>
    </row>
    <row r="20" spans="1:51" x14ac:dyDescent="0.25">
      <c r="A20" s="250"/>
      <c r="B20" s="251"/>
      <c r="C20" s="9"/>
      <c r="D20" s="251"/>
      <c r="E20" s="9"/>
      <c r="F20" s="251"/>
      <c r="G20" s="251"/>
      <c r="H20" s="9"/>
      <c r="I20" s="251"/>
      <c r="J20" s="251"/>
      <c r="K20" s="9"/>
      <c r="L20" s="251"/>
      <c r="M20" s="251"/>
      <c r="N20" s="9"/>
      <c r="O20" s="251"/>
      <c r="P20" s="251"/>
      <c r="Q20" s="9"/>
      <c r="R20" s="251"/>
      <c r="S20" s="251"/>
      <c r="T20" s="9"/>
      <c r="U20" s="251"/>
      <c r="V20" s="251"/>
      <c r="W20" s="9"/>
      <c r="X20" s="251"/>
      <c r="Y20" s="251"/>
      <c r="Z20" s="9"/>
      <c r="AA20" s="251"/>
      <c r="AB20" s="251"/>
      <c r="AC20" s="9"/>
      <c r="AD20" s="251"/>
      <c r="AE20" s="251"/>
      <c r="AF20" s="9"/>
      <c r="AG20" s="251"/>
      <c r="AH20" s="251"/>
      <c r="AI20" s="9"/>
      <c r="AJ20" s="251"/>
      <c r="AK20" s="251"/>
      <c r="AL20" s="9"/>
      <c r="AM20" s="251"/>
      <c r="AN20" s="251"/>
      <c r="AO20" s="9"/>
      <c r="AP20" s="251"/>
      <c r="AQ20" s="251"/>
      <c r="AR20" s="9"/>
      <c r="AS20" s="251"/>
      <c r="AT20" s="251"/>
      <c r="AU20" s="9"/>
      <c r="AV20" s="251"/>
      <c r="AW20" s="251"/>
      <c r="AX20" s="9"/>
      <c r="AY20" s="251"/>
    </row>
    <row r="21" spans="1:51" ht="15.75" thickBot="1" x14ac:dyDescent="0.3">
      <c r="C21" s="130"/>
      <c r="D21" s="130"/>
      <c r="E21" s="130"/>
      <c r="F21" s="130"/>
      <c r="G21" s="130"/>
      <c r="H21" s="130"/>
      <c r="I21" s="130"/>
      <c r="J21" s="130"/>
      <c r="K21" s="130"/>
      <c r="L21" s="130"/>
      <c r="M21" s="130"/>
      <c r="N21" s="130"/>
      <c r="O21" s="130"/>
      <c r="P21" s="130"/>
      <c r="Q21" s="130"/>
      <c r="R21" s="130"/>
      <c r="S21" s="130"/>
      <c r="T21" s="130"/>
      <c r="U21" s="130"/>
      <c r="V21" s="130"/>
      <c r="W21" s="130"/>
      <c r="X21" s="130"/>
      <c r="Y21" s="130"/>
      <c r="Z21" s="130"/>
      <c r="AA21" s="130"/>
      <c r="AB21" s="130"/>
      <c r="AC21" s="130"/>
      <c r="AD21" s="130"/>
      <c r="AE21" s="130"/>
      <c r="AF21" s="130"/>
      <c r="AG21" s="130"/>
      <c r="AH21" s="130"/>
      <c r="AI21" s="130"/>
      <c r="AJ21" s="130"/>
      <c r="AK21" s="130"/>
      <c r="AL21" s="130"/>
      <c r="AM21" s="130"/>
      <c r="AN21" s="130"/>
      <c r="AO21" s="130"/>
      <c r="AP21" s="130"/>
      <c r="AQ21" s="130"/>
      <c r="AR21" s="130"/>
      <c r="AS21" s="130"/>
      <c r="AT21" s="130"/>
      <c r="AU21" s="130"/>
      <c r="AV21" s="130"/>
      <c r="AW21" s="130"/>
      <c r="AX21" s="130"/>
      <c r="AY21" s="130"/>
    </row>
    <row r="22" spans="1:51" ht="16.5" thickBot="1" x14ac:dyDescent="0.3">
      <c r="A22" s="577" t="s">
        <v>15</v>
      </c>
      <c r="B22" s="17" t="s">
        <v>10</v>
      </c>
      <c r="C22" s="146">
        <f>C$4</f>
        <v>44197</v>
      </c>
      <c r="D22" s="146">
        <f t="shared" ref="D22:AY22" si="2">D$4</f>
        <v>44228</v>
      </c>
      <c r="E22" s="146">
        <f t="shared" si="2"/>
        <v>44256</v>
      </c>
      <c r="F22" s="146">
        <f t="shared" si="2"/>
        <v>44287</v>
      </c>
      <c r="G22" s="146">
        <f t="shared" si="2"/>
        <v>44317</v>
      </c>
      <c r="H22" s="146">
        <f t="shared" si="2"/>
        <v>44348</v>
      </c>
      <c r="I22" s="146">
        <f t="shared" si="2"/>
        <v>44378</v>
      </c>
      <c r="J22" s="146">
        <f t="shared" si="2"/>
        <v>44409</v>
      </c>
      <c r="K22" s="146">
        <f t="shared" si="2"/>
        <v>44440</v>
      </c>
      <c r="L22" s="146">
        <f t="shared" si="2"/>
        <v>44470</v>
      </c>
      <c r="M22" s="146">
        <f t="shared" si="2"/>
        <v>44501</v>
      </c>
      <c r="N22" s="146">
        <f t="shared" si="2"/>
        <v>44531</v>
      </c>
      <c r="O22" s="146">
        <f t="shared" si="2"/>
        <v>44562</v>
      </c>
      <c r="P22" s="146">
        <f t="shared" si="2"/>
        <v>44593</v>
      </c>
      <c r="Q22" s="146">
        <f t="shared" si="2"/>
        <v>44621</v>
      </c>
      <c r="R22" s="146">
        <f t="shared" si="2"/>
        <v>44652</v>
      </c>
      <c r="S22" s="146">
        <f t="shared" si="2"/>
        <v>44682</v>
      </c>
      <c r="T22" s="146">
        <f t="shared" si="2"/>
        <v>44713</v>
      </c>
      <c r="U22" s="146">
        <f t="shared" si="2"/>
        <v>44743</v>
      </c>
      <c r="V22" s="146">
        <f t="shared" si="2"/>
        <v>44774</v>
      </c>
      <c r="W22" s="146">
        <f t="shared" si="2"/>
        <v>44805</v>
      </c>
      <c r="X22" s="146">
        <f t="shared" si="2"/>
        <v>44835</v>
      </c>
      <c r="Y22" s="146">
        <f t="shared" si="2"/>
        <v>44866</v>
      </c>
      <c r="Z22" s="146">
        <f t="shared" si="2"/>
        <v>44896</v>
      </c>
      <c r="AA22" s="146">
        <f t="shared" si="2"/>
        <v>44927</v>
      </c>
      <c r="AB22" s="146">
        <f t="shared" si="2"/>
        <v>44958</v>
      </c>
      <c r="AC22" s="146">
        <f t="shared" si="2"/>
        <v>44986</v>
      </c>
      <c r="AD22" s="146">
        <f t="shared" si="2"/>
        <v>45017</v>
      </c>
      <c r="AE22" s="146">
        <f t="shared" si="2"/>
        <v>45047</v>
      </c>
      <c r="AF22" s="146">
        <f t="shared" si="2"/>
        <v>45078</v>
      </c>
      <c r="AG22" s="146">
        <f t="shared" si="2"/>
        <v>45108</v>
      </c>
      <c r="AH22" s="146">
        <f t="shared" si="2"/>
        <v>45139</v>
      </c>
      <c r="AI22" s="146">
        <f t="shared" si="2"/>
        <v>45170</v>
      </c>
      <c r="AJ22" s="146">
        <f t="shared" si="2"/>
        <v>45200</v>
      </c>
      <c r="AK22" s="146">
        <f t="shared" si="2"/>
        <v>45231</v>
      </c>
      <c r="AL22" s="146">
        <f t="shared" si="2"/>
        <v>45261</v>
      </c>
      <c r="AM22" s="146">
        <f t="shared" si="2"/>
        <v>45292</v>
      </c>
      <c r="AN22" s="146">
        <f t="shared" si="2"/>
        <v>45323</v>
      </c>
      <c r="AO22" s="146">
        <f t="shared" si="2"/>
        <v>45352</v>
      </c>
      <c r="AP22" s="146">
        <f t="shared" si="2"/>
        <v>45383</v>
      </c>
      <c r="AQ22" s="146">
        <f t="shared" si="2"/>
        <v>45413</v>
      </c>
      <c r="AR22" s="146">
        <f t="shared" si="2"/>
        <v>45444</v>
      </c>
      <c r="AS22" s="146">
        <f t="shared" si="2"/>
        <v>45474</v>
      </c>
      <c r="AT22" s="146">
        <f t="shared" si="2"/>
        <v>45505</v>
      </c>
      <c r="AU22" s="146">
        <f t="shared" si="2"/>
        <v>45536</v>
      </c>
      <c r="AV22" s="146">
        <f t="shared" si="2"/>
        <v>45566</v>
      </c>
      <c r="AW22" s="146">
        <f t="shared" si="2"/>
        <v>45597</v>
      </c>
      <c r="AX22" s="146">
        <f t="shared" si="2"/>
        <v>45627</v>
      </c>
      <c r="AY22" s="146">
        <f t="shared" si="2"/>
        <v>45658</v>
      </c>
    </row>
    <row r="23" spans="1:51" ht="15" customHeight="1" x14ac:dyDescent="0.25">
      <c r="A23" s="578"/>
      <c r="B23" s="11" t="str">
        <f t="shared" ref="B23:C37" si="3">B5</f>
        <v>Air Comp</v>
      </c>
      <c r="C23" s="3">
        <f>C5</f>
        <v>0</v>
      </c>
      <c r="D23" s="3">
        <f>IF(SUM($C$19:$N$19)=0,0,C23+D5)</f>
        <v>0</v>
      </c>
      <c r="E23" s="3">
        <f t="shared" ref="E23:AY23" si="4">IF(SUM($C$19:$N$19)=0,0,D23+E5)</f>
        <v>274836.97106008092</v>
      </c>
      <c r="F23" s="348">
        <f t="shared" si="4"/>
        <v>274836.97106008092</v>
      </c>
      <c r="G23" s="3">
        <f t="shared" si="4"/>
        <v>274836.97106008092</v>
      </c>
      <c r="H23" s="3">
        <f t="shared" si="4"/>
        <v>274836.97106008092</v>
      </c>
      <c r="I23" s="3">
        <f t="shared" si="4"/>
        <v>274836.97106008092</v>
      </c>
      <c r="J23" s="3">
        <f t="shared" si="4"/>
        <v>274836.97106008092</v>
      </c>
      <c r="K23" s="3">
        <f t="shared" si="4"/>
        <v>274836.97106008092</v>
      </c>
      <c r="L23" s="3">
        <f t="shared" si="4"/>
        <v>750492.92097422585</v>
      </c>
      <c r="M23" s="3">
        <f t="shared" si="4"/>
        <v>750492.92097422585</v>
      </c>
      <c r="N23" s="3">
        <f t="shared" si="4"/>
        <v>750492.92097422585</v>
      </c>
      <c r="O23" s="3">
        <f t="shared" si="4"/>
        <v>750492.92097422585</v>
      </c>
      <c r="P23" s="3">
        <f t="shared" si="4"/>
        <v>750492.92097422585</v>
      </c>
      <c r="Q23" s="3">
        <f t="shared" si="4"/>
        <v>750492.92097422585</v>
      </c>
      <c r="R23" s="3">
        <f t="shared" si="4"/>
        <v>750492.92097422585</v>
      </c>
      <c r="S23" s="3">
        <f t="shared" si="4"/>
        <v>750492.92097422585</v>
      </c>
      <c r="T23" s="3">
        <f t="shared" si="4"/>
        <v>750492.92097422585</v>
      </c>
      <c r="U23" s="3">
        <f t="shared" si="4"/>
        <v>750492.92097422585</v>
      </c>
      <c r="V23" s="3">
        <f t="shared" si="4"/>
        <v>750492.92097422585</v>
      </c>
      <c r="W23" s="3">
        <f t="shared" si="4"/>
        <v>750492.92097422585</v>
      </c>
      <c r="X23" s="3">
        <f t="shared" si="4"/>
        <v>750492.92097422585</v>
      </c>
      <c r="Y23" s="3">
        <f t="shared" si="4"/>
        <v>750492.92097422585</v>
      </c>
      <c r="Z23" s="462">
        <f t="shared" si="4"/>
        <v>750492.92097422585</v>
      </c>
      <c r="AA23" s="3">
        <f t="shared" si="4"/>
        <v>750492.92097422585</v>
      </c>
      <c r="AB23" s="3">
        <f t="shared" si="4"/>
        <v>750492.92097422585</v>
      </c>
      <c r="AC23" s="3">
        <f t="shared" si="4"/>
        <v>750492.92097422585</v>
      </c>
      <c r="AD23" s="3">
        <f t="shared" si="4"/>
        <v>750492.92097422585</v>
      </c>
      <c r="AE23" s="3">
        <f t="shared" si="4"/>
        <v>750492.92097422585</v>
      </c>
      <c r="AF23" s="3">
        <f t="shared" si="4"/>
        <v>750492.92097422585</v>
      </c>
      <c r="AG23" s="3">
        <f t="shared" si="4"/>
        <v>750492.92097422585</v>
      </c>
      <c r="AH23" s="3">
        <f t="shared" si="4"/>
        <v>750492.92097422585</v>
      </c>
      <c r="AI23" s="3">
        <f t="shared" si="4"/>
        <v>750492.92097422585</v>
      </c>
      <c r="AJ23" s="3">
        <f t="shared" si="4"/>
        <v>750492.92097422585</v>
      </c>
      <c r="AK23" s="3">
        <f t="shared" si="4"/>
        <v>750492.92097422585</v>
      </c>
      <c r="AL23" s="3">
        <f t="shared" si="4"/>
        <v>750492.92097422585</v>
      </c>
      <c r="AM23" s="3">
        <f t="shared" si="4"/>
        <v>750492.92097422585</v>
      </c>
      <c r="AN23" s="3">
        <f t="shared" si="4"/>
        <v>750492.92097422585</v>
      </c>
      <c r="AO23" s="3">
        <f t="shared" si="4"/>
        <v>750492.92097422585</v>
      </c>
      <c r="AP23" s="3">
        <f t="shared" si="4"/>
        <v>750492.92097422585</v>
      </c>
      <c r="AQ23" s="3">
        <f t="shared" si="4"/>
        <v>750492.92097422585</v>
      </c>
      <c r="AR23" s="3">
        <f t="shared" si="4"/>
        <v>750492.92097422585</v>
      </c>
      <c r="AS23" s="3">
        <f t="shared" si="4"/>
        <v>750492.92097422585</v>
      </c>
      <c r="AT23" s="3">
        <f t="shared" si="4"/>
        <v>750492.92097422585</v>
      </c>
      <c r="AU23" s="3">
        <f t="shared" si="4"/>
        <v>750492.92097422585</v>
      </c>
      <c r="AV23" s="3">
        <f t="shared" si="4"/>
        <v>750492.92097422585</v>
      </c>
      <c r="AW23" s="3">
        <f t="shared" si="4"/>
        <v>750492.92097422585</v>
      </c>
      <c r="AX23" s="3">
        <f t="shared" si="4"/>
        <v>750492.92097422585</v>
      </c>
      <c r="AY23" s="3">
        <f t="shared" si="4"/>
        <v>750492.92097422585</v>
      </c>
    </row>
    <row r="24" spans="1:51" x14ac:dyDescent="0.25">
      <c r="A24" s="578"/>
      <c r="B24" s="12" t="str">
        <f t="shared" si="3"/>
        <v>Building Shell</v>
      </c>
      <c r="C24" s="3">
        <f t="shared" si="3"/>
        <v>0</v>
      </c>
      <c r="D24" s="3">
        <f t="shared" ref="D24:AY24" si="5">IF(SUM($C$19:$N$19)=0,0,C24+D6)</f>
        <v>0</v>
      </c>
      <c r="E24" s="3">
        <f t="shared" si="5"/>
        <v>0</v>
      </c>
      <c r="F24" s="348">
        <f t="shared" si="5"/>
        <v>0</v>
      </c>
      <c r="G24" s="3">
        <f t="shared" si="5"/>
        <v>0</v>
      </c>
      <c r="H24" s="3">
        <f t="shared" si="5"/>
        <v>0</v>
      </c>
      <c r="I24" s="3">
        <f t="shared" si="5"/>
        <v>0</v>
      </c>
      <c r="J24" s="3">
        <f t="shared" si="5"/>
        <v>0</v>
      </c>
      <c r="K24" s="3">
        <f t="shared" si="5"/>
        <v>0</v>
      </c>
      <c r="L24" s="3">
        <f t="shared" si="5"/>
        <v>0</v>
      </c>
      <c r="M24" s="3">
        <f t="shared" si="5"/>
        <v>0</v>
      </c>
      <c r="N24" s="3">
        <f t="shared" si="5"/>
        <v>0</v>
      </c>
      <c r="O24" s="3">
        <f t="shared" si="5"/>
        <v>0</v>
      </c>
      <c r="P24" s="3">
        <f t="shared" si="5"/>
        <v>0</v>
      </c>
      <c r="Q24" s="3">
        <f t="shared" si="5"/>
        <v>0</v>
      </c>
      <c r="R24" s="3">
        <f t="shared" si="5"/>
        <v>0</v>
      </c>
      <c r="S24" s="3">
        <f t="shared" si="5"/>
        <v>0</v>
      </c>
      <c r="T24" s="3">
        <f t="shared" si="5"/>
        <v>0</v>
      </c>
      <c r="U24" s="3">
        <f t="shared" si="5"/>
        <v>0</v>
      </c>
      <c r="V24" s="3">
        <f t="shared" si="5"/>
        <v>0</v>
      </c>
      <c r="W24" s="3">
        <f t="shared" si="5"/>
        <v>0</v>
      </c>
      <c r="X24" s="3">
        <f t="shared" si="5"/>
        <v>0</v>
      </c>
      <c r="Y24" s="3">
        <f t="shared" si="5"/>
        <v>0</v>
      </c>
      <c r="Z24" s="462">
        <f t="shared" si="5"/>
        <v>0</v>
      </c>
      <c r="AA24" s="3">
        <f t="shared" si="5"/>
        <v>0</v>
      </c>
      <c r="AB24" s="3">
        <f t="shared" si="5"/>
        <v>0</v>
      </c>
      <c r="AC24" s="3">
        <f t="shared" si="5"/>
        <v>0</v>
      </c>
      <c r="AD24" s="3">
        <f t="shared" si="5"/>
        <v>0</v>
      </c>
      <c r="AE24" s="3">
        <f t="shared" si="5"/>
        <v>0</v>
      </c>
      <c r="AF24" s="3">
        <f t="shared" si="5"/>
        <v>0</v>
      </c>
      <c r="AG24" s="3">
        <f t="shared" si="5"/>
        <v>0</v>
      </c>
      <c r="AH24" s="3">
        <f t="shared" si="5"/>
        <v>0</v>
      </c>
      <c r="AI24" s="3">
        <f t="shared" si="5"/>
        <v>0</v>
      </c>
      <c r="AJ24" s="3">
        <f t="shared" si="5"/>
        <v>0</v>
      </c>
      <c r="AK24" s="3">
        <f t="shared" si="5"/>
        <v>0</v>
      </c>
      <c r="AL24" s="3">
        <f t="shared" si="5"/>
        <v>0</v>
      </c>
      <c r="AM24" s="3">
        <f t="shared" si="5"/>
        <v>0</v>
      </c>
      <c r="AN24" s="3">
        <f t="shared" si="5"/>
        <v>0</v>
      </c>
      <c r="AO24" s="3">
        <f t="shared" si="5"/>
        <v>0</v>
      </c>
      <c r="AP24" s="3">
        <f t="shared" si="5"/>
        <v>0</v>
      </c>
      <c r="AQ24" s="3">
        <f t="shared" si="5"/>
        <v>0</v>
      </c>
      <c r="AR24" s="3">
        <f t="shared" si="5"/>
        <v>0</v>
      </c>
      <c r="AS24" s="3">
        <f t="shared" si="5"/>
        <v>0</v>
      </c>
      <c r="AT24" s="3">
        <f t="shared" si="5"/>
        <v>0</v>
      </c>
      <c r="AU24" s="3">
        <f t="shared" si="5"/>
        <v>0</v>
      </c>
      <c r="AV24" s="3">
        <f t="shared" si="5"/>
        <v>0</v>
      </c>
      <c r="AW24" s="3">
        <f t="shared" si="5"/>
        <v>0</v>
      </c>
      <c r="AX24" s="3">
        <f t="shared" si="5"/>
        <v>0</v>
      </c>
      <c r="AY24" s="3">
        <f t="shared" si="5"/>
        <v>0</v>
      </c>
    </row>
    <row r="25" spans="1:51" x14ac:dyDescent="0.25">
      <c r="A25" s="578"/>
      <c r="B25" s="11" t="str">
        <f t="shared" si="3"/>
        <v>Cooking</v>
      </c>
      <c r="C25" s="3">
        <f t="shared" si="3"/>
        <v>0</v>
      </c>
      <c r="D25" s="3">
        <f t="shared" ref="D25:AY25" si="6">IF(SUM($C$19:$N$19)=0,0,C25+D7)</f>
        <v>0</v>
      </c>
      <c r="E25" s="3">
        <f t="shared" si="6"/>
        <v>0</v>
      </c>
      <c r="F25" s="348">
        <f t="shared" si="6"/>
        <v>0</v>
      </c>
      <c r="G25" s="3">
        <f t="shared" si="6"/>
        <v>0</v>
      </c>
      <c r="H25" s="3">
        <f t="shared" si="6"/>
        <v>0</v>
      </c>
      <c r="I25" s="3">
        <f t="shared" si="6"/>
        <v>0</v>
      </c>
      <c r="J25" s="3">
        <f t="shared" si="6"/>
        <v>0</v>
      </c>
      <c r="K25" s="3">
        <f t="shared" si="6"/>
        <v>0</v>
      </c>
      <c r="L25" s="3">
        <f t="shared" si="6"/>
        <v>0</v>
      </c>
      <c r="M25" s="3">
        <f t="shared" si="6"/>
        <v>0</v>
      </c>
      <c r="N25" s="3">
        <f t="shared" si="6"/>
        <v>0</v>
      </c>
      <c r="O25" s="3">
        <f t="shared" si="6"/>
        <v>0</v>
      </c>
      <c r="P25" s="3">
        <f t="shared" si="6"/>
        <v>0</v>
      </c>
      <c r="Q25" s="3">
        <f t="shared" si="6"/>
        <v>0</v>
      </c>
      <c r="R25" s="3">
        <f t="shared" si="6"/>
        <v>0</v>
      </c>
      <c r="S25" s="3">
        <f t="shared" si="6"/>
        <v>0</v>
      </c>
      <c r="T25" s="3">
        <f t="shared" si="6"/>
        <v>0</v>
      </c>
      <c r="U25" s="3">
        <f t="shared" si="6"/>
        <v>0</v>
      </c>
      <c r="V25" s="3">
        <f t="shared" si="6"/>
        <v>0</v>
      </c>
      <c r="W25" s="3">
        <f t="shared" si="6"/>
        <v>0</v>
      </c>
      <c r="X25" s="3">
        <f t="shared" si="6"/>
        <v>0</v>
      </c>
      <c r="Y25" s="3">
        <f t="shared" si="6"/>
        <v>0</v>
      </c>
      <c r="Z25" s="462">
        <f t="shared" si="6"/>
        <v>0</v>
      </c>
      <c r="AA25" s="3">
        <f t="shared" si="6"/>
        <v>0</v>
      </c>
      <c r="AB25" s="3">
        <f t="shared" si="6"/>
        <v>0</v>
      </c>
      <c r="AC25" s="3">
        <f t="shared" si="6"/>
        <v>0</v>
      </c>
      <c r="AD25" s="3">
        <f t="shared" si="6"/>
        <v>0</v>
      </c>
      <c r="AE25" s="3">
        <f t="shared" si="6"/>
        <v>0</v>
      </c>
      <c r="AF25" s="3">
        <f t="shared" si="6"/>
        <v>0</v>
      </c>
      <c r="AG25" s="3">
        <f t="shared" si="6"/>
        <v>0</v>
      </c>
      <c r="AH25" s="3">
        <f t="shared" si="6"/>
        <v>0</v>
      </c>
      <c r="AI25" s="3">
        <f t="shared" si="6"/>
        <v>0</v>
      </c>
      <c r="AJ25" s="3">
        <f t="shared" si="6"/>
        <v>0</v>
      </c>
      <c r="AK25" s="3">
        <f t="shared" si="6"/>
        <v>0</v>
      </c>
      <c r="AL25" s="3">
        <f t="shared" si="6"/>
        <v>0</v>
      </c>
      <c r="AM25" s="3">
        <f t="shared" si="6"/>
        <v>0</v>
      </c>
      <c r="AN25" s="3">
        <f t="shared" si="6"/>
        <v>0</v>
      </c>
      <c r="AO25" s="3">
        <f t="shared" si="6"/>
        <v>0</v>
      </c>
      <c r="AP25" s="3">
        <f t="shared" si="6"/>
        <v>0</v>
      </c>
      <c r="AQ25" s="3">
        <f t="shared" si="6"/>
        <v>0</v>
      </c>
      <c r="AR25" s="3">
        <f t="shared" si="6"/>
        <v>0</v>
      </c>
      <c r="AS25" s="3">
        <f t="shared" si="6"/>
        <v>0</v>
      </c>
      <c r="AT25" s="3">
        <f t="shared" si="6"/>
        <v>0</v>
      </c>
      <c r="AU25" s="3">
        <f t="shared" si="6"/>
        <v>0</v>
      </c>
      <c r="AV25" s="3">
        <f t="shared" si="6"/>
        <v>0</v>
      </c>
      <c r="AW25" s="3">
        <f t="shared" si="6"/>
        <v>0</v>
      </c>
      <c r="AX25" s="3">
        <f t="shared" si="6"/>
        <v>0</v>
      </c>
      <c r="AY25" s="3">
        <f t="shared" si="6"/>
        <v>0</v>
      </c>
    </row>
    <row r="26" spans="1:51" x14ac:dyDescent="0.25">
      <c r="A26" s="578"/>
      <c r="B26" s="11" t="str">
        <f t="shared" si="3"/>
        <v>Cooling</v>
      </c>
      <c r="C26" s="3">
        <f t="shared" si="3"/>
        <v>0</v>
      </c>
      <c r="D26" s="3">
        <f t="shared" ref="D26:AY26" si="7">IF(SUM($C$19:$N$19)=0,0,C26+D8)</f>
        <v>0</v>
      </c>
      <c r="E26" s="3">
        <f t="shared" si="7"/>
        <v>0</v>
      </c>
      <c r="F26" s="348">
        <f t="shared" si="7"/>
        <v>0</v>
      </c>
      <c r="G26" s="3">
        <f t="shared" si="7"/>
        <v>0</v>
      </c>
      <c r="H26" s="3">
        <f t="shared" si="7"/>
        <v>96234.537991842881</v>
      </c>
      <c r="I26" s="3">
        <f t="shared" si="7"/>
        <v>96234.537991842881</v>
      </c>
      <c r="J26" s="3">
        <f t="shared" si="7"/>
        <v>96234.537991842881</v>
      </c>
      <c r="K26" s="3">
        <f t="shared" si="7"/>
        <v>96234.537991842881</v>
      </c>
      <c r="L26" s="3">
        <f t="shared" si="7"/>
        <v>463719.00501938484</v>
      </c>
      <c r="M26" s="3">
        <f t="shared" si="7"/>
        <v>475231.40730757301</v>
      </c>
      <c r="N26" s="3">
        <f t="shared" si="7"/>
        <v>475231.40730757301</v>
      </c>
      <c r="O26" s="3">
        <f t="shared" si="7"/>
        <v>475231.40730757301</v>
      </c>
      <c r="P26" s="3">
        <f t="shared" si="7"/>
        <v>475231.40730757301</v>
      </c>
      <c r="Q26" s="3">
        <f t="shared" si="7"/>
        <v>475231.40730757301</v>
      </c>
      <c r="R26" s="3">
        <f t="shared" si="7"/>
        <v>475231.40730757301</v>
      </c>
      <c r="S26" s="3">
        <f t="shared" si="7"/>
        <v>475231.40730757301</v>
      </c>
      <c r="T26" s="3">
        <f t="shared" si="7"/>
        <v>475231.40730757301</v>
      </c>
      <c r="U26" s="3">
        <f t="shared" si="7"/>
        <v>475231.40730757301</v>
      </c>
      <c r="V26" s="3">
        <f t="shared" si="7"/>
        <v>475231.40730757301</v>
      </c>
      <c r="W26" s="3">
        <f t="shared" si="7"/>
        <v>475231.40730757301</v>
      </c>
      <c r="X26" s="3">
        <f t="shared" si="7"/>
        <v>475231.40730757301</v>
      </c>
      <c r="Y26" s="3">
        <f t="shared" si="7"/>
        <v>475231.40730757301</v>
      </c>
      <c r="Z26" s="462">
        <f t="shared" si="7"/>
        <v>475231.40730757301</v>
      </c>
      <c r="AA26" s="3">
        <f t="shared" si="7"/>
        <v>475231.40730757301</v>
      </c>
      <c r="AB26" s="3">
        <f t="shared" si="7"/>
        <v>475231.40730757301</v>
      </c>
      <c r="AC26" s="3">
        <f t="shared" si="7"/>
        <v>475231.40730757301</v>
      </c>
      <c r="AD26" s="3">
        <f t="shared" si="7"/>
        <v>475231.40730757301</v>
      </c>
      <c r="AE26" s="3">
        <f t="shared" si="7"/>
        <v>475231.40730757301</v>
      </c>
      <c r="AF26" s="3">
        <f t="shared" si="7"/>
        <v>475231.40730757301</v>
      </c>
      <c r="AG26" s="3">
        <f t="shared" si="7"/>
        <v>475231.40730757301</v>
      </c>
      <c r="AH26" s="3">
        <f t="shared" si="7"/>
        <v>475231.40730757301</v>
      </c>
      <c r="AI26" s="3">
        <f t="shared" si="7"/>
        <v>475231.40730757301</v>
      </c>
      <c r="AJ26" s="3">
        <f t="shared" si="7"/>
        <v>475231.40730757301</v>
      </c>
      <c r="AK26" s="3">
        <f t="shared" si="7"/>
        <v>475231.40730757301</v>
      </c>
      <c r="AL26" s="3">
        <f t="shared" si="7"/>
        <v>475231.40730757301</v>
      </c>
      <c r="AM26" s="3">
        <f t="shared" si="7"/>
        <v>475231.40730757301</v>
      </c>
      <c r="AN26" s="3">
        <f t="shared" si="7"/>
        <v>475231.40730757301</v>
      </c>
      <c r="AO26" s="3">
        <f t="shared" si="7"/>
        <v>475231.40730757301</v>
      </c>
      <c r="AP26" s="3">
        <f t="shared" si="7"/>
        <v>475231.40730757301</v>
      </c>
      <c r="AQ26" s="3">
        <f t="shared" si="7"/>
        <v>475231.40730757301</v>
      </c>
      <c r="AR26" s="3">
        <f t="shared" si="7"/>
        <v>475231.40730757301</v>
      </c>
      <c r="AS26" s="3">
        <f t="shared" si="7"/>
        <v>475231.40730757301</v>
      </c>
      <c r="AT26" s="3">
        <f t="shared" si="7"/>
        <v>475231.40730757301</v>
      </c>
      <c r="AU26" s="3">
        <f t="shared" si="7"/>
        <v>475231.40730757301</v>
      </c>
      <c r="AV26" s="3">
        <f t="shared" si="7"/>
        <v>475231.40730757301</v>
      </c>
      <c r="AW26" s="3">
        <f t="shared" si="7"/>
        <v>475231.40730757301</v>
      </c>
      <c r="AX26" s="3">
        <f t="shared" si="7"/>
        <v>475231.40730757301</v>
      </c>
      <c r="AY26" s="3">
        <f t="shared" si="7"/>
        <v>475231.40730757301</v>
      </c>
    </row>
    <row r="27" spans="1:51" x14ac:dyDescent="0.25">
      <c r="A27" s="578"/>
      <c r="B27" s="12" t="str">
        <f t="shared" si="3"/>
        <v>Ext Lighting</v>
      </c>
      <c r="C27" s="3">
        <f t="shared" si="3"/>
        <v>0</v>
      </c>
      <c r="D27" s="3">
        <f t="shared" ref="D27:AY27" si="8">IF(SUM($C$19:$N$19)=0,0,C27+D9)</f>
        <v>0</v>
      </c>
      <c r="E27" s="3">
        <f t="shared" si="8"/>
        <v>0</v>
      </c>
      <c r="F27" s="348">
        <f t="shared" si="8"/>
        <v>0</v>
      </c>
      <c r="G27" s="3">
        <f t="shared" si="8"/>
        <v>0</v>
      </c>
      <c r="H27" s="3">
        <f t="shared" si="8"/>
        <v>0</v>
      </c>
      <c r="I27" s="3">
        <f t="shared" si="8"/>
        <v>0</v>
      </c>
      <c r="J27" s="3">
        <f t="shared" si="8"/>
        <v>0</v>
      </c>
      <c r="K27" s="3">
        <f t="shared" si="8"/>
        <v>0</v>
      </c>
      <c r="L27" s="3">
        <f t="shared" si="8"/>
        <v>0</v>
      </c>
      <c r="M27" s="3">
        <f t="shared" si="8"/>
        <v>0</v>
      </c>
      <c r="N27" s="3">
        <f t="shared" si="8"/>
        <v>0</v>
      </c>
      <c r="O27" s="3">
        <f t="shared" si="8"/>
        <v>0</v>
      </c>
      <c r="P27" s="3">
        <f t="shared" si="8"/>
        <v>0</v>
      </c>
      <c r="Q27" s="3">
        <f t="shared" si="8"/>
        <v>0</v>
      </c>
      <c r="R27" s="3">
        <f t="shared" si="8"/>
        <v>0</v>
      </c>
      <c r="S27" s="3">
        <f t="shared" si="8"/>
        <v>0</v>
      </c>
      <c r="T27" s="3">
        <f t="shared" si="8"/>
        <v>0</v>
      </c>
      <c r="U27" s="3">
        <f t="shared" si="8"/>
        <v>0</v>
      </c>
      <c r="V27" s="3">
        <f t="shared" si="8"/>
        <v>0</v>
      </c>
      <c r="W27" s="3">
        <f t="shared" si="8"/>
        <v>0</v>
      </c>
      <c r="X27" s="3">
        <f t="shared" si="8"/>
        <v>0</v>
      </c>
      <c r="Y27" s="3">
        <f t="shared" si="8"/>
        <v>0</v>
      </c>
      <c r="Z27" s="462">
        <f t="shared" si="8"/>
        <v>0</v>
      </c>
      <c r="AA27" s="3">
        <f t="shared" si="8"/>
        <v>0</v>
      </c>
      <c r="AB27" s="3">
        <f t="shared" si="8"/>
        <v>0</v>
      </c>
      <c r="AC27" s="3">
        <f t="shared" si="8"/>
        <v>0</v>
      </c>
      <c r="AD27" s="3">
        <f t="shared" si="8"/>
        <v>0</v>
      </c>
      <c r="AE27" s="3">
        <f t="shared" si="8"/>
        <v>0</v>
      </c>
      <c r="AF27" s="3">
        <f t="shared" si="8"/>
        <v>0</v>
      </c>
      <c r="AG27" s="3">
        <f t="shared" si="8"/>
        <v>0</v>
      </c>
      <c r="AH27" s="3">
        <f t="shared" si="8"/>
        <v>0</v>
      </c>
      <c r="AI27" s="3">
        <f t="shared" si="8"/>
        <v>0</v>
      </c>
      <c r="AJ27" s="3">
        <f t="shared" si="8"/>
        <v>0</v>
      </c>
      <c r="AK27" s="3">
        <f t="shared" si="8"/>
        <v>0</v>
      </c>
      <c r="AL27" s="3">
        <f t="shared" si="8"/>
        <v>0</v>
      </c>
      <c r="AM27" s="3">
        <f t="shared" si="8"/>
        <v>0</v>
      </c>
      <c r="AN27" s="3">
        <f t="shared" si="8"/>
        <v>0</v>
      </c>
      <c r="AO27" s="3">
        <f t="shared" si="8"/>
        <v>0</v>
      </c>
      <c r="AP27" s="3">
        <f t="shared" si="8"/>
        <v>0</v>
      </c>
      <c r="AQ27" s="3">
        <f t="shared" si="8"/>
        <v>0</v>
      </c>
      <c r="AR27" s="3">
        <f t="shared" si="8"/>
        <v>0</v>
      </c>
      <c r="AS27" s="3">
        <f t="shared" si="8"/>
        <v>0</v>
      </c>
      <c r="AT27" s="3">
        <f t="shared" si="8"/>
        <v>0</v>
      </c>
      <c r="AU27" s="3">
        <f t="shared" si="8"/>
        <v>0</v>
      </c>
      <c r="AV27" s="3">
        <f t="shared" si="8"/>
        <v>0</v>
      </c>
      <c r="AW27" s="3">
        <f t="shared" si="8"/>
        <v>0</v>
      </c>
      <c r="AX27" s="3">
        <f t="shared" si="8"/>
        <v>0</v>
      </c>
      <c r="AY27" s="3">
        <f t="shared" si="8"/>
        <v>0</v>
      </c>
    </row>
    <row r="28" spans="1:51" x14ac:dyDescent="0.25">
      <c r="A28" s="578"/>
      <c r="B28" s="11" t="str">
        <f t="shared" si="3"/>
        <v>Heating</v>
      </c>
      <c r="C28" s="3">
        <f t="shared" si="3"/>
        <v>0</v>
      </c>
      <c r="D28" s="3">
        <f t="shared" ref="D28:AY28" si="9">IF(SUM($C$19:$N$19)=0,0,C28+D10)</f>
        <v>0</v>
      </c>
      <c r="E28" s="3">
        <f t="shared" si="9"/>
        <v>0</v>
      </c>
      <c r="F28" s="348">
        <f t="shared" si="9"/>
        <v>0</v>
      </c>
      <c r="G28" s="3">
        <f t="shared" si="9"/>
        <v>0</v>
      </c>
      <c r="H28" s="3">
        <f t="shared" si="9"/>
        <v>0</v>
      </c>
      <c r="I28" s="3">
        <f t="shared" si="9"/>
        <v>0</v>
      </c>
      <c r="J28" s="3">
        <f t="shared" si="9"/>
        <v>0</v>
      </c>
      <c r="K28" s="3">
        <f t="shared" si="9"/>
        <v>0</v>
      </c>
      <c r="L28" s="3">
        <f t="shared" si="9"/>
        <v>0</v>
      </c>
      <c r="M28" s="3">
        <f t="shared" si="9"/>
        <v>0</v>
      </c>
      <c r="N28" s="3">
        <f t="shared" si="9"/>
        <v>0</v>
      </c>
      <c r="O28" s="3">
        <f t="shared" si="9"/>
        <v>0</v>
      </c>
      <c r="P28" s="3">
        <f t="shared" si="9"/>
        <v>0</v>
      </c>
      <c r="Q28" s="3">
        <f t="shared" si="9"/>
        <v>0</v>
      </c>
      <c r="R28" s="3">
        <f t="shared" si="9"/>
        <v>0</v>
      </c>
      <c r="S28" s="3">
        <f t="shared" si="9"/>
        <v>0</v>
      </c>
      <c r="T28" s="3">
        <f t="shared" si="9"/>
        <v>0</v>
      </c>
      <c r="U28" s="3">
        <f t="shared" si="9"/>
        <v>0</v>
      </c>
      <c r="V28" s="3">
        <f t="shared" si="9"/>
        <v>0</v>
      </c>
      <c r="W28" s="3">
        <f t="shared" si="9"/>
        <v>0</v>
      </c>
      <c r="X28" s="3">
        <f t="shared" si="9"/>
        <v>0</v>
      </c>
      <c r="Y28" s="3">
        <f t="shared" si="9"/>
        <v>0</v>
      </c>
      <c r="Z28" s="462">
        <f t="shared" si="9"/>
        <v>0</v>
      </c>
      <c r="AA28" s="3">
        <f t="shared" si="9"/>
        <v>0</v>
      </c>
      <c r="AB28" s="3">
        <f t="shared" si="9"/>
        <v>0</v>
      </c>
      <c r="AC28" s="3">
        <f t="shared" si="9"/>
        <v>0</v>
      </c>
      <c r="AD28" s="3">
        <f t="shared" si="9"/>
        <v>0</v>
      </c>
      <c r="AE28" s="3">
        <f t="shared" si="9"/>
        <v>0</v>
      </c>
      <c r="AF28" s="3">
        <f t="shared" si="9"/>
        <v>0</v>
      </c>
      <c r="AG28" s="3">
        <f t="shared" si="9"/>
        <v>0</v>
      </c>
      <c r="AH28" s="3">
        <f t="shared" si="9"/>
        <v>0</v>
      </c>
      <c r="AI28" s="3">
        <f t="shared" si="9"/>
        <v>0</v>
      </c>
      <c r="AJ28" s="3">
        <f t="shared" si="9"/>
        <v>0</v>
      </c>
      <c r="AK28" s="3">
        <f t="shared" si="9"/>
        <v>0</v>
      </c>
      <c r="AL28" s="3">
        <f t="shared" si="9"/>
        <v>0</v>
      </c>
      <c r="AM28" s="3">
        <f t="shared" si="9"/>
        <v>0</v>
      </c>
      <c r="AN28" s="3">
        <f t="shared" si="9"/>
        <v>0</v>
      </c>
      <c r="AO28" s="3">
        <f t="shared" si="9"/>
        <v>0</v>
      </c>
      <c r="AP28" s="3">
        <f t="shared" si="9"/>
        <v>0</v>
      </c>
      <c r="AQ28" s="3">
        <f t="shared" si="9"/>
        <v>0</v>
      </c>
      <c r="AR28" s="3">
        <f t="shared" si="9"/>
        <v>0</v>
      </c>
      <c r="AS28" s="3">
        <f t="shared" si="9"/>
        <v>0</v>
      </c>
      <c r="AT28" s="3">
        <f t="shared" si="9"/>
        <v>0</v>
      </c>
      <c r="AU28" s="3">
        <f t="shared" si="9"/>
        <v>0</v>
      </c>
      <c r="AV28" s="3">
        <f t="shared" si="9"/>
        <v>0</v>
      </c>
      <c r="AW28" s="3">
        <f t="shared" si="9"/>
        <v>0</v>
      </c>
      <c r="AX28" s="3">
        <f t="shared" si="9"/>
        <v>0</v>
      </c>
      <c r="AY28" s="3">
        <f t="shared" si="9"/>
        <v>0</v>
      </c>
    </row>
    <row r="29" spans="1:51" x14ac:dyDescent="0.25">
      <c r="A29" s="578"/>
      <c r="B29" s="11" t="str">
        <f t="shared" si="3"/>
        <v>HVAC</v>
      </c>
      <c r="C29" s="3">
        <f t="shared" si="3"/>
        <v>0</v>
      </c>
      <c r="D29" s="3">
        <f t="shared" ref="D29:AY29" si="10">IF(SUM($C$19:$N$19)=0,0,C29+D11)</f>
        <v>0</v>
      </c>
      <c r="E29" s="3">
        <f t="shared" si="10"/>
        <v>0</v>
      </c>
      <c r="F29" s="348">
        <f t="shared" si="10"/>
        <v>95136.457559286791</v>
      </c>
      <c r="G29" s="3">
        <f t="shared" si="10"/>
        <v>108019.4140607439</v>
      </c>
      <c r="H29" s="3">
        <f t="shared" si="10"/>
        <v>108019.4140607439</v>
      </c>
      <c r="I29" s="3">
        <f t="shared" si="10"/>
        <v>108019.4140607439</v>
      </c>
      <c r="J29" s="3">
        <f t="shared" si="10"/>
        <v>108019.4140607439</v>
      </c>
      <c r="K29" s="3">
        <f t="shared" si="10"/>
        <v>108019.4140607439</v>
      </c>
      <c r="L29" s="3">
        <f t="shared" si="10"/>
        <v>108019.4140607439</v>
      </c>
      <c r="M29" s="3">
        <f t="shared" si="10"/>
        <v>129602.79550792967</v>
      </c>
      <c r="N29" s="3">
        <f t="shared" si="10"/>
        <v>129602.79550792967</v>
      </c>
      <c r="O29" s="3">
        <f t="shared" si="10"/>
        <v>129602.79550792967</v>
      </c>
      <c r="P29" s="3">
        <f t="shared" si="10"/>
        <v>129602.79550792967</v>
      </c>
      <c r="Q29" s="3">
        <f t="shared" si="10"/>
        <v>129602.79550792967</v>
      </c>
      <c r="R29" s="3">
        <f t="shared" si="10"/>
        <v>129602.79550792967</v>
      </c>
      <c r="S29" s="3">
        <f t="shared" si="10"/>
        <v>129602.79550792967</v>
      </c>
      <c r="T29" s="3">
        <f t="shared" si="10"/>
        <v>129602.79550792967</v>
      </c>
      <c r="U29" s="3">
        <f t="shared" si="10"/>
        <v>129602.79550792967</v>
      </c>
      <c r="V29" s="3">
        <f t="shared" si="10"/>
        <v>129602.79550792967</v>
      </c>
      <c r="W29" s="3">
        <f t="shared" si="10"/>
        <v>129602.79550792967</v>
      </c>
      <c r="X29" s="3">
        <f t="shared" si="10"/>
        <v>129602.79550792967</v>
      </c>
      <c r="Y29" s="3">
        <f t="shared" si="10"/>
        <v>129602.79550792967</v>
      </c>
      <c r="Z29" s="462">
        <f t="shared" si="10"/>
        <v>129602.79550792967</v>
      </c>
      <c r="AA29" s="3">
        <f t="shared" si="10"/>
        <v>129602.79550792967</v>
      </c>
      <c r="AB29" s="3">
        <f t="shared" si="10"/>
        <v>129602.79550792967</v>
      </c>
      <c r="AC29" s="3">
        <f t="shared" si="10"/>
        <v>129602.79550792967</v>
      </c>
      <c r="AD29" s="3">
        <f t="shared" si="10"/>
        <v>129602.79550792967</v>
      </c>
      <c r="AE29" s="3">
        <f t="shared" si="10"/>
        <v>129602.79550792967</v>
      </c>
      <c r="AF29" s="3">
        <f t="shared" si="10"/>
        <v>129602.79550792967</v>
      </c>
      <c r="AG29" s="3">
        <f t="shared" si="10"/>
        <v>129602.79550792967</v>
      </c>
      <c r="AH29" s="3">
        <f t="shared" si="10"/>
        <v>129602.79550792967</v>
      </c>
      <c r="AI29" s="3">
        <f t="shared" si="10"/>
        <v>129602.79550792967</v>
      </c>
      <c r="AJ29" s="3">
        <f t="shared" si="10"/>
        <v>129602.79550792967</v>
      </c>
      <c r="AK29" s="3">
        <f t="shared" si="10"/>
        <v>129602.79550792967</v>
      </c>
      <c r="AL29" s="3">
        <f t="shared" si="10"/>
        <v>129602.79550792967</v>
      </c>
      <c r="AM29" s="3">
        <f t="shared" si="10"/>
        <v>129602.79550792967</v>
      </c>
      <c r="AN29" s="3">
        <f t="shared" si="10"/>
        <v>129602.79550792967</v>
      </c>
      <c r="AO29" s="3">
        <f t="shared" si="10"/>
        <v>129602.79550792967</v>
      </c>
      <c r="AP29" s="3">
        <f t="shared" si="10"/>
        <v>129602.79550792967</v>
      </c>
      <c r="AQ29" s="3">
        <f t="shared" si="10"/>
        <v>129602.79550792967</v>
      </c>
      <c r="AR29" s="3">
        <f t="shared" si="10"/>
        <v>129602.79550792967</v>
      </c>
      <c r="AS29" s="3">
        <f t="shared" si="10"/>
        <v>129602.79550792967</v>
      </c>
      <c r="AT29" s="3">
        <f t="shared" si="10"/>
        <v>129602.79550792967</v>
      </c>
      <c r="AU29" s="3">
        <f t="shared" si="10"/>
        <v>129602.79550792967</v>
      </c>
      <c r="AV29" s="3">
        <f t="shared" si="10"/>
        <v>129602.79550792967</v>
      </c>
      <c r="AW29" s="3">
        <f t="shared" si="10"/>
        <v>129602.79550792967</v>
      </c>
      <c r="AX29" s="3">
        <f t="shared" si="10"/>
        <v>129602.79550792967</v>
      </c>
      <c r="AY29" s="3">
        <f t="shared" si="10"/>
        <v>129602.79550792967</v>
      </c>
    </row>
    <row r="30" spans="1:51" x14ac:dyDescent="0.25">
      <c r="A30" s="578"/>
      <c r="B30" s="11" t="str">
        <f t="shared" si="3"/>
        <v>Lighting</v>
      </c>
      <c r="C30" s="3">
        <f t="shared" si="3"/>
        <v>0</v>
      </c>
      <c r="D30" s="3">
        <f t="shared" ref="D30:AY30" si="11">IF(SUM($C$19:$N$19)=0,0,C30+D12)</f>
        <v>97902.973178052503</v>
      </c>
      <c r="E30" s="3">
        <f t="shared" si="11"/>
        <v>101474.23221160247</v>
      </c>
      <c r="F30" s="348">
        <f t="shared" si="11"/>
        <v>145123.01788565496</v>
      </c>
      <c r="G30" s="3">
        <f t="shared" si="11"/>
        <v>151357.33597565495</v>
      </c>
      <c r="H30" s="3">
        <f t="shared" si="11"/>
        <v>162814.35649565494</v>
      </c>
      <c r="I30" s="3">
        <f t="shared" si="11"/>
        <v>705384.95595005492</v>
      </c>
      <c r="J30" s="3">
        <f t="shared" si="11"/>
        <v>727517.39595005487</v>
      </c>
      <c r="K30" s="3">
        <f t="shared" si="11"/>
        <v>727517.39595005487</v>
      </c>
      <c r="L30" s="3">
        <f t="shared" si="11"/>
        <v>761092.49608445482</v>
      </c>
      <c r="M30" s="3">
        <f t="shared" si="11"/>
        <v>808723.74515645485</v>
      </c>
      <c r="N30" s="3">
        <f t="shared" si="11"/>
        <v>1141939.0341564547</v>
      </c>
      <c r="O30" s="3">
        <f t="shared" si="11"/>
        <v>1141939.0341564547</v>
      </c>
      <c r="P30" s="3">
        <f t="shared" si="11"/>
        <v>1141939.0341564547</v>
      </c>
      <c r="Q30" s="3">
        <f t="shared" si="11"/>
        <v>1141939.0341564547</v>
      </c>
      <c r="R30" s="3">
        <f t="shared" si="11"/>
        <v>1141939.0341564547</v>
      </c>
      <c r="S30" s="3">
        <f t="shared" si="11"/>
        <v>1141939.0341564547</v>
      </c>
      <c r="T30" s="3">
        <f t="shared" si="11"/>
        <v>1141939.0341564547</v>
      </c>
      <c r="U30" s="3">
        <f t="shared" si="11"/>
        <v>1141939.0341564547</v>
      </c>
      <c r="V30" s="3">
        <f t="shared" si="11"/>
        <v>1141939.0341564547</v>
      </c>
      <c r="W30" s="3">
        <f t="shared" si="11"/>
        <v>1141939.0341564547</v>
      </c>
      <c r="X30" s="3">
        <f t="shared" si="11"/>
        <v>1141939.0341564547</v>
      </c>
      <c r="Y30" s="3">
        <f t="shared" si="11"/>
        <v>1141939.0341564547</v>
      </c>
      <c r="Z30" s="462">
        <f t="shared" si="11"/>
        <v>1141939.0341564547</v>
      </c>
      <c r="AA30" s="3">
        <f t="shared" si="11"/>
        <v>1141939.0341564547</v>
      </c>
      <c r="AB30" s="3">
        <f t="shared" si="11"/>
        <v>1141939.0341564547</v>
      </c>
      <c r="AC30" s="3">
        <f t="shared" si="11"/>
        <v>1141939.0341564547</v>
      </c>
      <c r="AD30" s="3">
        <f t="shared" si="11"/>
        <v>1141939.0341564547</v>
      </c>
      <c r="AE30" s="3">
        <f t="shared" si="11"/>
        <v>1141939.0341564547</v>
      </c>
      <c r="AF30" s="3">
        <f t="shared" si="11"/>
        <v>1141939.0341564547</v>
      </c>
      <c r="AG30" s="3">
        <f t="shared" si="11"/>
        <v>1141939.0341564547</v>
      </c>
      <c r="AH30" s="3">
        <f t="shared" si="11"/>
        <v>1141939.0341564547</v>
      </c>
      <c r="AI30" s="3">
        <f t="shared" si="11"/>
        <v>1141939.0341564547</v>
      </c>
      <c r="AJ30" s="3">
        <f t="shared" si="11"/>
        <v>1141939.0341564547</v>
      </c>
      <c r="AK30" s="3">
        <f t="shared" si="11"/>
        <v>1141939.0341564547</v>
      </c>
      <c r="AL30" s="3">
        <f t="shared" si="11"/>
        <v>1141939.0341564547</v>
      </c>
      <c r="AM30" s="3">
        <f t="shared" si="11"/>
        <v>1141939.0341564547</v>
      </c>
      <c r="AN30" s="3">
        <f t="shared" si="11"/>
        <v>1141939.0341564547</v>
      </c>
      <c r="AO30" s="3">
        <f t="shared" si="11"/>
        <v>1141939.0341564547</v>
      </c>
      <c r="AP30" s="3">
        <f t="shared" si="11"/>
        <v>1141939.0341564547</v>
      </c>
      <c r="AQ30" s="3">
        <f t="shared" si="11"/>
        <v>1141939.0341564547</v>
      </c>
      <c r="AR30" s="3">
        <f t="shared" si="11"/>
        <v>1141939.0341564547</v>
      </c>
      <c r="AS30" s="3">
        <f t="shared" si="11"/>
        <v>1141939.0341564547</v>
      </c>
      <c r="AT30" s="3">
        <f t="shared" si="11"/>
        <v>1141939.0341564547</v>
      </c>
      <c r="AU30" s="3">
        <f t="shared" si="11"/>
        <v>1141939.0341564547</v>
      </c>
      <c r="AV30" s="3">
        <f t="shared" si="11"/>
        <v>1141939.0341564547</v>
      </c>
      <c r="AW30" s="3">
        <f t="shared" si="11"/>
        <v>1141939.0341564547</v>
      </c>
      <c r="AX30" s="3">
        <f t="shared" si="11"/>
        <v>1141939.0341564547</v>
      </c>
      <c r="AY30" s="3">
        <f t="shared" si="11"/>
        <v>1141939.0341564547</v>
      </c>
    </row>
    <row r="31" spans="1:51" x14ac:dyDescent="0.25">
      <c r="A31" s="578"/>
      <c r="B31" s="11" t="str">
        <f t="shared" si="3"/>
        <v>Miscellaneous</v>
      </c>
      <c r="C31" s="3">
        <f t="shared" si="3"/>
        <v>0</v>
      </c>
      <c r="D31" s="3">
        <f t="shared" ref="D31:AY31" si="12">IF(SUM($C$19:$N$19)=0,0,C31+D13)</f>
        <v>0</v>
      </c>
      <c r="E31" s="3">
        <f t="shared" si="12"/>
        <v>0</v>
      </c>
      <c r="F31" s="348">
        <f t="shared" si="12"/>
        <v>0</v>
      </c>
      <c r="G31" s="3">
        <f t="shared" si="12"/>
        <v>0</v>
      </c>
      <c r="H31" s="3">
        <f t="shared" si="12"/>
        <v>0</v>
      </c>
      <c r="I31" s="3">
        <f t="shared" si="12"/>
        <v>0</v>
      </c>
      <c r="J31" s="3">
        <f t="shared" si="12"/>
        <v>0</v>
      </c>
      <c r="K31" s="3">
        <f t="shared" si="12"/>
        <v>0</v>
      </c>
      <c r="L31" s="3">
        <f t="shared" si="12"/>
        <v>0</v>
      </c>
      <c r="M31" s="3">
        <f t="shared" si="12"/>
        <v>0</v>
      </c>
      <c r="N31" s="3">
        <f t="shared" si="12"/>
        <v>0</v>
      </c>
      <c r="O31" s="3">
        <f t="shared" si="12"/>
        <v>0</v>
      </c>
      <c r="P31" s="3">
        <f t="shared" si="12"/>
        <v>0</v>
      </c>
      <c r="Q31" s="3">
        <f t="shared" si="12"/>
        <v>0</v>
      </c>
      <c r="R31" s="3">
        <f t="shared" si="12"/>
        <v>0</v>
      </c>
      <c r="S31" s="3">
        <f t="shared" si="12"/>
        <v>0</v>
      </c>
      <c r="T31" s="3">
        <f t="shared" si="12"/>
        <v>0</v>
      </c>
      <c r="U31" s="3">
        <f t="shared" si="12"/>
        <v>0</v>
      </c>
      <c r="V31" s="3">
        <f t="shared" si="12"/>
        <v>0</v>
      </c>
      <c r="W31" s="3">
        <f t="shared" si="12"/>
        <v>0</v>
      </c>
      <c r="X31" s="3">
        <f t="shared" si="12"/>
        <v>0</v>
      </c>
      <c r="Y31" s="3">
        <f t="shared" si="12"/>
        <v>0</v>
      </c>
      <c r="Z31" s="462">
        <f t="shared" si="12"/>
        <v>0</v>
      </c>
      <c r="AA31" s="3">
        <f t="shared" si="12"/>
        <v>0</v>
      </c>
      <c r="AB31" s="3">
        <f t="shared" si="12"/>
        <v>0</v>
      </c>
      <c r="AC31" s="3">
        <f t="shared" si="12"/>
        <v>0</v>
      </c>
      <c r="AD31" s="3">
        <f t="shared" si="12"/>
        <v>0</v>
      </c>
      <c r="AE31" s="3">
        <f t="shared" si="12"/>
        <v>0</v>
      </c>
      <c r="AF31" s="3">
        <f t="shared" si="12"/>
        <v>0</v>
      </c>
      <c r="AG31" s="3">
        <f t="shared" si="12"/>
        <v>0</v>
      </c>
      <c r="AH31" s="3">
        <f t="shared" si="12"/>
        <v>0</v>
      </c>
      <c r="AI31" s="3">
        <f t="shared" si="12"/>
        <v>0</v>
      </c>
      <c r="AJ31" s="3">
        <f t="shared" si="12"/>
        <v>0</v>
      </c>
      <c r="AK31" s="3">
        <f t="shared" si="12"/>
        <v>0</v>
      </c>
      <c r="AL31" s="3">
        <f t="shared" si="12"/>
        <v>0</v>
      </c>
      <c r="AM31" s="3">
        <f t="shared" si="12"/>
        <v>0</v>
      </c>
      <c r="AN31" s="3">
        <f t="shared" si="12"/>
        <v>0</v>
      </c>
      <c r="AO31" s="3">
        <f t="shared" si="12"/>
        <v>0</v>
      </c>
      <c r="AP31" s="3">
        <f t="shared" si="12"/>
        <v>0</v>
      </c>
      <c r="AQ31" s="3">
        <f t="shared" si="12"/>
        <v>0</v>
      </c>
      <c r="AR31" s="3">
        <f t="shared" si="12"/>
        <v>0</v>
      </c>
      <c r="AS31" s="3">
        <f t="shared" si="12"/>
        <v>0</v>
      </c>
      <c r="AT31" s="3">
        <f t="shared" si="12"/>
        <v>0</v>
      </c>
      <c r="AU31" s="3">
        <f t="shared" si="12"/>
        <v>0</v>
      </c>
      <c r="AV31" s="3">
        <f t="shared" si="12"/>
        <v>0</v>
      </c>
      <c r="AW31" s="3">
        <f t="shared" si="12"/>
        <v>0</v>
      </c>
      <c r="AX31" s="3">
        <f t="shared" si="12"/>
        <v>0</v>
      </c>
      <c r="AY31" s="3">
        <f t="shared" si="12"/>
        <v>0</v>
      </c>
    </row>
    <row r="32" spans="1:51" ht="15" customHeight="1" x14ac:dyDescent="0.25">
      <c r="A32" s="578"/>
      <c r="B32" s="11" t="str">
        <f t="shared" si="3"/>
        <v>Motors</v>
      </c>
      <c r="C32" s="3">
        <f t="shared" si="3"/>
        <v>0</v>
      </c>
      <c r="D32" s="3">
        <f t="shared" ref="D32:AY32" si="13">IF(SUM($C$19:$N$19)=0,0,C32+D14)</f>
        <v>0</v>
      </c>
      <c r="E32" s="3">
        <f t="shared" si="13"/>
        <v>0</v>
      </c>
      <c r="F32" s="348">
        <f t="shared" si="13"/>
        <v>0</v>
      </c>
      <c r="G32" s="3">
        <f t="shared" si="13"/>
        <v>0</v>
      </c>
      <c r="H32" s="3">
        <f t="shared" si="13"/>
        <v>0</v>
      </c>
      <c r="I32" s="3">
        <f t="shared" si="13"/>
        <v>0</v>
      </c>
      <c r="J32" s="3">
        <f t="shared" si="13"/>
        <v>0</v>
      </c>
      <c r="K32" s="3">
        <f t="shared" si="13"/>
        <v>0</v>
      </c>
      <c r="L32" s="3">
        <f t="shared" si="13"/>
        <v>0</v>
      </c>
      <c r="M32" s="3">
        <f t="shared" si="13"/>
        <v>0</v>
      </c>
      <c r="N32" s="3">
        <f t="shared" si="13"/>
        <v>0</v>
      </c>
      <c r="O32" s="3">
        <f t="shared" si="13"/>
        <v>0</v>
      </c>
      <c r="P32" s="3">
        <f t="shared" si="13"/>
        <v>0</v>
      </c>
      <c r="Q32" s="3">
        <f t="shared" si="13"/>
        <v>0</v>
      </c>
      <c r="R32" s="3">
        <f t="shared" si="13"/>
        <v>0</v>
      </c>
      <c r="S32" s="3">
        <f t="shared" si="13"/>
        <v>0</v>
      </c>
      <c r="T32" s="3">
        <f t="shared" si="13"/>
        <v>0</v>
      </c>
      <c r="U32" s="3">
        <f t="shared" si="13"/>
        <v>0</v>
      </c>
      <c r="V32" s="3">
        <f t="shared" si="13"/>
        <v>0</v>
      </c>
      <c r="W32" s="3">
        <f t="shared" si="13"/>
        <v>0</v>
      </c>
      <c r="X32" s="3">
        <f t="shared" si="13"/>
        <v>0</v>
      </c>
      <c r="Y32" s="3">
        <f t="shared" si="13"/>
        <v>0</v>
      </c>
      <c r="Z32" s="462">
        <f t="shared" si="13"/>
        <v>0</v>
      </c>
      <c r="AA32" s="3">
        <f t="shared" si="13"/>
        <v>0</v>
      </c>
      <c r="AB32" s="3">
        <f t="shared" si="13"/>
        <v>0</v>
      </c>
      <c r="AC32" s="3">
        <f t="shared" si="13"/>
        <v>0</v>
      </c>
      <c r="AD32" s="3">
        <f t="shared" si="13"/>
        <v>0</v>
      </c>
      <c r="AE32" s="3">
        <f t="shared" si="13"/>
        <v>0</v>
      </c>
      <c r="AF32" s="3">
        <f t="shared" si="13"/>
        <v>0</v>
      </c>
      <c r="AG32" s="3">
        <f t="shared" si="13"/>
        <v>0</v>
      </c>
      <c r="AH32" s="3">
        <f t="shared" si="13"/>
        <v>0</v>
      </c>
      <c r="AI32" s="3">
        <f t="shared" si="13"/>
        <v>0</v>
      </c>
      <c r="AJ32" s="3">
        <f t="shared" si="13"/>
        <v>0</v>
      </c>
      <c r="AK32" s="3">
        <f t="shared" si="13"/>
        <v>0</v>
      </c>
      <c r="AL32" s="3">
        <f t="shared" si="13"/>
        <v>0</v>
      </c>
      <c r="AM32" s="3">
        <f t="shared" si="13"/>
        <v>0</v>
      </c>
      <c r="AN32" s="3">
        <f t="shared" si="13"/>
        <v>0</v>
      </c>
      <c r="AO32" s="3">
        <f t="shared" si="13"/>
        <v>0</v>
      </c>
      <c r="AP32" s="3">
        <f t="shared" si="13"/>
        <v>0</v>
      </c>
      <c r="AQ32" s="3">
        <f t="shared" si="13"/>
        <v>0</v>
      </c>
      <c r="AR32" s="3">
        <f t="shared" si="13"/>
        <v>0</v>
      </c>
      <c r="AS32" s="3">
        <f t="shared" si="13"/>
        <v>0</v>
      </c>
      <c r="AT32" s="3">
        <f t="shared" si="13"/>
        <v>0</v>
      </c>
      <c r="AU32" s="3">
        <f t="shared" si="13"/>
        <v>0</v>
      </c>
      <c r="AV32" s="3">
        <f t="shared" si="13"/>
        <v>0</v>
      </c>
      <c r="AW32" s="3">
        <f t="shared" si="13"/>
        <v>0</v>
      </c>
      <c r="AX32" s="3">
        <f t="shared" si="13"/>
        <v>0</v>
      </c>
      <c r="AY32" s="3">
        <f t="shared" si="13"/>
        <v>0</v>
      </c>
    </row>
    <row r="33" spans="1:51" x14ac:dyDescent="0.25">
      <c r="A33" s="578"/>
      <c r="B33" s="11" t="str">
        <f t="shared" si="3"/>
        <v>Process</v>
      </c>
      <c r="C33" s="3">
        <f t="shared" si="3"/>
        <v>0</v>
      </c>
      <c r="D33" s="3">
        <f t="shared" ref="D33:AY33" si="14">IF(SUM($C$19:$N$19)=0,0,C33+D15)</f>
        <v>0</v>
      </c>
      <c r="E33" s="3">
        <f t="shared" si="14"/>
        <v>0</v>
      </c>
      <c r="F33" s="348">
        <f t="shared" si="14"/>
        <v>0</v>
      </c>
      <c r="G33" s="3">
        <f t="shared" si="14"/>
        <v>0</v>
      </c>
      <c r="H33" s="3">
        <f t="shared" si="14"/>
        <v>0</v>
      </c>
      <c r="I33" s="3">
        <f t="shared" si="14"/>
        <v>0</v>
      </c>
      <c r="J33" s="3">
        <f t="shared" si="14"/>
        <v>0</v>
      </c>
      <c r="K33" s="3">
        <f t="shared" si="14"/>
        <v>0</v>
      </c>
      <c r="L33" s="3">
        <f t="shared" si="14"/>
        <v>0</v>
      </c>
      <c r="M33" s="3">
        <f t="shared" si="14"/>
        <v>0</v>
      </c>
      <c r="N33" s="3">
        <f t="shared" si="14"/>
        <v>0</v>
      </c>
      <c r="O33" s="3">
        <f t="shared" si="14"/>
        <v>0</v>
      </c>
      <c r="P33" s="3">
        <f t="shared" si="14"/>
        <v>0</v>
      </c>
      <c r="Q33" s="3">
        <f t="shared" si="14"/>
        <v>0</v>
      </c>
      <c r="R33" s="3">
        <f t="shared" si="14"/>
        <v>0</v>
      </c>
      <c r="S33" s="3">
        <f t="shared" si="14"/>
        <v>0</v>
      </c>
      <c r="T33" s="3">
        <f t="shared" si="14"/>
        <v>0</v>
      </c>
      <c r="U33" s="3">
        <f t="shared" si="14"/>
        <v>0</v>
      </c>
      <c r="V33" s="3">
        <f t="shared" si="14"/>
        <v>0</v>
      </c>
      <c r="W33" s="3">
        <f t="shared" si="14"/>
        <v>0</v>
      </c>
      <c r="X33" s="3">
        <f t="shared" si="14"/>
        <v>0</v>
      </c>
      <c r="Y33" s="3">
        <f t="shared" si="14"/>
        <v>0</v>
      </c>
      <c r="Z33" s="462">
        <f t="shared" si="14"/>
        <v>0</v>
      </c>
      <c r="AA33" s="3">
        <f t="shared" si="14"/>
        <v>0</v>
      </c>
      <c r="AB33" s="3">
        <f t="shared" si="14"/>
        <v>0</v>
      </c>
      <c r="AC33" s="3">
        <f t="shared" si="14"/>
        <v>0</v>
      </c>
      <c r="AD33" s="3">
        <f t="shared" si="14"/>
        <v>0</v>
      </c>
      <c r="AE33" s="3">
        <f t="shared" si="14"/>
        <v>0</v>
      </c>
      <c r="AF33" s="3">
        <f t="shared" si="14"/>
        <v>0</v>
      </c>
      <c r="AG33" s="3">
        <f t="shared" si="14"/>
        <v>0</v>
      </c>
      <c r="AH33" s="3">
        <f t="shared" si="14"/>
        <v>0</v>
      </c>
      <c r="AI33" s="3">
        <f t="shared" si="14"/>
        <v>0</v>
      </c>
      <c r="AJ33" s="3">
        <f t="shared" si="14"/>
        <v>0</v>
      </c>
      <c r="AK33" s="3">
        <f t="shared" si="14"/>
        <v>0</v>
      </c>
      <c r="AL33" s="3">
        <f t="shared" si="14"/>
        <v>0</v>
      </c>
      <c r="AM33" s="3">
        <f t="shared" si="14"/>
        <v>0</v>
      </c>
      <c r="AN33" s="3">
        <f t="shared" si="14"/>
        <v>0</v>
      </c>
      <c r="AO33" s="3">
        <f t="shared" si="14"/>
        <v>0</v>
      </c>
      <c r="AP33" s="3">
        <f t="shared" si="14"/>
        <v>0</v>
      </c>
      <c r="AQ33" s="3">
        <f t="shared" si="14"/>
        <v>0</v>
      </c>
      <c r="AR33" s="3">
        <f t="shared" si="14"/>
        <v>0</v>
      </c>
      <c r="AS33" s="3">
        <f t="shared" si="14"/>
        <v>0</v>
      </c>
      <c r="AT33" s="3">
        <f t="shared" si="14"/>
        <v>0</v>
      </c>
      <c r="AU33" s="3">
        <f t="shared" si="14"/>
        <v>0</v>
      </c>
      <c r="AV33" s="3">
        <f t="shared" si="14"/>
        <v>0</v>
      </c>
      <c r="AW33" s="3">
        <f t="shared" si="14"/>
        <v>0</v>
      </c>
      <c r="AX33" s="3">
        <f t="shared" si="14"/>
        <v>0</v>
      </c>
      <c r="AY33" s="3">
        <f t="shared" si="14"/>
        <v>0</v>
      </c>
    </row>
    <row r="34" spans="1:51" x14ac:dyDescent="0.25">
      <c r="A34" s="578"/>
      <c r="B34" s="11" t="str">
        <f t="shared" si="3"/>
        <v>Refrigeration</v>
      </c>
      <c r="C34" s="3">
        <f t="shared" si="3"/>
        <v>0</v>
      </c>
      <c r="D34" s="3">
        <f t="shared" ref="D34:AY34" si="15">IF(SUM($C$19:$N$19)=0,0,C34+D16)</f>
        <v>0</v>
      </c>
      <c r="E34" s="3">
        <f t="shared" si="15"/>
        <v>0</v>
      </c>
      <c r="F34" s="348">
        <f t="shared" si="15"/>
        <v>0</v>
      </c>
      <c r="G34" s="3">
        <f t="shared" si="15"/>
        <v>0</v>
      </c>
      <c r="H34" s="3">
        <f t="shared" si="15"/>
        <v>0</v>
      </c>
      <c r="I34" s="3">
        <f t="shared" si="15"/>
        <v>0</v>
      </c>
      <c r="J34" s="3">
        <f t="shared" si="15"/>
        <v>0</v>
      </c>
      <c r="K34" s="3">
        <f t="shared" si="15"/>
        <v>0</v>
      </c>
      <c r="L34" s="3">
        <f t="shared" si="15"/>
        <v>0</v>
      </c>
      <c r="M34" s="3">
        <f t="shared" si="15"/>
        <v>0</v>
      </c>
      <c r="N34" s="3">
        <f t="shared" si="15"/>
        <v>0</v>
      </c>
      <c r="O34" s="3">
        <f t="shared" si="15"/>
        <v>0</v>
      </c>
      <c r="P34" s="3">
        <f t="shared" si="15"/>
        <v>0</v>
      </c>
      <c r="Q34" s="3">
        <f t="shared" si="15"/>
        <v>0</v>
      </c>
      <c r="R34" s="3">
        <f t="shared" si="15"/>
        <v>0</v>
      </c>
      <c r="S34" s="3">
        <f t="shared" si="15"/>
        <v>0</v>
      </c>
      <c r="T34" s="3">
        <f t="shared" si="15"/>
        <v>0</v>
      </c>
      <c r="U34" s="3">
        <f t="shared" si="15"/>
        <v>0</v>
      </c>
      <c r="V34" s="3">
        <f t="shared" si="15"/>
        <v>0</v>
      </c>
      <c r="W34" s="3">
        <f t="shared" si="15"/>
        <v>0</v>
      </c>
      <c r="X34" s="3">
        <f t="shared" si="15"/>
        <v>0</v>
      </c>
      <c r="Y34" s="3">
        <f t="shared" si="15"/>
        <v>0</v>
      </c>
      <c r="Z34" s="462">
        <f t="shared" si="15"/>
        <v>0</v>
      </c>
      <c r="AA34" s="3">
        <f t="shared" si="15"/>
        <v>0</v>
      </c>
      <c r="AB34" s="3">
        <f t="shared" si="15"/>
        <v>0</v>
      </c>
      <c r="AC34" s="3">
        <f t="shared" si="15"/>
        <v>0</v>
      </c>
      <c r="AD34" s="3">
        <f t="shared" si="15"/>
        <v>0</v>
      </c>
      <c r="AE34" s="3">
        <f t="shared" si="15"/>
        <v>0</v>
      </c>
      <c r="AF34" s="3">
        <f t="shared" si="15"/>
        <v>0</v>
      </c>
      <c r="AG34" s="3">
        <f t="shared" si="15"/>
        <v>0</v>
      </c>
      <c r="AH34" s="3">
        <f t="shared" si="15"/>
        <v>0</v>
      </c>
      <c r="AI34" s="3">
        <f t="shared" si="15"/>
        <v>0</v>
      </c>
      <c r="AJ34" s="3">
        <f t="shared" si="15"/>
        <v>0</v>
      </c>
      <c r="AK34" s="3">
        <f t="shared" si="15"/>
        <v>0</v>
      </c>
      <c r="AL34" s="3">
        <f t="shared" si="15"/>
        <v>0</v>
      </c>
      <c r="AM34" s="3">
        <f t="shared" si="15"/>
        <v>0</v>
      </c>
      <c r="AN34" s="3">
        <f t="shared" si="15"/>
        <v>0</v>
      </c>
      <c r="AO34" s="3">
        <f t="shared" si="15"/>
        <v>0</v>
      </c>
      <c r="AP34" s="3">
        <f t="shared" si="15"/>
        <v>0</v>
      </c>
      <c r="AQ34" s="3">
        <f t="shared" si="15"/>
        <v>0</v>
      </c>
      <c r="AR34" s="3">
        <f t="shared" si="15"/>
        <v>0</v>
      </c>
      <c r="AS34" s="3">
        <f t="shared" si="15"/>
        <v>0</v>
      </c>
      <c r="AT34" s="3">
        <f t="shared" si="15"/>
        <v>0</v>
      </c>
      <c r="AU34" s="3">
        <f t="shared" si="15"/>
        <v>0</v>
      </c>
      <c r="AV34" s="3">
        <f t="shared" si="15"/>
        <v>0</v>
      </c>
      <c r="AW34" s="3">
        <f t="shared" si="15"/>
        <v>0</v>
      </c>
      <c r="AX34" s="3">
        <f t="shared" si="15"/>
        <v>0</v>
      </c>
      <c r="AY34" s="3">
        <f t="shared" si="15"/>
        <v>0</v>
      </c>
    </row>
    <row r="35" spans="1:51" x14ac:dyDescent="0.25">
      <c r="A35" s="578"/>
      <c r="B35" s="11" t="str">
        <f t="shared" si="3"/>
        <v>Water Heating</v>
      </c>
      <c r="C35" s="3">
        <f t="shared" si="3"/>
        <v>0</v>
      </c>
      <c r="D35" s="3">
        <f t="shared" ref="D35:AY35" si="16">IF(SUM($C$19:$N$19)=0,0,C35+D17)</f>
        <v>0</v>
      </c>
      <c r="E35" s="3">
        <f t="shared" si="16"/>
        <v>0</v>
      </c>
      <c r="F35" s="348">
        <f t="shared" si="16"/>
        <v>0</v>
      </c>
      <c r="G35" s="3">
        <f t="shared" si="16"/>
        <v>0</v>
      </c>
      <c r="H35" s="3">
        <f t="shared" si="16"/>
        <v>0</v>
      </c>
      <c r="I35" s="3">
        <f t="shared" si="16"/>
        <v>0</v>
      </c>
      <c r="J35" s="3">
        <f t="shared" si="16"/>
        <v>0</v>
      </c>
      <c r="K35" s="3">
        <f t="shared" si="16"/>
        <v>0</v>
      </c>
      <c r="L35" s="3">
        <f t="shared" si="16"/>
        <v>0</v>
      </c>
      <c r="M35" s="3">
        <f t="shared" si="16"/>
        <v>0</v>
      </c>
      <c r="N35" s="3">
        <f t="shared" si="16"/>
        <v>0</v>
      </c>
      <c r="O35" s="3">
        <f t="shared" si="16"/>
        <v>0</v>
      </c>
      <c r="P35" s="3">
        <f t="shared" si="16"/>
        <v>0</v>
      </c>
      <c r="Q35" s="3">
        <f t="shared" si="16"/>
        <v>0</v>
      </c>
      <c r="R35" s="3">
        <f t="shared" si="16"/>
        <v>0</v>
      </c>
      <c r="S35" s="3">
        <f t="shared" si="16"/>
        <v>0</v>
      </c>
      <c r="T35" s="3">
        <f t="shared" si="16"/>
        <v>0</v>
      </c>
      <c r="U35" s="3">
        <f t="shared" si="16"/>
        <v>0</v>
      </c>
      <c r="V35" s="3">
        <f t="shared" si="16"/>
        <v>0</v>
      </c>
      <c r="W35" s="3">
        <f t="shared" si="16"/>
        <v>0</v>
      </c>
      <c r="X35" s="3">
        <f t="shared" si="16"/>
        <v>0</v>
      </c>
      <c r="Y35" s="3">
        <f t="shared" si="16"/>
        <v>0</v>
      </c>
      <c r="Z35" s="462">
        <f t="shared" si="16"/>
        <v>0</v>
      </c>
      <c r="AA35" s="3">
        <f t="shared" si="16"/>
        <v>0</v>
      </c>
      <c r="AB35" s="3">
        <f t="shared" si="16"/>
        <v>0</v>
      </c>
      <c r="AC35" s="3">
        <f t="shared" si="16"/>
        <v>0</v>
      </c>
      <c r="AD35" s="3">
        <f t="shared" si="16"/>
        <v>0</v>
      </c>
      <c r="AE35" s="3">
        <f t="shared" si="16"/>
        <v>0</v>
      </c>
      <c r="AF35" s="3">
        <f t="shared" si="16"/>
        <v>0</v>
      </c>
      <c r="AG35" s="3">
        <f t="shared" si="16"/>
        <v>0</v>
      </c>
      <c r="AH35" s="3">
        <f t="shared" si="16"/>
        <v>0</v>
      </c>
      <c r="AI35" s="3">
        <f t="shared" si="16"/>
        <v>0</v>
      </c>
      <c r="AJ35" s="3">
        <f t="shared" si="16"/>
        <v>0</v>
      </c>
      <c r="AK35" s="3">
        <f t="shared" si="16"/>
        <v>0</v>
      </c>
      <c r="AL35" s="3">
        <f t="shared" si="16"/>
        <v>0</v>
      </c>
      <c r="AM35" s="3">
        <f t="shared" si="16"/>
        <v>0</v>
      </c>
      <c r="AN35" s="3">
        <f t="shared" si="16"/>
        <v>0</v>
      </c>
      <c r="AO35" s="3">
        <f t="shared" si="16"/>
        <v>0</v>
      </c>
      <c r="AP35" s="3">
        <f t="shared" si="16"/>
        <v>0</v>
      </c>
      <c r="AQ35" s="3">
        <f t="shared" si="16"/>
        <v>0</v>
      </c>
      <c r="AR35" s="3">
        <f t="shared" si="16"/>
        <v>0</v>
      </c>
      <c r="AS35" s="3">
        <f t="shared" si="16"/>
        <v>0</v>
      </c>
      <c r="AT35" s="3">
        <f t="shared" si="16"/>
        <v>0</v>
      </c>
      <c r="AU35" s="3">
        <f t="shared" si="16"/>
        <v>0</v>
      </c>
      <c r="AV35" s="3">
        <f t="shared" si="16"/>
        <v>0</v>
      </c>
      <c r="AW35" s="3">
        <f t="shared" si="16"/>
        <v>0</v>
      </c>
      <c r="AX35" s="3">
        <f t="shared" si="16"/>
        <v>0</v>
      </c>
      <c r="AY35" s="3">
        <f t="shared" si="16"/>
        <v>0</v>
      </c>
    </row>
    <row r="36" spans="1:51" ht="15" customHeight="1" x14ac:dyDescent="0.25">
      <c r="A36" s="578"/>
      <c r="B36" s="11" t="str">
        <f t="shared" si="3"/>
        <v xml:space="preserve"> </v>
      </c>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c r="AL36" s="3"/>
      <c r="AM36" s="3"/>
      <c r="AN36" s="3"/>
      <c r="AO36" s="3"/>
      <c r="AP36" s="3"/>
      <c r="AQ36" s="3"/>
      <c r="AR36" s="3"/>
      <c r="AS36" s="3"/>
      <c r="AT36" s="3"/>
      <c r="AU36" s="3"/>
      <c r="AV36" s="3"/>
      <c r="AW36" s="3"/>
      <c r="AX36" s="3"/>
      <c r="AY36" s="3"/>
    </row>
    <row r="37" spans="1:51" ht="15" customHeight="1" thickBot="1" x14ac:dyDescent="0.3">
      <c r="A37" s="579"/>
      <c r="B37" s="188" t="str">
        <f t="shared" si="3"/>
        <v>Monthly kWh</v>
      </c>
      <c r="C37" s="236">
        <f>SUM(C23:C36)</f>
        <v>0</v>
      </c>
      <c r="D37" s="236">
        <f t="shared" ref="D37:AY37" si="17">SUM(D23:D36)</f>
        <v>97902.973178052503</v>
      </c>
      <c r="E37" s="236">
        <f t="shared" si="17"/>
        <v>376311.20327168342</v>
      </c>
      <c r="F37" s="236">
        <f t="shared" si="17"/>
        <v>515096.4465050227</v>
      </c>
      <c r="G37" s="236">
        <f t="shared" si="17"/>
        <v>534213.7210964798</v>
      </c>
      <c r="H37" s="236">
        <f t="shared" si="17"/>
        <v>641905.27960832266</v>
      </c>
      <c r="I37" s="236">
        <f t="shared" si="17"/>
        <v>1184475.8790627227</v>
      </c>
      <c r="J37" s="236">
        <f t="shared" si="17"/>
        <v>1206608.3190627226</v>
      </c>
      <c r="K37" s="236">
        <f t="shared" si="17"/>
        <v>1206608.3190627226</v>
      </c>
      <c r="L37" s="236">
        <f t="shared" si="17"/>
        <v>2083323.8361388096</v>
      </c>
      <c r="M37" s="236">
        <f t="shared" si="17"/>
        <v>2164050.8689461835</v>
      </c>
      <c r="N37" s="236">
        <f t="shared" si="17"/>
        <v>2497266.1579461833</v>
      </c>
      <c r="O37" s="236">
        <f t="shared" si="17"/>
        <v>2497266.1579461833</v>
      </c>
      <c r="P37" s="236">
        <f t="shared" si="17"/>
        <v>2497266.1579461833</v>
      </c>
      <c r="Q37" s="236">
        <f t="shared" si="17"/>
        <v>2497266.1579461833</v>
      </c>
      <c r="R37" s="236">
        <f t="shared" si="17"/>
        <v>2497266.1579461833</v>
      </c>
      <c r="S37" s="236">
        <f t="shared" si="17"/>
        <v>2497266.1579461833</v>
      </c>
      <c r="T37" s="236">
        <f t="shared" si="17"/>
        <v>2497266.1579461833</v>
      </c>
      <c r="U37" s="236">
        <f t="shared" si="17"/>
        <v>2497266.1579461833</v>
      </c>
      <c r="V37" s="236">
        <f t="shared" si="17"/>
        <v>2497266.1579461833</v>
      </c>
      <c r="W37" s="236">
        <f t="shared" si="17"/>
        <v>2497266.1579461833</v>
      </c>
      <c r="X37" s="236">
        <f t="shared" si="17"/>
        <v>2497266.1579461833</v>
      </c>
      <c r="Y37" s="236">
        <f t="shared" si="17"/>
        <v>2497266.1579461833</v>
      </c>
      <c r="Z37" s="236">
        <f t="shared" si="17"/>
        <v>2497266.1579461833</v>
      </c>
      <c r="AA37" s="236">
        <f t="shared" si="17"/>
        <v>2497266.1579461833</v>
      </c>
      <c r="AB37" s="236">
        <f t="shared" si="17"/>
        <v>2497266.1579461833</v>
      </c>
      <c r="AC37" s="236">
        <f t="shared" si="17"/>
        <v>2497266.1579461833</v>
      </c>
      <c r="AD37" s="236">
        <f t="shared" si="17"/>
        <v>2497266.1579461833</v>
      </c>
      <c r="AE37" s="236">
        <f t="shared" si="17"/>
        <v>2497266.1579461833</v>
      </c>
      <c r="AF37" s="236">
        <f t="shared" si="17"/>
        <v>2497266.1579461833</v>
      </c>
      <c r="AG37" s="236">
        <f t="shared" si="17"/>
        <v>2497266.1579461833</v>
      </c>
      <c r="AH37" s="236">
        <f t="shared" si="17"/>
        <v>2497266.1579461833</v>
      </c>
      <c r="AI37" s="236">
        <f t="shared" si="17"/>
        <v>2497266.1579461833</v>
      </c>
      <c r="AJ37" s="236">
        <f t="shared" si="17"/>
        <v>2497266.1579461833</v>
      </c>
      <c r="AK37" s="236">
        <f t="shared" si="17"/>
        <v>2497266.1579461833</v>
      </c>
      <c r="AL37" s="236">
        <f t="shared" si="17"/>
        <v>2497266.1579461833</v>
      </c>
      <c r="AM37" s="236">
        <f t="shared" si="17"/>
        <v>2497266.1579461833</v>
      </c>
      <c r="AN37" s="236">
        <f t="shared" si="17"/>
        <v>2497266.1579461833</v>
      </c>
      <c r="AO37" s="236">
        <f t="shared" si="17"/>
        <v>2497266.1579461833</v>
      </c>
      <c r="AP37" s="236">
        <f t="shared" si="17"/>
        <v>2497266.1579461833</v>
      </c>
      <c r="AQ37" s="236">
        <f t="shared" si="17"/>
        <v>2497266.1579461833</v>
      </c>
      <c r="AR37" s="236">
        <f t="shared" si="17"/>
        <v>2497266.1579461833</v>
      </c>
      <c r="AS37" s="236">
        <f t="shared" si="17"/>
        <v>2497266.1579461833</v>
      </c>
      <c r="AT37" s="236">
        <f t="shared" si="17"/>
        <v>2497266.1579461833</v>
      </c>
      <c r="AU37" s="236">
        <f t="shared" si="17"/>
        <v>2497266.1579461833</v>
      </c>
      <c r="AV37" s="236">
        <f t="shared" si="17"/>
        <v>2497266.1579461833</v>
      </c>
      <c r="AW37" s="236">
        <f t="shared" si="17"/>
        <v>2497266.1579461833</v>
      </c>
      <c r="AX37" s="236">
        <f t="shared" si="17"/>
        <v>2497266.1579461833</v>
      </c>
      <c r="AY37" s="236">
        <f t="shared" si="17"/>
        <v>2497266.1579461833</v>
      </c>
    </row>
    <row r="38" spans="1:51" x14ac:dyDescent="0.25">
      <c r="A38" s="8"/>
      <c r="B38" s="251"/>
      <c r="C38" s="9"/>
      <c r="D38" s="251"/>
      <c r="E38" s="9"/>
      <c r="F38" s="251"/>
      <c r="G38" s="251"/>
      <c r="H38" s="9"/>
      <c r="I38" s="251"/>
      <c r="J38" s="251"/>
      <c r="K38" s="9"/>
      <c r="L38" s="251"/>
      <c r="M38" s="251"/>
      <c r="N38" s="310" t="s">
        <v>197</v>
      </c>
      <c r="O38" s="309">
        <f>SUM(C5:N18)</f>
        <v>2497266.1579461838</v>
      </c>
      <c r="P38" s="251"/>
      <c r="Q38" s="9"/>
      <c r="R38" s="251"/>
      <c r="S38" s="251"/>
      <c r="T38" s="9"/>
      <c r="U38" s="251"/>
      <c r="V38" s="251"/>
      <c r="W38" s="9"/>
      <c r="X38" s="251"/>
      <c r="Y38" s="251"/>
      <c r="Z38" s="9"/>
      <c r="AA38" s="251"/>
      <c r="AB38" s="251"/>
      <c r="AC38" s="9"/>
      <c r="AD38" s="251"/>
      <c r="AE38" s="251"/>
      <c r="AF38" s="9"/>
      <c r="AG38" s="251"/>
      <c r="AH38" s="251"/>
      <c r="AI38" s="9"/>
      <c r="AJ38" s="251"/>
      <c r="AK38" s="251"/>
      <c r="AL38" s="9"/>
      <c r="AM38" s="251"/>
      <c r="AN38" s="251"/>
      <c r="AO38" s="9"/>
      <c r="AP38" s="251"/>
      <c r="AQ38" s="251"/>
      <c r="AR38" s="9"/>
      <c r="AS38" s="251"/>
      <c r="AT38" s="251"/>
      <c r="AU38" s="9"/>
      <c r="AV38" s="251"/>
      <c r="AW38" s="251"/>
      <c r="AX38" s="9"/>
      <c r="AY38" s="251"/>
    </row>
    <row r="39" spans="1:51" ht="15.75" thickBot="1" x14ac:dyDescent="0.3">
      <c r="C39" s="130"/>
      <c r="D39" s="130"/>
      <c r="E39" s="130"/>
      <c r="F39" s="130"/>
      <c r="G39" s="130"/>
      <c r="H39" s="130"/>
      <c r="I39" s="130"/>
      <c r="J39" s="130"/>
      <c r="K39" s="130"/>
      <c r="L39" s="130"/>
      <c r="M39" s="130"/>
      <c r="N39" s="130"/>
      <c r="O39" s="130"/>
      <c r="P39" s="130"/>
      <c r="Q39" s="346" t="s">
        <v>217</v>
      </c>
      <c r="R39" s="130"/>
      <c r="S39" s="130"/>
      <c r="T39" s="130"/>
      <c r="U39" s="130"/>
      <c r="V39" s="130"/>
      <c r="W39" s="130"/>
      <c r="X39" s="130"/>
      <c r="Y39" s="130"/>
      <c r="Z39" s="130"/>
      <c r="AA39" s="130"/>
      <c r="AB39" s="130"/>
      <c r="AC39" s="130"/>
      <c r="AD39" s="130"/>
      <c r="AE39" s="130"/>
      <c r="AF39" s="130"/>
      <c r="AG39" s="463" t="s">
        <v>287</v>
      </c>
      <c r="AH39" s="130"/>
      <c r="AI39" s="130"/>
      <c r="AJ39" s="130"/>
      <c r="AK39" s="130"/>
      <c r="AL39" s="130"/>
      <c r="AM39" s="130"/>
      <c r="AN39" s="130"/>
      <c r="AO39" s="130"/>
      <c r="AP39" s="130"/>
      <c r="AQ39" s="130"/>
      <c r="AR39" s="130"/>
      <c r="AS39" s="130"/>
      <c r="AT39" s="130"/>
      <c r="AU39" s="130"/>
      <c r="AV39" s="130"/>
      <c r="AW39" s="130"/>
      <c r="AX39" s="130"/>
      <c r="AY39" s="130"/>
    </row>
    <row r="40" spans="1:51" ht="16.5" thickBot="1" x14ac:dyDescent="0.3">
      <c r="A40" s="580" t="s">
        <v>16</v>
      </c>
      <c r="B40" s="17" t="s">
        <v>10</v>
      </c>
      <c r="C40" s="146">
        <f>C$4</f>
        <v>44197</v>
      </c>
      <c r="D40" s="146">
        <f t="shared" ref="D40:AY40" si="18">D$4</f>
        <v>44228</v>
      </c>
      <c r="E40" s="146">
        <f t="shared" si="18"/>
        <v>44256</v>
      </c>
      <c r="F40" s="146">
        <f t="shared" si="18"/>
        <v>44287</v>
      </c>
      <c r="G40" s="146">
        <f t="shared" si="18"/>
        <v>44317</v>
      </c>
      <c r="H40" s="146">
        <f t="shared" si="18"/>
        <v>44348</v>
      </c>
      <c r="I40" s="146">
        <f t="shared" si="18"/>
        <v>44378</v>
      </c>
      <c r="J40" s="146">
        <f t="shared" si="18"/>
        <v>44409</v>
      </c>
      <c r="K40" s="146">
        <f t="shared" si="18"/>
        <v>44440</v>
      </c>
      <c r="L40" s="146">
        <f t="shared" si="18"/>
        <v>44470</v>
      </c>
      <c r="M40" s="146">
        <f t="shared" si="18"/>
        <v>44501</v>
      </c>
      <c r="N40" s="146">
        <f t="shared" si="18"/>
        <v>44531</v>
      </c>
      <c r="O40" s="146">
        <f t="shared" si="18"/>
        <v>44562</v>
      </c>
      <c r="P40" s="146">
        <f t="shared" si="18"/>
        <v>44593</v>
      </c>
      <c r="Q40" s="146">
        <f t="shared" si="18"/>
        <v>44621</v>
      </c>
      <c r="R40" s="146">
        <f t="shared" si="18"/>
        <v>44652</v>
      </c>
      <c r="S40" s="146">
        <f t="shared" si="18"/>
        <v>44682</v>
      </c>
      <c r="T40" s="146">
        <f t="shared" si="18"/>
        <v>44713</v>
      </c>
      <c r="U40" s="146">
        <f t="shared" si="18"/>
        <v>44743</v>
      </c>
      <c r="V40" s="146">
        <f t="shared" si="18"/>
        <v>44774</v>
      </c>
      <c r="W40" s="146">
        <f t="shared" si="18"/>
        <v>44805</v>
      </c>
      <c r="X40" s="146">
        <f t="shared" si="18"/>
        <v>44835</v>
      </c>
      <c r="Y40" s="146">
        <f t="shared" si="18"/>
        <v>44866</v>
      </c>
      <c r="Z40" s="146">
        <f t="shared" si="18"/>
        <v>44896</v>
      </c>
      <c r="AA40" s="146">
        <f t="shared" si="18"/>
        <v>44927</v>
      </c>
      <c r="AB40" s="146">
        <f t="shared" si="18"/>
        <v>44958</v>
      </c>
      <c r="AC40" s="146">
        <f t="shared" si="18"/>
        <v>44986</v>
      </c>
      <c r="AD40" s="146">
        <f t="shared" si="18"/>
        <v>45017</v>
      </c>
      <c r="AE40" s="146">
        <f t="shared" si="18"/>
        <v>45047</v>
      </c>
      <c r="AF40" s="146">
        <f t="shared" si="18"/>
        <v>45078</v>
      </c>
      <c r="AG40" s="146">
        <f t="shared" si="18"/>
        <v>45108</v>
      </c>
      <c r="AH40" s="146">
        <f t="shared" si="18"/>
        <v>45139</v>
      </c>
      <c r="AI40" s="146">
        <f t="shared" si="18"/>
        <v>45170</v>
      </c>
      <c r="AJ40" s="146">
        <f t="shared" si="18"/>
        <v>45200</v>
      </c>
      <c r="AK40" s="146">
        <f t="shared" si="18"/>
        <v>45231</v>
      </c>
      <c r="AL40" s="146">
        <f t="shared" si="18"/>
        <v>45261</v>
      </c>
      <c r="AM40" s="146">
        <f t="shared" si="18"/>
        <v>45292</v>
      </c>
      <c r="AN40" s="146">
        <f t="shared" si="18"/>
        <v>45323</v>
      </c>
      <c r="AO40" s="146">
        <f t="shared" si="18"/>
        <v>45352</v>
      </c>
      <c r="AP40" s="146">
        <f t="shared" si="18"/>
        <v>45383</v>
      </c>
      <c r="AQ40" s="146">
        <f t="shared" si="18"/>
        <v>45413</v>
      </c>
      <c r="AR40" s="146">
        <f t="shared" si="18"/>
        <v>45444</v>
      </c>
      <c r="AS40" s="146">
        <f t="shared" si="18"/>
        <v>45474</v>
      </c>
      <c r="AT40" s="146">
        <f t="shared" si="18"/>
        <v>45505</v>
      </c>
      <c r="AU40" s="146">
        <f t="shared" si="18"/>
        <v>45536</v>
      </c>
      <c r="AV40" s="146">
        <f t="shared" si="18"/>
        <v>45566</v>
      </c>
      <c r="AW40" s="146">
        <f t="shared" si="18"/>
        <v>45597</v>
      </c>
      <c r="AX40" s="146">
        <f t="shared" si="18"/>
        <v>45627</v>
      </c>
      <c r="AY40" s="146">
        <f t="shared" si="18"/>
        <v>45658</v>
      </c>
    </row>
    <row r="41" spans="1:51" ht="15" customHeight="1" x14ac:dyDescent="0.25">
      <c r="A41" s="581"/>
      <c r="B41" s="11" t="str">
        <f t="shared" ref="B41:B55" si="19">B23</f>
        <v>Air Comp</v>
      </c>
      <c r="C41" s="3">
        <v>0</v>
      </c>
      <c r="D41" s="3">
        <v>0</v>
      </c>
      <c r="E41" s="3">
        <v>0</v>
      </c>
      <c r="F41" s="3">
        <v>0</v>
      </c>
      <c r="G41" s="3">
        <f>F41</f>
        <v>0</v>
      </c>
      <c r="H41" s="3">
        <f t="shared" ref="H41:AY41" si="20">G41</f>
        <v>0</v>
      </c>
      <c r="I41" s="3">
        <f t="shared" si="20"/>
        <v>0</v>
      </c>
      <c r="J41" s="3">
        <f t="shared" si="20"/>
        <v>0</v>
      </c>
      <c r="K41" s="3">
        <f t="shared" si="20"/>
        <v>0</v>
      </c>
      <c r="L41" s="3">
        <f t="shared" si="20"/>
        <v>0</v>
      </c>
      <c r="M41" s="3">
        <f t="shared" si="20"/>
        <v>0</v>
      </c>
      <c r="N41" s="3">
        <f t="shared" si="20"/>
        <v>0</v>
      </c>
      <c r="O41" s="3">
        <f t="shared" si="20"/>
        <v>0</v>
      </c>
      <c r="P41" s="3">
        <f t="shared" si="20"/>
        <v>0</v>
      </c>
      <c r="Q41" s="347">
        <v>274837</v>
      </c>
      <c r="R41" s="3">
        <f t="shared" si="20"/>
        <v>274837</v>
      </c>
      <c r="S41" s="3">
        <f t="shared" si="20"/>
        <v>274837</v>
      </c>
      <c r="T41" s="3">
        <f t="shared" si="20"/>
        <v>274837</v>
      </c>
      <c r="U41" s="3">
        <f t="shared" si="20"/>
        <v>274837</v>
      </c>
      <c r="V41" s="3">
        <f t="shared" si="20"/>
        <v>274837</v>
      </c>
      <c r="W41" s="3">
        <f t="shared" si="20"/>
        <v>274837</v>
      </c>
      <c r="X41" s="3">
        <f t="shared" si="20"/>
        <v>274837</v>
      </c>
      <c r="Y41" s="3">
        <f t="shared" si="20"/>
        <v>274837</v>
      </c>
      <c r="Z41" s="3">
        <f t="shared" si="20"/>
        <v>274837</v>
      </c>
      <c r="AA41" s="3">
        <f t="shared" si="20"/>
        <v>274837</v>
      </c>
      <c r="AB41" s="3">
        <f t="shared" si="20"/>
        <v>274837</v>
      </c>
      <c r="AC41" s="3">
        <f t="shared" si="20"/>
        <v>274837</v>
      </c>
      <c r="AD41" s="3">
        <f t="shared" si="20"/>
        <v>274837</v>
      </c>
      <c r="AE41" s="3">
        <f t="shared" si="20"/>
        <v>274837</v>
      </c>
      <c r="AF41" s="3">
        <f t="shared" si="20"/>
        <v>274837</v>
      </c>
      <c r="AG41" s="462">
        <v>750492.92097422585</v>
      </c>
      <c r="AH41" s="3">
        <f t="shared" si="20"/>
        <v>750492.92097422585</v>
      </c>
      <c r="AI41" s="3">
        <f t="shared" si="20"/>
        <v>750492.92097422585</v>
      </c>
      <c r="AJ41" s="3">
        <f t="shared" si="20"/>
        <v>750492.92097422585</v>
      </c>
      <c r="AK41" s="3">
        <f t="shared" si="20"/>
        <v>750492.92097422585</v>
      </c>
      <c r="AL41" s="3">
        <f t="shared" si="20"/>
        <v>750492.92097422585</v>
      </c>
      <c r="AM41" s="3">
        <f t="shared" si="20"/>
        <v>750492.92097422585</v>
      </c>
      <c r="AN41" s="3">
        <f t="shared" si="20"/>
        <v>750492.92097422585</v>
      </c>
      <c r="AO41" s="3">
        <f t="shared" si="20"/>
        <v>750492.92097422585</v>
      </c>
      <c r="AP41" s="3">
        <f t="shared" si="20"/>
        <v>750492.92097422585</v>
      </c>
      <c r="AQ41" s="3">
        <f t="shared" si="20"/>
        <v>750492.92097422585</v>
      </c>
      <c r="AR41" s="3">
        <f t="shared" si="20"/>
        <v>750492.92097422585</v>
      </c>
      <c r="AS41" s="3">
        <f t="shared" si="20"/>
        <v>750492.92097422585</v>
      </c>
      <c r="AT41" s="3">
        <f t="shared" si="20"/>
        <v>750492.92097422585</v>
      </c>
      <c r="AU41" s="3">
        <f t="shared" si="20"/>
        <v>750492.92097422585</v>
      </c>
      <c r="AV41" s="3">
        <f t="shared" si="20"/>
        <v>750492.92097422585</v>
      </c>
      <c r="AW41" s="3">
        <f t="shared" si="20"/>
        <v>750492.92097422585</v>
      </c>
      <c r="AX41" s="3">
        <f t="shared" si="20"/>
        <v>750492.92097422585</v>
      </c>
      <c r="AY41" s="3">
        <f t="shared" si="20"/>
        <v>750492.92097422585</v>
      </c>
    </row>
    <row r="42" spans="1:51" x14ac:dyDescent="0.25">
      <c r="A42" s="581"/>
      <c r="B42" s="12" t="str">
        <f t="shared" si="19"/>
        <v>Building Shell</v>
      </c>
      <c r="C42" s="3">
        <v>0</v>
      </c>
      <c r="D42" s="3">
        <v>0</v>
      </c>
      <c r="E42" s="3">
        <v>0</v>
      </c>
      <c r="F42" s="3">
        <v>0</v>
      </c>
      <c r="G42" s="3">
        <f t="shared" ref="G42:AY42" si="21">F42</f>
        <v>0</v>
      </c>
      <c r="H42" s="3">
        <f t="shared" si="21"/>
        <v>0</v>
      </c>
      <c r="I42" s="3">
        <f t="shared" si="21"/>
        <v>0</v>
      </c>
      <c r="J42" s="3">
        <f t="shared" si="21"/>
        <v>0</v>
      </c>
      <c r="K42" s="3">
        <f t="shared" si="21"/>
        <v>0</v>
      </c>
      <c r="L42" s="3">
        <f t="shared" si="21"/>
        <v>0</v>
      </c>
      <c r="M42" s="3">
        <f t="shared" si="21"/>
        <v>0</v>
      </c>
      <c r="N42" s="3">
        <f t="shared" si="21"/>
        <v>0</v>
      </c>
      <c r="O42" s="3">
        <f t="shared" si="21"/>
        <v>0</v>
      </c>
      <c r="P42" s="3">
        <f t="shared" si="21"/>
        <v>0</v>
      </c>
      <c r="Q42" s="347">
        <v>0</v>
      </c>
      <c r="R42" s="3">
        <f t="shared" si="21"/>
        <v>0</v>
      </c>
      <c r="S42" s="3">
        <f t="shared" si="21"/>
        <v>0</v>
      </c>
      <c r="T42" s="3">
        <f t="shared" si="21"/>
        <v>0</v>
      </c>
      <c r="U42" s="3">
        <f t="shared" si="21"/>
        <v>0</v>
      </c>
      <c r="V42" s="3">
        <f t="shared" si="21"/>
        <v>0</v>
      </c>
      <c r="W42" s="3">
        <f t="shared" si="21"/>
        <v>0</v>
      </c>
      <c r="X42" s="3">
        <f t="shared" si="21"/>
        <v>0</v>
      </c>
      <c r="Y42" s="3">
        <f t="shared" si="21"/>
        <v>0</v>
      </c>
      <c r="Z42" s="3">
        <f t="shared" si="21"/>
        <v>0</v>
      </c>
      <c r="AA42" s="3">
        <f t="shared" si="21"/>
        <v>0</v>
      </c>
      <c r="AB42" s="3">
        <f t="shared" si="21"/>
        <v>0</v>
      </c>
      <c r="AC42" s="3">
        <f t="shared" si="21"/>
        <v>0</v>
      </c>
      <c r="AD42" s="3">
        <f t="shared" si="21"/>
        <v>0</v>
      </c>
      <c r="AE42" s="3">
        <f t="shared" si="21"/>
        <v>0</v>
      </c>
      <c r="AF42" s="3">
        <f t="shared" si="21"/>
        <v>0</v>
      </c>
      <c r="AG42" s="462">
        <v>0</v>
      </c>
      <c r="AH42" s="3">
        <f t="shared" si="21"/>
        <v>0</v>
      </c>
      <c r="AI42" s="3">
        <f t="shared" si="21"/>
        <v>0</v>
      </c>
      <c r="AJ42" s="3">
        <f t="shared" si="21"/>
        <v>0</v>
      </c>
      <c r="AK42" s="3">
        <f t="shared" si="21"/>
        <v>0</v>
      </c>
      <c r="AL42" s="3">
        <f t="shared" si="21"/>
        <v>0</v>
      </c>
      <c r="AM42" s="3">
        <f t="shared" si="21"/>
        <v>0</v>
      </c>
      <c r="AN42" s="3">
        <f t="shared" si="21"/>
        <v>0</v>
      </c>
      <c r="AO42" s="3">
        <f t="shared" si="21"/>
        <v>0</v>
      </c>
      <c r="AP42" s="3">
        <f t="shared" si="21"/>
        <v>0</v>
      </c>
      <c r="AQ42" s="3">
        <f t="shared" si="21"/>
        <v>0</v>
      </c>
      <c r="AR42" s="3">
        <f t="shared" si="21"/>
        <v>0</v>
      </c>
      <c r="AS42" s="3">
        <f t="shared" si="21"/>
        <v>0</v>
      </c>
      <c r="AT42" s="3">
        <f t="shared" si="21"/>
        <v>0</v>
      </c>
      <c r="AU42" s="3">
        <f t="shared" si="21"/>
        <v>0</v>
      </c>
      <c r="AV42" s="3">
        <f t="shared" si="21"/>
        <v>0</v>
      </c>
      <c r="AW42" s="3">
        <f t="shared" si="21"/>
        <v>0</v>
      </c>
      <c r="AX42" s="3">
        <f t="shared" si="21"/>
        <v>0</v>
      </c>
      <c r="AY42" s="3">
        <f t="shared" si="21"/>
        <v>0</v>
      </c>
    </row>
    <row r="43" spans="1:51" x14ac:dyDescent="0.25">
      <c r="A43" s="581"/>
      <c r="B43" s="11" t="str">
        <f t="shared" si="19"/>
        <v>Cooking</v>
      </c>
      <c r="C43" s="3">
        <v>0</v>
      </c>
      <c r="D43" s="3">
        <v>0</v>
      </c>
      <c r="E43" s="3">
        <v>0</v>
      </c>
      <c r="F43" s="3">
        <v>0</v>
      </c>
      <c r="G43" s="3">
        <f t="shared" ref="G43:AY43" si="22">F43</f>
        <v>0</v>
      </c>
      <c r="H43" s="3">
        <f t="shared" si="22"/>
        <v>0</v>
      </c>
      <c r="I43" s="3">
        <f t="shared" si="22"/>
        <v>0</v>
      </c>
      <c r="J43" s="3">
        <f t="shared" si="22"/>
        <v>0</v>
      </c>
      <c r="K43" s="3">
        <f t="shared" si="22"/>
        <v>0</v>
      </c>
      <c r="L43" s="3">
        <f t="shared" si="22"/>
        <v>0</v>
      </c>
      <c r="M43" s="3">
        <f t="shared" si="22"/>
        <v>0</v>
      </c>
      <c r="N43" s="3">
        <f t="shared" si="22"/>
        <v>0</v>
      </c>
      <c r="O43" s="3">
        <f t="shared" si="22"/>
        <v>0</v>
      </c>
      <c r="P43" s="3">
        <f t="shared" si="22"/>
        <v>0</v>
      </c>
      <c r="Q43" s="347">
        <v>0</v>
      </c>
      <c r="R43" s="3">
        <f t="shared" si="22"/>
        <v>0</v>
      </c>
      <c r="S43" s="3">
        <f t="shared" si="22"/>
        <v>0</v>
      </c>
      <c r="T43" s="3">
        <f t="shared" si="22"/>
        <v>0</v>
      </c>
      <c r="U43" s="3">
        <f t="shared" si="22"/>
        <v>0</v>
      </c>
      <c r="V43" s="3">
        <f t="shared" si="22"/>
        <v>0</v>
      </c>
      <c r="W43" s="3">
        <f t="shared" si="22"/>
        <v>0</v>
      </c>
      <c r="X43" s="3">
        <f t="shared" si="22"/>
        <v>0</v>
      </c>
      <c r="Y43" s="3">
        <f t="shared" si="22"/>
        <v>0</v>
      </c>
      <c r="Z43" s="3">
        <f t="shared" si="22"/>
        <v>0</v>
      </c>
      <c r="AA43" s="3">
        <f t="shared" si="22"/>
        <v>0</v>
      </c>
      <c r="AB43" s="3">
        <f t="shared" si="22"/>
        <v>0</v>
      </c>
      <c r="AC43" s="3">
        <f t="shared" si="22"/>
        <v>0</v>
      </c>
      <c r="AD43" s="3">
        <f t="shared" si="22"/>
        <v>0</v>
      </c>
      <c r="AE43" s="3">
        <f t="shared" si="22"/>
        <v>0</v>
      </c>
      <c r="AF43" s="3">
        <f t="shared" si="22"/>
        <v>0</v>
      </c>
      <c r="AG43" s="462">
        <v>0</v>
      </c>
      <c r="AH43" s="3">
        <f t="shared" si="22"/>
        <v>0</v>
      </c>
      <c r="AI43" s="3">
        <f t="shared" si="22"/>
        <v>0</v>
      </c>
      <c r="AJ43" s="3">
        <f t="shared" si="22"/>
        <v>0</v>
      </c>
      <c r="AK43" s="3">
        <f t="shared" si="22"/>
        <v>0</v>
      </c>
      <c r="AL43" s="3">
        <f t="shared" si="22"/>
        <v>0</v>
      </c>
      <c r="AM43" s="3">
        <f t="shared" si="22"/>
        <v>0</v>
      </c>
      <c r="AN43" s="3">
        <f t="shared" si="22"/>
        <v>0</v>
      </c>
      <c r="AO43" s="3">
        <f t="shared" si="22"/>
        <v>0</v>
      </c>
      <c r="AP43" s="3">
        <f t="shared" si="22"/>
        <v>0</v>
      </c>
      <c r="AQ43" s="3">
        <f t="shared" si="22"/>
        <v>0</v>
      </c>
      <c r="AR43" s="3">
        <f t="shared" si="22"/>
        <v>0</v>
      </c>
      <c r="AS43" s="3">
        <f t="shared" si="22"/>
        <v>0</v>
      </c>
      <c r="AT43" s="3">
        <f t="shared" si="22"/>
        <v>0</v>
      </c>
      <c r="AU43" s="3">
        <f t="shared" si="22"/>
        <v>0</v>
      </c>
      <c r="AV43" s="3">
        <f t="shared" si="22"/>
        <v>0</v>
      </c>
      <c r="AW43" s="3">
        <f t="shared" si="22"/>
        <v>0</v>
      </c>
      <c r="AX43" s="3">
        <f t="shared" si="22"/>
        <v>0</v>
      </c>
      <c r="AY43" s="3">
        <f t="shared" si="22"/>
        <v>0</v>
      </c>
    </row>
    <row r="44" spans="1:51" x14ac:dyDescent="0.25">
      <c r="A44" s="581"/>
      <c r="B44" s="11" t="str">
        <f t="shared" si="19"/>
        <v>Cooling</v>
      </c>
      <c r="C44" s="3">
        <v>0</v>
      </c>
      <c r="D44" s="3">
        <v>0</v>
      </c>
      <c r="E44" s="3">
        <v>0</v>
      </c>
      <c r="F44" s="3">
        <v>0</v>
      </c>
      <c r="G44" s="3">
        <f t="shared" ref="G44:AY44" si="23">F44</f>
        <v>0</v>
      </c>
      <c r="H44" s="3">
        <f t="shared" si="23"/>
        <v>0</v>
      </c>
      <c r="I44" s="3">
        <f t="shared" si="23"/>
        <v>0</v>
      </c>
      <c r="J44" s="3">
        <f t="shared" si="23"/>
        <v>0</v>
      </c>
      <c r="K44" s="3">
        <f t="shared" si="23"/>
        <v>0</v>
      </c>
      <c r="L44" s="3">
        <f t="shared" si="23"/>
        <v>0</v>
      </c>
      <c r="M44" s="3">
        <f t="shared" si="23"/>
        <v>0</v>
      </c>
      <c r="N44" s="3">
        <f t="shared" si="23"/>
        <v>0</v>
      </c>
      <c r="O44" s="3">
        <f t="shared" si="23"/>
        <v>0</v>
      </c>
      <c r="P44" s="3">
        <f t="shared" si="23"/>
        <v>0</v>
      </c>
      <c r="Q44" s="347">
        <v>0</v>
      </c>
      <c r="R44" s="3">
        <f t="shared" si="23"/>
        <v>0</v>
      </c>
      <c r="S44" s="3">
        <f t="shared" si="23"/>
        <v>0</v>
      </c>
      <c r="T44" s="3">
        <f t="shared" si="23"/>
        <v>0</v>
      </c>
      <c r="U44" s="3">
        <f t="shared" si="23"/>
        <v>0</v>
      </c>
      <c r="V44" s="3">
        <f t="shared" si="23"/>
        <v>0</v>
      </c>
      <c r="W44" s="3">
        <f t="shared" si="23"/>
        <v>0</v>
      </c>
      <c r="X44" s="3">
        <f t="shared" si="23"/>
        <v>0</v>
      </c>
      <c r="Y44" s="3">
        <f t="shared" si="23"/>
        <v>0</v>
      </c>
      <c r="Z44" s="3">
        <f t="shared" si="23"/>
        <v>0</v>
      </c>
      <c r="AA44" s="3">
        <f t="shared" si="23"/>
        <v>0</v>
      </c>
      <c r="AB44" s="3">
        <f t="shared" si="23"/>
        <v>0</v>
      </c>
      <c r="AC44" s="3">
        <f t="shared" si="23"/>
        <v>0</v>
      </c>
      <c r="AD44" s="3">
        <f t="shared" si="23"/>
        <v>0</v>
      </c>
      <c r="AE44" s="3">
        <f t="shared" si="23"/>
        <v>0</v>
      </c>
      <c r="AF44" s="3">
        <f t="shared" si="23"/>
        <v>0</v>
      </c>
      <c r="AG44" s="462">
        <v>475231.40730757301</v>
      </c>
      <c r="AH44" s="3">
        <f t="shared" si="23"/>
        <v>475231.40730757301</v>
      </c>
      <c r="AI44" s="3">
        <f t="shared" si="23"/>
        <v>475231.40730757301</v>
      </c>
      <c r="AJ44" s="3">
        <f t="shared" si="23"/>
        <v>475231.40730757301</v>
      </c>
      <c r="AK44" s="3">
        <f t="shared" si="23"/>
        <v>475231.40730757301</v>
      </c>
      <c r="AL44" s="3">
        <f t="shared" si="23"/>
        <v>475231.40730757301</v>
      </c>
      <c r="AM44" s="3">
        <f t="shared" si="23"/>
        <v>475231.40730757301</v>
      </c>
      <c r="AN44" s="3">
        <f t="shared" si="23"/>
        <v>475231.40730757301</v>
      </c>
      <c r="AO44" s="3">
        <f t="shared" si="23"/>
        <v>475231.40730757301</v>
      </c>
      <c r="AP44" s="3">
        <f t="shared" si="23"/>
        <v>475231.40730757301</v>
      </c>
      <c r="AQ44" s="3">
        <f t="shared" si="23"/>
        <v>475231.40730757301</v>
      </c>
      <c r="AR44" s="3">
        <f t="shared" si="23"/>
        <v>475231.40730757301</v>
      </c>
      <c r="AS44" s="3">
        <f t="shared" si="23"/>
        <v>475231.40730757301</v>
      </c>
      <c r="AT44" s="3">
        <f t="shared" si="23"/>
        <v>475231.40730757301</v>
      </c>
      <c r="AU44" s="3">
        <f t="shared" si="23"/>
        <v>475231.40730757301</v>
      </c>
      <c r="AV44" s="3">
        <f t="shared" si="23"/>
        <v>475231.40730757301</v>
      </c>
      <c r="AW44" s="3">
        <f t="shared" si="23"/>
        <v>475231.40730757301</v>
      </c>
      <c r="AX44" s="3">
        <f t="shared" si="23"/>
        <v>475231.40730757301</v>
      </c>
      <c r="AY44" s="3">
        <f t="shared" si="23"/>
        <v>475231.40730757301</v>
      </c>
    </row>
    <row r="45" spans="1:51" x14ac:dyDescent="0.25">
      <c r="A45" s="581"/>
      <c r="B45" s="12" t="str">
        <f t="shared" si="19"/>
        <v>Ext Lighting</v>
      </c>
      <c r="C45" s="3">
        <v>0</v>
      </c>
      <c r="D45" s="3">
        <v>0</v>
      </c>
      <c r="E45" s="3">
        <v>0</v>
      </c>
      <c r="F45" s="3">
        <v>0</v>
      </c>
      <c r="G45" s="3">
        <f t="shared" ref="G45:AY45" si="24">F45</f>
        <v>0</v>
      </c>
      <c r="H45" s="3">
        <f t="shared" si="24"/>
        <v>0</v>
      </c>
      <c r="I45" s="3">
        <f t="shared" si="24"/>
        <v>0</v>
      </c>
      <c r="J45" s="3">
        <f t="shared" si="24"/>
        <v>0</v>
      </c>
      <c r="K45" s="3">
        <f t="shared" si="24"/>
        <v>0</v>
      </c>
      <c r="L45" s="3">
        <f t="shared" si="24"/>
        <v>0</v>
      </c>
      <c r="M45" s="3">
        <f t="shared" si="24"/>
        <v>0</v>
      </c>
      <c r="N45" s="3">
        <f t="shared" si="24"/>
        <v>0</v>
      </c>
      <c r="O45" s="3">
        <f t="shared" si="24"/>
        <v>0</v>
      </c>
      <c r="P45" s="3">
        <f t="shared" si="24"/>
        <v>0</v>
      </c>
      <c r="Q45" s="347">
        <v>0</v>
      </c>
      <c r="R45" s="3">
        <f t="shared" si="24"/>
        <v>0</v>
      </c>
      <c r="S45" s="3">
        <f t="shared" si="24"/>
        <v>0</v>
      </c>
      <c r="T45" s="3">
        <f t="shared" si="24"/>
        <v>0</v>
      </c>
      <c r="U45" s="3">
        <f t="shared" si="24"/>
        <v>0</v>
      </c>
      <c r="V45" s="3">
        <f t="shared" si="24"/>
        <v>0</v>
      </c>
      <c r="W45" s="3">
        <f t="shared" si="24"/>
        <v>0</v>
      </c>
      <c r="X45" s="3">
        <f t="shared" si="24"/>
        <v>0</v>
      </c>
      <c r="Y45" s="3">
        <f t="shared" si="24"/>
        <v>0</v>
      </c>
      <c r="Z45" s="3">
        <f t="shared" si="24"/>
        <v>0</v>
      </c>
      <c r="AA45" s="3">
        <f t="shared" si="24"/>
        <v>0</v>
      </c>
      <c r="AB45" s="3">
        <f t="shared" si="24"/>
        <v>0</v>
      </c>
      <c r="AC45" s="3">
        <f t="shared" si="24"/>
        <v>0</v>
      </c>
      <c r="AD45" s="3">
        <f t="shared" si="24"/>
        <v>0</v>
      </c>
      <c r="AE45" s="3">
        <f t="shared" si="24"/>
        <v>0</v>
      </c>
      <c r="AF45" s="3">
        <f t="shared" si="24"/>
        <v>0</v>
      </c>
      <c r="AG45" s="462">
        <v>0</v>
      </c>
      <c r="AH45" s="3">
        <f t="shared" si="24"/>
        <v>0</v>
      </c>
      <c r="AI45" s="3">
        <f t="shared" si="24"/>
        <v>0</v>
      </c>
      <c r="AJ45" s="3">
        <f t="shared" si="24"/>
        <v>0</v>
      </c>
      <c r="AK45" s="3">
        <f t="shared" si="24"/>
        <v>0</v>
      </c>
      <c r="AL45" s="3">
        <f t="shared" si="24"/>
        <v>0</v>
      </c>
      <c r="AM45" s="3">
        <f t="shared" si="24"/>
        <v>0</v>
      </c>
      <c r="AN45" s="3">
        <f t="shared" si="24"/>
        <v>0</v>
      </c>
      <c r="AO45" s="3">
        <f t="shared" si="24"/>
        <v>0</v>
      </c>
      <c r="AP45" s="3">
        <f t="shared" si="24"/>
        <v>0</v>
      </c>
      <c r="AQ45" s="3">
        <f t="shared" si="24"/>
        <v>0</v>
      </c>
      <c r="AR45" s="3">
        <f t="shared" si="24"/>
        <v>0</v>
      </c>
      <c r="AS45" s="3">
        <f t="shared" si="24"/>
        <v>0</v>
      </c>
      <c r="AT45" s="3">
        <f t="shared" si="24"/>
        <v>0</v>
      </c>
      <c r="AU45" s="3">
        <f t="shared" si="24"/>
        <v>0</v>
      </c>
      <c r="AV45" s="3">
        <f t="shared" si="24"/>
        <v>0</v>
      </c>
      <c r="AW45" s="3">
        <f t="shared" si="24"/>
        <v>0</v>
      </c>
      <c r="AX45" s="3">
        <f t="shared" si="24"/>
        <v>0</v>
      </c>
      <c r="AY45" s="3">
        <f t="shared" si="24"/>
        <v>0</v>
      </c>
    </row>
    <row r="46" spans="1:51" x14ac:dyDescent="0.25">
      <c r="A46" s="581"/>
      <c r="B46" s="11" t="str">
        <f t="shared" si="19"/>
        <v>Heating</v>
      </c>
      <c r="C46" s="3">
        <v>0</v>
      </c>
      <c r="D46" s="3">
        <v>0</v>
      </c>
      <c r="E46" s="3">
        <v>0</v>
      </c>
      <c r="F46" s="3">
        <v>0</v>
      </c>
      <c r="G46" s="3">
        <f t="shared" ref="G46:AY46" si="25">F46</f>
        <v>0</v>
      </c>
      <c r="H46" s="3">
        <f t="shared" si="25"/>
        <v>0</v>
      </c>
      <c r="I46" s="3">
        <f t="shared" si="25"/>
        <v>0</v>
      </c>
      <c r="J46" s="3">
        <f t="shared" si="25"/>
        <v>0</v>
      </c>
      <c r="K46" s="3">
        <f t="shared" si="25"/>
        <v>0</v>
      </c>
      <c r="L46" s="3">
        <f t="shared" si="25"/>
        <v>0</v>
      </c>
      <c r="M46" s="3">
        <f t="shared" si="25"/>
        <v>0</v>
      </c>
      <c r="N46" s="3">
        <f t="shared" si="25"/>
        <v>0</v>
      </c>
      <c r="O46" s="3">
        <f t="shared" si="25"/>
        <v>0</v>
      </c>
      <c r="P46" s="3">
        <f t="shared" si="25"/>
        <v>0</v>
      </c>
      <c r="Q46" s="347">
        <v>0</v>
      </c>
      <c r="R46" s="3">
        <f t="shared" si="25"/>
        <v>0</v>
      </c>
      <c r="S46" s="3">
        <f t="shared" si="25"/>
        <v>0</v>
      </c>
      <c r="T46" s="3">
        <f t="shared" si="25"/>
        <v>0</v>
      </c>
      <c r="U46" s="3">
        <f t="shared" si="25"/>
        <v>0</v>
      </c>
      <c r="V46" s="3">
        <f t="shared" si="25"/>
        <v>0</v>
      </c>
      <c r="W46" s="3">
        <f t="shared" si="25"/>
        <v>0</v>
      </c>
      <c r="X46" s="3">
        <f t="shared" si="25"/>
        <v>0</v>
      </c>
      <c r="Y46" s="3">
        <f t="shared" si="25"/>
        <v>0</v>
      </c>
      <c r="Z46" s="3">
        <f t="shared" si="25"/>
        <v>0</v>
      </c>
      <c r="AA46" s="3">
        <f t="shared" si="25"/>
        <v>0</v>
      </c>
      <c r="AB46" s="3">
        <f t="shared" si="25"/>
        <v>0</v>
      </c>
      <c r="AC46" s="3">
        <f t="shared" si="25"/>
        <v>0</v>
      </c>
      <c r="AD46" s="3">
        <f t="shared" si="25"/>
        <v>0</v>
      </c>
      <c r="AE46" s="3">
        <f t="shared" si="25"/>
        <v>0</v>
      </c>
      <c r="AF46" s="3">
        <f t="shared" si="25"/>
        <v>0</v>
      </c>
      <c r="AG46" s="462">
        <v>0</v>
      </c>
      <c r="AH46" s="3">
        <f t="shared" si="25"/>
        <v>0</v>
      </c>
      <c r="AI46" s="3">
        <f t="shared" si="25"/>
        <v>0</v>
      </c>
      <c r="AJ46" s="3">
        <f t="shared" si="25"/>
        <v>0</v>
      </c>
      <c r="AK46" s="3">
        <f t="shared" si="25"/>
        <v>0</v>
      </c>
      <c r="AL46" s="3">
        <f t="shared" si="25"/>
        <v>0</v>
      </c>
      <c r="AM46" s="3">
        <f t="shared" si="25"/>
        <v>0</v>
      </c>
      <c r="AN46" s="3">
        <f t="shared" si="25"/>
        <v>0</v>
      </c>
      <c r="AO46" s="3">
        <f t="shared" si="25"/>
        <v>0</v>
      </c>
      <c r="AP46" s="3">
        <f t="shared" si="25"/>
        <v>0</v>
      </c>
      <c r="AQ46" s="3">
        <f t="shared" si="25"/>
        <v>0</v>
      </c>
      <c r="AR46" s="3">
        <f t="shared" si="25"/>
        <v>0</v>
      </c>
      <c r="AS46" s="3">
        <f t="shared" si="25"/>
        <v>0</v>
      </c>
      <c r="AT46" s="3">
        <f t="shared" si="25"/>
        <v>0</v>
      </c>
      <c r="AU46" s="3">
        <f t="shared" si="25"/>
        <v>0</v>
      </c>
      <c r="AV46" s="3">
        <f t="shared" si="25"/>
        <v>0</v>
      </c>
      <c r="AW46" s="3">
        <f t="shared" si="25"/>
        <v>0</v>
      </c>
      <c r="AX46" s="3">
        <f t="shared" si="25"/>
        <v>0</v>
      </c>
      <c r="AY46" s="3">
        <f t="shared" si="25"/>
        <v>0</v>
      </c>
    </row>
    <row r="47" spans="1:51" x14ac:dyDescent="0.25">
      <c r="A47" s="581"/>
      <c r="B47" s="11" t="str">
        <f t="shared" si="19"/>
        <v>HVAC</v>
      </c>
      <c r="C47" s="3">
        <v>0</v>
      </c>
      <c r="D47" s="3">
        <v>0</v>
      </c>
      <c r="E47" s="3">
        <v>0</v>
      </c>
      <c r="F47" s="3">
        <v>0</v>
      </c>
      <c r="G47" s="3">
        <f t="shared" ref="G47:AY47" si="26">F47</f>
        <v>0</v>
      </c>
      <c r="H47" s="3">
        <f t="shared" si="26"/>
        <v>0</v>
      </c>
      <c r="I47" s="3">
        <f t="shared" si="26"/>
        <v>0</v>
      </c>
      <c r="J47" s="3">
        <f t="shared" si="26"/>
        <v>0</v>
      </c>
      <c r="K47" s="3">
        <f t="shared" si="26"/>
        <v>0</v>
      </c>
      <c r="L47" s="3">
        <f t="shared" si="26"/>
        <v>0</v>
      </c>
      <c r="M47" s="3">
        <f t="shared" si="26"/>
        <v>0</v>
      </c>
      <c r="N47" s="3">
        <f t="shared" si="26"/>
        <v>0</v>
      </c>
      <c r="O47" s="3">
        <f t="shared" si="26"/>
        <v>0</v>
      </c>
      <c r="P47" s="3">
        <f t="shared" si="26"/>
        <v>0</v>
      </c>
      <c r="Q47" s="347">
        <v>75176</v>
      </c>
      <c r="R47" s="3">
        <f t="shared" si="26"/>
        <v>75176</v>
      </c>
      <c r="S47" s="3">
        <f t="shared" si="26"/>
        <v>75176</v>
      </c>
      <c r="T47" s="3">
        <f t="shared" si="26"/>
        <v>75176</v>
      </c>
      <c r="U47" s="3">
        <f t="shared" si="26"/>
        <v>75176</v>
      </c>
      <c r="V47" s="3">
        <f t="shared" si="26"/>
        <v>75176</v>
      </c>
      <c r="W47" s="3">
        <f t="shared" si="26"/>
        <v>75176</v>
      </c>
      <c r="X47" s="3">
        <f t="shared" si="26"/>
        <v>75176</v>
      </c>
      <c r="Y47" s="3">
        <f t="shared" si="26"/>
        <v>75176</v>
      </c>
      <c r="Z47" s="3">
        <f t="shared" si="26"/>
        <v>75176</v>
      </c>
      <c r="AA47" s="3">
        <f t="shared" si="26"/>
        <v>75176</v>
      </c>
      <c r="AB47" s="3">
        <f t="shared" si="26"/>
        <v>75176</v>
      </c>
      <c r="AC47" s="3">
        <f t="shared" si="26"/>
        <v>75176</v>
      </c>
      <c r="AD47" s="3">
        <f t="shared" si="26"/>
        <v>75176</v>
      </c>
      <c r="AE47" s="3">
        <f t="shared" si="26"/>
        <v>75176</v>
      </c>
      <c r="AF47" s="3">
        <f t="shared" si="26"/>
        <v>75176</v>
      </c>
      <c r="AG47" s="462">
        <v>129602.79550792967</v>
      </c>
      <c r="AH47" s="3">
        <f t="shared" si="26"/>
        <v>129602.79550792967</v>
      </c>
      <c r="AI47" s="3">
        <f t="shared" si="26"/>
        <v>129602.79550792967</v>
      </c>
      <c r="AJ47" s="3">
        <f t="shared" si="26"/>
        <v>129602.79550792967</v>
      </c>
      <c r="AK47" s="3">
        <f t="shared" si="26"/>
        <v>129602.79550792967</v>
      </c>
      <c r="AL47" s="3">
        <f t="shared" si="26"/>
        <v>129602.79550792967</v>
      </c>
      <c r="AM47" s="3">
        <f t="shared" si="26"/>
        <v>129602.79550792967</v>
      </c>
      <c r="AN47" s="3">
        <f t="shared" si="26"/>
        <v>129602.79550792967</v>
      </c>
      <c r="AO47" s="3">
        <f t="shared" si="26"/>
        <v>129602.79550792967</v>
      </c>
      <c r="AP47" s="3">
        <f t="shared" si="26"/>
        <v>129602.79550792967</v>
      </c>
      <c r="AQ47" s="3">
        <f t="shared" si="26"/>
        <v>129602.79550792967</v>
      </c>
      <c r="AR47" s="3">
        <f t="shared" si="26"/>
        <v>129602.79550792967</v>
      </c>
      <c r="AS47" s="3">
        <f t="shared" si="26"/>
        <v>129602.79550792967</v>
      </c>
      <c r="AT47" s="3">
        <f t="shared" si="26"/>
        <v>129602.79550792967</v>
      </c>
      <c r="AU47" s="3">
        <f t="shared" si="26"/>
        <v>129602.79550792967</v>
      </c>
      <c r="AV47" s="3">
        <f t="shared" si="26"/>
        <v>129602.79550792967</v>
      </c>
      <c r="AW47" s="3">
        <f t="shared" si="26"/>
        <v>129602.79550792967</v>
      </c>
      <c r="AX47" s="3">
        <f t="shared" si="26"/>
        <v>129602.79550792967</v>
      </c>
      <c r="AY47" s="3">
        <f t="shared" si="26"/>
        <v>129602.79550792967</v>
      </c>
    </row>
    <row r="48" spans="1:51" x14ac:dyDescent="0.25">
      <c r="A48" s="581"/>
      <c r="B48" s="11" t="str">
        <f t="shared" si="19"/>
        <v>Lighting</v>
      </c>
      <c r="C48" s="3">
        <v>0</v>
      </c>
      <c r="D48" s="3">
        <v>0</v>
      </c>
      <c r="E48" s="3">
        <v>0</v>
      </c>
      <c r="F48" s="3">
        <v>0</v>
      </c>
      <c r="G48" s="3">
        <f t="shared" ref="G48:AY48" si="27">F48</f>
        <v>0</v>
      </c>
      <c r="H48" s="3">
        <f t="shared" si="27"/>
        <v>0</v>
      </c>
      <c r="I48" s="3">
        <f t="shared" si="27"/>
        <v>0</v>
      </c>
      <c r="J48" s="3">
        <f t="shared" si="27"/>
        <v>0</v>
      </c>
      <c r="K48" s="3">
        <f t="shared" si="27"/>
        <v>0</v>
      </c>
      <c r="L48" s="3">
        <f t="shared" si="27"/>
        <v>0</v>
      </c>
      <c r="M48" s="3">
        <f t="shared" si="27"/>
        <v>0</v>
      </c>
      <c r="N48" s="3">
        <f t="shared" si="27"/>
        <v>0</v>
      </c>
      <c r="O48" s="3">
        <f t="shared" si="27"/>
        <v>0</v>
      </c>
      <c r="P48" s="3">
        <f t="shared" si="27"/>
        <v>0</v>
      </c>
      <c r="Q48" s="347">
        <v>139284</v>
      </c>
      <c r="R48" s="3">
        <f t="shared" si="27"/>
        <v>139284</v>
      </c>
      <c r="S48" s="3">
        <f t="shared" si="27"/>
        <v>139284</v>
      </c>
      <c r="T48" s="3">
        <f t="shared" si="27"/>
        <v>139284</v>
      </c>
      <c r="U48" s="3">
        <f t="shared" si="27"/>
        <v>139284</v>
      </c>
      <c r="V48" s="3">
        <f t="shared" si="27"/>
        <v>139284</v>
      </c>
      <c r="W48" s="3">
        <f t="shared" si="27"/>
        <v>139284</v>
      </c>
      <c r="X48" s="3">
        <f t="shared" si="27"/>
        <v>139284</v>
      </c>
      <c r="Y48" s="3">
        <f t="shared" si="27"/>
        <v>139284</v>
      </c>
      <c r="Z48" s="3">
        <f t="shared" si="27"/>
        <v>139284</v>
      </c>
      <c r="AA48" s="3">
        <f t="shared" si="27"/>
        <v>139284</v>
      </c>
      <c r="AB48" s="3">
        <f t="shared" si="27"/>
        <v>139284</v>
      </c>
      <c r="AC48" s="3">
        <f t="shared" si="27"/>
        <v>139284</v>
      </c>
      <c r="AD48" s="3">
        <f t="shared" si="27"/>
        <v>139284</v>
      </c>
      <c r="AE48" s="3">
        <f t="shared" si="27"/>
        <v>139284</v>
      </c>
      <c r="AF48" s="3">
        <f t="shared" si="27"/>
        <v>139284</v>
      </c>
      <c r="AG48" s="462">
        <v>1141939.0341564547</v>
      </c>
      <c r="AH48" s="3">
        <f t="shared" si="27"/>
        <v>1141939.0341564547</v>
      </c>
      <c r="AI48" s="3">
        <f t="shared" si="27"/>
        <v>1141939.0341564547</v>
      </c>
      <c r="AJ48" s="3">
        <f t="shared" si="27"/>
        <v>1141939.0341564547</v>
      </c>
      <c r="AK48" s="3">
        <f t="shared" si="27"/>
        <v>1141939.0341564547</v>
      </c>
      <c r="AL48" s="3">
        <f t="shared" si="27"/>
        <v>1141939.0341564547</v>
      </c>
      <c r="AM48" s="3">
        <f t="shared" si="27"/>
        <v>1141939.0341564547</v>
      </c>
      <c r="AN48" s="3">
        <f t="shared" si="27"/>
        <v>1141939.0341564547</v>
      </c>
      <c r="AO48" s="3">
        <f t="shared" si="27"/>
        <v>1141939.0341564547</v>
      </c>
      <c r="AP48" s="3">
        <f t="shared" si="27"/>
        <v>1141939.0341564547</v>
      </c>
      <c r="AQ48" s="3">
        <f t="shared" si="27"/>
        <v>1141939.0341564547</v>
      </c>
      <c r="AR48" s="3">
        <f t="shared" si="27"/>
        <v>1141939.0341564547</v>
      </c>
      <c r="AS48" s="3">
        <f t="shared" si="27"/>
        <v>1141939.0341564547</v>
      </c>
      <c r="AT48" s="3">
        <f t="shared" si="27"/>
        <v>1141939.0341564547</v>
      </c>
      <c r="AU48" s="3">
        <f t="shared" si="27"/>
        <v>1141939.0341564547</v>
      </c>
      <c r="AV48" s="3">
        <f t="shared" si="27"/>
        <v>1141939.0341564547</v>
      </c>
      <c r="AW48" s="3">
        <f t="shared" si="27"/>
        <v>1141939.0341564547</v>
      </c>
      <c r="AX48" s="3">
        <f t="shared" si="27"/>
        <v>1141939.0341564547</v>
      </c>
      <c r="AY48" s="3">
        <f t="shared" si="27"/>
        <v>1141939.0341564547</v>
      </c>
    </row>
    <row r="49" spans="1:51" x14ac:dyDescent="0.25">
      <c r="A49" s="581"/>
      <c r="B49" s="11" t="str">
        <f t="shared" si="19"/>
        <v>Miscellaneous</v>
      </c>
      <c r="C49" s="3">
        <v>0</v>
      </c>
      <c r="D49" s="3">
        <v>0</v>
      </c>
      <c r="E49" s="3">
        <v>0</v>
      </c>
      <c r="F49" s="3">
        <v>0</v>
      </c>
      <c r="G49" s="3">
        <f t="shared" ref="G49:AY49" si="28">F49</f>
        <v>0</v>
      </c>
      <c r="H49" s="3">
        <f t="shared" si="28"/>
        <v>0</v>
      </c>
      <c r="I49" s="3">
        <f t="shared" si="28"/>
        <v>0</v>
      </c>
      <c r="J49" s="3">
        <f t="shared" si="28"/>
        <v>0</v>
      </c>
      <c r="K49" s="3">
        <f t="shared" si="28"/>
        <v>0</v>
      </c>
      <c r="L49" s="3">
        <f t="shared" si="28"/>
        <v>0</v>
      </c>
      <c r="M49" s="3">
        <f t="shared" si="28"/>
        <v>0</v>
      </c>
      <c r="N49" s="3">
        <f t="shared" si="28"/>
        <v>0</v>
      </c>
      <c r="O49" s="3">
        <f t="shared" si="28"/>
        <v>0</v>
      </c>
      <c r="P49" s="3">
        <f t="shared" si="28"/>
        <v>0</v>
      </c>
      <c r="Q49" s="347">
        <v>0</v>
      </c>
      <c r="R49" s="3">
        <f t="shared" si="28"/>
        <v>0</v>
      </c>
      <c r="S49" s="3">
        <f t="shared" si="28"/>
        <v>0</v>
      </c>
      <c r="T49" s="3">
        <f t="shared" si="28"/>
        <v>0</v>
      </c>
      <c r="U49" s="3">
        <f t="shared" si="28"/>
        <v>0</v>
      </c>
      <c r="V49" s="3">
        <f t="shared" si="28"/>
        <v>0</v>
      </c>
      <c r="W49" s="3">
        <f t="shared" si="28"/>
        <v>0</v>
      </c>
      <c r="X49" s="3">
        <f t="shared" si="28"/>
        <v>0</v>
      </c>
      <c r="Y49" s="3">
        <f t="shared" si="28"/>
        <v>0</v>
      </c>
      <c r="Z49" s="3">
        <f t="shared" si="28"/>
        <v>0</v>
      </c>
      <c r="AA49" s="3">
        <f t="shared" si="28"/>
        <v>0</v>
      </c>
      <c r="AB49" s="3">
        <f t="shared" si="28"/>
        <v>0</v>
      </c>
      <c r="AC49" s="3">
        <f t="shared" si="28"/>
        <v>0</v>
      </c>
      <c r="AD49" s="3">
        <f t="shared" si="28"/>
        <v>0</v>
      </c>
      <c r="AE49" s="3">
        <f t="shared" si="28"/>
        <v>0</v>
      </c>
      <c r="AF49" s="3">
        <f t="shared" si="28"/>
        <v>0</v>
      </c>
      <c r="AG49" s="462">
        <v>0</v>
      </c>
      <c r="AH49" s="3">
        <f t="shared" si="28"/>
        <v>0</v>
      </c>
      <c r="AI49" s="3">
        <f t="shared" si="28"/>
        <v>0</v>
      </c>
      <c r="AJ49" s="3">
        <f t="shared" si="28"/>
        <v>0</v>
      </c>
      <c r="AK49" s="3">
        <f t="shared" si="28"/>
        <v>0</v>
      </c>
      <c r="AL49" s="3">
        <f t="shared" si="28"/>
        <v>0</v>
      </c>
      <c r="AM49" s="3">
        <f t="shared" si="28"/>
        <v>0</v>
      </c>
      <c r="AN49" s="3">
        <f t="shared" si="28"/>
        <v>0</v>
      </c>
      <c r="AO49" s="3">
        <f t="shared" si="28"/>
        <v>0</v>
      </c>
      <c r="AP49" s="3">
        <f t="shared" si="28"/>
        <v>0</v>
      </c>
      <c r="AQ49" s="3">
        <f t="shared" si="28"/>
        <v>0</v>
      </c>
      <c r="AR49" s="3">
        <f t="shared" si="28"/>
        <v>0</v>
      </c>
      <c r="AS49" s="3">
        <f t="shared" si="28"/>
        <v>0</v>
      </c>
      <c r="AT49" s="3">
        <f t="shared" si="28"/>
        <v>0</v>
      </c>
      <c r="AU49" s="3">
        <f t="shared" si="28"/>
        <v>0</v>
      </c>
      <c r="AV49" s="3">
        <f t="shared" si="28"/>
        <v>0</v>
      </c>
      <c r="AW49" s="3">
        <f t="shared" si="28"/>
        <v>0</v>
      </c>
      <c r="AX49" s="3">
        <f t="shared" si="28"/>
        <v>0</v>
      </c>
      <c r="AY49" s="3">
        <f t="shared" si="28"/>
        <v>0</v>
      </c>
    </row>
    <row r="50" spans="1:51" ht="15" customHeight="1" x14ac:dyDescent="0.25">
      <c r="A50" s="581"/>
      <c r="B50" s="11" t="str">
        <f t="shared" si="19"/>
        <v>Motors</v>
      </c>
      <c r="C50" s="3">
        <v>0</v>
      </c>
      <c r="D50" s="3">
        <v>0</v>
      </c>
      <c r="E50" s="3">
        <v>0</v>
      </c>
      <c r="F50" s="3">
        <v>0</v>
      </c>
      <c r="G50" s="3">
        <f t="shared" ref="G50:AY50" si="29">F50</f>
        <v>0</v>
      </c>
      <c r="H50" s="3">
        <f t="shared" si="29"/>
        <v>0</v>
      </c>
      <c r="I50" s="3">
        <f t="shared" si="29"/>
        <v>0</v>
      </c>
      <c r="J50" s="3">
        <f t="shared" si="29"/>
        <v>0</v>
      </c>
      <c r="K50" s="3">
        <f t="shared" si="29"/>
        <v>0</v>
      </c>
      <c r="L50" s="3">
        <f t="shared" si="29"/>
        <v>0</v>
      </c>
      <c r="M50" s="3">
        <f t="shared" si="29"/>
        <v>0</v>
      </c>
      <c r="N50" s="3">
        <f t="shared" si="29"/>
        <v>0</v>
      </c>
      <c r="O50" s="3">
        <f t="shared" si="29"/>
        <v>0</v>
      </c>
      <c r="P50" s="3">
        <f t="shared" si="29"/>
        <v>0</v>
      </c>
      <c r="Q50" s="347">
        <v>0</v>
      </c>
      <c r="R50" s="3">
        <f t="shared" si="29"/>
        <v>0</v>
      </c>
      <c r="S50" s="3">
        <f t="shared" si="29"/>
        <v>0</v>
      </c>
      <c r="T50" s="3">
        <f t="shared" si="29"/>
        <v>0</v>
      </c>
      <c r="U50" s="3">
        <f t="shared" si="29"/>
        <v>0</v>
      </c>
      <c r="V50" s="3">
        <f t="shared" si="29"/>
        <v>0</v>
      </c>
      <c r="W50" s="3">
        <f t="shared" si="29"/>
        <v>0</v>
      </c>
      <c r="X50" s="3">
        <f t="shared" si="29"/>
        <v>0</v>
      </c>
      <c r="Y50" s="3">
        <f t="shared" si="29"/>
        <v>0</v>
      </c>
      <c r="Z50" s="3">
        <f t="shared" si="29"/>
        <v>0</v>
      </c>
      <c r="AA50" s="3">
        <f t="shared" si="29"/>
        <v>0</v>
      </c>
      <c r="AB50" s="3">
        <f t="shared" si="29"/>
        <v>0</v>
      </c>
      <c r="AC50" s="3">
        <f t="shared" si="29"/>
        <v>0</v>
      </c>
      <c r="AD50" s="3">
        <f t="shared" si="29"/>
        <v>0</v>
      </c>
      <c r="AE50" s="3">
        <f t="shared" si="29"/>
        <v>0</v>
      </c>
      <c r="AF50" s="3">
        <f t="shared" si="29"/>
        <v>0</v>
      </c>
      <c r="AG50" s="462">
        <v>0</v>
      </c>
      <c r="AH50" s="3">
        <f t="shared" si="29"/>
        <v>0</v>
      </c>
      <c r="AI50" s="3">
        <f t="shared" si="29"/>
        <v>0</v>
      </c>
      <c r="AJ50" s="3">
        <f t="shared" si="29"/>
        <v>0</v>
      </c>
      <c r="AK50" s="3">
        <f t="shared" si="29"/>
        <v>0</v>
      </c>
      <c r="AL50" s="3">
        <f t="shared" si="29"/>
        <v>0</v>
      </c>
      <c r="AM50" s="3">
        <f t="shared" si="29"/>
        <v>0</v>
      </c>
      <c r="AN50" s="3">
        <f t="shared" si="29"/>
        <v>0</v>
      </c>
      <c r="AO50" s="3">
        <f t="shared" si="29"/>
        <v>0</v>
      </c>
      <c r="AP50" s="3">
        <f t="shared" si="29"/>
        <v>0</v>
      </c>
      <c r="AQ50" s="3">
        <f t="shared" si="29"/>
        <v>0</v>
      </c>
      <c r="AR50" s="3">
        <f t="shared" si="29"/>
        <v>0</v>
      </c>
      <c r="AS50" s="3">
        <f t="shared" si="29"/>
        <v>0</v>
      </c>
      <c r="AT50" s="3">
        <f t="shared" si="29"/>
        <v>0</v>
      </c>
      <c r="AU50" s="3">
        <f t="shared" si="29"/>
        <v>0</v>
      </c>
      <c r="AV50" s="3">
        <f t="shared" si="29"/>
        <v>0</v>
      </c>
      <c r="AW50" s="3">
        <f t="shared" si="29"/>
        <v>0</v>
      </c>
      <c r="AX50" s="3">
        <f t="shared" si="29"/>
        <v>0</v>
      </c>
      <c r="AY50" s="3">
        <f t="shared" si="29"/>
        <v>0</v>
      </c>
    </row>
    <row r="51" spans="1:51" x14ac:dyDescent="0.25">
      <c r="A51" s="581"/>
      <c r="B51" s="11" t="str">
        <f t="shared" si="19"/>
        <v>Process</v>
      </c>
      <c r="C51" s="3">
        <v>0</v>
      </c>
      <c r="D51" s="3">
        <v>0</v>
      </c>
      <c r="E51" s="3">
        <v>0</v>
      </c>
      <c r="F51" s="3">
        <v>0</v>
      </c>
      <c r="G51" s="3">
        <f t="shared" ref="G51:AY51" si="30">F51</f>
        <v>0</v>
      </c>
      <c r="H51" s="3">
        <f t="shared" si="30"/>
        <v>0</v>
      </c>
      <c r="I51" s="3">
        <f t="shared" si="30"/>
        <v>0</v>
      </c>
      <c r="J51" s="3">
        <f t="shared" si="30"/>
        <v>0</v>
      </c>
      <c r="K51" s="3">
        <f t="shared" si="30"/>
        <v>0</v>
      </c>
      <c r="L51" s="3">
        <f t="shared" si="30"/>
        <v>0</v>
      </c>
      <c r="M51" s="3">
        <f t="shared" si="30"/>
        <v>0</v>
      </c>
      <c r="N51" s="3">
        <f t="shared" si="30"/>
        <v>0</v>
      </c>
      <c r="O51" s="3">
        <f t="shared" si="30"/>
        <v>0</v>
      </c>
      <c r="P51" s="3">
        <f t="shared" si="30"/>
        <v>0</v>
      </c>
      <c r="Q51" s="347">
        <v>0</v>
      </c>
      <c r="R51" s="3">
        <f t="shared" si="30"/>
        <v>0</v>
      </c>
      <c r="S51" s="3">
        <f t="shared" si="30"/>
        <v>0</v>
      </c>
      <c r="T51" s="3">
        <f t="shared" si="30"/>
        <v>0</v>
      </c>
      <c r="U51" s="3">
        <f t="shared" si="30"/>
        <v>0</v>
      </c>
      <c r="V51" s="3">
        <f t="shared" si="30"/>
        <v>0</v>
      </c>
      <c r="W51" s="3">
        <f t="shared" si="30"/>
        <v>0</v>
      </c>
      <c r="X51" s="3">
        <f t="shared" si="30"/>
        <v>0</v>
      </c>
      <c r="Y51" s="3">
        <f t="shared" si="30"/>
        <v>0</v>
      </c>
      <c r="Z51" s="3">
        <f t="shared" si="30"/>
        <v>0</v>
      </c>
      <c r="AA51" s="3">
        <f t="shared" si="30"/>
        <v>0</v>
      </c>
      <c r="AB51" s="3">
        <f t="shared" si="30"/>
        <v>0</v>
      </c>
      <c r="AC51" s="3">
        <f t="shared" si="30"/>
        <v>0</v>
      </c>
      <c r="AD51" s="3">
        <f t="shared" si="30"/>
        <v>0</v>
      </c>
      <c r="AE51" s="3">
        <f t="shared" si="30"/>
        <v>0</v>
      </c>
      <c r="AF51" s="3">
        <f t="shared" si="30"/>
        <v>0</v>
      </c>
      <c r="AG51" s="462">
        <v>0</v>
      </c>
      <c r="AH51" s="3">
        <f t="shared" si="30"/>
        <v>0</v>
      </c>
      <c r="AI51" s="3">
        <f t="shared" si="30"/>
        <v>0</v>
      </c>
      <c r="AJ51" s="3">
        <f t="shared" si="30"/>
        <v>0</v>
      </c>
      <c r="AK51" s="3">
        <f t="shared" si="30"/>
        <v>0</v>
      </c>
      <c r="AL51" s="3">
        <f t="shared" si="30"/>
        <v>0</v>
      </c>
      <c r="AM51" s="3">
        <f t="shared" si="30"/>
        <v>0</v>
      </c>
      <c r="AN51" s="3">
        <f t="shared" si="30"/>
        <v>0</v>
      </c>
      <c r="AO51" s="3">
        <f t="shared" si="30"/>
        <v>0</v>
      </c>
      <c r="AP51" s="3">
        <f t="shared" si="30"/>
        <v>0</v>
      </c>
      <c r="AQ51" s="3">
        <f t="shared" si="30"/>
        <v>0</v>
      </c>
      <c r="AR51" s="3">
        <f t="shared" si="30"/>
        <v>0</v>
      </c>
      <c r="AS51" s="3">
        <f t="shared" si="30"/>
        <v>0</v>
      </c>
      <c r="AT51" s="3">
        <f t="shared" si="30"/>
        <v>0</v>
      </c>
      <c r="AU51" s="3">
        <f t="shared" si="30"/>
        <v>0</v>
      </c>
      <c r="AV51" s="3">
        <f t="shared" si="30"/>
        <v>0</v>
      </c>
      <c r="AW51" s="3">
        <f t="shared" si="30"/>
        <v>0</v>
      </c>
      <c r="AX51" s="3">
        <f t="shared" si="30"/>
        <v>0</v>
      </c>
      <c r="AY51" s="3">
        <f t="shared" si="30"/>
        <v>0</v>
      </c>
    </row>
    <row r="52" spans="1:51" x14ac:dyDescent="0.25">
      <c r="A52" s="581"/>
      <c r="B52" s="11" t="str">
        <f t="shared" si="19"/>
        <v>Refrigeration</v>
      </c>
      <c r="C52" s="3">
        <v>0</v>
      </c>
      <c r="D52" s="3">
        <v>0</v>
      </c>
      <c r="E52" s="3">
        <v>0</v>
      </c>
      <c r="F52" s="3">
        <v>0</v>
      </c>
      <c r="G52" s="3">
        <f t="shared" ref="G52:AY52" si="31">F52</f>
        <v>0</v>
      </c>
      <c r="H52" s="3">
        <f t="shared" si="31"/>
        <v>0</v>
      </c>
      <c r="I52" s="3">
        <f t="shared" si="31"/>
        <v>0</v>
      </c>
      <c r="J52" s="3">
        <f t="shared" si="31"/>
        <v>0</v>
      </c>
      <c r="K52" s="3">
        <f t="shared" si="31"/>
        <v>0</v>
      </c>
      <c r="L52" s="3">
        <f t="shared" si="31"/>
        <v>0</v>
      </c>
      <c r="M52" s="3">
        <f t="shared" si="31"/>
        <v>0</v>
      </c>
      <c r="N52" s="3">
        <f t="shared" si="31"/>
        <v>0</v>
      </c>
      <c r="O52" s="3">
        <f t="shared" si="31"/>
        <v>0</v>
      </c>
      <c r="P52" s="3">
        <f t="shared" si="31"/>
        <v>0</v>
      </c>
      <c r="Q52" s="347">
        <v>0</v>
      </c>
      <c r="R52" s="3">
        <f t="shared" si="31"/>
        <v>0</v>
      </c>
      <c r="S52" s="3">
        <f t="shared" si="31"/>
        <v>0</v>
      </c>
      <c r="T52" s="3">
        <f t="shared" si="31"/>
        <v>0</v>
      </c>
      <c r="U52" s="3">
        <f t="shared" si="31"/>
        <v>0</v>
      </c>
      <c r="V52" s="3">
        <f t="shared" si="31"/>
        <v>0</v>
      </c>
      <c r="W52" s="3">
        <f t="shared" si="31"/>
        <v>0</v>
      </c>
      <c r="X52" s="3">
        <f t="shared" si="31"/>
        <v>0</v>
      </c>
      <c r="Y52" s="3">
        <f t="shared" si="31"/>
        <v>0</v>
      </c>
      <c r="Z52" s="3">
        <f t="shared" si="31"/>
        <v>0</v>
      </c>
      <c r="AA52" s="3">
        <f t="shared" si="31"/>
        <v>0</v>
      </c>
      <c r="AB52" s="3">
        <f t="shared" si="31"/>
        <v>0</v>
      </c>
      <c r="AC52" s="3">
        <f t="shared" si="31"/>
        <v>0</v>
      </c>
      <c r="AD52" s="3">
        <f t="shared" si="31"/>
        <v>0</v>
      </c>
      <c r="AE52" s="3">
        <f t="shared" si="31"/>
        <v>0</v>
      </c>
      <c r="AF52" s="3">
        <f t="shared" si="31"/>
        <v>0</v>
      </c>
      <c r="AG52" s="462">
        <v>0</v>
      </c>
      <c r="AH52" s="3">
        <f t="shared" si="31"/>
        <v>0</v>
      </c>
      <c r="AI52" s="3">
        <f t="shared" si="31"/>
        <v>0</v>
      </c>
      <c r="AJ52" s="3">
        <f t="shared" si="31"/>
        <v>0</v>
      </c>
      <c r="AK52" s="3">
        <f t="shared" si="31"/>
        <v>0</v>
      </c>
      <c r="AL52" s="3">
        <f t="shared" si="31"/>
        <v>0</v>
      </c>
      <c r="AM52" s="3">
        <f t="shared" si="31"/>
        <v>0</v>
      </c>
      <c r="AN52" s="3">
        <f t="shared" si="31"/>
        <v>0</v>
      </c>
      <c r="AO52" s="3">
        <f t="shared" si="31"/>
        <v>0</v>
      </c>
      <c r="AP52" s="3">
        <f t="shared" si="31"/>
        <v>0</v>
      </c>
      <c r="AQ52" s="3">
        <f t="shared" si="31"/>
        <v>0</v>
      </c>
      <c r="AR52" s="3">
        <f t="shared" si="31"/>
        <v>0</v>
      </c>
      <c r="AS52" s="3">
        <f t="shared" si="31"/>
        <v>0</v>
      </c>
      <c r="AT52" s="3">
        <f t="shared" si="31"/>
        <v>0</v>
      </c>
      <c r="AU52" s="3">
        <f t="shared" si="31"/>
        <v>0</v>
      </c>
      <c r="AV52" s="3">
        <f t="shared" si="31"/>
        <v>0</v>
      </c>
      <c r="AW52" s="3">
        <f t="shared" si="31"/>
        <v>0</v>
      </c>
      <c r="AX52" s="3">
        <f t="shared" si="31"/>
        <v>0</v>
      </c>
      <c r="AY52" s="3">
        <f t="shared" si="31"/>
        <v>0</v>
      </c>
    </row>
    <row r="53" spans="1:51" x14ac:dyDescent="0.25">
      <c r="A53" s="581"/>
      <c r="B53" s="11" t="str">
        <f t="shared" si="19"/>
        <v>Water Heating</v>
      </c>
      <c r="C53" s="3">
        <v>0</v>
      </c>
      <c r="D53" s="3">
        <v>0</v>
      </c>
      <c r="E53" s="3">
        <v>0</v>
      </c>
      <c r="F53" s="3">
        <v>0</v>
      </c>
      <c r="G53" s="3">
        <f t="shared" ref="G53:AY53" si="32">F53</f>
        <v>0</v>
      </c>
      <c r="H53" s="3">
        <f t="shared" si="32"/>
        <v>0</v>
      </c>
      <c r="I53" s="3">
        <f t="shared" si="32"/>
        <v>0</v>
      </c>
      <c r="J53" s="3">
        <f t="shared" si="32"/>
        <v>0</v>
      </c>
      <c r="K53" s="3">
        <f t="shared" si="32"/>
        <v>0</v>
      </c>
      <c r="L53" s="3">
        <f t="shared" si="32"/>
        <v>0</v>
      </c>
      <c r="M53" s="3">
        <f t="shared" si="32"/>
        <v>0</v>
      </c>
      <c r="N53" s="3">
        <f t="shared" si="32"/>
        <v>0</v>
      </c>
      <c r="O53" s="3">
        <f t="shared" si="32"/>
        <v>0</v>
      </c>
      <c r="P53" s="3">
        <f t="shared" si="32"/>
        <v>0</v>
      </c>
      <c r="Q53" s="347">
        <v>0</v>
      </c>
      <c r="R53" s="3">
        <f t="shared" si="32"/>
        <v>0</v>
      </c>
      <c r="S53" s="3">
        <f t="shared" si="32"/>
        <v>0</v>
      </c>
      <c r="T53" s="3">
        <f t="shared" si="32"/>
        <v>0</v>
      </c>
      <c r="U53" s="3">
        <f t="shared" si="32"/>
        <v>0</v>
      </c>
      <c r="V53" s="3">
        <f t="shared" si="32"/>
        <v>0</v>
      </c>
      <c r="W53" s="3">
        <f t="shared" si="32"/>
        <v>0</v>
      </c>
      <c r="X53" s="3">
        <f t="shared" si="32"/>
        <v>0</v>
      </c>
      <c r="Y53" s="3">
        <f t="shared" si="32"/>
        <v>0</v>
      </c>
      <c r="Z53" s="3">
        <f t="shared" si="32"/>
        <v>0</v>
      </c>
      <c r="AA53" s="3">
        <f t="shared" si="32"/>
        <v>0</v>
      </c>
      <c r="AB53" s="3">
        <f t="shared" si="32"/>
        <v>0</v>
      </c>
      <c r="AC53" s="3">
        <f t="shared" si="32"/>
        <v>0</v>
      </c>
      <c r="AD53" s="3">
        <f t="shared" si="32"/>
        <v>0</v>
      </c>
      <c r="AE53" s="3">
        <f t="shared" si="32"/>
        <v>0</v>
      </c>
      <c r="AF53" s="3">
        <f t="shared" si="32"/>
        <v>0</v>
      </c>
      <c r="AG53" s="462">
        <v>0</v>
      </c>
      <c r="AH53" s="3">
        <f t="shared" si="32"/>
        <v>0</v>
      </c>
      <c r="AI53" s="3">
        <f t="shared" si="32"/>
        <v>0</v>
      </c>
      <c r="AJ53" s="3">
        <f t="shared" si="32"/>
        <v>0</v>
      </c>
      <c r="AK53" s="3">
        <f t="shared" si="32"/>
        <v>0</v>
      </c>
      <c r="AL53" s="3">
        <f t="shared" si="32"/>
        <v>0</v>
      </c>
      <c r="AM53" s="3">
        <f t="shared" si="32"/>
        <v>0</v>
      </c>
      <c r="AN53" s="3">
        <f t="shared" si="32"/>
        <v>0</v>
      </c>
      <c r="AO53" s="3">
        <f t="shared" si="32"/>
        <v>0</v>
      </c>
      <c r="AP53" s="3">
        <f t="shared" si="32"/>
        <v>0</v>
      </c>
      <c r="AQ53" s="3">
        <f t="shared" si="32"/>
        <v>0</v>
      </c>
      <c r="AR53" s="3">
        <f t="shared" si="32"/>
        <v>0</v>
      </c>
      <c r="AS53" s="3">
        <f t="shared" si="32"/>
        <v>0</v>
      </c>
      <c r="AT53" s="3">
        <f t="shared" si="32"/>
        <v>0</v>
      </c>
      <c r="AU53" s="3">
        <f t="shared" si="32"/>
        <v>0</v>
      </c>
      <c r="AV53" s="3">
        <f t="shared" si="32"/>
        <v>0</v>
      </c>
      <c r="AW53" s="3">
        <f t="shared" si="32"/>
        <v>0</v>
      </c>
      <c r="AX53" s="3">
        <f t="shared" si="32"/>
        <v>0</v>
      </c>
      <c r="AY53" s="3">
        <f t="shared" si="32"/>
        <v>0</v>
      </c>
    </row>
    <row r="54" spans="1:51" ht="15" customHeight="1" x14ac:dyDescent="0.25">
      <c r="A54" s="581"/>
      <c r="B54" s="11" t="str">
        <f t="shared" si="19"/>
        <v xml:space="preserve"> </v>
      </c>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c r="AI54" s="3"/>
      <c r="AJ54" s="3"/>
      <c r="AK54" s="3"/>
      <c r="AL54" s="3"/>
      <c r="AM54" s="3"/>
      <c r="AN54" s="3"/>
      <c r="AO54" s="3"/>
      <c r="AP54" s="3"/>
      <c r="AQ54" s="3"/>
      <c r="AR54" s="3"/>
      <c r="AS54" s="3"/>
      <c r="AT54" s="3"/>
      <c r="AU54" s="3"/>
      <c r="AV54" s="3"/>
      <c r="AW54" s="3"/>
      <c r="AX54" s="3"/>
      <c r="AY54" s="3"/>
    </row>
    <row r="55" spans="1:51" ht="15" customHeight="1" thickBot="1" x14ac:dyDescent="0.3">
      <c r="A55" s="582"/>
      <c r="B55" s="188" t="str">
        <f t="shared" si="19"/>
        <v>Monthly kWh</v>
      </c>
      <c r="C55" s="236">
        <f>SUM(C41:C54)</f>
        <v>0</v>
      </c>
      <c r="D55" s="236">
        <f t="shared" ref="D55:AY55" si="33">SUM(D41:D54)</f>
        <v>0</v>
      </c>
      <c r="E55" s="236">
        <f t="shared" si="33"/>
        <v>0</v>
      </c>
      <c r="F55" s="236">
        <f t="shared" si="33"/>
        <v>0</v>
      </c>
      <c r="G55" s="236">
        <f t="shared" si="33"/>
        <v>0</v>
      </c>
      <c r="H55" s="236">
        <f t="shared" si="33"/>
        <v>0</v>
      </c>
      <c r="I55" s="236">
        <f t="shared" si="33"/>
        <v>0</v>
      </c>
      <c r="J55" s="236">
        <f t="shared" si="33"/>
        <v>0</v>
      </c>
      <c r="K55" s="236">
        <f t="shared" si="33"/>
        <v>0</v>
      </c>
      <c r="L55" s="236">
        <f t="shared" si="33"/>
        <v>0</v>
      </c>
      <c r="M55" s="236">
        <f t="shared" si="33"/>
        <v>0</v>
      </c>
      <c r="N55" s="236">
        <f t="shared" si="33"/>
        <v>0</v>
      </c>
      <c r="O55" s="236">
        <f t="shared" si="33"/>
        <v>0</v>
      </c>
      <c r="P55" s="236">
        <f t="shared" si="33"/>
        <v>0</v>
      </c>
      <c r="Q55" s="236">
        <f t="shared" si="33"/>
        <v>489297</v>
      </c>
      <c r="R55" s="236">
        <f t="shared" si="33"/>
        <v>489297</v>
      </c>
      <c r="S55" s="236">
        <f t="shared" si="33"/>
        <v>489297</v>
      </c>
      <c r="T55" s="236">
        <f t="shared" si="33"/>
        <v>489297</v>
      </c>
      <c r="U55" s="236">
        <f t="shared" si="33"/>
        <v>489297</v>
      </c>
      <c r="V55" s="236">
        <f t="shared" si="33"/>
        <v>489297</v>
      </c>
      <c r="W55" s="236">
        <f t="shared" si="33"/>
        <v>489297</v>
      </c>
      <c r="X55" s="236">
        <f t="shared" si="33"/>
        <v>489297</v>
      </c>
      <c r="Y55" s="236">
        <f t="shared" si="33"/>
        <v>489297</v>
      </c>
      <c r="Z55" s="236">
        <f t="shared" si="33"/>
        <v>489297</v>
      </c>
      <c r="AA55" s="236">
        <f t="shared" si="33"/>
        <v>489297</v>
      </c>
      <c r="AB55" s="236">
        <f t="shared" si="33"/>
        <v>489297</v>
      </c>
      <c r="AC55" s="236">
        <f t="shared" si="33"/>
        <v>489297</v>
      </c>
      <c r="AD55" s="236">
        <f t="shared" si="33"/>
        <v>489297</v>
      </c>
      <c r="AE55" s="236">
        <f t="shared" si="33"/>
        <v>489297</v>
      </c>
      <c r="AF55" s="236">
        <f t="shared" si="33"/>
        <v>489297</v>
      </c>
      <c r="AG55" s="236">
        <f t="shared" si="33"/>
        <v>2497266.1579461833</v>
      </c>
      <c r="AH55" s="236">
        <f t="shared" si="33"/>
        <v>2497266.1579461833</v>
      </c>
      <c r="AI55" s="236">
        <f t="shared" si="33"/>
        <v>2497266.1579461833</v>
      </c>
      <c r="AJ55" s="236">
        <f t="shared" si="33"/>
        <v>2497266.1579461833</v>
      </c>
      <c r="AK55" s="236">
        <f t="shared" si="33"/>
        <v>2497266.1579461833</v>
      </c>
      <c r="AL55" s="236">
        <f t="shared" si="33"/>
        <v>2497266.1579461833</v>
      </c>
      <c r="AM55" s="236">
        <f t="shared" si="33"/>
        <v>2497266.1579461833</v>
      </c>
      <c r="AN55" s="236">
        <f t="shared" si="33"/>
        <v>2497266.1579461833</v>
      </c>
      <c r="AO55" s="236">
        <f t="shared" si="33"/>
        <v>2497266.1579461833</v>
      </c>
      <c r="AP55" s="236">
        <f t="shared" si="33"/>
        <v>2497266.1579461833</v>
      </c>
      <c r="AQ55" s="236">
        <f t="shared" si="33"/>
        <v>2497266.1579461833</v>
      </c>
      <c r="AR55" s="236">
        <f t="shared" si="33"/>
        <v>2497266.1579461833</v>
      </c>
      <c r="AS55" s="236">
        <f t="shared" si="33"/>
        <v>2497266.1579461833</v>
      </c>
      <c r="AT55" s="236">
        <f t="shared" si="33"/>
        <v>2497266.1579461833</v>
      </c>
      <c r="AU55" s="236">
        <f t="shared" si="33"/>
        <v>2497266.1579461833</v>
      </c>
      <c r="AV55" s="236">
        <f t="shared" si="33"/>
        <v>2497266.1579461833</v>
      </c>
      <c r="AW55" s="236">
        <f t="shared" si="33"/>
        <v>2497266.1579461833</v>
      </c>
      <c r="AX55" s="236">
        <f t="shared" si="33"/>
        <v>2497266.1579461833</v>
      </c>
      <c r="AY55" s="236">
        <f t="shared" si="33"/>
        <v>2497266.1579461833</v>
      </c>
    </row>
    <row r="56" spans="1:51" x14ac:dyDescent="0.25">
      <c r="A56" s="8"/>
      <c r="B56" s="251"/>
      <c r="C56" s="9"/>
      <c r="D56" s="251"/>
      <c r="E56" s="9"/>
      <c r="F56" s="251"/>
      <c r="G56" s="251"/>
      <c r="H56" s="9"/>
      <c r="I56" s="251"/>
      <c r="J56" s="251"/>
      <c r="K56" s="9"/>
      <c r="L56" s="251"/>
      <c r="M56" s="251"/>
      <c r="N56" s="9"/>
      <c r="O56" s="251"/>
      <c r="P56" s="251"/>
      <c r="Q56" s="9"/>
      <c r="R56" s="251"/>
      <c r="S56" s="251"/>
      <c r="T56" s="9"/>
      <c r="U56" s="251"/>
      <c r="V56" s="251"/>
      <c r="W56" s="9"/>
      <c r="X56" s="251"/>
      <c r="Y56" s="251"/>
      <c r="Z56" s="9"/>
      <c r="AA56" s="251"/>
      <c r="AB56" s="251"/>
      <c r="AC56" s="9"/>
      <c r="AD56" s="251"/>
      <c r="AE56" s="251"/>
      <c r="AF56" s="9"/>
      <c r="AG56" s="251"/>
      <c r="AH56" s="251"/>
      <c r="AI56" s="9"/>
      <c r="AJ56" s="251"/>
      <c r="AK56" s="251"/>
      <c r="AL56" s="9"/>
      <c r="AM56" s="251"/>
      <c r="AN56" s="251"/>
      <c r="AO56" s="9"/>
      <c r="AP56" s="251"/>
      <c r="AQ56" s="251"/>
      <c r="AR56" s="9"/>
      <c r="AS56" s="251"/>
      <c r="AT56" s="251"/>
      <c r="AU56" s="9"/>
      <c r="AV56" s="251"/>
      <c r="AW56" s="251"/>
      <c r="AX56" s="9"/>
      <c r="AY56" s="251"/>
    </row>
    <row r="57" spans="1:51" ht="15.75" thickBot="1" x14ac:dyDescent="0.3">
      <c r="A57" s="203" t="s">
        <v>184</v>
      </c>
      <c r="B57" s="203"/>
      <c r="C57" s="203"/>
      <c r="D57" s="203"/>
      <c r="E57" s="203"/>
      <c r="F57" s="203"/>
      <c r="G57" s="203"/>
      <c r="H57" s="203"/>
      <c r="I57" s="203"/>
      <c r="J57" s="203"/>
      <c r="K57" s="130"/>
      <c r="L57" s="130"/>
      <c r="M57" s="130"/>
      <c r="N57" s="130"/>
      <c r="O57" s="130"/>
      <c r="P57" s="130"/>
      <c r="Q57" s="130"/>
      <c r="R57" s="130"/>
      <c r="S57" s="130"/>
      <c r="T57" s="130"/>
      <c r="U57" s="130"/>
      <c r="V57" s="130"/>
      <c r="W57" s="130"/>
      <c r="X57" s="130"/>
      <c r="Y57" s="130"/>
      <c r="Z57" s="130"/>
      <c r="AA57" s="130"/>
      <c r="AB57" s="130"/>
      <c r="AC57" s="130"/>
      <c r="AD57" s="130"/>
      <c r="AE57" s="130"/>
      <c r="AF57" s="130"/>
      <c r="AG57" s="130"/>
      <c r="AH57" s="130"/>
      <c r="AI57" s="130"/>
      <c r="AJ57" s="130"/>
      <c r="AK57" s="130"/>
      <c r="AL57" s="130"/>
      <c r="AM57" s="130"/>
      <c r="AN57" s="130"/>
      <c r="AO57" s="130"/>
      <c r="AP57" s="130"/>
      <c r="AQ57" s="130"/>
      <c r="AR57" s="130"/>
      <c r="AS57" s="130"/>
      <c r="AT57" s="130"/>
      <c r="AU57" s="130"/>
      <c r="AV57" s="130"/>
      <c r="AW57" s="130"/>
      <c r="AX57" s="130"/>
      <c r="AY57" s="130"/>
    </row>
    <row r="58" spans="1:51" ht="16.5" thickBot="1" x14ac:dyDescent="0.3">
      <c r="A58" s="583" t="s">
        <v>17</v>
      </c>
      <c r="B58" s="17" t="s">
        <v>10</v>
      </c>
      <c r="C58" s="146">
        <f>C$4</f>
        <v>44197</v>
      </c>
      <c r="D58" s="146">
        <f t="shared" ref="D58:AY58" si="34">D$4</f>
        <v>44228</v>
      </c>
      <c r="E58" s="146">
        <f t="shared" si="34"/>
        <v>44256</v>
      </c>
      <c r="F58" s="146">
        <f t="shared" si="34"/>
        <v>44287</v>
      </c>
      <c r="G58" s="146">
        <f t="shared" si="34"/>
        <v>44317</v>
      </c>
      <c r="H58" s="146">
        <f t="shared" si="34"/>
        <v>44348</v>
      </c>
      <c r="I58" s="146">
        <f t="shared" si="34"/>
        <v>44378</v>
      </c>
      <c r="J58" s="146">
        <f t="shared" si="34"/>
        <v>44409</v>
      </c>
      <c r="K58" s="146">
        <f t="shared" si="34"/>
        <v>44440</v>
      </c>
      <c r="L58" s="146">
        <f t="shared" si="34"/>
        <v>44470</v>
      </c>
      <c r="M58" s="146">
        <f t="shared" si="34"/>
        <v>44501</v>
      </c>
      <c r="N58" s="146">
        <f t="shared" si="34"/>
        <v>44531</v>
      </c>
      <c r="O58" s="146">
        <f t="shared" si="34"/>
        <v>44562</v>
      </c>
      <c r="P58" s="146">
        <f t="shared" si="34"/>
        <v>44593</v>
      </c>
      <c r="Q58" s="146">
        <f t="shared" si="34"/>
        <v>44621</v>
      </c>
      <c r="R58" s="146">
        <f t="shared" si="34"/>
        <v>44652</v>
      </c>
      <c r="S58" s="146">
        <f t="shared" si="34"/>
        <v>44682</v>
      </c>
      <c r="T58" s="146">
        <f t="shared" si="34"/>
        <v>44713</v>
      </c>
      <c r="U58" s="146">
        <f t="shared" si="34"/>
        <v>44743</v>
      </c>
      <c r="V58" s="146">
        <f t="shared" si="34"/>
        <v>44774</v>
      </c>
      <c r="W58" s="146">
        <f t="shared" si="34"/>
        <v>44805</v>
      </c>
      <c r="X58" s="146">
        <f t="shared" si="34"/>
        <v>44835</v>
      </c>
      <c r="Y58" s="146">
        <f t="shared" si="34"/>
        <v>44866</v>
      </c>
      <c r="Z58" s="146">
        <f t="shared" si="34"/>
        <v>44896</v>
      </c>
      <c r="AA58" s="146">
        <f t="shared" si="34"/>
        <v>44927</v>
      </c>
      <c r="AB58" s="146">
        <f t="shared" si="34"/>
        <v>44958</v>
      </c>
      <c r="AC58" s="146">
        <f t="shared" si="34"/>
        <v>44986</v>
      </c>
      <c r="AD58" s="146">
        <f t="shared" si="34"/>
        <v>45017</v>
      </c>
      <c r="AE58" s="146">
        <f t="shared" si="34"/>
        <v>45047</v>
      </c>
      <c r="AF58" s="146">
        <f t="shared" si="34"/>
        <v>45078</v>
      </c>
      <c r="AG58" s="146">
        <f t="shared" si="34"/>
        <v>45108</v>
      </c>
      <c r="AH58" s="146">
        <f t="shared" si="34"/>
        <v>45139</v>
      </c>
      <c r="AI58" s="146">
        <f t="shared" si="34"/>
        <v>45170</v>
      </c>
      <c r="AJ58" s="146">
        <f t="shared" si="34"/>
        <v>45200</v>
      </c>
      <c r="AK58" s="146">
        <f t="shared" si="34"/>
        <v>45231</v>
      </c>
      <c r="AL58" s="146">
        <f t="shared" si="34"/>
        <v>45261</v>
      </c>
      <c r="AM58" s="146">
        <f t="shared" si="34"/>
        <v>45292</v>
      </c>
      <c r="AN58" s="146">
        <f t="shared" si="34"/>
        <v>45323</v>
      </c>
      <c r="AO58" s="146">
        <f t="shared" si="34"/>
        <v>45352</v>
      </c>
      <c r="AP58" s="146">
        <f t="shared" si="34"/>
        <v>45383</v>
      </c>
      <c r="AQ58" s="146">
        <f t="shared" si="34"/>
        <v>45413</v>
      </c>
      <c r="AR58" s="146">
        <f t="shared" si="34"/>
        <v>45444</v>
      </c>
      <c r="AS58" s="146">
        <f t="shared" si="34"/>
        <v>45474</v>
      </c>
      <c r="AT58" s="146">
        <f t="shared" si="34"/>
        <v>45505</v>
      </c>
      <c r="AU58" s="146">
        <f t="shared" si="34"/>
        <v>45536</v>
      </c>
      <c r="AV58" s="146">
        <f t="shared" si="34"/>
        <v>45566</v>
      </c>
      <c r="AW58" s="146">
        <f t="shared" si="34"/>
        <v>45597</v>
      </c>
      <c r="AX58" s="146">
        <f t="shared" si="34"/>
        <v>45627</v>
      </c>
      <c r="AY58" s="146">
        <f t="shared" si="34"/>
        <v>45658</v>
      </c>
    </row>
    <row r="59" spans="1:51" ht="15" customHeight="1" x14ac:dyDescent="0.25">
      <c r="A59" s="584"/>
      <c r="B59" s="13" t="str">
        <f t="shared" ref="B59:B72" si="35">B41</f>
        <v>Air Comp</v>
      </c>
      <c r="C59" s="26">
        <f>((C5*0.5)-C41)*C78*C93*C$2</f>
        <v>0</v>
      </c>
      <c r="D59" s="26">
        <f>((D5*0.5)+C23-D41)*D78*D93*D$2</f>
        <v>0</v>
      </c>
      <c r="E59" s="26">
        <f t="shared" ref="E59:AY59" si="36">((E5*0.5)+D23-E41)*E78*E93*E$2</f>
        <v>257.89884818440504</v>
      </c>
      <c r="F59" s="26">
        <f t="shared" si="36"/>
        <v>478.05947294792986</v>
      </c>
      <c r="G59" s="26">
        <f t="shared" si="36"/>
        <v>583.2869511333073</v>
      </c>
      <c r="H59" s="26">
        <f t="shared" si="36"/>
        <v>956.04026649407251</v>
      </c>
      <c r="I59" s="26">
        <f t="shared" si="36"/>
        <v>923.86083547687679</v>
      </c>
      <c r="J59" s="26">
        <f t="shared" si="36"/>
        <v>919.69388183949627</v>
      </c>
      <c r="K59" s="26">
        <f t="shared" si="36"/>
        <v>918.82182374186425</v>
      </c>
      <c r="L59" s="26">
        <f t="shared" si="36"/>
        <v>1127.0113641024629</v>
      </c>
      <c r="M59" s="26">
        <f t="shared" si="36"/>
        <v>1511.0924290561329</v>
      </c>
      <c r="N59" s="26">
        <f t="shared" si="36"/>
        <v>1468.4079102120202</v>
      </c>
      <c r="O59" s="26">
        <f t="shared" si="36"/>
        <v>1359.8246456672096</v>
      </c>
      <c r="P59" s="26">
        <f t="shared" si="36"/>
        <v>1264.6102815400948</v>
      </c>
      <c r="Q59" s="26">
        <f t="shared" si="36"/>
        <v>979.48676406063942</v>
      </c>
      <c r="R59" s="26">
        <f t="shared" si="36"/>
        <v>892.50493770425101</v>
      </c>
      <c r="S59" s="26">
        <f t="shared" si="36"/>
        <v>1032.7687304562924</v>
      </c>
      <c r="T59" s="26">
        <f t="shared" si="36"/>
        <v>1660.0646443386452</v>
      </c>
      <c r="U59" s="26">
        <f t="shared" si="36"/>
        <v>1690.1546656589128</v>
      </c>
      <c r="V59" s="26">
        <f t="shared" si="36"/>
        <v>1749.0403802406577</v>
      </c>
      <c r="W59" s="26">
        <f t="shared" si="36"/>
        <v>1721.303464103979</v>
      </c>
      <c r="X59" s="26">
        <f t="shared" si="36"/>
        <v>1137.01288285704</v>
      </c>
      <c r="Y59" s="26">
        <f t="shared" si="36"/>
        <v>1039.1340633700329</v>
      </c>
      <c r="Z59" s="26">
        <f t="shared" si="36"/>
        <v>1025.6918482540848</v>
      </c>
      <c r="AA59" s="26">
        <f t="shared" si="36"/>
        <v>937.91961832528705</v>
      </c>
      <c r="AB59" s="26">
        <f t="shared" si="36"/>
        <v>852.75994000391358</v>
      </c>
      <c r="AC59" s="26">
        <f t="shared" si="36"/>
        <v>979.48676406063942</v>
      </c>
      <c r="AD59" s="26">
        <f t="shared" si="36"/>
        <v>892.50493770425101</v>
      </c>
      <c r="AE59" s="26">
        <f t="shared" si="36"/>
        <v>1032.7687304562924</v>
      </c>
      <c r="AF59" s="26">
        <f t="shared" si="36"/>
        <v>1660.0646443386452</v>
      </c>
      <c r="AG59" s="26">
        <f t="shared" si="36"/>
        <v>0</v>
      </c>
      <c r="AH59" s="26">
        <f t="shared" si="36"/>
        <v>0</v>
      </c>
      <c r="AI59" s="26">
        <f t="shared" si="36"/>
        <v>0</v>
      </c>
      <c r="AJ59" s="26">
        <f t="shared" si="36"/>
        <v>0</v>
      </c>
      <c r="AK59" s="26">
        <f t="shared" si="36"/>
        <v>0</v>
      </c>
      <c r="AL59" s="26">
        <f t="shared" si="36"/>
        <v>0</v>
      </c>
      <c r="AM59" s="26">
        <f t="shared" si="36"/>
        <v>0</v>
      </c>
      <c r="AN59" s="26">
        <f t="shared" si="36"/>
        <v>0</v>
      </c>
      <c r="AO59" s="26">
        <f t="shared" si="36"/>
        <v>0</v>
      </c>
      <c r="AP59" s="26">
        <f t="shared" si="36"/>
        <v>0</v>
      </c>
      <c r="AQ59" s="26">
        <f t="shared" si="36"/>
        <v>0</v>
      </c>
      <c r="AR59" s="26">
        <f t="shared" si="36"/>
        <v>0</v>
      </c>
      <c r="AS59" s="26">
        <f t="shared" si="36"/>
        <v>0</v>
      </c>
      <c r="AT59" s="26">
        <f t="shared" si="36"/>
        <v>0</v>
      </c>
      <c r="AU59" s="26">
        <f t="shared" si="36"/>
        <v>0</v>
      </c>
      <c r="AV59" s="26">
        <f t="shared" si="36"/>
        <v>0</v>
      </c>
      <c r="AW59" s="26">
        <f t="shared" si="36"/>
        <v>0</v>
      </c>
      <c r="AX59" s="26">
        <f t="shared" si="36"/>
        <v>0</v>
      </c>
      <c r="AY59" s="26">
        <f t="shared" si="36"/>
        <v>0</v>
      </c>
    </row>
    <row r="60" spans="1:51" ht="15.75" x14ac:dyDescent="0.25">
      <c r="A60" s="584"/>
      <c r="B60" s="13" t="str">
        <f t="shared" si="35"/>
        <v>Building Shell</v>
      </c>
      <c r="C60" s="26">
        <f>((C6*0.5)-C42)*C79*C94*C$2</f>
        <v>0</v>
      </c>
      <c r="D60" s="26">
        <f t="shared" ref="D60:AY60" si="37">((D6*0.5)+C24-D42)*D79*D94*D$2</f>
        <v>0</v>
      </c>
      <c r="E60" s="26">
        <f t="shared" si="37"/>
        <v>0</v>
      </c>
      <c r="F60" s="26">
        <f t="shared" si="37"/>
        <v>0</v>
      </c>
      <c r="G60" s="26">
        <f t="shared" si="37"/>
        <v>0</v>
      </c>
      <c r="H60" s="26">
        <f t="shared" si="37"/>
        <v>0</v>
      </c>
      <c r="I60" s="26">
        <f t="shared" si="37"/>
        <v>0</v>
      </c>
      <c r="J60" s="26">
        <f t="shared" si="37"/>
        <v>0</v>
      </c>
      <c r="K60" s="26">
        <f t="shared" si="37"/>
        <v>0</v>
      </c>
      <c r="L60" s="26">
        <f t="shared" si="37"/>
        <v>0</v>
      </c>
      <c r="M60" s="26">
        <f t="shared" si="37"/>
        <v>0</v>
      </c>
      <c r="N60" s="26">
        <f t="shared" si="37"/>
        <v>0</v>
      </c>
      <c r="O60" s="26">
        <f t="shared" si="37"/>
        <v>0</v>
      </c>
      <c r="P60" s="26">
        <f t="shared" si="37"/>
        <v>0</v>
      </c>
      <c r="Q60" s="26">
        <f t="shared" si="37"/>
        <v>0</v>
      </c>
      <c r="R60" s="26">
        <f t="shared" si="37"/>
        <v>0</v>
      </c>
      <c r="S60" s="26">
        <f t="shared" si="37"/>
        <v>0</v>
      </c>
      <c r="T60" s="26">
        <f t="shared" si="37"/>
        <v>0</v>
      </c>
      <c r="U60" s="26">
        <f t="shared" si="37"/>
        <v>0</v>
      </c>
      <c r="V60" s="26">
        <f t="shared" si="37"/>
        <v>0</v>
      </c>
      <c r="W60" s="26">
        <f t="shared" si="37"/>
        <v>0</v>
      </c>
      <c r="X60" s="26">
        <f t="shared" si="37"/>
        <v>0</v>
      </c>
      <c r="Y60" s="26">
        <f t="shared" si="37"/>
        <v>0</v>
      </c>
      <c r="Z60" s="26">
        <f t="shared" si="37"/>
        <v>0</v>
      </c>
      <c r="AA60" s="26">
        <f t="shared" si="37"/>
        <v>0</v>
      </c>
      <c r="AB60" s="26">
        <f t="shared" si="37"/>
        <v>0</v>
      </c>
      <c r="AC60" s="26">
        <f t="shared" si="37"/>
        <v>0</v>
      </c>
      <c r="AD60" s="26">
        <f t="shared" si="37"/>
        <v>0</v>
      </c>
      <c r="AE60" s="26">
        <f t="shared" si="37"/>
        <v>0</v>
      </c>
      <c r="AF60" s="26">
        <f t="shared" si="37"/>
        <v>0</v>
      </c>
      <c r="AG60" s="26">
        <f t="shared" si="37"/>
        <v>0</v>
      </c>
      <c r="AH60" s="26">
        <f t="shared" si="37"/>
        <v>0</v>
      </c>
      <c r="AI60" s="26">
        <f t="shared" si="37"/>
        <v>0</v>
      </c>
      <c r="AJ60" s="26">
        <f t="shared" si="37"/>
        <v>0</v>
      </c>
      <c r="AK60" s="26">
        <f t="shared" si="37"/>
        <v>0</v>
      </c>
      <c r="AL60" s="26">
        <f t="shared" si="37"/>
        <v>0</v>
      </c>
      <c r="AM60" s="26">
        <f t="shared" si="37"/>
        <v>0</v>
      </c>
      <c r="AN60" s="26">
        <f t="shared" si="37"/>
        <v>0</v>
      </c>
      <c r="AO60" s="26">
        <f t="shared" si="37"/>
        <v>0</v>
      </c>
      <c r="AP60" s="26">
        <f t="shared" si="37"/>
        <v>0</v>
      </c>
      <c r="AQ60" s="26">
        <f t="shared" si="37"/>
        <v>0</v>
      </c>
      <c r="AR60" s="26">
        <f t="shared" si="37"/>
        <v>0</v>
      </c>
      <c r="AS60" s="26">
        <f t="shared" si="37"/>
        <v>0</v>
      </c>
      <c r="AT60" s="26">
        <f t="shared" si="37"/>
        <v>0</v>
      </c>
      <c r="AU60" s="26">
        <f t="shared" si="37"/>
        <v>0</v>
      </c>
      <c r="AV60" s="26">
        <f t="shared" si="37"/>
        <v>0</v>
      </c>
      <c r="AW60" s="26">
        <f t="shared" si="37"/>
        <v>0</v>
      </c>
      <c r="AX60" s="26">
        <f t="shared" si="37"/>
        <v>0</v>
      </c>
      <c r="AY60" s="26">
        <f t="shared" si="37"/>
        <v>0</v>
      </c>
    </row>
    <row r="61" spans="1:51" ht="15.75" x14ac:dyDescent="0.25">
      <c r="A61" s="584"/>
      <c r="B61" s="13" t="str">
        <f t="shared" si="35"/>
        <v>Cooking</v>
      </c>
      <c r="C61" s="26">
        <f t="shared" ref="C61:C71" si="38">((C7*0.5)-C43)*C80*C95*C$2</f>
        <v>0</v>
      </c>
      <c r="D61" s="26">
        <f t="shared" ref="D61:AY61" si="39">((D7*0.5)+C25-D43)*D80*D95*D$2</f>
        <v>0</v>
      </c>
      <c r="E61" s="26">
        <f t="shared" si="39"/>
        <v>0</v>
      </c>
      <c r="F61" s="26">
        <f t="shared" si="39"/>
        <v>0</v>
      </c>
      <c r="G61" s="26">
        <f t="shared" si="39"/>
        <v>0</v>
      </c>
      <c r="H61" s="26">
        <f t="shared" si="39"/>
        <v>0</v>
      </c>
      <c r="I61" s="26">
        <f t="shared" si="39"/>
        <v>0</v>
      </c>
      <c r="J61" s="26">
        <f t="shared" si="39"/>
        <v>0</v>
      </c>
      <c r="K61" s="26">
        <f t="shared" si="39"/>
        <v>0</v>
      </c>
      <c r="L61" s="26">
        <f t="shared" si="39"/>
        <v>0</v>
      </c>
      <c r="M61" s="26">
        <f t="shared" si="39"/>
        <v>0</v>
      </c>
      <c r="N61" s="26">
        <f t="shared" si="39"/>
        <v>0</v>
      </c>
      <c r="O61" s="26">
        <f t="shared" si="39"/>
        <v>0</v>
      </c>
      <c r="P61" s="26">
        <f t="shared" si="39"/>
        <v>0</v>
      </c>
      <c r="Q61" s="26">
        <f t="shared" si="39"/>
        <v>0</v>
      </c>
      <c r="R61" s="26">
        <f t="shared" si="39"/>
        <v>0</v>
      </c>
      <c r="S61" s="26">
        <f t="shared" si="39"/>
        <v>0</v>
      </c>
      <c r="T61" s="26">
        <f t="shared" si="39"/>
        <v>0</v>
      </c>
      <c r="U61" s="26">
        <f t="shared" si="39"/>
        <v>0</v>
      </c>
      <c r="V61" s="26">
        <f t="shared" si="39"/>
        <v>0</v>
      </c>
      <c r="W61" s="26">
        <f t="shared" si="39"/>
        <v>0</v>
      </c>
      <c r="X61" s="26">
        <f t="shared" si="39"/>
        <v>0</v>
      </c>
      <c r="Y61" s="26">
        <f t="shared" si="39"/>
        <v>0</v>
      </c>
      <c r="Z61" s="26">
        <f t="shared" si="39"/>
        <v>0</v>
      </c>
      <c r="AA61" s="26">
        <f t="shared" si="39"/>
        <v>0</v>
      </c>
      <c r="AB61" s="26">
        <f t="shared" si="39"/>
        <v>0</v>
      </c>
      <c r="AC61" s="26">
        <f t="shared" si="39"/>
        <v>0</v>
      </c>
      <c r="AD61" s="26">
        <f t="shared" si="39"/>
        <v>0</v>
      </c>
      <c r="AE61" s="26">
        <f t="shared" si="39"/>
        <v>0</v>
      </c>
      <c r="AF61" s="26">
        <f t="shared" si="39"/>
        <v>0</v>
      </c>
      <c r="AG61" s="26">
        <f t="shared" si="39"/>
        <v>0</v>
      </c>
      <c r="AH61" s="26">
        <f t="shared" si="39"/>
        <v>0</v>
      </c>
      <c r="AI61" s="26">
        <f t="shared" si="39"/>
        <v>0</v>
      </c>
      <c r="AJ61" s="26">
        <f t="shared" si="39"/>
        <v>0</v>
      </c>
      <c r="AK61" s="26">
        <f t="shared" si="39"/>
        <v>0</v>
      </c>
      <c r="AL61" s="26">
        <f t="shared" si="39"/>
        <v>0</v>
      </c>
      <c r="AM61" s="26">
        <f t="shared" si="39"/>
        <v>0</v>
      </c>
      <c r="AN61" s="26">
        <f t="shared" si="39"/>
        <v>0</v>
      </c>
      <c r="AO61" s="26">
        <f t="shared" si="39"/>
        <v>0</v>
      </c>
      <c r="AP61" s="26">
        <f t="shared" si="39"/>
        <v>0</v>
      </c>
      <c r="AQ61" s="26">
        <f t="shared" si="39"/>
        <v>0</v>
      </c>
      <c r="AR61" s="26">
        <f t="shared" si="39"/>
        <v>0</v>
      </c>
      <c r="AS61" s="26">
        <f t="shared" si="39"/>
        <v>0</v>
      </c>
      <c r="AT61" s="26">
        <f t="shared" si="39"/>
        <v>0</v>
      </c>
      <c r="AU61" s="26">
        <f t="shared" si="39"/>
        <v>0</v>
      </c>
      <c r="AV61" s="26">
        <f t="shared" si="39"/>
        <v>0</v>
      </c>
      <c r="AW61" s="26">
        <f t="shared" si="39"/>
        <v>0</v>
      </c>
      <c r="AX61" s="26">
        <f t="shared" si="39"/>
        <v>0</v>
      </c>
      <c r="AY61" s="26">
        <f t="shared" si="39"/>
        <v>0</v>
      </c>
    </row>
    <row r="62" spans="1:51" ht="15.75" x14ac:dyDescent="0.25">
      <c r="A62" s="584"/>
      <c r="B62" s="13" t="str">
        <f t="shared" si="35"/>
        <v>Cooling</v>
      </c>
      <c r="C62" s="26">
        <f t="shared" si="38"/>
        <v>0</v>
      </c>
      <c r="D62" s="26">
        <f t="shared" ref="D62:AY62" si="40">((D8*0.5)+C26-D44)*D81*D96*D$2</f>
        <v>0</v>
      </c>
      <c r="E62" s="26">
        <f t="shared" si="40"/>
        <v>0</v>
      </c>
      <c r="F62" s="26">
        <f t="shared" si="40"/>
        <v>0</v>
      </c>
      <c r="G62" s="26">
        <f t="shared" si="40"/>
        <v>0</v>
      </c>
      <c r="H62" s="26">
        <f t="shared" si="40"/>
        <v>629.85365071897502</v>
      </c>
      <c r="I62" s="26">
        <f t="shared" si="40"/>
        <v>1314.2187092787933</v>
      </c>
      <c r="J62" s="26">
        <f t="shared" si="40"/>
        <v>1362.2169894854178</v>
      </c>
      <c r="K62" s="26">
        <f t="shared" si="40"/>
        <v>647.59036133162863</v>
      </c>
      <c r="L62" s="26">
        <f t="shared" si="40"/>
        <v>136.898459643888</v>
      </c>
      <c r="M62" s="26">
        <f t="shared" si="40"/>
        <v>40.696309929578909</v>
      </c>
      <c r="N62" s="26">
        <f t="shared" si="40"/>
        <v>0.43723021593105915</v>
      </c>
      <c r="O62" s="26">
        <f t="shared" si="40"/>
        <v>4.0990332743536799E-2</v>
      </c>
      <c r="P62" s="26">
        <f t="shared" si="40"/>
        <v>1.6874353646089315</v>
      </c>
      <c r="Q62" s="26">
        <f t="shared" si="40"/>
        <v>56.490136638950055</v>
      </c>
      <c r="R62" s="26">
        <f t="shared" si="40"/>
        <v>250.78348242171111</v>
      </c>
      <c r="S62" s="26">
        <f t="shared" si="40"/>
        <v>1118.6713094854315</v>
      </c>
      <c r="T62" s="26">
        <f t="shared" si="40"/>
        <v>6315.7092741312827</v>
      </c>
      <c r="U62" s="26">
        <f t="shared" si="40"/>
        <v>6874.0864094116869</v>
      </c>
      <c r="V62" s="26">
        <f t="shared" si="40"/>
        <v>7460.2045416407609</v>
      </c>
      <c r="W62" s="26">
        <f t="shared" si="40"/>
        <v>3537.7165733217885</v>
      </c>
      <c r="X62" s="26">
        <f t="shared" si="40"/>
        <v>252.86151920185392</v>
      </c>
      <c r="Y62" s="26">
        <f t="shared" si="40"/>
        <v>47.075113865791714</v>
      </c>
      <c r="Z62" s="26">
        <f t="shared" si="40"/>
        <v>0.49963636607142115</v>
      </c>
      <c r="AA62" s="26">
        <f t="shared" si="40"/>
        <v>4.6840909319195739E-2</v>
      </c>
      <c r="AB62" s="26">
        <f t="shared" si="40"/>
        <v>1.9282841003068911</v>
      </c>
      <c r="AC62" s="26">
        <f t="shared" si="40"/>
        <v>56.490136638950055</v>
      </c>
      <c r="AD62" s="26">
        <f t="shared" si="40"/>
        <v>250.78348242171111</v>
      </c>
      <c r="AE62" s="26">
        <f t="shared" si="40"/>
        <v>1118.6713094854315</v>
      </c>
      <c r="AF62" s="26">
        <f t="shared" si="40"/>
        <v>6315.7092741312827</v>
      </c>
      <c r="AG62" s="26">
        <f t="shared" si="40"/>
        <v>0</v>
      </c>
      <c r="AH62" s="26">
        <f t="shared" si="40"/>
        <v>0</v>
      </c>
      <c r="AI62" s="26">
        <f t="shared" si="40"/>
        <v>0</v>
      </c>
      <c r="AJ62" s="26">
        <f t="shared" si="40"/>
        <v>0</v>
      </c>
      <c r="AK62" s="26">
        <f t="shared" si="40"/>
        <v>0</v>
      </c>
      <c r="AL62" s="26">
        <f t="shared" si="40"/>
        <v>0</v>
      </c>
      <c r="AM62" s="26">
        <f t="shared" si="40"/>
        <v>0</v>
      </c>
      <c r="AN62" s="26">
        <f t="shared" si="40"/>
        <v>0</v>
      </c>
      <c r="AO62" s="26">
        <f t="shared" si="40"/>
        <v>0</v>
      </c>
      <c r="AP62" s="26">
        <f t="shared" si="40"/>
        <v>0</v>
      </c>
      <c r="AQ62" s="26">
        <f t="shared" si="40"/>
        <v>0</v>
      </c>
      <c r="AR62" s="26">
        <f t="shared" si="40"/>
        <v>0</v>
      </c>
      <c r="AS62" s="26">
        <f t="shared" si="40"/>
        <v>0</v>
      </c>
      <c r="AT62" s="26">
        <f t="shared" si="40"/>
        <v>0</v>
      </c>
      <c r="AU62" s="26">
        <f t="shared" si="40"/>
        <v>0</v>
      </c>
      <c r="AV62" s="26">
        <f t="shared" si="40"/>
        <v>0</v>
      </c>
      <c r="AW62" s="26">
        <f t="shared" si="40"/>
        <v>0</v>
      </c>
      <c r="AX62" s="26">
        <f t="shared" si="40"/>
        <v>0</v>
      </c>
      <c r="AY62" s="26">
        <f t="shared" si="40"/>
        <v>0</v>
      </c>
    </row>
    <row r="63" spans="1:51" ht="15.75" x14ac:dyDescent="0.25">
      <c r="A63" s="584"/>
      <c r="B63" s="13" t="str">
        <f t="shared" si="35"/>
        <v>Ext Lighting</v>
      </c>
      <c r="C63" s="26">
        <f t="shared" si="38"/>
        <v>0</v>
      </c>
      <c r="D63" s="26">
        <f t="shared" ref="D63:AY63" si="41">((D9*0.5)+C27-D45)*D82*D97*D$2</f>
        <v>0</v>
      </c>
      <c r="E63" s="26">
        <f t="shared" si="41"/>
        <v>0</v>
      </c>
      <c r="F63" s="26">
        <f t="shared" si="41"/>
        <v>0</v>
      </c>
      <c r="G63" s="26">
        <f t="shared" si="41"/>
        <v>0</v>
      </c>
      <c r="H63" s="26">
        <f t="shared" si="41"/>
        <v>0</v>
      </c>
      <c r="I63" s="26">
        <f t="shared" si="41"/>
        <v>0</v>
      </c>
      <c r="J63" s="26">
        <f t="shared" si="41"/>
        <v>0</v>
      </c>
      <c r="K63" s="26">
        <f t="shared" si="41"/>
        <v>0</v>
      </c>
      <c r="L63" s="26">
        <f t="shared" si="41"/>
        <v>0</v>
      </c>
      <c r="M63" s="26">
        <f t="shared" si="41"/>
        <v>0</v>
      </c>
      <c r="N63" s="26">
        <f t="shared" si="41"/>
        <v>0</v>
      </c>
      <c r="O63" s="26">
        <f t="shared" si="41"/>
        <v>0</v>
      </c>
      <c r="P63" s="26">
        <f t="shared" si="41"/>
        <v>0</v>
      </c>
      <c r="Q63" s="26">
        <f t="shared" si="41"/>
        <v>0</v>
      </c>
      <c r="R63" s="26">
        <f t="shared" si="41"/>
        <v>0</v>
      </c>
      <c r="S63" s="26">
        <f t="shared" si="41"/>
        <v>0</v>
      </c>
      <c r="T63" s="26">
        <f t="shared" si="41"/>
        <v>0</v>
      </c>
      <c r="U63" s="26">
        <f t="shared" si="41"/>
        <v>0</v>
      </c>
      <c r="V63" s="26">
        <f t="shared" si="41"/>
        <v>0</v>
      </c>
      <c r="W63" s="26">
        <f t="shared" si="41"/>
        <v>0</v>
      </c>
      <c r="X63" s="26">
        <f t="shared" si="41"/>
        <v>0</v>
      </c>
      <c r="Y63" s="26">
        <f t="shared" si="41"/>
        <v>0</v>
      </c>
      <c r="Z63" s="26">
        <f t="shared" si="41"/>
        <v>0</v>
      </c>
      <c r="AA63" s="26">
        <f t="shared" si="41"/>
        <v>0</v>
      </c>
      <c r="AB63" s="26">
        <f t="shared" si="41"/>
        <v>0</v>
      </c>
      <c r="AC63" s="26">
        <f t="shared" si="41"/>
        <v>0</v>
      </c>
      <c r="AD63" s="26">
        <f t="shared" si="41"/>
        <v>0</v>
      </c>
      <c r="AE63" s="26">
        <f t="shared" si="41"/>
        <v>0</v>
      </c>
      <c r="AF63" s="26">
        <f t="shared" si="41"/>
        <v>0</v>
      </c>
      <c r="AG63" s="26">
        <f t="shared" si="41"/>
        <v>0</v>
      </c>
      <c r="AH63" s="26">
        <f t="shared" si="41"/>
        <v>0</v>
      </c>
      <c r="AI63" s="26">
        <f t="shared" si="41"/>
        <v>0</v>
      </c>
      <c r="AJ63" s="26">
        <f t="shared" si="41"/>
        <v>0</v>
      </c>
      <c r="AK63" s="26">
        <f t="shared" si="41"/>
        <v>0</v>
      </c>
      <c r="AL63" s="26">
        <f t="shared" si="41"/>
        <v>0</v>
      </c>
      <c r="AM63" s="26">
        <f t="shared" si="41"/>
        <v>0</v>
      </c>
      <c r="AN63" s="26">
        <f t="shared" si="41"/>
        <v>0</v>
      </c>
      <c r="AO63" s="26">
        <f t="shared" si="41"/>
        <v>0</v>
      </c>
      <c r="AP63" s="26">
        <f t="shared" si="41"/>
        <v>0</v>
      </c>
      <c r="AQ63" s="26">
        <f t="shared" si="41"/>
        <v>0</v>
      </c>
      <c r="AR63" s="26">
        <f t="shared" si="41"/>
        <v>0</v>
      </c>
      <c r="AS63" s="26">
        <f t="shared" si="41"/>
        <v>0</v>
      </c>
      <c r="AT63" s="26">
        <f t="shared" si="41"/>
        <v>0</v>
      </c>
      <c r="AU63" s="26">
        <f t="shared" si="41"/>
        <v>0</v>
      </c>
      <c r="AV63" s="26">
        <f t="shared" si="41"/>
        <v>0</v>
      </c>
      <c r="AW63" s="26">
        <f t="shared" si="41"/>
        <v>0</v>
      </c>
      <c r="AX63" s="26">
        <f t="shared" si="41"/>
        <v>0</v>
      </c>
      <c r="AY63" s="26">
        <f t="shared" si="41"/>
        <v>0</v>
      </c>
    </row>
    <row r="64" spans="1:51" ht="15.75" x14ac:dyDescent="0.25">
      <c r="A64" s="584"/>
      <c r="B64" s="13" t="str">
        <f t="shared" si="35"/>
        <v>Heating</v>
      </c>
      <c r="C64" s="26">
        <f t="shared" si="38"/>
        <v>0</v>
      </c>
      <c r="D64" s="26">
        <f t="shared" ref="D64:AY64" si="42">((D10*0.5)+C28-D46)*D83*D98*D$2</f>
        <v>0</v>
      </c>
      <c r="E64" s="26">
        <f t="shared" si="42"/>
        <v>0</v>
      </c>
      <c r="F64" s="26">
        <f t="shared" si="42"/>
        <v>0</v>
      </c>
      <c r="G64" s="26">
        <f t="shared" si="42"/>
        <v>0</v>
      </c>
      <c r="H64" s="26">
        <f t="shared" si="42"/>
        <v>0</v>
      </c>
      <c r="I64" s="26">
        <f t="shared" si="42"/>
        <v>0</v>
      </c>
      <c r="J64" s="26">
        <f t="shared" si="42"/>
        <v>0</v>
      </c>
      <c r="K64" s="26">
        <f t="shared" si="42"/>
        <v>0</v>
      </c>
      <c r="L64" s="26">
        <f t="shared" si="42"/>
        <v>0</v>
      </c>
      <c r="M64" s="26">
        <f t="shared" si="42"/>
        <v>0</v>
      </c>
      <c r="N64" s="26">
        <f t="shared" si="42"/>
        <v>0</v>
      </c>
      <c r="O64" s="26">
        <f t="shared" si="42"/>
        <v>0</v>
      </c>
      <c r="P64" s="26">
        <f t="shared" si="42"/>
        <v>0</v>
      </c>
      <c r="Q64" s="26">
        <f t="shared" si="42"/>
        <v>0</v>
      </c>
      <c r="R64" s="26">
        <f t="shared" si="42"/>
        <v>0</v>
      </c>
      <c r="S64" s="26">
        <f t="shared" si="42"/>
        <v>0</v>
      </c>
      <c r="T64" s="26">
        <f t="shared" si="42"/>
        <v>0</v>
      </c>
      <c r="U64" s="26">
        <f t="shared" si="42"/>
        <v>0</v>
      </c>
      <c r="V64" s="26">
        <f t="shared" si="42"/>
        <v>0</v>
      </c>
      <c r="W64" s="26">
        <f t="shared" si="42"/>
        <v>0</v>
      </c>
      <c r="X64" s="26">
        <f t="shared" si="42"/>
        <v>0</v>
      </c>
      <c r="Y64" s="26">
        <f t="shared" si="42"/>
        <v>0</v>
      </c>
      <c r="Z64" s="26">
        <f t="shared" si="42"/>
        <v>0</v>
      </c>
      <c r="AA64" s="26">
        <f t="shared" si="42"/>
        <v>0</v>
      </c>
      <c r="AB64" s="26">
        <f t="shared" si="42"/>
        <v>0</v>
      </c>
      <c r="AC64" s="26">
        <f t="shared" si="42"/>
        <v>0</v>
      </c>
      <c r="AD64" s="26">
        <f t="shared" si="42"/>
        <v>0</v>
      </c>
      <c r="AE64" s="26">
        <f t="shared" si="42"/>
        <v>0</v>
      </c>
      <c r="AF64" s="26">
        <f t="shared" si="42"/>
        <v>0</v>
      </c>
      <c r="AG64" s="26">
        <f t="shared" si="42"/>
        <v>0</v>
      </c>
      <c r="AH64" s="26">
        <f t="shared" si="42"/>
        <v>0</v>
      </c>
      <c r="AI64" s="26">
        <f t="shared" si="42"/>
        <v>0</v>
      </c>
      <c r="AJ64" s="26">
        <f t="shared" si="42"/>
        <v>0</v>
      </c>
      <c r="AK64" s="26">
        <f t="shared" si="42"/>
        <v>0</v>
      </c>
      <c r="AL64" s="26">
        <f t="shared" si="42"/>
        <v>0</v>
      </c>
      <c r="AM64" s="26">
        <f t="shared" si="42"/>
        <v>0</v>
      </c>
      <c r="AN64" s="26">
        <f t="shared" si="42"/>
        <v>0</v>
      </c>
      <c r="AO64" s="26">
        <f t="shared" si="42"/>
        <v>0</v>
      </c>
      <c r="AP64" s="26">
        <f t="shared" si="42"/>
        <v>0</v>
      </c>
      <c r="AQ64" s="26">
        <f t="shared" si="42"/>
        <v>0</v>
      </c>
      <c r="AR64" s="26">
        <f t="shared" si="42"/>
        <v>0</v>
      </c>
      <c r="AS64" s="26">
        <f t="shared" si="42"/>
        <v>0</v>
      </c>
      <c r="AT64" s="26">
        <f t="shared" si="42"/>
        <v>0</v>
      </c>
      <c r="AU64" s="26">
        <f t="shared" si="42"/>
        <v>0</v>
      </c>
      <c r="AV64" s="26">
        <f t="shared" si="42"/>
        <v>0</v>
      </c>
      <c r="AW64" s="26">
        <f t="shared" si="42"/>
        <v>0</v>
      </c>
      <c r="AX64" s="26">
        <f t="shared" si="42"/>
        <v>0</v>
      </c>
      <c r="AY64" s="26">
        <f t="shared" si="42"/>
        <v>0</v>
      </c>
    </row>
    <row r="65" spans="1:53" ht="15.75" x14ac:dyDescent="0.25">
      <c r="A65" s="584"/>
      <c r="B65" s="13" t="str">
        <f t="shared" si="35"/>
        <v>HVAC</v>
      </c>
      <c r="C65" s="26">
        <f t="shared" si="38"/>
        <v>0</v>
      </c>
      <c r="D65" s="26">
        <f t="shared" ref="D65:AY65" si="43">((D11*0.5)+C29-D47)*D84*D99*D$2</f>
        <v>0</v>
      </c>
      <c r="E65" s="26">
        <f t="shared" si="43"/>
        <v>0</v>
      </c>
      <c r="F65" s="26">
        <f t="shared" si="43"/>
        <v>43.378541207155628</v>
      </c>
      <c r="G65" s="26">
        <f t="shared" si="43"/>
        <v>140.44517722779625</v>
      </c>
      <c r="H65" s="26">
        <f t="shared" si="43"/>
        <v>694.38668666660033</v>
      </c>
      <c r="I65" s="26">
        <f t="shared" si="43"/>
        <v>722.01224833196807</v>
      </c>
      <c r="J65" s="26">
        <f t="shared" si="43"/>
        <v>748.97601939776882</v>
      </c>
      <c r="K65" s="26">
        <f t="shared" si="43"/>
        <v>365.14001631714649</v>
      </c>
      <c r="L65" s="26">
        <f t="shared" si="43"/>
        <v>102.81047469399829</v>
      </c>
      <c r="M65" s="26">
        <f t="shared" si="43"/>
        <v>222.55852983744836</v>
      </c>
      <c r="N65" s="26">
        <f t="shared" si="43"/>
        <v>298.26080913172137</v>
      </c>
      <c r="O65" s="26">
        <f t="shared" si="43"/>
        <v>352.76933071707521</v>
      </c>
      <c r="P65" s="26">
        <f t="shared" si="43"/>
        <v>301.03188604073193</v>
      </c>
      <c r="Q65" s="26">
        <f t="shared" si="43"/>
        <v>101.08789481095191</v>
      </c>
      <c r="R65" s="26">
        <f t="shared" si="43"/>
        <v>53.504166957807129</v>
      </c>
      <c r="S65" s="26">
        <f t="shared" si="43"/>
        <v>75.17350643564599</v>
      </c>
      <c r="T65" s="26">
        <f t="shared" si="43"/>
        <v>354.83768484132338</v>
      </c>
      <c r="U65" s="26">
        <f t="shared" si="43"/>
        <v>385.18853499989007</v>
      </c>
      <c r="V65" s="26">
        <f t="shared" si="43"/>
        <v>418.37529346312152</v>
      </c>
      <c r="W65" s="26">
        <f t="shared" si="43"/>
        <v>202.26374118550828</v>
      </c>
      <c r="X65" s="26">
        <f t="shared" si="43"/>
        <v>56.362295812742417</v>
      </c>
      <c r="Y65" s="26">
        <f t="shared" si="43"/>
        <v>111.29258719419543</v>
      </c>
      <c r="Z65" s="26">
        <f t="shared" si="43"/>
        <v>138.32184072851703</v>
      </c>
      <c r="AA65" s="26">
        <f t="shared" si="43"/>
        <v>159.4025932252685</v>
      </c>
      <c r="AB65" s="26">
        <f t="shared" si="43"/>
        <v>131.50859578142121</v>
      </c>
      <c r="AC65" s="26">
        <f t="shared" si="43"/>
        <v>101.08789481095191</v>
      </c>
      <c r="AD65" s="26">
        <f t="shared" si="43"/>
        <v>53.504166957807129</v>
      </c>
      <c r="AE65" s="26">
        <f t="shared" si="43"/>
        <v>75.17350643564599</v>
      </c>
      <c r="AF65" s="26">
        <f t="shared" si="43"/>
        <v>354.83768484132338</v>
      </c>
      <c r="AG65" s="26">
        <f t="shared" si="43"/>
        <v>0</v>
      </c>
      <c r="AH65" s="26">
        <f t="shared" si="43"/>
        <v>0</v>
      </c>
      <c r="AI65" s="26">
        <f t="shared" si="43"/>
        <v>0</v>
      </c>
      <c r="AJ65" s="26">
        <f t="shared" si="43"/>
        <v>0</v>
      </c>
      <c r="AK65" s="26">
        <f t="shared" si="43"/>
        <v>0</v>
      </c>
      <c r="AL65" s="26">
        <f t="shared" si="43"/>
        <v>0</v>
      </c>
      <c r="AM65" s="26">
        <f t="shared" si="43"/>
        <v>0</v>
      </c>
      <c r="AN65" s="26">
        <f t="shared" si="43"/>
        <v>0</v>
      </c>
      <c r="AO65" s="26">
        <f t="shared" si="43"/>
        <v>0</v>
      </c>
      <c r="AP65" s="26">
        <f t="shared" si="43"/>
        <v>0</v>
      </c>
      <c r="AQ65" s="26">
        <f t="shared" si="43"/>
        <v>0</v>
      </c>
      <c r="AR65" s="26">
        <f t="shared" si="43"/>
        <v>0</v>
      </c>
      <c r="AS65" s="26">
        <f t="shared" si="43"/>
        <v>0</v>
      </c>
      <c r="AT65" s="26">
        <f t="shared" si="43"/>
        <v>0</v>
      </c>
      <c r="AU65" s="26">
        <f t="shared" si="43"/>
        <v>0</v>
      </c>
      <c r="AV65" s="26">
        <f t="shared" si="43"/>
        <v>0</v>
      </c>
      <c r="AW65" s="26">
        <f t="shared" si="43"/>
        <v>0</v>
      </c>
      <c r="AX65" s="26">
        <f t="shared" si="43"/>
        <v>0</v>
      </c>
      <c r="AY65" s="26">
        <f t="shared" si="43"/>
        <v>0</v>
      </c>
    </row>
    <row r="66" spans="1:53" ht="15.75" x14ac:dyDescent="0.25">
      <c r="A66" s="584"/>
      <c r="B66" s="13" t="str">
        <f t="shared" si="35"/>
        <v>Lighting</v>
      </c>
      <c r="C66" s="26">
        <f t="shared" si="38"/>
        <v>0</v>
      </c>
      <c r="D66" s="26">
        <f t="shared" ref="D66:AY66" si="44">((D12*0.5)+C30-D48)*D85*D100*D$2</f>
        <v>79.446694634209578</v>
      </c>
      <c r="E66" s="26">
        <f t="shared" si="44"/>
        <v>176.68651062708258</v>
      </c>
      <c r="F66" s="26">
        <f t="shared" si="44"/>
        <v>224.18571385481124</v>
      </c>
      <c r="G66" s="26">
        <f t="shared" si="44"/>
        <v>376.34461046337719</v>
      </c>
      <c r="H66" s="26">
        <f t="shared" si="44"/>
        <v>552.95894832397255</v>
      </c>
      <c r="I66" s="26">
        <f t="shared" si="44"/>
        <v>1785.9706635210287</v>
      </c>
      <c r="J66" s="26">
        <f t="shared" si="44"/>
        <v>2347.300905834612</v>
      </c>
      <c r="K66" s="26">
        <f t="shared" si="44"/>
        <v>2519.4207660810139</v>
      </c>
      <c r="L66" s="26">
        <f t="shared" si="44"/>
        <v>1984.6387962527265</v>
      </c>
      <c r="M66" s="26">
        <f t="shared" si="44"/>
        <v>1539.0118700067403</v>
      </c>
      <c r="N66" s="26">
        <f t="shared" si="44"/>
        <v>1939.0001580020858</v>
      </c>
      <c r="O66" s="26">
        <f t="shared" si="44"/>
        <v>2404.5262902409295</v>
      </c>
      <c r="P66" s="26">
        <f t="shared" si="44"/>
        <v>1853.3304718441393</v>
      </c>
      <c r="Q66" s="26">
        <f t="shared" si="44"/>
        <v>1945.3899613059637</v>
      </c>
      <c r="R66" s="26">
        <f t="shared" si="44"/>
        <v>1959.511437557195</v>
      </c>
      <c r="S66" s="26">
        <f t="shared" si="44"/>
        <v>2574.3591610902795</v>
      </c>
      <c r="T66" s="26">
        <f t="shared" si="44"/>
        <v>3541.5742082403458</v>
      </c>
      <c r="U66" s="26">
        <f t="shared" si="44"/>
        <v>4361.2450666446293</v>
      </c>
      <c r="V66" s="26">
        <f t="shared" si="44"/>
        <v>3610.6762270551658</v>
      </c>
      <c r="W66" s="26">
        <f t="shared" si="44"/>
        <v>3762.6514023277759</v>
      </c>
      <c r="X66" s="26">
        <f t="shared" si="44"/>
        <v>2913.5703371702457</v>
      </c>
      <c r="Y66" s="26">
        <f t="shared" si="44"/>
        <v>2132.2121293537266</v>
      </c>
      <c r="Z66" s="26">
        <f t="shared" si="44"/>
        <v>2193.2833369764226</v>
      </c>
      <c r="AA66" s="26">
        <f t="shared" si="44"/>
        <v>2287.4594215828256</v>
      </c>
      <c r="AB66" s="26">
        <f t="shared" si="44"/>
        <v>1721.5092861736864</v>
      </c>
      <c r="AC66" s="26">
        <f t="shared" si="44"/>
        <v>1945.3899613059637</v>
      </c>
      <c r="AD66" s="26">
        <f t="shared" si="44"/>
        <v>1959.511437557195</v>
      </c>
      <c r="AE66" s="26">
        <f t="shared" si="44"/>
        <v>2574.3591610902795</v>
      </c>
      <c r="AF66" s="26">
        <f t="shared" si="44"/>
        <v>3541.5742082403458</v>
      </c>
      <c r="AG66" s="26">
        <f t="shared" si="44"/>
        <v>0</v>
      </c>
      <c r="AH66" s="26">
        <f t="shared" si="44"/>
        <v>0</v>
      </c>
      <c r="AI66" s="26">
        <f t="shared" si="44"/>
        <v>0</v>
      </c>
      <c r="AJ66" s="26">
        <f t="shared" si="44"/>
        <v>0</v>
      </c>
      <c r="AK66" s="26">
        <f t="shared" si="44"/>
        <v>0</v>
      </c>
      <c r="AL66" s="26">
        <f t="shared" si="44"/>
        <v>0</v>
      </c>
      <c r="AM66" s="26">
        <f t="shared" si="44"/>
        <v>0</v>
      </c>
      <c r="AN66" s="26">
        <f t="shared" si="44"/>
        <v>0</v>
      </c>
      <c r="AO66" s="26">
        <f t="shared" si="44"/>
        <v>0</v>
      </c>
      <c r="AP66" s="26">
        <f t="shared" si="44"/>
        <v>0</v>
      </c>
      <c r="AQ66" s="26">
        <f t="shared" si="44"/>
        <v>0</v>
      </c>
      <c r="AR66" s="26">
        <f t="shared" si="44"/>
        <v>0</v>
      </c>
      <c r="AS66" s="26">
        <f t="shared" si="44"/>
        <v>0</v>
      </c>
      <c r="AT66" s="26">
        <f t="shared" si="44"/>
        <v>0</v>
      </c>
      <c r="AU66" s="26">
        <f t="shared" si="44"/>
        <v>0</v>
      </c>
      <c r="AV66" s="26">
        <f t="shared" si="44"/>
        <v>0</v>
      </c>
      <c r="AW66" s="26">
        <f t="shared" si="44"/>
        <v>0</v>
      </c>
      <c r="AX66" s="26">
        <f t="shared" si="44"/>
        <v>0</v>
      </c>
      <c r="AY66" s="26">
        <f t="shared" si="44"/>
        <v>0</v>
      </c>
    </row>
    <row r="67" spans="1:53" ht="15.75" x14ac:dyDescent="0.25">
      <c r="A67" s="584"/>
      <c r="B67" s="13" t="str">
        <f t="shared" si="35"/>
        <v>Miscellaneous</v>
      </c>
      <c r="C67" s="26">
        <f t="shared" si="38"/>
        <v>0</v>
      </c>
      <c r="D67" s="26">
        <f t="shared" ref="D67:AY67" si="45">((D13*0.5)+C31-D49)*D86*D101*D$2</f>
        <v>0</v>
      </c>
      <c r="E67" s="26">
        <f t="shared" si="45"/>
        <v>0</v>
      </c>
      <c r="F67" s="26">
        <f t="shared" si="45"/>
        <v>0</v>
      </c>
      <c r="G67" s="26">
        <f t="shared" si="45"/>
        <v>0</v>
      </c>
      <c r="H67" s="26">
        <f t="shared" si="45"/>
        <v>0</v>
      </c>
      <c r="I67" s="26">
        <f t="shared" si="45"/>
        <v>0</v>
      </c>
      <c r="J67" s="26">
        <f t="shared" si="45"/>
        <v>0</v>
      </c>
      <c r="K67" s="26">
        <f t="shared" si="45"/>
        <v>0</v>
      </c>
      <c r="L67" s="26">
        <f t="shared" si="45"/>
        <v>0</v>
      </c>
      <c r="M67" s="26">
        <f t="shared" si="45"/>
        <v>0</v>
      </c>
      <c r="N67" s="26">
        <f t="shared" si="45"/>
        <v>0</v>
      </c>
      <c r="O67" s="26">
        <f t="shared" si="45"/>
        <v>0</v>
      </c>
      <c r="P67" s="26">
        <f t="shared" si="45"/>
        <v>0</v>
      </c>
      <c r="Q67" s="26">
        <f t="shared" si="45"/>
        <v>0</v>
      </c>
      <c r="R67" s="26">
        <f t="shared" si="45"/>
        <v>0</v>
      </c>
      <c r="S67" s="26">
        <f t="shared" si="45"/>
        <v>0</v>
      </c>
      <c r="T67" s="26">
        <f t="shared" si="45"/>
        <v>0</v>
      </c>
      <c r="U67" s="26">
        <f t="shared" si="45"/>
        <v>0</v>
      </c>
      <c r="V67" s="26">
        <f t="shared" si="45"/>
        <v>0</v>
      </c>
      <c r="W67" s="26">
        <f t="shared" si="45"/>
        <v>0</v>
      </c>
      <c r="X67" s="26">
        <f t="shared" si="45"/>
        <v>0</v>
      </c>
      <c r="Y67" s="26">
        <f t="shared" si="45"/>
        <v>0</v>
      </c>
      <c r="Z67" s="26">
        <f t="shared" si="45"/>
        <v>0</v>
      </c>
      <c r="AA67" s="26">
        <f t="shared" si="45"/>
        <v>0</v>
      </c>
      <c r="AB67" s="26">
        <f t="shared" si="45"/>
        <v>0</v>
      </c>
      <c r="AC67" s="26">
        <f t="shared" si="45"/>
        <v>0</v>
      </c>
      <c r="AD67" s="26">
        <f t="shared" si="45"/>
        <v>0</v>
      </c>
      <c r="AE67" s="26">
        <f t="shared" si="45"/>
        <v>0</v>
      </c>
      <c r="AF67" s="26">
        <f t="shared" si="45"/>
        <v>0</v>
      </c>
      <c r="AG67" s="26">
        <f t="shared" si="45"/>
        <v>0</v>
      </c>
      <c r="AH67" s="26">
        <f t="shared" si="45"/>
        <v>0</v>
      </c>
      <c r="AI67" s="26">
        <f t="shared" si="45"/>
        <v>0</v>
      </c>
      <c r="AJ67" s="26">
        <f t="shared" si="45"/>
        <v>0</v>
      </c>
      <c r="AK67" s="26">
        <f t="shared" si="45"/>
        <v>0</v>
      </c>
      <c r="AL67" s="26">
        <f t="shared" si="45"/>
        <v>0</v>
      </c>
      <c r="AM67" s="26">
        <f t="shared" si="45"/>
        <v>0</v>
      </c>
      <c r="AN67" s="26">
        <f t="shared" si="45"/>
        <v>0</v>
      </c>
      <c r="AO67" s="26">
        <f t="shared" si="45"/>
        <v>0</v>
      </c>
      <c r="AP67" s="26">
        <f t="shared" si="45"/>
        <v>0</v>
      </c>
      <c r="AQ67" s="26">
        <f t="shared" si="45"/>
        <v>0</v>
      </c>
      <c r="AR67" s="26">
        <f t="shared" si="45"/>
        <v>0</v>
      </c>
      <c r="AS67" s="26">
        <f t="shared" si="45"/>
        <v>0</v>
      </c>
      <c r="AT67" s="26">
        <f t="shared" si="45"/>
        <v>0</v>
      </c>
      <c r="AU67" s="26">
        <f t="shared" si="45"/>
        <v>0</v>
      </c>
      <c r="AV67" s="26">
        <f t="shared" si="45"/>
        <v>0</v>
      </c>
      <c r="AW67" s="26">
        <f t="shared" si="45"/>
        <v>0</v>
      </c>
      <c r="AX67" s="26">
        <f t="shared" si="45"/>
        <v>0</v>
      </c>
      <c r="AY67" s="26">
        <f t="shared" si="45"/>
        <v>0</v>
      </c>
    </row>
    <row r="68" spans="1:53" ht="15.75" customHeight="1" x14ac:dyDescent="0.25">
      <c r="A68" s="584"/>
      <c r="B68" s="13" t="str">
        <f t="shared" si="35"/>
        <v>Motors</v>
      </c>
      <c r="C68" s="26">
        <f t="shared" si="38"/>
        <v>0</v>
      </c>
      <c r="D68" s="26">
        <f t="shared" ref="D68:AY68" si="46">((D14*0.5)+C32-D50)*D87*D102*D$2</f>
        <v>0</v>
      </c>
      <c r="E68" s="26">
        <f t="shared" si="46"/>
        <v>0</v>
      </c>
      <c r="F68" s="26">
        <f t="shared" si="46"/>
        <v>0</v>
      </c>
      <c r="G68" s="26">
        <f t="shared" si="46"/>
        <v>0</v>
      </c>
      <c r="H68" s="26">
        <f t="shared" si="46"/>
        <v>0</v>
      </c>
      <c r="I68" s="26">
        <f t="shared" si="46"/>
        <v>0</v>
      </c>
      <c r="J68" s="26">
        <f t="shared" si="46"/>
        <v>0</v>
      </c>
      <c r="K68" s="26">
        <f t="shared" si="46"/>
        <v>0</v>
      </c>
      <c r="L68" s="26">
        <f t="shared" si="46"/>
        <v>0</v>
      </c>
      <c r="M68" s="26">
        <f t="shared" si="46"/>
        <v>0</v>
      </c>
      <c r="N68" s="26">
        <f t="shared" si="46"/>
        <v>0</v>
      </c>
      <c r="O68" s="26">
        <f t="shared" si="46"/>
        <v>0</v>
      </c>
      <c r="P68" s="26">
        <f t="shared" si="46"/>
        <v>0</v>
      </c>
      <c r="Q68" s="26">
        <f t="shared" si="46"/>
        <v>0</v>
      </c>
      <c r="R68" s="26">
        <f t="shared" si="46"/>
        <v>0</v>
      </c>
      <c r="S68" s="26">
        <f t="shared" si="46"/>
        <v>0</v>
      </c>
      <c r="T68" s="26">
        <f t="shared" si="46"/>
        <v>0</v>
      </c>
      <c r="U68" s="26">
        <f t="shared" si="46"/>
        <v>0</v>
      </c>
      <c r="V68" s="26">
        <f t="shared" si="46"/>
        <v>0</v>
      </c>
      <c r="W68" s="26">
        <f t="shared" si="46"/>
        <v>0</v>
      </c>
      <c r="X68" s="26">
        <f t="shared" si="46"/>
        <v>0</v>
      </c>
      <c r="Y68" s="26">
        <f t="shared" si="46"/>
        <v>0</v>
      </c>
      <c r="Z68" s="26">
        <f t="shared" si="46"/>
        <v>0</v>
      </c>
      <c r="AA68" s="26">
        <f t="shared" si="46"/>
        <v>0</v>
      </c>
      <c r="AB68" s="26">
        <f t="shared" si="46"/>
        <v>0</v>
      </c>
      <c r="AC68" s="26">
        <f t="shared" si="46"/>
        <v>0</v>
      </c>
      <c r="AD68" s="26">
        <f t="shared" si="46"/>
        <v>0</v>
      </c>
      <c r="AE68" s="26">
        <f t="shared" si="46"/>
        <v>0</v>
      </c>
      <c r="AF68" s="26">
        <f t="shared" si="46"/>
        <v>0</v>
      </c>
      <c r="AG68" s="26">
        <f t="shared" si="46"/>
        <v>0</v>
      </c>
      <c r="AH68" s="26">
        <f t="shared" si="46"/>
        <v>0</v>
      </c>
      <c r="AI68" s="26">
        <f t="shared" si="46"/>
        <v>0</v>
      </c>
      <c r="AJ68" s="26">
        <f t="shared" si="46"/>
        <v>0</v>
      </c>
      <c r="AK68" s="26">
        <f t="shared" si="46"/>
        <v>0</v>
      </c>
      <c r="AL68" s="26">
        <f t="shared" si="46"/>
        <v>0</v>
      </c>
      <c r="AM68" s="26">
        <f t="shared" si="46"/>
        <v>0</v>
      </c>
      <c r="AN68" s="26">
        <f t="shared" si="46"/>
        <v>0</v>
      </c>
      <c r="AO68" s="26">
        <f t="shared" si="46"/>
        <v>0</v>
      </c>
      <c r="AP68" s="26">
        <f t="shared" si="46"/>
        <v>0</v>
      </c>
      <c r="AQ68" s="26">
        <f t="shared" si="46"/>
        <v>0</v>
      </c>
      <c r="AR68" s="26">
        <f t="shared" si="46"/>
        <v>0</v>
      </c>
      <c r="AS68" s="26">
        <f t="shared" si="46"/>
        <v>0</v>
      </c>
      <c r="AT68" s="26">
        <f t="shared" si="46"/>
        <v>0</v>
      </c>
      <c r="AU68" s="26">
        <f t="shared" si="46"/>
        <v>0</v>
      </c>
      <c r="AV68" s="26">
        <f t="shared" si="46"/>
        <v>0</v>
      </c>
      <c r="AW68" s="26">
        <f t="shared" si="46"/>
        <v>0</v>
      </c>
      <c r="AX68" s="26">
        <f t="shared" si="46"/>
        <v>0</v>
      </c>
      <c r="AY68" s="26">
        <f t="shared" si="46"/>
        <v>0</v>
      </c>
    </row>
    <row r="69" spans="1:53" ht="15.75" x14ac:dyDescent="0.25">
      <c r="A69" s="584"/>
      <c r="B69" s="13" t="str">
        <f t="shared" si="35"/>
        <v>Process</v>
      </c>
      <c r="C69" s="26">
        <f t="shared" si="38"/>
        <v>0</v>
      </c>
      <c r="D69" s="26">
        <f t="shared" ref="D69:AY69" si="47">((D15*0.5)+C33-D51)*D88*D103*D$2</f>
        <v>0</v>
      </c>
      <c r="E69" s="26">
        <f t="shared" si="47"/>
        <v>0</v>
      </c>
      <c r="F69" s="26">
        <f t="shared" si="47"/>
        <v>0</v>
      </c>
      <c r="G69" s="26">
        <f t="shared" si="47"/>
        <v>0</v>
      </c>
      <c r="H69" s="26">
        <f t="shared" si="47"/>
        <v>0</v>
      </c>
      <c r="I69" s="26">
        <f t="shared" si="47"/>
        <v>0</v>
      </c>
      <c r="J69" s="26">
        <f t="shared" si="47"/>
        <v>0</v>
      </c>
      <c r="K69" s="26">
        <f t="shared" si="47"/>
        <v>0</v>
      </c>
      <c r="L69" s="26">
        <f t="shared" si="47"/>
        <v>0</v>
      </c>
      <c r="M69" s="26">
        <f t="shared" si="47"/>
        <v>0</v>
      </c>
      <c r="N69" s="26">
        <f t="shared" si="47"/>
        <v>0</v>
      </c>
      <c r="O69" s="26">
        <f t="shared" si="47"/>
        <v>0</v>
      </c>
      <c r="P69" s="26">
        <f t="shared" si="47"/>
        <v>0</v>
      </c>
      <c r="Q69" s="26">
        <f t="shared" si="47"/>
        <v>0</v>
      </c>
      <c r="R69" s="26">
        <f t="shared" si="47"/>
        <v>0</v>
      </c>
      <c r="S69" s="26">
        <f t="shared" si="47"/>
        <v>0</v>
      </c>
      <c r="T69" s="26">
        <f t="shared" si="47"/>
        <v>0</v>
      </c>
      <c r="U69" s="26">
        <f t="shared" si="47"/>
        <v>0</v>
      </c>
      <c r="V69" s="26">
        <f t="shared" si="47"/>
        <v>0</v>
      </c>
      <c r="W69" s="26">
        <f t="shared" si="47"/>
        <v>0</v>
      </c>
      <c r="X69" s="26">
        <f t="shared" si="47"/>
        <v>0</v>
      </c>
      <c r="Y69" s="26">
        <f t="shared" si="47"/>
        <v>0</v>
      </c>
      <c r="Z69" s="26">
        <f t="shared" si="47"/>
        <v>0</v>
      </c>
      <c r="AA69" s="26">
        <f t="shared" si="47"/>
        <v>0</v>
      </c>
      <c r="AB69" s="26">
        <f t="shared" si="47"/>
        <v>0</v>
      </c>
      <c r="AC69" s="26">
        <f t="shared" si="47"/>
        <v>0</v>
      </c>
      <c r="AD69" s="26">
        <f t="shared" si="47"/>
        <v>0</v>
      </c>
      <c r="AE69" s="26">
        <f t="shared" si="47"/>
        <v>0</v>
      </c>
      <c r="AF69" s="26">
        <f t="shared" si="47"/>
        <v>0</v>
      </c>
      <c r="AG69" s="26">
        <f t="shared" si="47"/>
        <v>0</v>
      </c>
      <c r="AH69" s="26">
        <f t="shared" si="47"/>
        <v>0</v>
      </c>
      <c r="AI69" s="26">
        <f t="shared" si="47"/>
        <v>0</v>
      </c>
      <c r="AJ69" s="26">
        <f t="shared" si="47"/>
        <v>0</v>
      </c>
      <c r="AK69" s="26">
        <f t="shared" si="47"/>
        <v>0</v>
      </c>
      <c r="AL69" s="26">
        <f t="shared" si="47"/>
        <v>0</v>
      </c>
      <c r="AM69" s="26">
        <f t="shared" si="47"/>
        <v>0</v>
      </c>
      <c r="AN69" s="26">
        <f t="shared" si="47"/>
        <v>0</v>
      </c>
      <c r="AO69" s="26">
        <f t="shared" si="47"/>
        <v>0</v>
      </c>
      <c r="AP69" s="26">
        <f t="shared" si="47"/>
        <v>0</v>
      </c>
      <c r="AQ69" s="26">
        <f t="shared" si="47"/>
        <v>0</v>
      </c>
      <c r="AR69" s="26">
        <f t="shared" si="47"/>
        <v>0</v>
      </c>
      <c r="AS69" s="26">
        <f t="shared" si="47"/>
        <v>0</v>
      </c>
      <c r="AT69" s="26">
        <f t="shared" si="47"/>
        <v>0</v>
      </c>
      <c r="AU69" s="26">
        <f t="shared" si="47"/>
        <v>0</v>
      </c>
      <c r="AV69" s="26">
        <f t="shared" si="47"/>
        <v>0</v>
      </c>
      <c r="AW69" s="26">
        <f t="shared" si="47"/>
        <v>0</v>
      </c>
      <c r="AX69" s="26">
        <f t="shared" si="47"/>
        <v>0</v>
      </c>
      <c r="AY69" s="26">
        <f t="shared" si="47"/>
        <v>0</v>
      </c>
    </row>
    <row r="70" spans="1:53" ht="15.75" x14ac:dyDescent="0.25">
      <c r="A70" s="584"/>
      <c r="B70" s="13" t="str">
        <f t="shared" si="35"/>
        <v>Refrigeration</v>
      </c>
      <c r="C70" s="26">
        <f t="shared" si="38"/>
        <v>0</v>
      </c>
      <c r="D70" s="26">
        <f t="shared" ref="D70:AY70" si="48">((D16*0.5)+C34-D52)*D89*D104*D$2</f>
        <v>0</v>
      </c>
      <c r="E70" s="26">
        <f t="shared" si="48"/>
        <v>0</v>
      </c>
      <c r="F70" s="26">
        <f t="shared" si="48"/>
        <v>0</v>
      </c>
      <c r="G70" s="26">
        <f t="shared" si="48"/>
        <v>0</v>
      </c>
      <c r="H70" s="26">
        <f t="shared" si="48"/>
        <v>0</v>
      </c>
      <c r="I70" s="26">
        <f t="shared" si="48"/>
        <v>0</v>
      </c>
      <c r="J70" s="26">
        <f t="shared" si="48"/>
        <v>0</v>
      </c>
      <c r="K70" s="26">
        <f t="shared" si="48"/>
        <v>0</v>
      </c>
      <c r="L70" s="26">
        <f t="shared" si="48"/>
        <v>0</v>
      </c>
      <c r="M70" s="26">
        <f t="shared" si="48"/>
        <v>0</v>
      </c>
      <c r="N70" s="26">
        <f t="shared" si="48"/>
        <v>0</v>
      </c>
      <c r="O70" s="26">
        <f t="shared" si="48"/>
        <v>0</v>
      </c>
      <c r="P70" s="26">
        <f t="shared" si="48"/>
        <v>0</v>
      </c>
      <c r="Q70" s="26">
        <f t="shared" si="48"/>
        <v>0</v>
      </c>
      <c r="R70" s="26">
        <f t="shared" si="48"/>
        <v>0</v>
      </c>
      <c r="S70" s="26">
        <f t="shared" si="48"/>
        <v>0</v>
      </c>
      <c r="T70" s="26">
        <f t="shared" si="48"/>
        <v>0</v>
      </c>
      <c r="U70" s="26">
        <f t="shared" si="48"/>
        <v>0</v>
      </c>
      <c r="V70" s="26">
        <f t="shared" si="48"/>
        <v>0</v>
      </c>
      <c r="W70" s="26">
        <f t="shared" si="48"/>
        <v>0</v>
      </c>
      <c r="X70" s="26">
        <f t="shared" si="48"/>
        <v>0</v>
      </c>
      <c r="Y70" s="26">
        <f t="shared" si="48"/>
        <v>0</v>
      </c>
      <c r="Z70" s="26">
        <f t="shared" si="48"/>
        <v>0</v>
      </c>
      <c r="AA70" s="26">
        <f t="shared" si="48"/>
        <v>0</v>
      </c>
      <c r="AB70" s="26">
        <f t="shared" si="48"/>
        <v>0</v>
      </c>
      <c r="AC70" s="26">
        <f t="shared" si="48"/>
        <v>0</v>
      </c>
      <c r="AD70" s="26">
        <f t="shared" si="48"/>
        <v>0</v>
      </c>
      <c r="AE70" s="26">
        <f t="shared" si="48"/>
        <v>0</v>
      </c>
      <c r="AF70" s="26">
        <f t="shared" si="48"/>
        <v>0</v>
      </c>
      <c r="AG70" s="26">
        <f t="shared" si="48"/>
        <v>0</v>
      </c>
      <c r="AH70" s="26">
        <f t="shared" si="48"/>
        <v>0</v>
      </c>
      <c r="AI70" s="26">
        <f t="shared" si="48"/>
        <v>0</v>
      </c>
      <c r="AJ70" s="26">
        <f t="shared" si="48"/>
        <v>0</v>
      </c>
      <c r="AK70" s="26">
        <f t="shared" si="48"/>
        <v>0</v>
      </c>
      <c r="AL70" s="26">
        <f t="shared" si="48"/>
        <v>0</v>
      </c>
      <c r="AM70" s="26">
        <f t="shared" si="48"/>
        <v>0</v>
      </c>
      <c r="AN70" s="26">
        <f t="shared" si="48"/>
        <v>0</v>
      </c>
      <c r="AO70" s="26">
        <f t="shared" si="48"/>
        <v>0</v>
      </c>
      <c r="AP70" s="26">
        <f t="shared" si="48"/>
        <v>0</v>
      </c>
      <c r="AQ70" s="26">
        <f t="shared" si="48"/>
        <v>0</v>
      </c>
      <c r="AR70" s="26">
        <f t="shared" si="48"/>
        <v>0</v>
      </c>
      <c r="AS70" s="26">
        <f t="shared" si="48"/>
        <v>0</v>
      </c>
      <c r="AT70" s="26">
        <f t="shared" si="48"/>
        <v>0</v>
      </c>
      <c r="AU70" s="26">
        <f t="shared" si="48"/>
        <v>0</v>
      </c>
      <c r="AV70" s="26">
        <f t="shared" si="48"/>
        <v>0</v>
      </c>
      <c r="AW70" s="26">
        <f t="shared" si="48"/>
        <v>0</v>
      </c>
      <c r="AX70" s="26">
        <f t="shared" si="48"/>
        <v>0</v>
      </c>
      <c r="AY70" s="26">
        <f t="shared" si="48"/>
        <v>0</v>
      </c>
    </row>
    <row r="71" spans="1:53" ht="15.75" x14ac:dyDescent="0.25">
      <c r="A71" s="584"/>
      <c r="B71" s="13" t="str">
        <f t="shared" si="35"/>
        <v>Water Heating</v>
      </c>
      <c r="C71" s="26">
        <f t="shared" si="38"/>
        <v>0</v>
      </c>
      <c r="D71" s="26">
        <f t="shared" ref="D71:AY71" si="49">((D17*0.5)+C35-D53)*D90*D105*D$2</f>
        <v>0</v>
      </c>
      <c r="E71" s="26">
        <f t="shared" si="49"/>
        <v>0</v>
      </c>
      <c r="F71" s="26">
        <f t="shared" si="49"/>
        <v>0</v>
      </c>
      <c r="G71" s="26">
        <f t="shared" si="49"/>
        <v>0</v>
      </c>
      <c r="H71" s="26">
        <f t="shared" si="49"/>
        <v>0</v>
      </c>
      <c r="I71" s="26">
        <f t="shared" si="49"/>
        <v>0</v>
      </c>
      <c r="J71" s="26">
        <f t="shared" si="49"/>
        <v>0</v>
      </c>
      <c r="K71" s="26">
        <f t="shared" si="49"/>
        <v>0</v>
      </c>
      <c r="L71" s="26">
        <f t="shared" si="49"/>
        <v>0</v>
      </c>
      <c r="M71" s="26">
        <f t="shared" si="49"/>
        <v>0</v>
      </c>
      <c r="N71" s="26">
        <f t="shared" si="49"/>
        <v>0</v>
      </c>
      <c r="O71" s="26">
        <f t="shared" si="49"/>
        <v>0</v>
      </c>
      <c r="P71" s="26">
        <f t="shared" si="49"/>
        <v>0</v>
      </c>
      <c r="Q71" s="26">
        <f t="shared" si="49"/>
        <v>0</v>
      </c>
      <c r="R71" s="26">
        <f t="shared" si="49"/>
        <v>0</v>
      </c>
      <c r="S71" s="26">
        <f t="shared" si="49"/>
        <v>0</v>
      </c>
      <c r="T71" s="26">
        <f t="shared" si="49"/>
        <v>0</v>
      </c>
      <c r="U71" s="26">
        <f t="shared" si="49"/>
        <v>0</v>
      </c>
      <c r="V71" s="26">
        <f t="shared" si="49"/>
        <v>0</v>
      </c>
      <c r="W71" s="26">
        <f t="shared" si="49"/>
        <v>0</v>
      </c>
      <c r="X71" s="26">
        <f t="shared" si="49"/>
        <v>0</v>
      </c>
      <c r="Y71" s="26">
        <f t="shared" si="49"/>
        <v>0</v>
      </c>
      <c r="Z71" s="26">
        <f t="shared" si="49"/>
        <v>0</v>
      </c>
      <c r="AA71" s="26">
        <f t="shared" si="49"/>
        <v>0</v>
      </c>
      <c r="AB71" s="26">
        <f t="shared" si="49"/>
        <v>0</v>
      </c>
      <c r="AC71" s="26">
        <f t="shared" si="49"/>
        <v>0</v>
      </c>
      <c r="AD71" s="26">
        <f t="shared" si="49"/>
        <v>0</v>
      </c>
      <c r="AE71" s="26">
        <f t="shared" si="49"/>
        <v>0</v>
      </c>
      <c r="AF71" s="26">
        <f t="shared" si="49"/>
        <v>0</v>
      </c>
      <c r="AG71" s="26">
        <f t="shared" si="49"/>
        <v>0</v>
      </c>
      <c r="AH71" s="26">
        <f t="shared" si="49"/>
        <v>0</v>
      </c>
      <c r="AI71" s="26">
        <f t="shared" si="49"/>
        <v>0</v>
      </c>
      <c r="AJ71" s="26">
        <f t="shared" si="49"/>
        <v>0</v>
      </c>
      <c r="AK71" s="26">
        <f t="shared" si="49"/>
        <v>0</v>
      </c>
      <c r="AL71" s="26">
        <f t="shared" si="49"/>
        <v>0</v>
      </c>
      <c r="AM71" s="26">
        <f t="shared" si="49"/>
        <v>0</v>
      </c>
      <c r="AN71" s="26">
        <f t="shared" si="49"/>
        <v>0</v>
      </c>
      <c r="AO71" s="26">
        <f t="shared" si="49"/>
        <v>0</v>
      </c>
      <c r="AP71" s="26">
        <f t="shared" si="49"/>
        <v>0</v>
      </c>
      <c r="AQ71" s="26">
        <f t="shared" si="49"/>
        <v>0</v>
      </c>
      <c r="AR71" s="26">
        <f t="shared" si="49"/>
        <v>0</v>
      </c>
      <c r="AS71" s="26">
        <f t="shared" si="49"/>
        <v>0</v>
      </c>
      <c r="AT71" s="26">
        <f t="shared" si="49"/>
        <v>0</v>
      </c>
      <c r="AU71" s="26">
        <f t="shared" si="49"/>
        <v>0</v>
      </c>
      <c r="AV71" s="26">
        <f t="shared" si="49"/>
        <v>0</v>
      </c>
      <c r="AW71" s="26">
        <f t="shared" si="49"/>
        <v>0</v>
      </c>
      <c r="AX71" s="26">
        <f t="shared" si="49"/>
        <v>0</v>
      </c>
      <c r="AY71" s="26">
        <f t="shared" si="49"/>
        <v>0</v>
      </c>
    </row>
    <row r="72" spans="1:53" ht="15.75" customHeight="1" x14ac:dyDescent="0.25">
      <c r="A72" s="584"/>
      <c r="B72" s="13" t="str">
        <f t="shared" si="35"/>
        <v xml:space="preserve"> </v>
      </c>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c r="AF72" s="3"/>
      <c r="AG72" s="3"/>
      <c r="AH72" s="3"/>
      <c r="AI72" s="3"/>
      <c r="AJ72" s="3"/>
      <c r="AK72" s="3"/>
      <c r="AL72" s="3"/>
      <c r="AM72" s="3"/>
      <c r="AN72" s="3"/>
      <c r="AO72" s="3"/>
      <c r="AP72" s="3"/>
      <c r="AQ72" s="3"/>
      <c r="AR72" s="3"/>
      <c r="AS72" s="3"/>
      <c r="AT72" s="3"/>
      <c r="AU72" s="3"/>
      <c r="AV72" s="3"/>
      <c r="AW72" s="3"/>
      <c r="AX72" s="3"/>
      <c r="AY72" s="3"/>
    </row>
    <row r="73" spans="1:53" ht="15.75" customHeight="1" x14ac:dyDescent="0.25">
      <c r="A73" s="584"/>
      <c r="B73" s="239" t="s">
        <v>26</v>
      </c>
      <c r="C73" s="26">
        <f>SUM(C59:C72)</f>
        <v>0</v>
      </c>
      <c r="D73" s="26">
        <f>SUM(D59:D72)</f>
        <v>79.446694634209578</v>
      </c>
      <c r="E73" s="26">
        <f t="shared" ref="E73:AY73" si="50">SUM(E59:E72)</f>
        <v>434.58535881148759</v>
      </c>
      <c r="F73" s="26">
        <f t="shared" si="50"/>
        <v>745.62372800989669</v>
      </c>
      <c r="G73" s="26">
        <f t="shared" si="50"/>
        <v>1100.0767388244808</v>
      </c>
      <c r="H73" s="26">
        <f t="shared" si="50"/>
        <v>2833.2395522036204</v>
      </c>
      <c r="I73" s="26">
        <f t="shared" si="50"/>
        <v>4746.0624566086672</v>
      </c>
      <c r="J73" s="26">
        <f t="shared" si="50"/>
        <v>5378.1877965572949</v>
      </c>
      <c r="K73" s="26">
        <f t="shared" si="50"/>
        <v>4450.9729674716527</v>
      </c>
      <c r="L73" s="26">
        <f t="shared" si="50"/>
        <v>3351.3590946930753</v>
      </c>
      <c r="M73" s="26">
        <f t="shared" si="50"/>
        <v>3313.3591388299005</v>
      </c>
      <c r="N73" s="26">
        <f t="shared" si="50"/>
        <v>3706.1061075617581</v>
      </c>
      <c r="O73" s="26">
        <f t="shared" si="50"/>
        <v>4117.1612569579574</v>
      </c>
      <c r="P73" s="26">
        <f t="shared" si="50"/>
        <v>3420.660074789575</v>
      </c>
      <c r="Q73" s="26">
        <f t="shared" si="50"/>
        <v>3082.4547568165053</v>
      </c>
      <c r="R73" s="26">
        <f t="shared" si="50"/>
        <v>3156.3040246409646</v>
      </c>
      <c r="S73" s="26">
        <f t="shared" si="50"/>
        <v>4800.9727074676484</v>
      </c>
      <c r="T73" s="26">
        <f t="shared" si="50"/>
        <v>11872.185811551597</v>
      </c>
      <c r="U73" s="26">
        <f t="shared" si="50"/>
        <v>13310.67467671512</v>
      </c>
      <c r="V73" s="26">
        <f t="shared" si="50"/>
        <v>13238.296442399705</v>
      </c>
      <c r="W73" s="26">
        <f t="shared" si="50"/>
        <v>9223.9351809390519</v>
      </c>
      <c r="X73" s="26">
        <f t="shared" si="50"/>
        <v>4359.807035041882</v>
      </c>
      <c r="Y73" s="26">
        <f t="shared" si="50"/>
        <v>3329.7138937837467</v>
      </c>
      <c r="Z73" s="26">
        <f t="shared" si="50"/>
        <v>3357.7966623250959</v>
      </c>
      <c r="AA73" s="26">
        <f t="shared" si="50"/>
        <v>3384.8284740427002</v>
      </c>
      <c r="AB73" s="26">
        <f t="shared" si="50"/>
        <v>2707.7061060593278</v>
      </c>
      <c r="AC73" s="26">
        <f t="shared" si="50"/>
        <v>3082.4547568165053</v>
      </c>
      <c r="AD73" s="26">
        <f t="shared" si="50"/>
        <v>3156.3040246409646</v>
      </c>
      <c r="AE73" s="26">
        <f t="shared" si="50"/>
        <v>4800.9727074676484</v>
      </c>
      <c r="AF73" s="26">
        <f t="shared" si="50"/>
        <v>11872.185811551597</v>
      </c>
      <c r="AG73" s="26">
        <f t="shared" si="50"/>
        <v>0</v>
      </c>
      <c r="AH73" s="26">
        <f t="shared" si="50"/>
        <v>0</v>
      </c>
      <c r="AI73" s="26">
        <f t="shared" si="50"/>
        <v>0</v>
      </c>
      <c r="AJ73" s="26">
        <f t="shared" si="50"/>
        <v>0</v>
      </c>
      <c r="AK73" s="26">
        <f t="shared" si="50"/>
        <v>0</v>
      </c>
      <c r="AL73" s="26">
        <f t="shared" si="50"/>
        <v>0</v>
      </c>
      <c r="AM73" s="26">
        <f t="shared" si="50"/>
        <v>0</v>
      </c>
      <c r="AN73" s="26">
        <f t="shared" si="50"/>
        <v>0</v>
      </c>
      <c r="AO73" s="26">
        <f t="shared" si="50"/>
        <v>0</v>
      </c>
      <c r="AP73" s="26">
        <f t="shared" si="50"/>
        <v>0</v>
      </c>
      <c r="AQ73" s="26">
        <f t="shared" si="50"/>
        <v>0</v>
      </c>
      <c r="AR73" s="26">
        <f t="shared" si="50"/>
        <v>0</v>
      </c>
      <c r="AS73" s="26">
        <f t="shared" si="50"/>
        <v>0</v>
      </c>
      <c r="AT73" s="26">
        <f t="shared" si="50"/>
        <v>0</v>
      </c>
      <c r="AU73" s="26">
        <f t="shared" si="50"/>
        <v>0</v>
      </c>
      <c r="AV73" s="26">
        <f t="shared" si="50"/>
        <v>0</v>
      </c>
      <c r="AW73" s="26">
        <f t="shared" si="50"/>
        <v>0</v>
      </c>
      <c r="AX73" s="26">
        <f t="shared" si="50"/>
        <v>0</v>
      </c>
      <c r="AY73" s="26">
        <f t="shared" si="50"/>
        <v>0</v>
      </c>
    </row>
    <row r="74" spans="1:53" ht="16.5" customHeight="1" thickBot="1" x14ac:dyDescent="0.3">
      <c r="A74" s="585"/>
      <c r="B74" s="138" t="s">
        <v>27</v>
      </c>
      <c r="C74" s="27">
        <f>C73</f>
        <v>0</v>
      </c>
      <c r="D74" s="27">
        <f>C74+D73</f>
        <v>79.446694634209578</v>
      </c>
      <c r="E74" s="27">
        <f t="shared" ref="E74:AY74" si="51">D74+E73</f>
        <v>514.03205344569722</v>
      </c>
      <c r="F74" s="27">
        <f t="shared" si="51"/>
        <v>1259.655781455594</v>
      </c>
      <c r="G74" s="27">
        <f t="shared" si="51"/>
        <v>2359.7325202800748</v>
      </c>
      <c r="H74" s="27">
        <f t="shared" si="51"/>
        <v>5192.9720724836952</v>
      </c>
      <c r="I74" s="27">
        <f t="shared" si="51"/>
        <v>9939.0345290923615</v>
      </c>
      <c r="J74" s="27">
        <f t="shared" si="51"/>
        <v>15317.222325649656</v>
      </c>
      <c r="K74" s="27">
        <f t="shared" si="51"/>
        <v>19768.195293121309</v>
      </c>
      <c r="L74" s="27">
        <f t="shared" si="51"/>
        <v>23119.554387814384</v>
      </c>
      <c r="M74" s="27">
        <f t="shared" si="51"/>
        <v>26432.913526644283</v>
      </c>
      <c r="N74" s="27">
        <f t="shared" si="51"/>
        <v>30139.019634206041</v>
      </c>
      <c r="O74" s="27">
        <f t="shared" si="51"/>
        <v>34256.180891163996</v>
      </c>
      <c r="P74" s="27">
        <f t="shared" si="51"/>
        <v>37676.840965953568</v>
      </c>
      <c r="Q74" s="27">
        <f t="shared" si="51"/>
        <v>40759.295722770075</v>
      </c>
      <c r="R74" s="27">
        <f t="shared" si="51"/>
        <v>43915.599747411041</v>
      </c>
      <c r="S74" s="27">
        <f t="shared" si="51"/>
        <v>48716.572454878689</v>
      </c>
      <c r="T74" s="27">
        <f t="shared" si="51"/>
        <v>60588.75826643029</v>
      </c>
      <c r="U74" s="27">
        <f t="shared" si="51"/>
        <v>73899.43294314541</v>
      </c>
      <c r="V74" s="27">
        <f t="shared" si="51"/>
        <v>87137.729385545113</v>
      </c>
      <c r="W74" s="27">
        <f t="shared" si="51"/>
        <v>96361.664566484164</v>
      </c>
      <c r="X74" s="27">
        <f t="shared" si="51"/>
        <v>100721.47160152605</v>
      </c>
      <c r="Y74" s="27">
        <f t="shared" si="51"/>
        <v>104051.18549530979</v>
      </c>
      <c r="Z74" s="27">
        <f t="shared" si="51"/>
        <v>107408.98215763489</v>
      </c>
      <c r="AA74" s="27">
        <f t="shared" si="51"/>
        <v>110793.8106316776</v>
      </c>
      <c r="AB74" s="27">
        <f t="shared" si="51"/>
        <v>113501.51673773692</v>
      </c>
      <c r="AC74" s="27">
        <f t="shared" si="51"/>
        <v>116583.97149455342</v>
      </c>
      <c r="AD74" s="27">
        <f t="shared" si="51"/>
        <v>119740.27551919439</v>
      </c>
      <c r="AE74" s="27">
        <f t="shared" si="51"/>
        <v>124541.24822666204</v>
      </c>
      <c r="AF74" s="27">
        <f t="shared" si="51"/>
        <v>136413.43403821363</v>
      </c>
      <c r="AG74" s="27">
        <f t="shared" si="51"/>
        <v>136413.43403821363</v>
      </c>
      <c r="AH74" s="27">
        <f t="shared" si="51"/>
        <v>136413.43403821363</v>
      </c>
      <c r="AI74" s="27">
        <f t="shared" si="51"/>
        <v>136413.43403821363</v>
      </c>
      <c r="AJ74" s="27">
        <f t="shared" si="51"/>
        <v>136413.43403821363</v>
      </c>
      <c r="AK74" s="27">
        <f t="shared" si="51"/>
        <v>136413.43403821363</v>
      </c>
      <c r="AL74" s="27">
        <f t="shared" si="51"/>
        <v>136413.43403821363</v>
      </c>
      <c r="AM74" s="27">
        <f t="shared" si="51"/>
        <v>136413.43403821363</v>
      </c>
      <c r="AN74" s="27">
        <f t="shared" si="51"/>
        <v>136413.43403821363</v>
      </c>
      <c r="AO74" s="27">
        <f t="shared" si="51"/>
        <v>136413.43403821363</v>
      </c>
      <c r="AP74" s="27">
        <f t="shared" si="51"/>
        <v>136413.43403821363</v>
      </c>
      <c r="AQ74" s="27">
        <f t="shared" si="51"/>
        <v>136413.43403821363</v>
      </c>
      <c r="AR74" s="27">
        <f t="shared" si="51"/>
        <v>136413.43403821363</v>
      </c>
      <c r="AS74" s="27">
        <f t="shared" si="51"/>
        <v>136413.43403821363</v>
      </c>
      <c r="AT74" s="27">
        <f t="shared" si="51"/>
        <v>136413.43403821363</v>
      </c>
      <c r="AU74" s="27">
        <f t="shared" si="51"/>
        <v>136413.43403821363</v>
      </c>
      <c r="AV74" s="27">
        <f t="shared" si="51"/>
        <v>136413.43403821363</v>
      </c>
      <c r="AW74" s="27">
        <f t="shared" si="51"/>
        <v>136413.43403821363</v>
      </c>
      <c r="AX74" s="27">
        <f t="shared" si="51"/>
        <v>136413.43403821363</v>
      </c>
      <c r="AY74" s="27">
        <f t="shared" si="51"/>
        <v>136413.43403821363</v>
      </c>
    </row>
    <row r="75" spans="1:53" x14ac:dyDescent="0.25">
      <c r="A75" s="8"/>
      <c r="B75" s="33"/>
      <c r="C75" s="208"/>
      <c r="D75" s="209"/>
      <c r="E75" s="208"/>
      <c r="F75" s="209"/>
      <c r="G75" s="208"/>
      <c r="H75" s="209"/>
      <c r="I75" s="208"/>
      <c r="J75" s="209"/>
      <c r="K75" s="208"/>
      <c r="L75" s="209"/>
      <c r="M75" s="208"/>
      <c r="N75" s="209"/>
      <c r="O75" s="208"/>
      <c r="P75" s="209"/>
      <c r="Q75" s="208"/>
      <c r="R75" s="209"/>
      <c r="S75" s="208"/>
      <c r="T75" s="209"/>
      <c r="U75" s="208"/>
      <c r="V75" s="209"/>
      <c r="W75" s="208"/>
      <c r="X75" s="209"/>
      <c r="Y75" s="208"/>
      <c r="Z75" s="209"/>
      <c r="AA75" s="208"/>
      <c r="AB75" s="209"/>
      <c r="AC75" s="208"/>
      <c r="AD75" s="209"/>
      <c r="AE75" s="208"/>
      <c r="AF75" s="209"/>
      <c r="AG75" s="208"/>
      <c r="AH75" s="209"/>
      <c r="AI75" s="208"/>
      <c r="AJ75" s="209"/>
      <c r="AK75" s="208"/>
      <c r="AL75" s="209"/>
      <c r="AM75" s="208"/>
      <c r="AN75" s="209"/>
      <c r="AO75" s="208"/>
      <c r="AP75" s="209"/>
      <c r="AQ75" s="208"/>
      <c r="AR75" s="209"/>
      <c r="AS75" s="208"/>
      <c r="AT75" s="209"/>
      <c r="AU75" s="208"/>
      <c r="AV75" s="209"/>
      <c r="AW75" s="208"/>
      <c r="AX75" s="209"/>
      <c r="AY75" s="208"/>
    </row>
    <row r="76" spans="1:53" ht="15.75" thickBot="1" x14ac:dyDescent="0.3">
      <c r="B76" s="16"/>
      <c r="C76" s="8"/>
      <c r="D76" s="8"/>
      <c r="E76" s="8"/>
      <c r="F76" s="8"/>
      <c r="G76" s="8"/>
      <c r="H76" s="8"/>
      <c r="I76" s="8"/>
      <c r="J76" s="8"/>
      <c r="K76" s="8"/>
      <c r="L76" s="8"/>
      <c r="M76" s="8"/>
      <c r="N76" s="8"/>
      <c r="O76" s="8"/>
      <c r="P76" s="8"/>
      <c r="Q76" s="8"/>
      <c r="R76" s="8"/>
      <c r="S76" s="8"/>
      <c r="T76" s="8"/>
      <c r="U76" s="8"/>
      <c r="V76" s="8"/>
      <c r="W76" s="8"/>
      <c r="X76" s="8"/>
      <c r="Y76" s="8"/>
      <c r="Z76" s="8"/>
      <c r="AA76" s="8"/>
      <c r="AB76" s="8"/>
      <c r="AC76" s="8"/>
      <c r="AD76" s="8"/>
      <c r="AE76" s="8"/>
      <c r="AF76" s="8"/>
      <c r="AG76" s="8"/>
      <c r="AH76" s="8"/>
      <c r="AI76" s="8"/>
      <c r="AJ76" s="8"/>
      <c r="AK76" s="8"/>
      <c r="AL76" s="8"/>
      <c r="AM76" s="8"/>
      <c r="AN76" s="8"/>
      <c r="AO76" s="8"/>
      <c r="AP76" s="8"/>
      <c r="AQ76" s="8"/>
      <c r="AR76" s="8"/>
      <c r="AS76" s="8"/>
      <c r="AT76" s="8"/>
      <c r="AU76" s="8"/>
      <c r="AV76" s="8"/>
      <c r="AW76" s="8"/>
      <c r="AX76" s="8"/>
      <c r="AY76" s="8"/>
      <c r="AZ76" s="193"/>
    </row>
    <row r="77" spans="1:53" ht="16.5" thickBot="1" x14ac:dyDescent="0.3">
      <c r="A77" s="613" t="s">
        <v>12</v>
      </c>
      <c r="B77" s="17" t="s">
        <v>12</v>
      </c>
      <c r="C77" s="146">
        <f>C$4</f>
        <v>44197</v>
      </c>
      <c r="D77" s="146">
        <f t="shared" ref="D77:AY77" si="52">D$4</f>
        <v>44228</v>
      </c>
      <c r="E77" s="146">
        <f t="shared" si="52"/>
        <v>44256</v>
      </c>
      <c r="F77" s="146">
        <f t="shared" si="52"/>
        <v>44287</v>
      </c>
      <c r="G77" s="146">
        <f t="shared" si="52"/>
        <v>44317</v>
      </c>
      <c r="H77" s="146">
        <f t="shared" si="52"/>
        <v>44348</v>
      </c>
      <c r="I77" s="146">
        <f t="shared" si="52"/>
        <v>44378</v>
      </c>
      <c r="J77" s="146">
        <f t="shared" si="52"/>
        <v>44409</v>
      </c>
      <c r="K77" s="146">
        <f t="shared" si="52"/>
        <v>44440</v>
      </c>
      <c r="L77" s="146">
        <f t="shared" si="52"/>
        <v>44470</v>
      </c>
      <c r="M77" s="146">
        <f t="shared" si="52"/>
        <v>44501</v>
      </c>
      <c r="N77" s="146">
        <f t="shared" si="52"/>
        <v>44531</v>
      </c>
      <c r="O77" s="146">
        <f t="shared" si="52"/>
        <v>44562</v>
      </c>
      <c r="P77" s="146">
        <f t="shared" si="52"/>
        <v>44593</v>
      </c>
      <c r="Q77" s="146">
        <f t="shared" si="52"/>
        <v>44621</v>
      </c>
      <c r="R77" s="146">
        <f t="shared" si="52"/>
        <v>44652</v>
      </c>
      <c r="S77" s="146">
        <f t="shared" si="52"/>
        <v>44682</v>
      </c>
      <c r="T77" s="146">
        <f t="shared" si="52"/>
        <v>44713</v>
      </c>
      <c r="U77" s="146">
        <f t="shared" si="52"/>
        <v>44743</v>
      </c>
      <c r="V77" s="146">
        <f t="shared" si="52"/>
        <v>44774</v>
      </c>
      <c r="W77" s="146">
        <f t="shared" si="52"/>
        <v>44805</v>
      </c>
      <c r="X77" s="146">
        <f t="shared" si="52"/>
        <v>44835</v>
      </c>
      <c r="Y77" s="146">
        <f t="shared" si="52"/>
        <v>44866</v>
      </c>
      <c r="Z77" s="146">
        <f t="shared" si="52"/>
        <v>44896</v>
      </c>
      <c r="AA77" s="146">
        <f t="shared" si="52"/>
        <v>44927</v>
      </c>
      <c r="AB77" s="146">
        <f t="shared" si="52"/>
        <v>44958</v>
      </c>
      <c r="AC77" s="146">
        <f t="shared" si="52"/>
        <v>44986</v>
      </c>
      <c r="AD77" s="146">
        <f t="shared" si="52"/>
        <v>45017</v>
      </c>
      <c r="AE77" s="146">
        <f t="shared" si="52"/>
        <v>45047</v>
      </c>
      <c r="AF77" s="146">
        <f t="shared" si="52"/>
        <v>45078</v>
      </c>
      <c r="AG77" s="146">
        <f t="shared" si="52"/>
        <v>45108</v>
      </c>
      <c r="AH77" s="146">
        <f t="shared" si="52"/>
        <v>45139</v>
      </c>
      <c r="AI77" s="146">
        <f t="shared" si="52"/>
        <v>45170</v>
      </c>
      <c r="AJ77" s="146">
        <f t="shared" si="52"/>
        <v>45200</v>
      </c>
      <c r="AK77" s="146">
        <f t="shared" si="52"/>
        <v>45231</v>
      </c>
      <c r="AL77" s="146">
        <f t="shared" si="52"/>
        <v>45261</v>
      </c>
      <c r="AM77" s="146">
        <f t="shared" si="52"/>
        <v>45292</v>
      </c>
      <c r="AN77" s="146">
        <f t="shared" si="52"/>
        <v>45323</v>
      </c>
      <c r="AO77" s="146">
        <f t="shared" si="52"/>
        <v>45352</v>
      </c>
      <c r="AP77" s="146">
        <f t="shared" si="52"/>
        <v>45383</v>
      </c>
      <c r="AQ77" s="146">
        <f t="shared" si="52"/>
        <v>45413</v>
      </c>
      <c r="AR77" s="146">
        <f t="shared" si="52"/>
        <v>45444</v>
      </c>
      <c r="AS77" s="146">
        <f t="shared" si="52"/>
        <v>45474</v>
      </c>
      <c r="AT77" s="146">
        <f t="shared" si="52"/>
        <v>45505</v>
      </c>
      <c r="AU77" s="146">
        <f t="shared" si="52"/>
        <v>45536</v>
      </c>
      <c r="AV77" s="146">
        <f t="shared" si="52"/>
        <v>45566</v>
      </c>
      <c r="AW77" s="146">
        <f t="shared" si="52"/>
        <v>45597</v>
      </c>
      <c r="AX77" s="146">
        <f t="shared" si="52"/>
        <v>45627</v>
      </c>
      <c r="AY77" s="146">
        <f t="shared" si="52"/>
        <v>45658</v>
      </c>
      <c r="BA77" s="195" t="s">
        <v>183</v>
      </c>
    </row>
    <row r="78" spans="1:53" ht="15.75" customHeight="1" x14ac:dyDescent="0.25">
      <c r="A78" s="614"/>
      <c r="B78" s="13" t="str">
        <f>B59</f>
        <v>Air Comp</v>
      </c>
      <c r="C78" s="303">
        <f>'2M - SGS'!C78</f>
        <v>8.5109000000000004E-2</v>
      </c>
      <c r="D78" s="303">
        <f>'2M - SGS'!D78</f>
        <v>7.7715000000000006E-2</v>
      </c>
      <c r="E78" s="303">
        <f>'2M - SGS'!E78</f>
        <v>8.6136000000000004E-2</v>
      </c>
      <c r="F78" s="303">
        <f>'2M - SGS'!F78</f>
        <v>7.9796000000000006E-2</v>
      </c>
      <c r="G78" s="303">
        <f>'2M - SGS'!G78</f>
        <v>8.5334999999999994E-2</v>
      </c>
      <c r="H78" s="303">
        <f>'2M - SGS'!H78</f>
        <v>8.1994999999999998E-2</v>
      </c>
      <c r="I78" s="303">
        <f>'2M - SGS'!I78</f>
        <v>8.4098999999999993E-2</v>
      </c>
      <c r="J78" s="303">
        <f>'2M - SGS'!J78</f>
        <v>8.4198999999999996E-2</v>
      </c>
      <c r="K78" s="303">
        <f>'2M - SGS'!K78</f>
        <v>8.2512000000000002E-2</v>
      </c>
      <c r="L78" s="303">
        <f>'2M - SGS'!L78</f>
        <v>8.5277000000000006E-2</v>
      </c>
      <c r="M78" s="303">
        <f>'2M - SGS'!M78</f>
        <v>8.2588999999999996E-2</v>
      </c>
      <c r="N78" s="303">
        <f>'2M - SGS'!N78</f>
        <v>8.5237999999999994E-2</v>
      </c>
      <c r="O78" s="303">
        <f>'2M - SGS'!O78</f>
        <v>8.5109000000000004E-2</v>
      </c>
      <c r="P78" s="303">
        <f>'2M - SGS'!P78</f>
        <v>7.7715000000000006E-2</v>
      </c>
      <c r="Q78" s="303">
        <f>'2M - SGS'!Q78</f>
        <v>8.6136000000000004E-2</v>
      </c>
      <c r="R78" s="303">
        <f>'2M - SGS'!R78</f>
        <v>7.9796000000000006E-2</v>
      </c>
      <c r="S78" s="303">
        <f>'2M - SGS'!S78</f>
        <v>8.5334999999999994E-2</v>
      </c>
      <c r="T78" s="303">
        <f>'2M - SGS'!T78</f>
        <v>8.1994999999999998E-2</v>
      </c>
      <c r="U78" s="303">
        <f>'2M - SGS'!U78</f>
        <v>8.4098999999999993E-2</v>
      </c>
      <c r="V78" s="303">
        <f>'2M - SGS'!V78</f>
        <v>8.4198999999999996E-2</v>
      </c>
      <c r="W78" s="303">
        <f>'2M - SGS'!W78</f>
        <v>8.2512000000000002E-2</v>
      </c>
      <c r="X78" s="303">
        <f>'2M - SGS'!X78</f>
        <v>8.5277000000000006E-2</v>
      </c>
      <c r="Y78" s="303">
        <f>'2M - SGS'!Y78</f>
        <v>8.2588999999999996E-2</v>
      </c>
      <c r="Z78" s="303">
        <f>'2M - SGS'!Z78</f>
        <v>8.5237999999999994E-2</v>
      </c>
      <c r="AA78" s="303">
        <f>'2M - SGS'!AA78</f>
        <v>8.5109000000000004E-2</v>
      </c>
      <c r="AB78" s="303">
        <f>'2M - SGS'!AB78</f>
        <v>7.7715000000000006E-2</v>
      </c>
      <c r="AC78" s="303">
        <f>'2M - SGS'!AC78</f>
        <v>8.6136000000000004E-2</v>
      </c>
      <c r="AD78" s="303">
        <f>'2M - SGS'!AD78</f>
        <v>7.9796000000000006E-2</v>
      </c>
      <c r="AE78" s="303">
        <f>'2M - SGS'!AE78</f>
        <v>8.5334999999999994E-2</v>
      </c>
      <c r="AF78" s="303">
        <f>'2M - SGS'!AF78</f>
        <v>8.1994999999999998E-2</v>
      </c>
      <c r="AG78" s="303">
        <f>'2M - SGS'!AG78</f>
        <v>8.4098999999999993E-2</v>
      </c>
      <c r="AH78" s="303">
        <f>'2M - SGS'!AH78</f>
        <v>8.4198999999999996E-2</v>
      </c>
      <c r="AI78" s="303">
        <f>'2M - SGS'!AI78</f>
        <v>8.2512000000000002E-2</v>
      </c>
      <c r="AJ78" s="303">
        <f>'2M - SGS'!AJ78</f>
        <v>8.5277000000000006E-2</v>
      </c>
      <c r="AK78" s="303">
        <f>'2M - SGS'!AK78</f>
        <v>8.2588999999999996E-2</v>
      </c>
      <c r="AL78" s="303">
        <f>'2M - SGS'!AL78</f>
        <v>8.5237999999999994E-2</v>
      </c>
      <c r="AM78" s="303">
        <f>'2M - SGS'!AM78</f>
        <v>8.5109000000000004E-2</v>
      </c>
      <c r="AN78" s="303">
        <f>'2M - SGS'!AN78</f>
        <v>7.7715000000000006E-2</v>
      </c>
      <c r="AO78" s="303">
        <f>'2M - SGS'!AO78</f>
        <v>8.6136000000000004E-2</v>
      </c>
      <c r="AP78" s="303">
        <f>'2M - SGS'!AP78</f>
        <v>7.9796000000000006E-2</v>
      </c>
      <c r="AQ78" s="303">
        <f>'2M - SGS'!AQ78</f>
        <v>8.5334999999999994E-2</v>
      </c>
      <c r="AR78" s="303">
        <f>'2M - SGS'!AR78</f>
        <v>8.1994999999999998E-2</v>
      </c>
      <c r="AS78" s="303">
        <f>'2M - SGS'!AS78</f>
        <v>8.4098999999999993E-2</v>
      </c>
      <c r="AT78" s="303">
        <f>'2M - SGS'!AT78</f>
        <v>8.4198999999999996E-2</v>
      </c>
      <c r="AU78" s="303">
        <f>'2M - SGS'!AU78</f>
        <v>8.2512000000000002E-2</v>
      </c>
      <c r="AV78" s="303">
        <f>'2M - SGS'!AV78</f>
        <v>8.5277000000000006E-2</v>
      </c>
      <c r="AW78" s="303">
        <f>'2M - SGS'!AW78</f>
        <v>8.2588999999999996E-2</v>
      </c>
      <c r="AX78" s="303">
        <f>'2M - SGS'!AX78</f>
        <v>8.5237999999999994E-2</v>
      </c>
      <c r="AY78" s="303">
        <f>'2M - SGS'!AY78</f>
        <v>8.5109000000000004E-2</v>
      </c>
      <c r="BA78" s="210">
        <f t="shared" ref="BA78:BA90" si="53">SUM(C78:N78)</f>
        <v>1.0000000000000002</v>
      </c>
    </row>
    <row r="79" spans="1:53" ht="15.75" x14ac:dyDescent="0.25">
      <c r="A79" s="614"/>
      <c r="B79" s="13" t="str">
        <f t="shared" ref="B79:B90" si="54">B60</f>
        <v>Building Shell</v>
      </c>
      <c r="C79" s="303">
        <f>'2M - SGS'!C79</f>
        <v>0.107824</v>
      </c>
      <c r="D79" s="303">
        <f>'2M - SGS'!D79</f>
        <v>9.1051999999999994E-2</v>
      </c>
      <c r="E79" s="303">
        <f>'2M - SGS'!E79</f>
        <v>7.1135000000000004E-2</v>
      </c>
      <c r="F79" s="303">
        <f>'2M - SGS'!F79</f>
        <v>4.1179E-2</v>
      </c>
      <c r="G79" s="303">
        <f>'2M - SGS'!G79</f>
        <v>4.4423999999999998E-2</v>
      </c>
      <c r="H79" s="303">
        <f>'2M - SGS'!H79</f>
        <v>0.106128</v>
      </c>
      <c r="I79" s="303">
        <f>'2M - SGS'!I79</f>
        <v>0.14288100000000001</v>
      </c>
      <c r="J79" s="303">
        <f>'2M - SGS'!J79</f>
        <v>0.133494</v>
      </c>
      <c r="K79" s="303">
        <f>'2M - SGS'!K79</f>
        <v>5.781E-2</v>
      </c>
      <c r="L79" s="303">
        <f>'2M - SGS'!L79</f>
        <v>3.8018000000000003E-2</v>
      </c>
      <c r="M79" s="303">
        <f>'2M - SGS'!M79</f>
        <v>6.2103999999999999E-2</v>
      </c>
      <c r="N79" s="303">
        <f>'2M - SGS'!N79</f>
        <v>0.10395</v>
      </c>
      <c r="O79" s="303">
        <f>'2M - SGS'!O79</f>
        <v>0.107824</v>
      </c>
      <c r="P79" s="303">
        <f>'2M - SGS'!P79</f>
        <v>9.1051999999999994E-2</v>
      </c>
      <c r="Q79" s="303">
        <f>'2M - SGS'!Q79</f>
        <v>7.1135000000000004E-2</v>
      </c>
      <c r="R79" s="303">
        <f>'2M - SGS'!R79</f>
        <v>4.1179E-2</v>
      </c>
      <c r="S79" s="303">
        <f>'2M - SGS'!S79</f>
        <v>4.4423999999999998E-2</v>
      </c>
      <c r="T79" s="303">
        <f>'2M - SGS'!T79</f>
        <v>0.106128</v>
      </c>
      <c r="U79" s="303">
        <f>'2M - SGS'!U79</f>
        <v>0.14288100000000001</v>
      </c>
      <c r="V79" s="303">
        <f>'2M - SGS'!V79</f>
        <v>0.133494</v>
      </c>
      <c r="W79" s="303">
        <f>'2M - SGS'!W79</f>
        <v>5.781E-2</v>
      </c>
      <c r="X79" s="303">
        <f>'2M - SGS'!X79</f>
        <v>3.8018000000000003E-2</v>
      </c>
      <c r="Y79" s="303">
        <f>'2M - SGS'!Y79</f>
        <v>6.2103999999999999E-2</v>
      </c>
      <c r="Z79" s="303">
        <f>'2M - SGS'!Z79</f>
        <v>0.10395</v>
      </c>
      <c r="AA79" s="303">
        <f>'2M - SGS'!AA79</f>
        <v>0.107824</v>
      </c>
      <c r="AB79" s="303">
        <f>'2M - SGS'!AB79</f>
        <v>9.1051999999999994E-2</v>
      </c>
      <c r="AC79" s="303">
        <f>'2M - SGS'!AC79</f>
        <v>7.1135000000000004E-2</v>
      </c>
      <c r="AD79" s="303">
        <f>'2M - SGS'!AD79</f>
        <v>4.1179E-2</v>
      </c>
      <c r="AE79" s="303">
        <f>'2M - SGS'!AE79</f>
        <v>4.4423999999999998E-2</v>
      </c>
      <c r="AF79" s="303">
        <f>'2M - SGS'!AF79</f>
        <v>0.106128</v>
      </c>
      <c r="AG79" s="303">
        <f>'2M - SGS'!AG79</f>
        <v>0.14288100000000001</v>
      </c>
      <c r="AH79" s="303">
        <f>'2M - SGS'!AH79</f>
        <v>0.133494</v>
      </c>
      <c r="AI79" s="303">
        <f>'2M - SGS'!AI79</f>
        <v>5.781E-2</v>
      </c>
      <c r="AJ79" s="303">
        <f>'2M - SGS'!AJ79</f>
        <v>3.8018000000000003E-2</v>
      </c>
      <c r="AK79" s="303">
        <f>'2M - SGS'!AK79</f>
        <v>6.2103999999999999E-2</v>
      </c>
      <c r="AL79" s="303">
        <f>'2M - SGS'!AL79</f>
        <v>0.10395</v>
      </c>
      <c r="AM79" s="303">
        <f>'2M - SGS'!AM79</f>
        <v>0.107824</v>
      </c>
      <c r="AN79" s="303">
        <f>'2M - SGS'!AN79</f>
        <v>9.1051999999999994E-2</v>
      </c>
      <c r="AO79" s="303">
        <f>'2M - SGS'!AO79</f>
        <v>7.1135000000000004E-2</v>
      </c>
      <c r="AP79" s="303">
        <f>'2M - SGS'!AP79</f>
        <v>4.1179E-2</v>
      </c>
      <c r="AQ79" s="303">
        <f>'2M - SGS'!AQ79</f>
        <v>4.4423999999999998E-2</v>
      </c>
      <c r="AR79" s="303">
        <f>'2M - SGS'!AR79</f>
        <v>0.106128</v>
      </c>
      <c r="AS79" s="303">
        <f>'2M - SGS'!AS79</f>
        <v>0.14288100000000001</v>
      </c>
      <c r="AT79" s="303">
        <f>'2M - SGS'!AT79</f>
        <v>0.133494</v>
      </c>
      <c r="AU79" s="303">
        <f>'2M - SGS'!AU79</f>
        <v>5.781E-2</v>
      </c>
      <c r="AV79" s="303">
        <f>'2M - SGS'!AV79</f>
        <v>3.8018000000000003E-2</v>
      </c>
      <c r="AW79" s="303">
        <f>'2M - SGS'!AW79</f>
        <v>6.2103999999999999E-2</v>
      </c>
      <c r="AX79" s="303">
        <f>'2M - SGS'!AX79</f>
        <v>0.10395</v>
      </c>
      <c r="AY79" s="303">
        <f>'2M - SGS'!AY79</f>
        <v>0.107824</v>
      </c>
      <c r="BA79" s="210">
        <f t="shared" si="53"/>
        <v>0.99999900000000008</v>
      </c>
    </row>
    <row r="80" spans="1:53" ht="15.75" x14ac:dyDescent="0.25">
      <c r="A80" s="614"/>
      <c r="B80" s="13" t="str">
        <f t="shared" si="54"/>
        <v>Cooking</v>
      </c>
      <c r="C80" s="303">
        <f>'2M - SGS'!C80</f>
        <v>8.6096000000000006E-2</v>
      </c>
      <c r="D80" s="303">
        <f>'2M - SGS'!D80</f>
        <v>7.8608999999999998E-2</v>
      </c>
      <c r="E80" s="303">
        <f>'2M - SGS'!E80</f>
        <v>8.1547999999999995E-2</v>
      </c>
      <c r="F80" s="303">
        <f>'2M - SGS'!F80</f>
        <v>7.2947999999999999E-2</v>
      </c>
      <c r="G80" s="303">
        <f>'2M - SGS'!G80</f>
        <v>8.6277000000000006E-2</v>
      </c>
      <c r="H80" s="303">
        <f>'2M - SGS'!H80</f>
        <v>8.3294000000000007E-2</v>
      </c>
      <c r="I80" s="303">
        <f>'2M - SGS'!I80</f>
        <v>8.5859000000000005E-2</v>
      </c>
      <c r="J80" s="303">
        <f>'2M - SGS'!J80</f>
        <v>8.5885000000000003E-2</v>
      </c>
      <c r="K80" s="303">
        <f>'2M - SGS'!K80</f>
        <v>8.3474999999999994E-2</v>
      </c>
      <c r="L80" s="303">
        <f>'2M - SGS'!L80</f>
        <v>8.6262000000000005E-2</v>
      </c>
      <c r="M80" s="303">
        <f>'2M - SGS'!M80</f>
        <v>8.3496000000000001E-2</v>
      </c>
      <c r="N80" s="303">
        <f>'2M - SGS'!N80</f>
        <v>8.6250999999999994E-2</v>
      </c>
      <c r="O80" s="303">
        <f>'2M - SGS'!O80</f>
        <v>8.6096000000000006E-2</v>
      </c>
      <c r="P80" s="303">
        <f>'2M - SGS'!P80</f>
        <v>7.8608999999999998E-2</v>
      </c>
      <c r="Q80" s="303">
        <f>'2M - SGS'!Q80</f>
        <v>8.1547999999999995E-2</v>
      </c>
      <c r="R80" s="303">
        <f>'2M - SGS'!R80</f>
        <v>7.2947999999999999E-2</v>
      </c>
      <c r="S80" s="303">
        <f>'2M - SGS'!S80</f>
        <v>8.6277000000000006E-2</v>
      </c>
      <c r="T80" s="303">
        <f>'2M - SGS'!T80</f>
        <v>8.3294000000000007E-2</v>
      </c>
      <c r="U80" s="303">
        <f>'2M - SGS'!U80</f>
        <v>8.5859000000000005E-2</v>
      </c>
      <c r="V80" s="303">
        <f>'2M - SGS'!V80</f>
        <v>8.5885000000000003E-2</v>
      </c>
      <c r="W80" s="303">
        <f>'2M - SGS'!W80</f>
        <v>8.3474999999999994E-2</v>
      </c>
      <c r="X80" s="303">
        <f>'2M - SGS'!X80</f>
        <v>8.6262000000000005E-2</v>
      </c>
      <c r="Y80" s="303">
        <f>'2M - SGS'!Y80</f>
        <v>8.3496000000000001E-2</v>
      </c>
      <c r="Z80" s="303">
        <f>'2M - SGS'!Z80</f>
        <v>8.6250999999999994E-2</v>
      </c>
      <c r="AA80" s="303">
        <f>'2M - SGS'!AA80</f>
        <v>8.6096000000000006E-2</v>
      </c>
      <c r="AB80" s="303">
        <f>'2M - SGS'!AB80</f>
        <v>7.8608999999999998E-2</v>
      </c>
      <c r="AC80" s="303">
        <f>'2M - SGS'!AC80</f>
        <v>8.1547999999999995E-2</v>
      </c>
      <c r="AD80" s="303">
        <f>'2M - SGS'!AD80</f>
        <v>7.2947999999999999E-2</v>
      </c>
      <c r="AE80" s="303">
        <f>'2M - SGS'!AE80</f>
        <v>8.6277000000000006E-2</v>
      </c>
      <c r="AF80" s="303">
        <f>'2M - SGS'!AF80</f>
        <v>8.3294000000000007E-2</v>
      </c>
      <c r="AG80" s="303">
        <f>'2M - SGS'!AG80</f>
        <v>8.5859000000000005E-2</v>
      </c>
      <c r="AH80" s="303">
        <f>'2M - SGS'!AH80</f>
        <v>8.5885000000000003E-2</v>
      </c>
      <c r="AI80" s="303">
        <f>'2M - SGS'!AI80</f>
        <v>8.3474999999999994E-2</v>
      </c>
      <c r="AJ80" s="303">
        <f>'2M - SGS'!AJ80</f>
        <v>8.6262000000000005E-2</v>
      </c>
      <c r="AK80" s="303">
        <f>'2M - SGS'!AK80</f>
        <v>8.3496000000000001E-2</v>
      </c>
      <c r="AL80" s="303">
        <f>'2M - SGS'!AL80</f>
        <v>8.6250999999999994E-2</v>
      </c>
      <c r="AM80" s="303">
        <f>'2M - SGS'!AM80</f>
        <v>8.6096000000000006E-2</v>
      </c>
      <c r="AN80" s="303">
        <f>'2M - SGS'!AN80</f>
        <v>7.8608999999999998E-2</v>
      </c>
      <c r="AO80" s="303">
        <f>'2M - SGS'!AO80</f>
        <v>8.1547999999999995E-2</v>
      </c>
      <c r="AP80" s="303">
        <f>'2M - SGS'!AP80</f>
        <v>7.2947999999999999E-2</v>
      </c>
      <c r="AQ80" s="303">
        <f>'2M - SGS'!AQ80</f>
        <v>8.6277000000000006E-2</v>
      </c>
      <c r="AR80" s="303">
        <f>'2M - SGS'!AR80</f>
        <v>8.3294000000000007E-2</v>
      </c>
      <c r="AS80" s="303">
        <f>'2M - SGS'!AS80</f>
        <v>8.5859000000000005E-2</v>
      </c>
      <c r="AT80" s="303">
        <f>'2M - SGS'!AT80</f>
        <v>8.5885000000000003E-2</v>
      </c>
      <c r="AU80" s="303">
        <f>'2M - SGS'!AU80</f>
        <v>8.3474999999999994E-2</v>
      </c>
      <c r="AV80" s="303">
        <f>'2M - SGS'!AV80</f>
        <v>8.6262000000000005E-2</v>
      </c>
      <c r="AW80" s="303">
        <f>'2M - SGS'!AW80</f>
        <v>8.3496000000000001E-2</v>
      </c>
      <c r="AX80" s="303">
        <f>'2M - SGS'!AX80</f>
        <v>8.6250999999999994E-2</v>
      </c>
      <c r="AY80" s="303">
        <f>'2M - SGS'!AY80</f>
        <v>8.6096000000000006E-2</v>
      </c>
      <c r="BA80" s="210">
        <f t="shared" si="53"/>
        <v>0.99999999999999989</v>
      </c>
    </row>
    <row r="81" spans="1:53" ht="15.75" x14ac:dyDescent="0.25">
      <c r="A81" s="614"/>
      <c r="B81" s="13" t="str">
        <f t="shared" si="54"/>
        <v>Cooling</v>
      </c>
      <c r="C81" s="303">
        <f>'2M - SGS'!C81</f>
        <v>6.0000000000000002E-6</v>
      </c>
      <c r="D81" s="303">
        <f>'2M - SGS'!D81</f>
        <v>2.4699999999999999E-4</v>
      </c>
      <c r="E81" s="303">
        <f>'2M - SGS'!E81</f>
        <v>7.2360000000000002E-3</v>
      </c>
      <c r="F81" s="303">
        <f>'2M - SGS'!F81</f>
        <v>2.1690999999999998E-2</v>
      </c>
      <c r="G81" s="303">
        <f>'2M - SGS'!G81</f>
        <v>6.2979999999999994E-2</v>
      </c>
      <c r="H81" s="303">
        <f>'2M - SGS'!H81</f>
        <v>0.21317</v>
      </c>
      <c r="I81" s="303">
        <f>'2M - SGS'!I81</f>
        <v>0.29002899999999998</v>
      </c>
      <c r="J81" s="303">
        <f>'2M - SGS'!J81</f>
        <v>0.270206</v>
      </c>
      <c r="K81" s="303">
        <f>'2M - SGS'!K81</f>
        <v>0.108695</v>
      </c>
      <c r="L81" s="303">
        <f>'2M - SGS'!L81</f>
        <v>1.9643000000000001E-2</v>
      </c>
      <c r="M81" s="303">
        <f>'2M - SGS'!M81</f>
        <v>6.0299999999999998E-3</v>
      </c>
      <c r="N81" s="303">
        <f>'2M - SGS'!N81</f>
        <v>6.3999999999999997E-5</v>
      </c>
      <c r="O81" s="303">
        <f>'2M - SGS'!O81</f>
        <v>6.0000000000000002E-6</v>
      </c>
      <c r="P81" s="303">
        <f>'2M - SGS'!P81</f>
        <v>2.4699999999999999E-4</v>
      </c>
      <c r="Q81" s="303">
        <f>'2M - SGS'!Q81</f>
        <v>7.2360000000000002E-3</v>
      </c>
      <c r="R81" s="303">
        <f>'2M - SGS'!R81</f>
        <v>2.1690999999999998E-2</v>
      </c>
      <c r="S81" s="303">
        <f>'2M - SGS'!S81</f>
        <v>6.2979999999999994E-2</v>
      </c>
      <c r="T81" s="303">
        <f>'2M - SGS'!T81</f>
        <v>0.21317</v>
      </c>
      <c r="U81" s="303">
        <f>'2M - SGS'!U81</f>
        <v>0.29002899999999998</v>
      </c>
      <c r="V81" s="303">
        <f>'2M - SGS'!V81</f>
        <v>0.270206</v>
      </c>
      <c r="W81" s="303">
        <f>'2M - SGS'!W81</f>
        <v>0.108695</v>
      </c>
      <c r="X81" s="303">
        <f>'2M - SGS'!X81</f>
        <v>1.9643000000000001E-2</v>
      </c>
      <c r="Y81" s="303">
        <f>'2M - SGS'!Y81</f>
        <v>6.0299999999999998E-3</v>
      </c>
      <c r="Z81" s="303">
        <f>'2M - SGS'!Z81</f>
        <v>6.3999999999999997E-5</v>
      </c>
      <c r="AA81" s="303">
        <f>'2M - SGS'!AA81</f>
        <v>6.0000000000000002E-6</v>
      </c>
      <c r="AB81" s="303">
        <f>'2M - SGS'!AB81</f>
        <v>2.4699999999999999E-4</v>
      </c>
      <c r="AC81" s="303">
        <f>'2M - SGS'!AC81</f>
        <v>7.2360000000000002E-3</v>
      </c>
      <c r="AD81" s="303">
        <f>'2M - SGS'!AD81</f>
        <v>2.1690999999999998E-2</v>
      </c>
      <c r="AE81" s="303">
        <f>'2M - SGS'!AE81</f>
        <v>6.2979999999999994E-2</v>
      </c>
      <c r="AF81" s="303">
        <f>'2M - SGS'!AF81</f>
        <v>0.21317</v>
      </c>
      <c r="AG81" s="303">
        <f>'2M - SGS'!AG81</f>
        <v>0.29002899999999998</v>
      </c>
      <c r="AH81" s="303">
        <f>'2M - SGS'!AH81</f>
        <v>0.270206</v>
      </c>
      <c r="AI81" s="303">
        <f>'2M - SGS'!AI81</f>
        <v>0.108695</v>
      </c>
      <c r="AJ81" s="303">
        <f>'2M - SGS'!AJ81</f>
        <v>1.9643000000000001E-2</v>
      </c>
      <c r="AK81" s="303">
        <f>'2M - SGS'!AK81</f>
        <v>6.0299999999999998E-3</v>
      </c>
      <c r="AL81" s="303">
        <f>'2M - SGS'!AL81</f>
        <v>6.3999999999999997E-5</v>
      </c>
      <c r="AM81" s="303">
        <f>'2M - SGS'!AM81</f>
        <v>6.0000000000000002E-6</v>
      </c>
      <c r="AN81" s="303">
        <f>'2M - SGS'!AN81</f>
        <v>2.4699999999999999E-4</v>
      </c>
      <c r="AO81" s="303">
        <f>'2M - SGS'!AO81</f>
        <v>7.2360000000000002E-3</v>
      </c>
      <c r="AP81" s="303">
        <f>'2M - SGS'!AP81</f>
        <v>2.1690999999999998E-2</v>
      </c>
      <c r="AQ81" s="303">
        <f>'2M - SGS'!AQ81</f>
        <v>6.2979999999999994E-2</v>
      </c>
      <c r="AR81" s="303">
        <f>'2M - SGS'!AR81</f>
        <v>0.21317</v>
      </c>
      <c r="AS81" s="303">
        <f>'2M - SGS'!AS81</f>
        <v>0.29002899999999998</v>
      </c>
      <c r="AT81" s="303">
        <f>'2M - SGS'!AT81</f>
        <v>0.270206</v>
      </c>
      <c r="AU81" s="303">
        <f>'2M - SGS'!AU81</f>
        <v>0.108695</v>
      </c>
      <c r="AV81" s="303">
        <f>'2M - SGS'!AV81</f>
        <v>1.9643000000000001E-2</v>
      </c>
      <c r="AW81" s="303">
        <f>'2M - SGS'!AW81</f>
        <v>6.0299999999999998E-3</v>
      </c>
      <c r="AX81" s="303">
        <f>'2M - SGS'!AX81</f>
        <v>6.3999999999999997E-5</v>
      </c>
      <c r="AY81" s="303">
        <f>'2M - SGS'!AY81</f>
        <v>6.0000000000000002E-6</v>
      </c>
      <c r="BA81" s="210">
        <f t="shared" si="53"/>
        <v>0.9999969999999998</v>
      </c>
    </row>
    <row r="82" spans="1:53" ht="15.75" x14ac:dyDescent="0.25">
      <c r="A82" s="614"/>
      <c r="B82" s="13" t="str">
        <f t="shared" si="54"/>
        <v>Ext Lighting</v>
      </c>
      <c r="C82" s="303">
        <f>'2M - SGS'!C82</f>
        <v>0.106265</v>
      </c>
      <c r="D82" s="303">
        <f>'2M - SGS'!D82</f>
        <v>8.2161999999999999E-2</v>
      </c>
      <c r="E82" s="303">
        <f>'2M - SGS'!E82</f>
        <v>7.0887000000000006E-2</v>
      </c>
      <c r="F82" s="303">
        <f>'2M - SGS'!F82</f>
        <v>6.8145999999999998E-2</v>
      </c>
      <c r="G82" s="303">
        <f>'2M - SGS'!G82</f>
        <v>8.1852999999999995E-2</v>
      </c>
      <c r="H82" s="303">
        <f>'2M - SGS'!H82</f>
        <v>6.7163E-2</v>
      </c>
      <c r="I82" s="303">
        <f>'2M - SGS'!I82</f>
        <v>8.6751999999999996E-2</v>
      </c>
      <c r="J82" s="303">
        <f>'2M - SGS'!J82</f>
        <v>6.9401000000000004E-2</v>
      </c>
      <c r="K82" s="303">
        <f>'2M - SGS'!K82</f>
        <v>8.2907999999999996E-2</v>
      </c>
      <c r="L82" s="303">
        <f>'2M - SGS'!L82</f>
        <v>0.100507</v>
      </c>
      <c r="M82" s="303">
        <f>'2M - SGS'!M82</f>
        <v>8.7251999999999996E-2</v>
      </c>
      <c r="N82" s="303">
        <f>'2M - SGS'!N82</f>
        <v>9.6703999999999998E-2</v>
      </c>
      <c r="O82" s="303">
        <f>'2M - SGS'!O82</f>
        <v>0.106265</v>
      </c>
      <c r="P82" s="303">
        <f>'2M - SGS'!P82</f>
        <v>8.2161999999999999E-2</v>
      </c>
      <c r="Q82" s="303">
        <f>'2M - SGS'!Q82</f>
        <v>7.0887000000000006E-2</v>
      </c>
      <c r="R82" s="303">
        <f>'2M - SGS'!R82</f>
        <v>6.8145999999999998E-2</v>
      </c>
      <c r="S82" s="303">
        <f>'2M - SGS'!S82</f>
        <v>8.1852999999999995E-2</v>
      </c>
      <c r="T82" s="303">
        <f>'2M - SGS'!T82</f>
        <v>6.7163E-2</v>
      </c>
      <c r="U82" s="303">
        <f>'2M - SGS'!U82</f>
        <v>8.6751999999999996E-2</v>
      </c>
      <c r="V82" s="303">
        <f>'2M - SGS'!V82</f>
        <v>6.9401000000000004E-2</v>
      </c>
      <c r="W82" s="303">
        <f>'2M - SGS'!W82</f>
        <v>8.2907999999999996E-2</v>
      </c>
      <c r="X82" s="303">
        <f>'2M - SGS'!X82</f>
        <v>0.100507</v>
      </c>
      <c r="Y82" s="303">
        <f>'2M - SGS'!Y82</f>
        <v>8.7251999999999996E-2</v>
      </c>
      <c r="Z82" s="303">
        <f>'2M - SGS'!Z82</f>
        <v>9.6703999999999998E-2</v>
      </c>
      <c r="AA82" s="303">
        <f>'2M - SGS'!AA82</f>
        <v>0.106265</v>
      </c>
      <c r="AB82" s="303">
        <f>'2M - SGS'!AB82</f>
        <v>8.2161999999999999E-2</v>
      </c>
      <c r="AC82" s="303">
        <f>'2M - SGS'!AC82</f>
        <v>7.0887000000000006E-2</v>
      </c>
      <c r="AD82" s="303">
        <f>'2M - SGS'!AD82</f>
        <v>6.8145999999999998E-2</v>
      </c>
      <c r="AE82" s="303">
        <f>'2M - SGS'!AE82</f>
        <v>8.1852999999999995E-2</v>
      </c>
      <c r="AF82" s="303">
        <f>'2M - SGS'!AF82</f>
        <v>6.7163E-2</v>
      </c>
      <c r="AG82" s="303">
        <f>'2M - SGS'!AG82</f>
        <v>8.6751999999999996E-2</v>
      </c>
      <c r="AH82" s="303">
        <f>'2M - SGS'!AH82</f>
        <v>6.9401000000000004E-2</v>
      </c>
      <c r="AI82" s="303">
        <f>'2M - SGS'!AI82</f>
        <v>8.2907999999999996E-2</v>
      </c>
      <c r="AJ82" s="303">
        <f>'2M - SGS'!AJ82</f>
        <v>0.100507</v>
      </c>
      <c r="AK82" s="303">
        <f>'2M - SGS'!AK82</f>
        <v>8.7251999999999996E-2</v>
      </c>
      <c r="AL82" s="303">
        <f>'2M - SGS'!AL82</f>
        <v>9.6703999999999998E-2</v>
      </c>
      <c r="AM82" s="303">
        <f>'2M - SGS'!AM82</f>
        <v>0.106265</v>
      </c>
      <c r="AN82" s="303">
        <f>'2M - SGS'!AN82</f>
        <v>8.2161999999999999E-2</v>
      </c>
      <c r="AO82" s="303">
        <f>'2M - SGS'!AO82</f>
        <v>7.0887000000000006E-2</v>
      </c>
      <c r="AP82" s="303">
        <f>'2M - SGS'!AP82</f>
        <v>6.8145999999999998E-2</v>
      </c>
      <c r="AQ82" s="303">
        <f>'2M - SGS'!AQ82</f>
        <v>8.1852999999999995E-2</v>
      </c>
      <c r="AR82" s="303">
        <f>'2M - SGS'!AR82</f>
        <v>6.7163E-2</v>
      </c>
      <c r="AS82" s="303">
        <f>'2M - SGS'!AS82</f>
        <v>8.6751999999999996E-2</v>
      </c>
      <c r="AT82" s="303">
        <f>'2M - SGS'!AT82</f>
        <v>6.9401000000000004E-2</v>
      </c>
      <c r="AU82" s="303">
        <f>'2M - SGS'!AU82</f>
        <v>8.2907999999999996E-2</v>
      </c>
      <c r="AV82" s="303">
        <f>'2M - SGS'!AV82</f>
        <v>0.100507</v>
      </c>
      <c r="AW82" s="303">
        <f>'2M - SGS'!AW82</f>
        <v>8.7251999999999996E-2</v>
      </c>
      <c r="AX82" s="303">
        <f>'2M - SGS'!AX82</f>
        <v>9.6703999999999998E-2</v>
      </c>
      <c r="AY82" s="303">
        <f>'2M - SGS'!AY82</f>
        <v>0.106265</v>
      </c>
      <c r="BA82" s="210">
        <f t="shared" si="53"/>
        <v>1</v>
      </c>
    </row>
    <row r="83" spans="1:53" ht="15.75" x14ac:dyDescent="0.25">
      <c r="A83" s="614"/>
      <c r="B83" s="13" t="str">
        <f t="shared" si="54"/>
        <v>Heating</v>
      </c>
      <c r="C83" s="303">
        <f>'2M - SGS'!C83</f>
        <v>0.210397</v>
      </c>
      <c r="D83" s="303">
        <f>'2M - SGS'!D83</f>
        <v>0.17743600000000001</v>
      </c>
      <c r="E83" s="303">
        <f>'2M - SGS'!E83</f>
        <v>0.13192400000000001</v>
      </c>
      <c r="F83" s="303">
        <f>'2M - SGS'!F83</f>
        <v>5.9718E-2</v>
      </c>
      <c r="G83" s="303">
        <f>'2M - SGS'!G83</f>
        <v>2.6769000000000001E-2</v>
      </c>
      <c r="H83" s="303">
        <f>'2M - SGS'!H83</f>
        <v>4.2950000000000002E-3</v>
      </c>
      <c r="I83" s="303">
        <f>'2M - SGS'!I83</f>
        <v>2.895E-3</v>
      </c>
      <c r="J83" s="303">
        <f>'2M - SGS'!J83</f>
        <v>3.4320000000000002E-3</v>
      </c>
      <c r="K83" s="303">
        <f>'2M - SGS'!K83</f>
        <v>9.4020000000000006E-3</v>
      </c>
      <c r="L83" s="303">
        <f>'2M - SGS'!L83</f>
        <v>5.5496999999999998E-2</v>
      </c>
      <c r="M83" s="303">
        <f>'2M - SGS'!M83</f>
        <v>0.115452</v>
      </c>
      <c r="N83" s="303">
        <f>'2M - SGS'!N83</f>
        <v>0.20278099999999999</v>
      </c>
      <c r="O83" s="303">
        <f>'2M - SGS'!O83</f>
        <v>0.210397</v>
      </c>
      <c r="P83" s="303">
        <f>'2M - SGS'!P83</f>
        <v>0.17743600000000001</v>
      </c>
      <c r="Q83" s="303">
        <f>'2M - SGS'!Q83</f>
        <v>0.13192400000000001</v>
      </c>
      <c r="R83" s="303">
        <f>'2M - SGS'!R83</f>
        <v>5.9718E-2</v>
      </c>
      <c r="S83" s="303">
        <f>'2M - SGS'!S83</f>
        <v>2.6769000000000001E-2</v>
      </c>
      <c r="T83" s="303">
        <f>'2M - SGS'!T83</f>
        <v>4.2950000000000002E-3</v>
      </c>
      <c r="U83" s="303">
        <f>'2M - SGS'!U83</f>
        <v>2.895E-3</v>
      </c>
      <c r="V83" s="303">
        <f>'2M - SGS'!V83</f>
        <v>3.4320000000000002E-3</v>
      </c>
      <c r="W83" s="303">
        <f>'2M - SGS'!W83</f>
        <v>9.4020000000000006E-3</v>
      </c>
      <c r="X83" s="303">
        <f>'2M - SGS'!X83</f>
        <v>5.5496999999999998E-2</v>
      </c>
      <c r="Y83" s="303">
        <f>'2M - SGS'!Y83</f>
        <v>0.115452</v>
      </c>
      <c r="Z83" s="303">
        <f>'2M - SGS'!Z83</f>
        <v>0.20278099999999999</v>
      </c>
      <c r="AA83" s="303">
        <f>'2M - SGS'!AA83</f>
        <v>0.210397</v>
      </c>
      <c r="AB83" s="303">
        <f>'2M - SGS'!AB83</f>
        <v>0.17743600000000001</v>
      </c>
      <c r="AC83" s="303">
        <f>'2M - SGS'!AC83</f>
        <v>0.13192400000000001</v>
      </c>
      <c r="AD83" s="303">
        <f>'2M - SGS'!AD83</f>
        <v>5.9718E-2</v>
      </c>
      <c r="AE83" s="303">
        <f>'2M - SGS'!AE83</f>
        <v>2.6769000000000001E-2</v>
      </c>
      <c r="AF83" s="303">
        <f>'2M - SGS'!AF83</f>
        <v>4.2950000000000002E-3</v>
      </c>
      <c r="AG83" s="303">
        <f>'2M - SGS'!AG83</f>
        <v>2.895E-3</v>
      </c>
      <c r="AH83" s="303">
        <f>'2M - SGS'!AH83</f>
        <v>3.4320000000000002E-3</v>
      </c>
      <c r="AI83" s="303">
        <f>'2M - SGS'!AI83</f>
        <v>9.4020000000000006E-3</v>
      </c>
      <c r="AJ83" s="303">
        <f>'2M - SGS'!AJ83</f>
        <v>5.5496999999999998E-2</v>
      </c>
      <c r="AK83" s="303">
        <f>'2M - SGS'!AK83</f>
        <v>0.115452</v>
      </c>
      <c r="AL83" s="303">
        <f>'2M - SGS'!AL83</f>
        <v>0.20278099999999999</v>
      </c>
      <c r="AM83" s="303">
        <f>'2M - SGS'!AM83</f>
        <v>0.210397</v>
      </c>
      <c r="AN83" s="303">
        <f>'2M - SGS'!AN83</f>
        <v>0.17743600000000001</v>
      </c>
      <c r="AO83" s="303">
        <f>'2M - SGS'!AO83</f>
        <v>0.13192400000000001</v>
      </c>
      <c r="AP83" s="303">
        <f>'2M - SGS'!AP83</f>
        <v>5.9718E-2</v>
      </c>
      <c r="AQ83" s="303">
        <f>'2M - SGS'!AQ83</f>
        <v>2.6769000000000001E-2</v>
      </c>
      <c r="AR83" s="303">
        <f>'2M - SGS'!AR83</f>
        <v>4.2950000000000002E-3</v>
      </c>
      <c r="AS83" s="303">
        <f>'2M - SGS'!AS83</f>
        <v>2.895E-3</v>
      </c>
      <c r="AT83" s="303">
        <f>'2M - SGS'!AT83</f>
        <v>3.4320000000000002E-3</v>
      </c>
      <c r="AU83" s="303">
        <f>'2M - SGS'!AU83</f>
        <v>9.4020000000000006E-3</v>
      </c>
      <c r="AV83" s="303">
        <f>'2M - SGS'!AV83</f>
        <v>5.5496999999999998E-2</v>
      </c>
      <c r="AW83" s="303">
        <f>'2M - SGS'!AW83</f>
        <v>0.115452</v>
      </c>
      <c r="AX83" s="303">
        <f>'2M - SGS'!AX83</f>
        <v>0.20278099999999999</v>
      </c>
      <c r="AY83" s="303">
        <f>'2M - SGS'!AY83</f>
        <v>0.210397</v>
      </c>
      <c r="BA83" s="210">
        <f t="shared" si="53"/>
        <v>0.99999800000000016</v>
      </c>
    </row>
    <row r="84" spans="1:53" ht="15.75" x14ac:dyDescent="0.25">
      <c r="A84" s="614"/>
      <c r="B84" s="13" t="str">
        <f t="shared" si="54"/>
        <v>HVAC</v>
      </c>
      <c r="C84" s="303">
        <f>'2M - SGS'!C84</f>
        <v>0.107824</v>
      </c>
      <c r="D84" s="303">
        <f>'2M - SGS'!D84</f>
        <v>9.1051999999999994E-2</v>
      </c>
      <c r="E84" s="303">
        <f>'2M - SGS'!E84</f>
        <v>7.1135000000000004E-2</v>
      </c>
      <c r="F84" s="303">
        <f>'2M - SGS'!F84</f>
        <v>4.1179E-2</v>
      </c>
      <c r="G84" s="303">
        <f>'2M - SGS'!G84</f>
        <v>4.4423999999999998E-2</v>
      </c>
      <c r="H84" s="303">
        <f>'2M - SGS'!H84</f>
        <v>0.106128</v>
      </c>
      <c r="I84" s="303">
        <f>'2M - SGS'!I84</f>
        <v>0.14288100000000001</v>
      </c>
      <c r="J84" s="303">
        <f>'2M - SGS'!J84</f>
        <v>0.133494</v>
      </c>
      <c r="K84" s="303">
        <f>'2M - SGS'!K84</f>
        <v>5.781E-2</v>
      </c>
      <c r="L84" s="303">
        <f>'2M - SGS'!L84</f>
        <v>3.8018000000000003E-2</v>
      </c>
      <c r="M84" s="303">
        <f>'2M - SGS'!M84</f>
        <v>6.2103999999999999E-2</v>
      </c>
      <c r="N84" s="303">
        <f>'2M - SGS'!N84</f>
        <v>0.10395</v>
      </c>
      <c r="O84" s="303">
        <f>'2M - SGS'!O84</f>
        <v>0.107824</v>
      </c>
      <c r="P84" s="303">
        <f>'2M - SGS'!P84</f>
        <v>9.1051999999999994E-2</v>
      </c>
      <c r="Q84" s="303">
        <f>'2M - SGS'!Q84</f>
        <v>7.1135000000000004E-2</v>
      </c>
      <c r="R84" s="303">
        <f>'2M - SGS'!R84</f>
        <v>4.1179E-2</v>
      </c>
      <c r="S84" s="303">
        <f>'2M - SGS'!S84</f>
        <v>4.4423999999999998E-2</v>
      </c>
      <c r="T84" s="303">
        <f>'2M - SGS'!T84</f>
        <v>0.106128</v>
      </c>
      <c r="U84" s="303">
        <f>'2M - SGS'!U84</f>
        <v>0.14288100000000001</v>
      </c>
      <c r="V84" s="303">
        <f>'2M - SGS'!V84</f>
        <v>0.133494</v>
      </c>
      <c r="W84" s="303">
        <f>'2M - SGS'!W84</f>
        <v>5.781E-2</v>
      </c>
      <c r="X84" s="303">
        <f>'2M - SGS'!X84</f>
        <v>3.8018000000000003E-2</v>
      </c>
      <c r="Y84" s="303">
        <f>'2M - SGS'!Y84</f>
        <v>6.2103999999999999E-2</v>
      </c>
      <c r="Z84" s="303">
        <f>'2M - SGS'!Z84</f>
        <v>0.10395</v>
      </c>
      <c r="AA84" s="303">
        <f>'2M - SGS'!AA84</f>
        <v>0.107824</v>
      </c>
      <c r="AB84" s="303">
        <f>'2M - SGS'!AB84</f>
        <v>9.1051999999999994E-2</v>
      </c>
      <c r="AC84" s="303">
        <f>'2M - SGS'!AC84</f>
        <v>7.1135000000000004E-2</v>
      </c>
      <c r="AD84" s="303">
        <f>'2M - SGS'!AD84</f>
        <v>4.1179E-2</v>
      </c>
      <c r="AE84" s="303">
        <f>'2M - SGS'!AE84</f>
        <v>4.4423999999999998E-2</v>
      </c>
      <c r="AF84" s="303">
        <f>'2M - SGS'!AF84</f>
        <v>0.106128</v>
      </c>
      <c r="AG84" s="303">
        <f>'2M - SGS'!AG84</f>
        <v>0.14288100000000001</v>
      </c>
      <c r="AH84" s="303">
        <f>'2M - SGS'!AH84</f>
        <v>0.133494</v>
      </c>
      <c r="AI84" s="303">
        <f>'2M - SGS'!AI84</f>
        <v>5.781E-2</v>
      </c>
      <c r="AJ84" s="303">
        <f>'2M - SGS'!AJ84</f>
        <v>3.8018000000000003E-2</v>
      </c>
      <c r="AK84" s="303">
        <f>'2M - SGS'!AK84</f>
        <v>6.2103999999999999E-2</v>
      </c>
      <c r="AL84" s="303">
        <f>'2M - SGS'!AL84</f>
        <v>0.10395</v>
      </c>
      <c r="AM84" s="303">
        <f>'2M - SGS'!AM84</f>
        <v>0.107824</v>
      </c>
      <c r="AN84" s="303">
        <f>'2M - SGS'!AN84</f>
        <v>9.1051999999999994E-2</v>
      </c>
      <c r="AO84" s="303">
        <f>'2M - SGS'!AO84</f>
        <v>7.1135000000000004E-2</v>
      </c>
      <c r="AP84" s="303">
        <f>'2M - SGS'!AP84</f>
        <v>4.1179E-2</v>
      </c>
      <c r="AQ84" s="303">
        <f>'2M - SGS'!AQ84</f>
        <v>4.4423999999999998E-2</v>
      </c>
      <c r="AR84" s="303">
        <f>'2M - SGS'!AR84</f>
        <v>0.106128</v>
      </c>
      <c r="AS84" s="303">
        <f>'2M - SGS'!AS84</f>
        <v>0.14288100000000001</v>
      </c>
      <c r="AT84" s="303">
        <f>'2M - SGS'!AT84</f>
        <v>0.133494</v>
      </c>
      <c r="AU84" s="303">
        <f>'2M - SGS'!AU84</f>
        <v>5.781E-2</v>
      </c>
      <c r="AV84" s="303">
        <f>'2M - SGS'!AV84</f>
        <v>3.8018000000000003E-2</v>
      </c>
      <c r="AW84" s="303">
        <f>'2M - SGS'!AW84</f>
        <v>6.2103999999999999E-2</v>
      </c>
      <c r="AX84" s="303">
        <f>'2M - SGS'!AX84</f>
        <v>0.10395</v>
      </c>
      <c r="AY84" s="303">
        <f>'2M - SGS'!AY84</f>
        <v>0.107824</v>
      </c>
      <c r="BA84" s="210">
        <f t="shared" si="53"/>
        <v>0.99999900000000008</v>
      </c>
    </row>
    <row r="85" spans="1:53" ht="15.75" x14ac:dyDescent="0.25">
      <c r="A85" s="614"/>
      <c r="B85" s="13" t="str">
        <f t="shared" si="54"/>
        <v>Lighting</v>
      </c>
      <c r="C85" s="303">
        <f>'2M - SGS'!C85</f>
        <v>9.3563999999999994E-2</v>
      </c>
      <c r="D85" s="303">
        <f>'2M - SGS'!D85</f>
        <v>7.2162000000000004E-2</v>
      </c>
      <c r="E85" s="303">
        <f>'2M - SGS'!E85</f>
        <v>7.8372999999999998E-2</v>
      </c>
      <c r="F85" s="303">
        <f>'2M - SGS'!F85</f>
        <v>7.6534000000000005E-2</v>
      </c>
      <c r="G85" s="303">
        <f>'2M - SGS'!G85</f>
        <v>9.4246999999999997E-2</v>
      </c>
      <c r="H85" s="303">
        <f>'2M - SGS'!H85</f>
        <v>7.5599E-2</v>
      </c>
      <c r="I85" s="303">
        <f>'2M - SGS'!I85</f>
        <v>9.6199999999999994E-2</v>
      </c>
      <c r="J85" s="303">
        <f>'2M - SGS'!J85</f>
        <v>7.7077999999999994E-2</v>
      </c>
      <c r="K85" s="303">
        <f>'2M - SGS'!K85</f>
        <v>8.1374000000000002E-2</v>
      </c>
      <c r="L85" s="303">
        <f>'2M - SGS'!L85</f>
        <v>9.4072000000000003E-2</v>
      </c>
      <c r="M85" s="303">
        <f>'2M - SGS'!M85</f>
        <v>7.6706999999999997E-2</v>
      </c>
      <c r="N85" s="303">
        <f>'2M - SGS'!N85</f>
        <v>8.4089999999999998E-2</v>
      </c>
      <c r="O85" s="303">
        <f>'2M - SGS'!O85</f>
        <v>9.3563999999999994E-2</v>
      </c>
      <c r="P85" s="303">
        <f>'2M - SGS'!P85</f>
        <v>7.2162000000000004E-2</v>
      </c>
      <c r="Q85" s="303">
        <f>'2M - SGS'!Q85</f>
        <v>7.8372999999999998E-2</v>
      </c>
      <c r="R85" s="303">
        <f>'2M - SGS'!R85</f>
        <v>7.6534000000000005E-2</v>
      </c>
      <c r="S85" s="303">
        <f>'2M - SGS'!S85</f>
        <v>9.4246999999999997E-2</v>
      </c>
      <c r="T85" s="303">
        <f>'2M - SGS'!T85</f>
        <v>7.5599E-2</v>
      </c>
      <c r="U85" s="303">
        <f>'2M - SGS'!U85</f>
        <v>9.6199999999999994E-2</v>
      </c>
      <c r="V85" s="303">
        <f>'2M - SGS'!V85</f>
        <v>7.7077999999999994E-2</v>
      </c>
      <c r="W85" s="303">
        <f>'2M - SGS'!W85</f>
        <v>8.1374000000000002E-2</v>
      </c>
      <c r="X85" s="303">
        <f>'2M - SGS'!X85</f>
        <v>9.4072000000000003E-2</v>
      </c>
      <c r="Y85" s="303">
        <f>'2M - SGS'!Y85</f>
        <v>7.6706999999999997E-2</v>
      </c>
      <c r="Z85" s="303">
        <f>'2M - SGS'!Z85</f>
        <v>8.4089999999999998E-2</v>
      </c>
      <c r="AA85" s="303">
        <f>'2M - SGS'!AA85</f>
        <v>9.3563999999999994E-2</v>
      </c>
      <c r="AB85" s="303">
        <f>'2M - SGS'!AB85</f>
        <v>7.2162000000000004E-2</v>
      </c>
      <c r="AC85" s="303">
        <f>'2M - SGS'!AC85</f>
        <v>7.8372999999999998E-2</v>
      </c>
      <c r="AD85" s="303">
        <f>'2M - SGS'!AD85</f>
        <v>7.6534000000000005E-2</v>
      </c>
      <c r="AE85" s="303">
        <f>'2M - SGS'!AE85</f>
        <v>9.4246999999999997E-2</v>
      </c>
      <c r="AF85" s="303">
        <f>'2M - SGS'!AF85</f>
        <v>7.5599E-2</v>
      </c>
      <c r="AG85" s="303">
        <f>'2M - SGS'!AG85</f>
        <v>9.6199999999999994E-2</v>
      </c>
      <c r="AH85" s="303">
        <f>'2M - SGS'!AH85</f>
        <v>7.7077999999999994E-2</v>
      </c>
      <c r="AI85" s="303">
        <f>'2M - SGS'!AI85</f>
        <v>8.1374000000000002E-2</v>
      </c>
      <c r="AJ85" s="303">
        <f>'2M - SGS'!AJ85</f>
        <v>9.4072000000000003E-2</v>
      </c>
      <c r="AK85" s="303">
        <f>'2M - SGS'!AK85</f>
        <v>7.6706999999999997E-2</v>
      </c>
      <c r="AL85" s="303">
        <f>'2M - SGS'!AL85</f>
        <v>8.4089999999999998E-2</v>
      </c>
      <c r="AM85" s="303">
        <f>'2M - SGS'!AM85</f>
        <v>9.3563999999999994E-2</v>
      </c>
      <c r="AN85" s="303">
        <f>'2M - SGS'!AN85</f>
        <v>7.2162000000000004E-2</v>
      </c>
      <c r="AO85" s="303">
        <f>'2M - SGS'!AO85</f>
        <v>7.8372999999999998E-2</v>
      </c>
      <c r="AP85" s="303">
        <f>'2M - SGS'!AP85</f>
        <v>7.6534000000000005E-2</v>
      </c>
      <c r="AQ85" s="303">
        <f>'2M - SGS'!AQ85</f>
        <v>9.4246999999999997E-2</v>
      </c>
      <c r="AR85" s="303">
        <f>'2M - SGS'!AR85</f>
        <v>7.5599E-2</v>
      </c>
      <c r="AS85" s="303">
        <f>'2M - SGS'!AS85</f>
        <v>9.6199999999999994E-2</v>
      </c>
      <c r="AT85" s="303">
        <f>'2M - SGS'!AT85</f>
        <v>7.7077999999999994E-2</v>
      </c>
      <c r="AU85" s="303">
        <f>'2M - SGS'!AU85</f>
        <v>8.1374000000000002E-2</v>
      </c>
      <c r="AV85" s="303">
        <f>'2M - SGS'!AV85</f>
        <v>9.4072000000000003E-2</v>
      </c>
      <c r="AW85" s="303">
        <f>'2M - SGS'!AW85</f>
        <v>7.6706999999999997E-2</v>
      </c>
      <c r="AX85" s="303">
        <f>'2M - SGS'!AX85</f>
        <v>8.4089999999999998E-2</v>
      </c>
      <c r="AY85" s="303">
        <f>'2M - SGS'!AY85</f>
        <v>9.3563999999999994E-2</v>
      </c>
      <c r="BA85" s="210">
        <f t="shared" si="53"/>
        <v>1</v>
      </c>
    </row>
    <row r="86" spans="1:53" ht="15.75" x14ac:dyDescent="0.25">
      <c r="A86" s="614"/>
      <c r="B86" s="13" t="str">
        <f t="shared" si="54"/>
        <v>Miscellaneous</v>
      </c>
      <c r="C86" s="303">
        <f>'2M - SGS'!C86</f>
        <v>8.5109000000000004E-2</v>
      </c>
      <c r="D86" s="303">
        <f>'2M - SGS'!D86</f>
        <v>7.7715000000000006E-2</v>
      </c>
      <c r="E86" s="303">
        <f>'2M - SGS'!E86</f>
        <v>8.6136000000000004E-2</v>
      </c>
      <c r="F86" s="303">
        <f>'2M - SGS'!F86</f>
        <v>7.9796000000000006E-2</v>
      </c>
      <c r="G86" s="303">
        <f>'2M - SGS'!G86</f>
        <v>8.5334999999999994E-2</v>
      </c>
      <c r="H86" s="303">
        <f>'2M - SGS'!H86</f>
        <v>8.1994999999999998E-2</v>
      </c>
      <c r="I86" s="303">
        <f>'2M - SGS'!I86</f>
        <v>8.4098999999999993E-2</v>
      </c>
      <c r="J86" s="303">
        <f>'2M - SGS'!J86</f>
        <v>8.4198999999999996E-2</v>
      </c>
      <c r="K86" s="303">
        <f>'2M - SGS'!K86</f>
        <v>8.2512000000000002E-2</v>
      </c>
      <c r="L86" s="303">
        <f>'2M - SGS'!L86</f>
        <v>8.5277000000000006E-2</v>
      </c>
      <c r="M86" s="303">
        <f>'2M - SGS'!M86</f>
        <v>8.2588999999999996E-2</v>
      </c>
      <c r="N86" s="303">
        <f>'2M - SGS'!N86</f>
        <v>8.5237999999999994E-2</v>
      </c>
      <c r="O86" s="303">
        <f>'2M - SGS'!O86</f>
        <v>8.5109000000000004E-2</v>
      </c>
      <c r="P86" s="303">
        <f>'2M - SGS'!P86</f>
        <v>7.7715000000000006E-2</v>
      </c>
      <c r="Q86" s="303">
        <f>'2M - SGS'!Q86</f>
        <v>8.6136000000000004E-2</v>
      </c>
      <c r="R86" s="303">
        <f>'2M - SGS'!R86</f>
        <v>7.9796000000000006E-2</v>
      </c>
      <c r="S86" s="303">
        <f>'2M - SGS'!S86</f>
        <v>8.5334999999999994E-2</v>
      </c>
      <c r="T86" s="303">
        <f>'2M - SGS'!T86</f>
        <v>8.1994999999999998E-2</v>
      </c>
      <c r="U86" s="303">
        <f>'2M - SGS'!U86</f>
        <v>8.4098999999999993E-2</v>
      </c>
      <c r="V86" s="303">
        <f>'2M - SGS'!V86</f>
        <v>8.4198999999999996E-2</v>
      </c>
      <c r="W86" s="303">
        <f>'2M - SGS'!W86</f>
        <v>8.2512000000000002E-2</v>
      </c>
      <c r="X86" s="303">
        <f>'2M - SGS'!X86</f>
        <v>8.5277000000000006E-2</v>
      </c>
      <c r="Y86" s="303">
        <f>'2M - SGS'!Y86</f>
        <v>8.2588999999999996E-2</v>
      </c>
      <c r="Z86" s="303">
        <f>'2M - SGS'!Z86</f>
        <v>8.5237999999999994E-2</v>
      </c>
      <c r="AA86" s="303">
        <f>'2M - SGS'!AA86</f>
        <v>8.5109000000000004E-2</v>
      </c>
      <c r="AB86" s="303">
        <f>'2M - SGS'!AB86</f>
        <v>7.7715000000000006E-2</v>
      </c>
      <c r="AC86" s="303">
        <f>'2M - SGS'!AC86</f>
        <v>8.6136000000000004E-2</v>
      </c>
      <c r="AD86" s="303">
        <f>'2M - SGS'!AD86</f>
        <v>7.9796000000000006E-2</v>
      </c>
      <c r="AE86" s="303">
        <f>'2M - SGS'!AE86</f>
        <v>8.5334999999999994E-2</v>
      </c>
      <c r="AF86" s="303">
        <f>'2M - SGS'!AF86</f>
        <v>8.1994999999999998E-2</v>
      </c>
      <c r="AG86" s="303">
        <f>'2M - SGS'!AG86</f>
        <v>8.4098999999999993E-2</v>
      </c>
      <c r="AH86" s="303">
        <f>'2M - SGS'!AH86</f>
        <v>8.4198999999999996E-2</v>
      </c>
      <c r="AI86" s="303">
        <f>'2M - SGS'!AI86</f>
        <v>8.2512000000000002E-2</v>
      </c>
      <c r="AJ86" s="303">
        <f>'2M - SGS'!AJ86</f>
        <v>8.5277000000000006E-2</v>
      </c>
      <c r="AK86" s="303">
        <f>'2M - SGS'!AK86</f>
        <v>8.2588999999999996E-2</v>
      </c>
      <c r="AL86" s="303">
        <f>'2M - SGS'!AL86</f>
        <v>8.5237999999999994E-2</v>
      </c>
      <c r="AM86" s="303">
        <f>'2M - SGS'!AM86</f>
        <v>8.5109000000000004E-2</v>
      </c>
      <c r="AN86" s="303">
        <f>'2M - SGS'!AN86</f>
        <v>7.7715000000000006E-2</v>
      </c>
      <c r="AO86" s="303">
        <f>'2M - SGS'!AO86</f>
        <v>8.6136000000000004E-2</v>
      </c>
      <c r="AP86" s="303">
        <f>'2M - SGS'!AP86</f>
        <v>7.9796000000000006E-2</v>
      </c>
      <c r="AQ86" s="303">
        <f>'2M - SGS'!AQ86</f>
        <v>8.5334999999999994E-2</v>
      </c>
      <c r="AR86" s="303">
        <f>'2M - SGS'!AR86</f>
        <v>8.1994999999999998E-2</v>
      </c>
      <c r="AS86" s="303">
        <f>'2M - SGS'!AS86</f>
        <v>8.4098999999999993E-2</v>
      </c>
      <c r="AT86" s="303">
        <f>'2M - SGS'!AT86</f>
        <v>8.4198999999999996E-2</v>
      </c>
      <c r="AU86" s="303">
        <f>'2M - SGS'!AU86</f>
        <v>8.2512000000000002E-2</v>
      </c>
      <c r="AV86" s="303">
        <f>'2M - SGS'!AV86</f>
        <v>8.5277000000000006E-2</v>
      </c>
      <c r="AW86" s="303">
        <f>'2M - SGS'!AW86</f>
        <v>8.2588999999999996E-2</v>
      </c>
      <c r="AX86" s="303">
        <f>'2M - SGS'!AX86</f>
        <v>8.5237999999999994E-2</v>
      </c>
      <c r="AY86" s="303">
        <f>'2M - SGS'!AY86</f>
        <v>8.5109000000000004E-2</v>
      </c>
      <c r="BA86" s="210">
        <f t="shared" si="53"/>
        <v>1.0000000000000002</v>
      </c>
    </row>
    <row r="87" spans="1:53" ht="15.75" x14ac:dyDescent="0.25">
      <c r="A87" s="614"/>
      <c r="B87" s="13" t="str">
        <f t="shared" si="54"/>
        <v>Motors</v>
      </c>
      <c r="C87" s="303">
        <f>'2M - SGS'!C87</f>
        <v>8.5109000000000004E-2</v>
      </c>
      <c r="D87" s="303">
        <f>'2M - SGS'!D87</f>
        <v>7.7715000000000006E-2</v>
      </c>
      <c r="E87" s="303">
        <f>'2M - SGS'!E87</f>
        <v>8.6136000000000004E-2</v>
      </c>
      <c r="F87" s="303">
        <f>'2M - SGS'!F87</f>
        <v>7.9796000000000006E-2</v>
      </c>
      <c r="G87" s="303">
        <f>'2M - SGS'!G87</f>
        <v>8.5334999999999994E-2</v>
      </c>
      <c r="H87" s="303">
        <f>'2M - SGS'!H87</f>
        <v>8.1994999999999998E-2</v>
      </c>
      <c r="I87" s="303">
        <f>'2M - SGS'!I87</f>
        <v>8.4098999999999993E-2</v>
      </c>
      <c r="J87" s="303">
        <f>'2M - SGS'!J87</f>
        <v>8.4198999999999996E-2</v>
      </c>
      <c r="K87" s="303">
        <f>'2M - SGS'!K87</f>
        <v>8.2512000000000002E-2</v>
      </c>
      <c r="L87" s="303">
        <f>'2M - SGS'!L87</f>
        <v>8.5277000000000006E-2</v>
      </c>
      <c r="M87" s="303">
        <f>'2M - SGS'!M87</f>
        <v>8.2588999999999996E-2</v>
      </c>
      <c r="N87" s="303">
        <f>'2M - SGS'!N87</f>
        <v>8.5237999999999994E-2</v>
      </c>
      <c r="O87" s="303">
        <f>'2M - SGS'!O87</f>
        <v>8.5109000000000004E-2</v>
      </c>
      <c r="P87" s="303">
        <f>'2M - SGS'!P87</f>
        <v>7.7715000000000006E-2</v>
      </c>
      <c r="Q87" s="303">
        <f>'2M - SGS'!Q87</f>
        <v>8.6136000000000004E-2</v>
      </c>
      <c r="R87" s="303">
        <f>'2M - SGS'!R87</f>
        <v>7.9796000000000006E-2</v>
      </c>
      <c r="S87" s="303">
        <f>'2M - SGS'!S87</f>
        <v>8.5334999999999994E-2</v>
      </c>
      <c r="T87" s="303">
        <f>'2M - SGS'!T87</f>
        <v>8.1994999999999998E-2</v>
      </c>
      <c r="U87" s="303">
        <f>'2M - SGS'!U87</f>
        <v>8.4098999999999993E-2</v>
      </c>
      <c r="V87" s="303">
        <f>'2M - SGS'!V87</f>
        <v>8.4198999999999996E-2</v>
      </c>
      <c r="W87" s="303">
        <f>'2M - SGS'!W87</f>
        <v>8.2512000000000002E-2</v>
      </c>
      <c r="X87" s="303">
        <f>'2M - SGS'!X87</f>
        <v>8.5277000000000006E-2</v>
      </c>
      <c r="Y87" s="303">
        <f>'2M - SGS'!Y87</f>
        <v>8.2588999999999996E-2</v>
      </c>
      <c r="Z87" s="303">
        <f>'2M - SGS'!Z87</f>
        <v>8.5237999999999994E-2</v>
      </c>
      <c r="AA87" s="303">
        <f>'2M - SGS'!AA87</f>
        <v>8.5109000000000004E-2</v>
      </c>
      <c r="AB87" s="303">
        <f>'2M - SGS'!AB87</f>
        <v>7.7715000000000006E-2</v>
      </c>
      <c r="AC87" s="303">
        <f>'2M - SGS'!AC87</f>
        <v>8.6136000000000004E-2</v>
      </c>
      <c r="AD87" s="303">
        <f>'2M - SGS'!AD87</f>
        <v>7.9796000000000006E-2</v>
      </c>
      <c r="AE87" s="303">
        <f>'2M - SGS'!AE87</f>
        <v>8.5334999999999994E-2</v>
      </c>
      <c r="AF87" s="303">
        <f>'2M - SGS'!AF87</f>
        <v>8.1994999999999998E-2</v>
      </c>
      <c r="AG87" s="303">
        <f>'2M - SGS'!AG87</f>
        <v>8.4098999999999993E-2</v>
      </c>
      <c r="AH87" s="303">
        <f>'2M - SGS'!AH87</f>
        <v>8.4198999999999996E-2</v>
      </c>
      <c r="AI87" s="303">
        <f>'2M - SGS'!AI87</f>
        <v>8.2512000000000002E-2</v>
      </c>
      <c r="AJ87" s="303">
        <f>'2M - SGS'!AJ87</f>
        <v>8.5277000000000006E-2</v>
      </c>
      <c r="AK87" s="303">
        <f>'2M - SGS'!AK87</f>
        <v>8.2588999999999996E-2</v>
      </c>
      <c r="AL87" s="303">
        <f>'2M - SGS'!AL87</f>
        <v>8.5237999999999994E-2</v>
      </c>
      <c r="AM87" s="303">
        <f>'2M - SGS'!AM87</f>
        <v>8.5109000000000004E-2</v>
      </c>
      <c r="AN87" s="303">
        <f>'2M - SGS'!AN87</f>
        <v>7.7715000000000006E-2</v>
      </c>
      <c r="AO87" s="303">
        <f>'2M - SGS'!AO87</f>
        <v>8.6136000000000004E-2</v>
      </c>
      <c r="AP87" s="303">
        <f>'2M - SGS'!AP87</f>
        <v>7.9796000000000006E-2</v>
      </c>
      <c r="AQ87" s="303">
        <f>'2M - SGS'!AQ87</f>
        <v>8.5334999999999994E-2</v>
      </c>
      <c r="AR87" s="303">
        <f>'2M - SGS'!AR87</f>
        <v>8.1994999999999998E-2</v>
      </c>
      <c r="AS87" s="303">
        <f>'2M - SGS'!AS87</f>
        <v>8.4098999999999993E-2</v>
      </c>
      <c r="AT87" s="303">
        <f>'2M - SGS'!AT87</f>
        <v>8.4198999999999996E-2</v>
      </c>
      <c r="AU87" s="303">
        <f>'2M - SGS'!AU87</f>
        <v>8.2512000000000002E-2</v>
      </c>
      <c r="AV87" s="303">
        <f>'2M - SGS'!AV87</f>
        <v>8.5277000000000006E-2</v>
      </c>
      <c r="AW87" s="303">
        <f>'2M - SGS'!AW87</f>
        <v>8.2588999999999996E-2</v>
      </c>
      <c r="AX87" s="303">
        <f>'2M - SGS'!AX87</f>
        <v>8.5237999999999994E-2</v>
      </c>
      <c r="AY87" s="303">
        <f>'2M - SGS'!AY87</f>
        <v>8.5109000000000004E-2</v>
      </c>
      <c r="BA87" s="210">
        <f t="shared" si="53"/>
        <v>1.0000000000000002</v>
      </c>
    </row>
    <row r="88" spans="1:53" ht="15.75" x14ac:dyDescent="0.25">
      <c r="A88" s="614"/>
      <c r="B88" s="13" t="str">
        <f t="shared" si="54"/>
        <v>Process</v>
      </c>
      <c r="C88" s="303">
        <f>'2M - SGS'!C88</f>
        <v>8.5109000000000004E-2</v>
      </c>
      <c r="D88" s="303">
        <f>'2M - SGS'!D88</f>
        <v>7.7715000000000006E-2</v>
      </c>
      <c r="E88" s="303">
        <f>'2M - SGS'!E88</f>
        <v>8.6136000000000004E-2</v>
      </c>
      <c r="F88" s="303">
        <f>'2M - SGS'!F88</f>
        <v>7.9796000000000006E-2</v>
      </c>
      <c r="G88" s="303">
        <f>'2M - SGS'!G88</f>
        <v>8.5334999999999994E-2</v>
      </c>
      <c r="H88" s="303">
        <f>'2M - SGS'!H88</f>
        <v>8.1994999999999998E-2</v>
      </c>
      <c r="I88" s="303">
        <f>'2M - SGS'!I88</f>
        <v>8.4098999999999993E-2</v>
      </c>
      <c r="J88" s="303">
        <f>'2M - SGS'!J88</f>
        <v>8.4198999999999996E-2</v>
      </c>
      <c r="K88" s="303">
        <f>'2M - SGS'!K88</f>
        <v>8.2512000000000002E-2</v>
      </c>
      <c r="L88" s="303">
        <f>'2M - SGS'!L88</f>
        <v>8.5277000000000006E-2</v>
      </c>
      <c r="M88" s="303">
        <f>'2M - SGS'!M88</f>
        <v>8.2588999999999996E-2</v>
      </c>
      <c r="N88" s="303">
        <f>'2M - SGS'!N88</f>
        <v>8.5237999999999994E-2</v>
      </c>
      <c r="O88" s="303">
        <f>'2M - SGS'!O88</f>
        <v>8.5109000000000004E-2</v>
      </c>
      <c r="P88" s="303">
        <f>'2M - SGS'!P88</f>
        <v>7.7715000000000006E-2</v>
      </c>
      <c r="Q88" s="303">
        <f>'2M - SGS'!Q88</f>
        <v>8.6136000000000004E-2</v>
      </c>
      <c r="R88" s="303">
        <f>'2M - SGS'!R88</f>
        <v>7.9796000000000006E-2</v>
      </c>
      <c r="S88" s="303">
        <f>'2M - SGS'!S88</f>
        <v>8.5334999999999994E-2</v>
      </c>
      <c r="T88" s="303">
        <f>'2M - SGS'!T88</f>
        <v>8.1994999999999998E-2</v>
      </c>
      <c r="U88" s="303">
        <f>'2M - SGS'!U88</f>
        <v>8.4098999999999993E-2</v>
      </c>
      <c r="V88" s="303">
        <f>'2M - SGS'!V88</f>
        <v>8.4198999999999996E-2</v>
      </c>
      <c r="W88" s="303">
        <f>'2M - SGS'!W88</f>
        <v>8.2512000000000002E-2</v>
      </c>
      <c r="X88" s="303">
        <f>'2M - SGS'!X88</f>
        <v>8.5277000000000006E-2</v>
      </c>
      <c r="Y88" s="303">
        <f>'2M - SGS'!Y88</f>
        <v>8.2588999999999996E-2</v>
      </c>
      <c r="Z88" s="303">
        <f>'2M - SGS'!Z88</f>
        <v>8.5237999999999994E-2</v>
      </c>
      <c r="AA88" s="303">
        <f>'2M - SGS'!AA88</f>
        <v>8.5109000000000004E-2</v>
      </c>
      <c r="AB88" s="303">
        <f>'2M - SGS'!AB88</f>
        <v>7.7715000000000006E-2</v>
      </c>
      <c r="AC88" s="303">
        <f>'2M - SGS'!AC88</f>
        <v>8.6136000000000004E-2</v>
      </c>
      <c r="AD88" s="303">
        <f>'2M - SGS'!AD88</f>
        <v>7.9796000000000006E-2</v>
      </c>
      <c r="AE88" s="303">
        <f>'2M - SGS'!AE88</f>
        <v>8.5334999999999994E-2</v>
      </c>
      <c r="AF88" s="303">
        <f>'2M - SGS'!AF88</f>
        <v>8.1994999999999998E-2</v>
      </c>
      <c r="AG88" s="303">
        <f>'2M - SGS'!AG88</f>
        <v>8.4098999999999993E-2</v>
      </c>
      <c r="AH88" s="303">
        <f>'2M - SGS'!AH88</f>
        <v>8.4198999999999996E-2</v>
      </c>
      <c r="AI88" s="303">
        <f>'2M - SGS'!AI88</f>
        <v>8.2512000000000002E-2</v>
      </c>
      <c r="AJ88" s="303">
        <f>'2M - SGS'!AJ88</f>
        <v>8.5277000000000006E-2</v>
      </c>
      <c r="AK88" s="303">
        <f>'2M - SGS'!AK88</f>
        <v>8.2588999999999996E-2</v>
      </c>
      <c r="AL88" s="303">
        <f>'2M - SGS'!AL88</f>
        <v>8.5237999999999994E-2</v>
      </c>
      <c r="AM88" s="303">
        <f>'2M - SGS'!AM88</f>
        <v>8.5109000000000004E-2</v>
      </c>
      <c r="AN88" s="303">
        <f>'2M - SGS'!AN88</f>
        <v>7.7715000000000006E-2</v>
      </c>
      <c r="AO88" s="303">
        <f>'2M - SGS'!AO88</f>
        <v>8.6136000000000004E-2</v>
      </c>
      <c r="AP88" s="303">
        <f>'2M - SGS'!AP88</f>
        <v>7.9796000000000006E-2</v>
      </c>
      <c r="AQ88" s="303">
        <f>'2M - SGS'!AQ88</f>
        <v>8.5334999999999994E-2</v>
      </c>
      <c r="AR88" s="303">
        <f>'2M - SGS'!AR88</f>
        <v>8.1994999999999998E-2</v>
      </c>
      <c r="AS88" s="303">
        <f>'2M - SGS'!AS88</f>
        <v>8.4098999999999993E-2</v>
      </c>
      <c r="AT88" s="303">
        <f>'2M - SGS'!AT88</f>
        <v>8.4198999999999996E-2</v>
      </c>
      <c r="AU88" s="303">
        <f>'2M - SGS'!AU88</f>
        <v>8.2512000000000002E-2</v>
      </c>
      <c r="AV88" s="303">
        <f>'2M - SGS'!AV88</f>
        <v>8.5277000000000006E-2</v>
      </c>
      <c r="AW88" s="303">
        <f>'2M - SGS'!AW88</f>
        <v>8.2588999999999996E-2</v>
      </c>
      <c r="AX88" s="303">
        <f>'2M - SGS'!AX88</f>
        <v>8.5237999999999994E-2</v>
      </c>
      <c r="AY88" s="303">
        <f>'2M - SGS'!AY88</f>
        <v>8.5109000000000004E-2</v>
      </c>
      <c r="BA88" s="210">
        <f t="shared" si="53"/>
        <v>1.0000000000000002</v>
      </c>
    </row>
    <row r="89" spans="1:53" ht="15.75" x14ac:dyDescent="0.25">
      <c r="A89" s="614"/>
      <c r="B89" s="13" t="str">
        <f t="shared" si="54"/>
        <v>Refrigeration</v>
      </c>
      <c r="C89" s="303">
        <f>'2M - SGS'!C89</f>
        <v>8.3486000000000005E-2</v>
      </c>
      <c r="D89" s="303">
        <f>'2M - SGS'!D89</f>
        <v>7.6158000000000003E-2</v>
      </c>
      <c r="E89" s="303">
        <f>'2M - SGS'!E89</f>
        <v>8.3346000000000003E-2</v>
      </c>
      <c r="F89" s="303">
        <f>'2M - SGS'!F89</f>
        <v>8.0782999999999994E-2</v>
      </c>
      <c r="G89" s="303">
        <f>'2M - SGS'!G89</f>
        <v>8.5133E-2</v>
      </c>
      <c r="H89" s="303">
        <f>'2M - SGS'!H89</f>
        <v>8.4294999999999995E-2</v>
      </c>
      <c r="I89" s="303">
        <f>'2M - SGS'!I89</f>
        <v>8.7456999999999993E-2</v>
      </c>
      <c r="J89" s="303">
        <f>'2M - SGS'!J89</f>
        <v>8.7230000000000002E-2</v>
      </c>
      <c r="K89" s="303">
        <f>'2M - SGS'!K89</f>
        <v>8.3319000000000004E-2</v>
      </c>
      <c r="L89" s="303">
        <f>'2M - SGS'!L89</f>
        <v>8.4562999999999999E-2</v>
      </c>
      <c r="M89" s="303">
        <f>'2M - SGS'!M89</f>
        <v>8.1112000000000004E-2</v>
      </c>
      <c r="N89" s="303">
        <f>'2M - SGS'!N89</f>
        <v>8.3118999999999998E-2</v>
      </c>
      <c r="O89" s="303">
        <f>'2M - SGS'!O89</f>
        <v>8.3486000000000005E-2</v>
      </c>
      <c r="P89" s="303">
        <f>'2M - SGS'!P89</f>
        <v>7.6158000000000003E-2</v>
      </c>
      <c r="Q89" s="303">
        <f>'2M - SGS'!Q89</f>
        <v>8.3346000000000003E-2</v>
      </c>
      <c r="R89" s="303">
        <f>'2M - SGS'!R89</f>
        <v>8.0782999999999994E-2</v>
      </c>
      <c r="S89" s="303">
        <f>'2M - SGS'!S89</f>
        <v>8.5133E-2</v>
      </c>
      <c r="T89" s="303">
        <f>'2M - SGS'!T89</f>
        <v>8.4294999999999995E-2</v>
      </c>
      <c r="U89" s="303">
        <f>'2M - SGS'!U89</f>
        <v>8.7456999999999993E-2</v>
      </c>
      <c r="V89" s="303">
        <f>'2M - SGS'!V89</f>
        <v>8.7230000000000002E-2</v>
      </c>
      <c r="W89" s="303">
        <f>'2M - SGS'!W89</f>
        <v>8.3319000000000004E-2</v>
      </c>
      <c r="X89" s="303">
        <f>'2M - SGS'!X89</f>
        <v>8.4562999999999999E-2</v>
      </c>
      <c r="Y89" s="303">
        <f>'2M - SGS'!Y89</f>
        <v>8.1112000000000004E-2</v>
      </c>
      <c r="Z89" s="303">
        <f>'2M - SGS'!Z89</f>
        <v>8.3118999999999998E-2</v>
      </c>
      <c r="AA89" s="303">
        <f>'2M - SGS'!AA89</f>
        <v>8.3486000000000005E-2</v>
      </c>
      <c r="AB89" s="303">
        <f>'2M - SGS'!AB89</f>
        <v>7.6158000000000003E-2</v>
      </c>
      <c r="AC89" s="303">
        <f>'2M - SGS'!AC89</f>
        <v>8.3346000000000003E-2</v>
      </c>
      <c r="AD89" s="303">
        <f>'2M - SGS'!AD89</f>
        <v>8.0782999999999994E-2</v>
      </c>
      <c r="AE89" s="303">
        <f>'2M - SGS'!AE89</f>
        <v>8.5133E-2</v>
      </c>
      <c r="AF89" s="303">
        <f>'2M - SGS'!AF89</f>
        <v>8.4294999999999995E-2</v>
      </c>
      <c r="AG89" s="303">
        <f>'2M - SGS'!AG89</f>
        <v>8.7456999999999993E-2</v>
      </c>
      <c r="AH89" s="303">
        <f>'2M - SGS'!AH89</f>
        <v>8.7230000000000002E-2</v>
      </c>
      <c r="AI89" s="303">
        <f>'2M - SGS'!AI89</f>
        <v>8.3319000000000004E-2</v>
      </c>
      <c r="AJ89" s="303">
        <f>'2M - SGS'!AJ89</f>
        <v>8.4562999999999999E-2</v>
      </c>
      <c r="AK89" s="303">
        <f>'2M - SGS'!AK89</f>
        <v>8.1112000000000004E-2</v>
      </c>
      <c r="AL89" s="303">
        <f>'2M - SGS'!AL89</f>
        <v>8.3118999999999998E-2</v>
      </c>
      <c r="AM89" s="303">
        <f>'2M - SGS'!AM89</f>
        <v>8.3486000000000005E-2</v>
      </c>
      <c r="AN89" s="303">
        <f>'2M - SGS'!AN89</f>
        <v>7.6158000000000003E-2</v>
      </c>
      <c r="AO89" s="303">
        <f>'2M - SGS'!AO89</f>
        <v>8.3346000000000003E-2</v>
      </c>
      <c r="AP89" s="303">
        <f>'2M - SGS'!AP89</f>
        <v>8.0782999999999994E-2</v>
      </c>
      <c r="AQ89" s="303">
        <f>'2M - SGS'!AQ89</f>
        <v>8.5133E-2</v>
      </c>
      <c r="AR89" s="303">
        <f>'2M - SGS'!AR89</f>
        <v>8.4294999999999995E-2</v>
      </c>
      <c r="AS89" s="303">
        <f>'2M - SGS'!AS89</f>
        <v>8.7456999999999993E-2</v>
      </c>
      <c r="AT89" s="303">
        <f>'2M - SGS'!AT89</f>
        <v>8.7230000000000002E-2</v>
      </c>
      <c r="AU89" s="303">
        <f>'2M - SGS'!AU89</f>
        <v>8.3319000000000004E-2</v>
      </c>
      <c r="AV89" s="303">
        <f>'2M - SGS'!AV89</f>
        <v>8.4562999999999999E-2</v>
      </c>
      <c r="AW89" s="303">
        <f>'2M - SGS'!AW89</f>
        <v>8.1112000000000004E-2</v>
      </c>
      <c r="AX89" s="303">
        <f>'2M - SGS'!AX89</f>
        <v>8.3118999999999998E-2</v>
      </c>
      <c r="AY89" s="303">
        <f>'2M - SGS'!AY89</f>
        <v>8.3486000000000005E-2</v>
      </c>
      <c r="BA89" s="210">
        <f t="shared" si="53"/>
        <v>1.0000010000000001</v>
      </c>
    </row>
    <row r="90" spans="1:53" ht="16.5" thickBot="1" x14ac:dyDescent="0.3">
      <c r="A90" s="615"/>
      <c r="B90" s="14" t="str">
        <f t="shared" si="54"/>
        <v>Water Heating</v>
      </c>
      <c r="C90" s="304">
        <f>'2M - SGS'!C90</f>
        <v>0.108255</v>
      </c>
      <c r="D90" s="304">
        <f>'2M - SGS'!D90</f>
        <v>9.1078000000000006E-2</v>
      </c>
      <c r="E90" s="304">
        <f>'2M - SGS'!E90</f>
        <v>8.5239999999999996E-2</v>
      </c>
      <c r="F90" s="304">
        <f>'2M - SGS'!F90</f>
        <v>7.2980000000000003E-2</v>
      </c>
      <c r="G90" s="304">
        <f>'2M - SGS'!G90</f>
        <v>7.9849000000000003E-2</v>
      </c>
      <c r="H90" s="304">
        <f>'2M - SGS'!H90</f>
        <v>7.2720999999999994E-2</v>
      </c>
      <c r="I90" s="304">
        <f>'2M - SGS'!I90</f>
        <v>7.4929999999999997E-2</v>
      </c>
      <c r="J90" s="304">
        <f>'2M - SGS'!J90</f>
        <v>7.5861999999999999E-2</v>
      </c>
      <c r="K90" s="304">
        <f>'2M - SGS'!K90</f>
        <v>7.5733999999999996E-2</v>
      </c>
      <c r="L90" s="304">
        <f>'2M - SGS'!L90</f>
        <v>8.2808000000000007E-2</v>
      </c>
      <c r="M90" s="304">
        <f>'2M - SGS'!M90</f>
        <v>8.6345000000000005E-2</v>
      </c>
      <c r="N90" s="304">
        <f>'2M - SGS'!N90</f>
        <v>9.4200000000000006E-2</v>
      </c>
      <c r="O90" s="304">
        <f>'2M - SGS'!O90</f>
        <v>0.108255</v>
      </c>
      <c r="P90" s="304">
        <f>'2M - SGS'!P90</f>
        <v>9.1078000000000006E-2</v>
      </c>
      <c r="Q90" s="304">
        <f>'2M - SGS'!Q90</f>
        <v>8.5239999999999996E-2</v>
      </c>
      <c r="R90" s="304">
        <f>'2M - SGS'!R90</f>
        <v>7.2980000000000003E-2</v>
      </c>
      <c r="S90" s="304">
        <f>'2M - SGS'!S90</f>
        <v>7.9849000000000003E-2</v>
      </c>
      <c r="T90" s="304">
        <f>'2M - SGS'!T90</f>
        <v>7.2720999999999994E-2</v>
      </c>
      <c r="U90" s="304">
        <f>'2M - SGS'!U90</f>
        <v>7.4929999999999997E-2</v>
      </c>
      <c r="V90" s="304">
        <f>'2M - SGS'!V90</f>
        <v>7.5861999999999999E-2</v>
      </c>
      <c r="W90" s="304">
        <f>'2M - SGS'!W90</f>
        <v>7.5733999999999996E-2</v>
      </c>
      <c r="X90" s="304">
        <f>'2M - SGS'!X90</f>
        <v>8.2808000000000007E-2</v>
      </c>
      <c r="Y90" s="304">
        <f>'2M - SGS'!Y90</f>
        <v>8.6345000000000005E-2</v>
      </c>
      <c r="Z90" s="304">
        <f>'2M - SGS'!Z90</f>
        <v>9.4200000000000006E-2</v>
      </c>
      <c r="AA90" s="304">
        <f>'2M - SGS'!AA90</f>
        <v>0.108255</v>
      </c>
      <c r="AB90" s="304">
        <f>'2M - SGS'!AB90</f>
        <v>9.1078000000000006E-2</v>
      </c>
      <c r="AC90" s="304">
        <f>'2M - SGS'!AC90</f>
        <v>8.5239999999999996E-2</v>
      </c>
      <c r="AD90" s="304">
        <f>'2M - SGS'!AD90</f>
        <v>7.2980000000000003E-2</v>
      </c>
      <c r="AE90" s="304">
        <f>'2M - SGS'!AE90</f>
        <v>7.9849000000000003E-2</v>
      </c>
      <c r="AF90" s="304">
        <f>'2M - SGS'!AF90</f>
        <v>7.2720999999999994E-2</v>
      </c>
      <c r="AG90" s="304">
        <f>'2M - SGS'!AG90</f>
        <v>7.4929999999999997E-2</v>
      </c>
      <c r="AH90" s="304">
        <f>'2M - SGS'!AH90</f>
        <v>7.5861999999999999E-2</v>
      </c>
      <c r="AI90" s="304">
        <f>'2M - SGS'!AI90</f>
        <v>7.5733999999999996E-2</v>
      </c>
      <c r="AJ90" s="304">
        <f>'2M - SGS'!AJ90</f>
        <v>8.2808000000000007E-2</v>
      </c>
      <c r="AK90" s="304">
        <f>'2M - SGS'!AK90</f>
        <v>8.6345000000000005E-2</v>
      </c>
      <c r="AL90" s="304">
        <f>'2M - SGS'!AL90</f>
        <v>9.4200000000000006E-2</v>
      </c>
      <c r="AM90" s="304">
        <f>'2M - SGS'!AM90</f>
        <v>0.108255</v>
      </c>
      <c r="AN90" s="304">
        <f>'2M - SGS'!AN90</f>
        <v>9.1078000000000006E-2</v>
      </c>
      <c r="AO90" s="304">
        <f>'2M - SGS'!AO90</f>
        <v>8.5239999999999996E-2</v>
      </c>
      <c r="AP90" s="304">
        <f>'2M - SGS'!AP90</f>
        <v>7.2980000000000003E-2</v>
      </c>
      <c r="AQ90" s="304">
        <f>'2M - SGS'!AQ90</f>
        <v>7.9849000000000003E-2</v>
      </c>
      <c r="AR90" s="304">
        <f>'2M - SGS'!AR90</f>
        <v>7.2720999999999994E-2</v>
      </c>
      <c r="AS90" s="304">
        <f>'2M - SGS'!AS90</f>
        <v>7.4929999999999997E-2</v>
      </c>
      <c r="AT90" s="304">
        <f>'2M - SGS'!AT90</f>
        <v>7.5861999999999999E-2</v>
      </c>
      <c r="AU90" s="304">
        <f>'2M - SGS'!AU90</f>
        <v>7.5733999999999996E-2</v>
      </c>
      <c r="AV90" s="304">
        <f>'2M - SGS'!AV90</f>
        <v>8.2808000000000007E-2</v>
      </c>
      <c r="AW90" s="304">
        <f>'2M - SGS'!AW90</f>
        <v>8.6345000000000005E-2</v>
      </c>
      <c r="AX90" s="304">
        <f>'2M - SGS'!AX90</f>
        <v>9.4200000000000006E-2</v>
      </c>
      <c r="AY90" s="304">
        <f>'2M - SGS'!AY90</f>
        <v>0.108255</v>
      </c>
      <c r="BA90" s="210">
        <f t="shared" si="53"/>
        <v>1.0000020000000001</v>
      </c>
    </row>
    <row r="91" spans="1:53" ht="15.75" thickBot="1" x14ac:dyDescent="0.3">
      <c r="BA91" s="195" t="s">
        <v>187</v>
      </c>
    </row>
    <row r="92" spans="1:53" ht="15" customHeight="1" thickBot="1" x14ac:dyDescent="0.3">
      <c r="A92" s="589" t="s">
        <v>28</v>
      </c>
      <c r="B92" s="255" t="s">
        <v>33</v>
      </c>
      <c r="C92" s="146">
        <f>C$4</f>
        <v>44197</v>
      </c>
      <c r="D92" s="146">
        <f t="shared" ref="D92:AY92" si="55">D$4</f>
        <v>44228</v>
      </c>
      <c r="E92" s="146">
        <f t="shared" si="55"/>
        <v>44256</v>
      </c>
      <c r="F92" s="146">
        <f t="shared" si="55"/>
        <v>44287</v>
      </c>
      <c r="G92" s="146">
        <f t="shared" si="55"/>
        <v>44317</v>
      </c>
      <c r="H92" s="146">
        <f t="shared" si="55"/>
        <v>44348</v>
      </c>
      <c r="I92" s="146">
        <f t="shared" si="55"/>
        <v>44378</v>
      </c>
      <c r="J92" s="146">
        <f t="shared" si="55"/>
        <v>44409</v>
      </c>
      <c r="K92" s="146">
        <f t="shared" si="55"/>
        <v>44440</v>
      </c>
      <c r="L92" s="146">
        <f t="shared" si="55"/>
        <v>44470</v>
      </c>
      <c r="M92" s="146">
        <f t="shared" si="55"/>
        <v>44501</v>
      </c>
      <c r="N92" s="146">
        <f t="shared" si="55"/>
        <v>44531</v>
      </c>
      <c r="O92" s="146">
        <f t="shared" si="55"/>
        <v>44562</v>
      </c>
      <c r="P92" s="146">
        <f t="shared" si="55"/>
        <v>44593</v>
      </c>
      <c r="Q92" s="146">
        <f t="shared" si="55"/>
        <v>44621</v>
      </c>
      <c r="R92" s="146">
        <f t="shared" si="55"/>
        <v>44652</v>
      </c>
      <c r="S92" s="146">
        <f t="shared" si="55"/>
        <v>44682</v>
      </c>
      <c r="T92" s="146">
        <f t="shared" si="55"/>
        <v>44713</v>
      </c>
      <c r="U92" s="146">
        <f t="shared" si="55"/>
        <v>44743</v>
      </c>
      <c r="V92" s="146">
        <f t="shared" si="55"/>
        <v>44774</v>
      </c>
      <c r="W92" s="146">
        <f t="shared" si="55"/>
        <v>44805</v>
      </c>
      <c r="X92" s="146">
        <f t="shared" si="55"/>
        <v>44835</v>
      </c>
      <c r="Y92" s="146">
        <f t="shared" si="55"/>
        <v>44866</v>
      </c>
      <c r="Z92" s="146">
        <f t="shared" si="55"/>
        <v>44896</v>
      </c>
      <c r="AA92" s="146">
        <f t="shared" si="55"/>
        <v>44927</v>
      </c>
      <c r="AB92" s="146">
        <f t="shared" si="55"/>
        <v>44958</v>
      </c>
      <c r="AC92" s="146">
        <f t="shared" si="55"/>
        <v>44986</v>
      </c>
      <c r="AD92" s="146">
        <f t="shared" si="55"/>
        <v>45017</v>
      </c>
      <c r="AE92" s="146">
        <f t="shared" si="55"/>
        <v>45047</v>
      </c>
      <c r="AF92" s="146">
        <f t="shared" si="55"/>
        <v>45078</v>
      </c>
      <c r="AG92" s="146">
        <f t="shared" si="55"/>
        <v>45108</v>
      </c>
      <c r="AH92" s="146">
        <f t="shared" si="55"/>
        <v>45139</v>
      </c>
      <c r="AI92" s="146">
        <f t="shared" si="55"/>
        <v>45170</v>
      </c>
      <c r="AJ92" s="146">
        <f t="shared" si="55"/>
        <v>45200</v>
      </c>
      <c r="AK92" s="146">
        <f t="shared" si="55"/>
        <v>45231</v>
      </c>
      <c r="AL92" s="146">
        <f t="shared" si="55"/>
        <v>45261</v>
      </c>
      <c r="AM92" s="146">
        <f t="shared" si="55"/>
        <v>45292</v>
      </c>
      <c r="AN92" s="146">
        <f t="shared" si="55"/>
        <v>45323</v>
      </c>
      <c r="AO92" s="146">
        <f t="shared" si="55"/>
        <v>45352</v>
      </c>
      <c r="AP92" s="146">
        <f t="shared" si="55"/>
        <v>45383</v>
      </c>
      <c r="AQ92" s="146">
        <f t="shared" si="55"/>
        <v>45413</v>
      </c>
      <c r="AR92" s="146">
        <f t="shared" si="55"/>
        <v>45444</v>
      </c>
      <c r="AS92" s="146">
        <f t="shared" si="55"/>
        <v>45474</v>
      </c>
      <c r="AT92" s="146">
        <f t="shared" si="55"/>
        <v>45505</v>
      </c>
      <c r="AU92" s="146">
        <f t="shared" si="55"/>
        <v>45536</v>
      </c>
      <c r="AV92" s="146">
        <f t="shared" si="55"/>
        <v>45566</v>
      </c>
      <c r="AW92" s="146">
        <f t="shared" si="55"/>
        <v>45597</v>
      </c>
      <c r="AX92" s="146">
        <f t="shared" si="55"/>
        <v>45627</v>
      </c>
      <c r="AY92" s="146">
        <f t="shared" si="55"/>
        <v>45658</v>
      </c>
    </row>
    <row r="93" spans="1:53" ht="15.75" customHeight="1" x14ac:dyDescent="0.25">
      <c r="A93" s="590"/>
      <c r="B93" s="11" t="s">
        <v>20</v>
      </c>
      <c r="C93" s="292">
        <v>2.6759000000000002E-2</v>
      </c>
      <c r="D93" s="292">
        <v>2.7252999999999999E-2</v>
      </c>
      <c r="E93" s="292">
        <v>2.7386000000000001E-2</v>
      </c>
      <c r="F93" s="292">
        <v>2.7399E-2</v>
      </c>
      <c r="G93" s="292">
        <v>3.1260000000000003E-2</v>
      </c>
      <c r="H93" s="292">
        <v>5.3324000000000003E-2</v>
      </c>
      <c r="I93" s="292">
        <v>5.024E-2</v>
      </c>
      <c r="J93" s="292">
        <v>4.9953999999999998E-2</v>
      </c>
      <c r="K93" s="292">
        <v>5.0927E-2</v>
      </c>
      <c r="L93" s="292">
        <v>3.2402E-2</v>
      </c>
      <c r="M93" s="292">
        <v>3.0643E-2</v>
      </c>
      <c r="N93" s="292">
        <v>2.8851999999999999E-2</v>
      </c>
      <c r="O93" s="292">
        <v>2.6759000000000002E-2</v>
      </c>
      <c r="P93" s="292">
        <v>2.7252999999999999E-2</v>
      </c>
      <c r="Q93" s="355">
        <v>3.0048999999999999E-2</v>
      </c>
      <c r="R93" s="355">
        <v>2.9555999999999999E-2</v>
      </c>
      <c r="S93" s="355">
        <v>3.1981000000000002E-2</v>
      </c>
      <c r="T93" s="355">
        <v>5.3499999999999999E-2</v>
      </c>
      <c r="U93" s="355">
        <v>5.3107000000000001E-2</v>
      </c>
      <c r="V93" s="355">
        <v>5.4892000000000003E-2</v>
      </c>
      <c r="W93" s="355">
        <v>5.5126000000000001E-2</v>
      </c>
      <c r="X93" s="355">
        <v>3.5233E-2</v>
      </c>
      <c r="Y93" s="355">
        <v>3.3248E-2</v>
      </c>
      <c r="Z93" s="355">
        <v>3.1798E-2</v>
      </c>
      <c r="AA93" s="355">
        <v>2.9121000000000001E-2</v>
      </c>
      <c r="AB93" s="355">
        <v>2.8996000000000001E-2</v>
      </c>
      <c r="AC93" s="355">
        <v>3.0048999999999999E-2</v>
      </c>
      <c r="AD93" s="355">
        <v>2.9555999999999999E-2</v>
      </c>
      <c r="AE93" s="355">
        <v>3.1981000000000002E-2</v>
      </c>
      <c r="AF93" s="355">
        <v>5.3499999999999999E-2</v>
      </c>
      <c r="AG93" s="355">
        <v>5.3107000000000001E-2</v>
      </c>
      <c r="AH93" s="355">
        <v>5.4892000000000003E-2</v>
      </c>
      <c r="AI93" s="355">
        <v>5.5126000000000001E-2</v>
      </c>
      <c r="AJ93" s="355">
        <v>3.5233E-2</v>
      </c>
      <c r="AK93" s="355">
        <v>3.3248E-2</v>
      </c>
      <c r="AL93" s="355">
        <v>3.1798E-2</v>
      </c>
      <c r="AM93" s="355">
        <v>2.9121000000000001E-2</v>
      </c>
      <c r="AN93" s="355">
        <v>2.8996000000000001E-2</v>
      </c>
      <c r="AO93" s="355">
        <v>3.0048999999999999E-2</v>
      </c>
      <c r="AP93" s="355">
        <v>2.9555999999999999E-2</v>
      </c>
      <c r="AQ93" s="355">
        <v>3.1981000000000002E-2</v>
      </c>
      <c r="AR93" s="355">
        <v>5.3499999999999999E-2</v>
      </c>
      <c r="AS93" s="355">
        <v>5.3107000000000001E-2</v>
      </c>
      <c r="AT93" s="355">
        <v>5.4892000000000003E-2</v>
      </c>
      <c r="AU93" s="355">
        <v>5.5126000000000001E-2</v>
      </c>
      <c r="AV93" s="355">
        <v>3.5233E-2</v>
      </c>
      <c r="AW93" s="355">
        <v>3.3248E-2</v>
      </c>
      <c r="AX93" s="355">
        <v>3.1798E-2</v>
      </c>
      <c r="AY93" s="355">
        <v>2.9121000000000001E-2</v>
      </c>
      <c r="BA93" s="195" t="s">
        <v>188</v>
      </c>
    </row>
    <row r="94" spans="1:53" x14ac:dyDescent="0.25">
      <c r="A94" s="590"/>
      <c r="B94" s="11" t="s">
        <v>0</v>
      </c>
      <c r="C94" s="292">
        <v>3.1730000000000001E-2</v>
      </c>
      <c r="D94" s="292">
        <v>3.2064000000000002E-2</v>
      </c>
      <c r="E94" s="292">
        <v>3.0006000000000001E-2</v>
      </c>
      <c r="F94" s="292">
        <v>2.7834999999999999E-2</v>
      </c>
      <c r="G94" s="292">
        <v>3.9120000000000002E-2</v>
      </c>
      <c r="H94" s="292">
        <v>7.6133999999999993E-2</v>
      </c>
      <c r="I94" s="292">
        <v>5.8799999999999998E-2</v>
      </c>
      <c r="J94" s="292">
        <v>6.5284999999999996E-2</v>
      </c>
      <c r="K94" s="292">
        <v>7.3496000000000006E-2</v>
      </c>
      <c r="L94" s="292">
        <v>3.1467000000000002E-2</v>
      </c>
      <c r="M94" s="292">
        <v>3.7912000000000001E-2</v>
      </c>
      <c r="N94" s="292">
        <v>2.7827000000000001E-2</v>
      </c>
      <c r="O94" s="292">
        <v>3.1730000000000001E-2</v>
      </c>
      <c r="P94" s="292">
        <v>3.2064000000000002E-2</v>
      </c>
      <c r="Q94" s="355">
        <v>3.2818E-2</v>
      </c>
      <c r="R94" s="355">
        <v>3.0006000000000001E-2</v>
      </c>
      <c r="S94" s="355">
        <v>3.9079000000000003E-2</v>
      </c>
      <c r="T94" s="355">
        <v>7.7214000000000005E-2</v>
      </c>
      <c r="U94" s="355">
        <v>6.2258000000000001E-2</v>
      </c>
      <c r="V94" s="355">
        <v>7.2376999999999997E-2</v>
      </c>
      <c r="W94" s="355">
        <v>8.0799999999999997E-2</v>
      </c>
      <c r="X94" s="355">
        <v>3.4236999999999997E-2</v>
      </c>
      <c r="Y94" s="355">
        <v>4.1384999999999998E-2</v>
      </c>
      <c r="Z94" s="355">
        <v>3.073E-2</v>
      </c>
      <c r="AA94" s="355">
        <v>3.4140999999999998E-2</v>
      </c>
      <c r="AB94" s="355">
        <v>3.3355000000000003E-2</v>
      </c>
      <c r="AC94" s="355">
        <v>3.2818E-2</v>
      </c>
      <c r="AD94" s="355">
        <v>3.0006000000000001E-2</v>
      </c>
      <c r="AE94" s="355">
        <v>3.9079000000000003E-2</v>
      </c>
      <c r="AF94" s="355">
        <v>7.7214000000000005E-2</v>
      </c>
      <c r="AG94" s="355">
        <v>6.2258000000000001E-2</v>
      </c>
      <c r="AH94" s="355">
        <v>7.2376999999999997E-2</v>
      </c>
      <c r="AI94" s="355">
        <v>8.0799999999999997E-2</v>
      </c>
      <c r="AJ94" s="355">
        <v>3.4236999999999997E-2</v>
      </c>
      <c r="AK94" s="355">
        <v>4.1384999999999998E-2</v>
      </c>
      <c r="AL94" s="355">
        <v>3.073E-2</v>
      </c>
      <c r="AM94" s="355">
        <v>3.4140999999999998E-2</v>
      </c>
      <c r="AN94" s="355">
        <v>3.3355000000000003E-2</v>
      </c>
      <c r="AO94" s="355">
        <v>3.2818E-2</v>
      </c>
      <c r="AP94" s="355">
        <v>3.0006000000000001E-2</v>
      </c>
      <c r="AQ94" s="355">
        <v>3.9079000000000003E-2</v>
      </c>
      <c r="AR94" s="355">
        <v>7.7214000000000005E-2</v>
      </c>
      <c r="AS94" s="355">
        <v>6.2258000000000001E-2</v>
      </c>
      <c r="AT94" s="355">
        <v>7.2376999999999997E-2</v>
      </c>
      <c r="AU94" s="355">
        <v>8.0799999999999997E-2</v>
      </c>
      <c r="AV94" s="355">
        <v>3.4236999999999997E-2</v>
      </c>
      <c r="AW94" s="355">
        <v>4.1384999999999998E-2</v>
      </c>
      <c r="AX94" s="355">
        <v>3.073E-2</v>
      </c>
      <c r="AY94" s="355">
        <v>3.4140999999999998E-2</v>
      </c>
      <c r="BA94" s="195" t="s">
        <v>195</v>
      </c>
    </row>
    <row r="95" spans="1:53" x14ac:dyDescent="0.25">
      <c r="A95" s="590"/>
      <c r="B95" s="11" t="s">
        <v>21</v>
      </c>
      <c r="C95" s="292">
        <v>2.6424E-2</v>
      </c>
      <c r="D95" s="292">
        <v>2.6935000000000001E-2</v>
      </c>
      <c r="E95" s="292">
        <v>2.9822000000000001E-2</v>
      </c>
      <c r="F95" s="292">
        <v>3.0592000000000001E-2</v>
      </c>
      <c r="G95" s="292">
        <v>3.3579999999999999E-2</v>
      </c>
      <c r="H95" s="292">
        <v>6.0206999999999997E-2</v>
      </c>
      <c r="I95" s="292">
        <v>5.0174000000000003E-2</v>
      </c>
      <c r="J95" s="292">
        <v>5.3324999999999997E-2</v>
      </c>
      <c r="K95" s="292">
        <v>5.6530999999999998E-2</v>
      </c>
      <c r="L95" s="292">
        <v>3.5098999999999998E-2</v>
      </c>
      <c r="M95" s="292">
        <v>3.0679999999999999E-2</v>
      </c>
      <c r="N95" s="292">
        <v>3.0776999999999999E-2</v>
      </c>
      <c r="O95" s="292">
        <v>2.6424E-2</v>
      </c>
      <c r="P95" s="292">
        <v>2.6935000000000001E-2</v>
      </c>
      <c r="Q95" s="355">
        <v>3.2619000000000002E-2</v>
      </c>
      <c r="R95" s="355">
        <v>3.2872999999999999E-2</v>
      </c>
      <c r="S95" s="355">
        <v>3.3993000000000002E-2</v>
      </c>
      <c r="T95" s="355">
        <v>6.0467E-2</v>
      </c>
      <c r="U95" s="355">
        <v>5.3039999999999997E-2</v>
      </c>
      <c r="V95" s="355">
        <v>5.8611999999999997E-2</v>
      </c>
      <c r="W95" s="355">
        <v>6.1330999999999997E-2</v>
      </c>
      <c r="X95" s="355">
        <v>3.8234999999999998E-2</v>
      </c>
      <c r="Y95" s="355">
        <v>3.3286999999999997E-2</v>
      </c>
      <c r="Z95" s="355">
        <v>3.3828999999999998E-2</v>
      </c>
      <c r="AA95" s="355">
        <v>2.8787E-2</v>
      </c>
      <c r="AB95" s="355">
        <v>2.8711E-2</v>
      </c>
      <c r="AC95" s="355">
        <v>3.2619000000000002E-2</v>
      </c>
      <c r="AD95" s="355">
        <v>3.2872999999999999E-2</v>
      </c>
      <c r="AE95" s="355">
        <v>3.3993000000000002E-2</v>
      </c>
      <c r="AF95" s="355">
        <v>6.0467E-2</v>
      </c>
      <c r="AG95" s="355">
        <v>5.3039999999999997E-2</v>
      </c>
      <c r="AH95" s="355">
        <v>5.8611999999999997E-2</v>
      </c>
      <c r="AI95" s="355">
        <v>6.1330999999999997E-2</v>
      </c>
      <c r="AJ95" s="355">
        <v>3.8234999999999998E-2</v>
      </c>
      <c r="AK95" s="355">
        <v>3.3286999999999997E-2</v>
      </c>
      <c r="AL95" s="355">
        <v>3.3828999999999998E-2</v>
      </c>
      <c r="AM95" s="355">
        <v>2.8787E-2</v>
      </c>
      <c r="AN95" s="355">
        <v>2.8711E-2</v>
      </c>
      <c r="AO95" s="355">
        <v>3.2619000000000002E-2</v>
      </c>
      <c r="AP95" s="355">
        <v>3.2872999999999999E-2</v>
      </c>
      <c r="AQ95" s="355">
        <v>3.3993000000000002E-2</v>
      </c>
      <c r="AR95" s="355">
        <v>6.0467E-2</v>
      </c>
      <c r="AS95" s="355">
        <v>5.3039999999999997E-2</v>
      </c>
      <c r="AT95" s="355">
        <v>5.8611999999999997E-2</v>
      </c>
      <c r="AU95" s="355">
        <v>6.1330999999999997E-2</v>
      </c>
      <c r="AV95" s="355">
        <v>3.8234999999999998E-2</v>
      </c>
      <c r="AW95" s="355">
        <v>3.3286999999999997E-2</v>
      </c>
      <c r="AX95" s="355">
        <v>3.3828999999999998E-2</v>
      </c>
      <c r="AY95" s="355">
        <v>2.8787E-2</v>
      </c>
      <c r="BA95" s="195" t="s">
        <v>219</v>
      </c>
    </row>
    <row r="96" spans="1:53" x14ac:dyDescent="0.25">
      <c r="A96" s="590"/>
      <c r="B96" s="11" t="s">
        <v>1</v>
      </c>
      <c r="C96" s="292">
        <v>1.8069000000000002E-2</v>
      </c>
      <c r="D96" s="292">
        <v>1.8069000000000002E-2</v>
      </c>
      <c r="E96" s="292">
        <v>1.8069000000000002E-2</v>
      </c>
      <c r="F96" s="292">
        <v>2.8389999999999999E-2</v>
      </c>
      <c r="G96" s="292">
        <v>4.6775999999999998E-2</v>
      </c>
      <c r="H96" s="292">
        <v>7.7183000000000002E-2</v>
      </c>
      <c r="I96" s="292">
        <v>5.9184E-2</v>
      </c>
      <c r="J96" s="292">
        <v>6.5846000000000002E-2</v>
      </c>
      <c r="K96" s="292">
        <v>7.7815999999999996E-2</v>
      </c>
      <c r="L96" s="292">
        <v>3.1288000000000003E-2</v>
      </c>
      <c r="M96" s="292">
        <v>1.8069000000000002E-2</v>
      </c>
      <c r="N96" s="292">
        <v>1.8069000000000002E-2</v>
      </c>
      <c r="O96" s="292">
        <v>1.8069000000000002E-2</v>
      </c>
      <c r="P96" s="292">
        <v>1.8069000000000002E-2</v>
      </c>
      <c r="Q96" s="355">
        <v>2.0648E-2</v>
      </c>
      <c r="R96" s="355">
        <v>3.0578999999999999E-2</v>
      </c>
      <c r="S96" s="355">
        <v>4.6979E-2</v>
      </c>
      <c r="T96" s="355">
        <v>7.8361E-2</v>
      </c>
      <c r="U96" s="355">
        <v>6.2687000000000007E-2</v>
      </c>
      <c r="V96" s="355">
        <v>7.3023000000000005E-2</v>
      </c>
      <c r="W96" s="355">
        <v>8.6083000000000007E-2</v>
      </c>
      <c r="X96" s="355">
        <v>3.4047000000000001E-2</v>
      </c>
      <c r="Y96" s="355">
        <v>2.0648E-2</v>
      </c>
      <c r="Z96" s="355">
        <v>2.0648E-2</v>
      </c>
      <c r="AA96" s="355">
        <v>2.0648E-2</v>
      </c>
      <c r="AB96" s="355">
        <v>2.0648E-2</v>
      </c>
      <c r="AC96" s="355">
        <v>2.0648E-2</v>
      </c>
      <c r="AD96" s="355">
        <v>3.0578999999999999E-2</v>
      </c>
      <c r="AE96" s="355">
        <v>4.6979E-2</v>
      </c>
      <c r="AF96" s="355">
        <v>7.8361E-2</v>
      </c>
      <c r="AG96" s="355">
        <v>6.2687000000000007E-2</v>
      </c>
      <c r="AH96" s="355">
        <v>7.3023000000000005E-2</v>
      </c>
      <c r="AI96" s="355">
        <v>8.6083000000000007E-2</v>
      </c>
      <c r="AJ96" s="355">
        <v>3.4047000000000001E-2</v>
      </c>
      <c r="AK96" s="355">
        <v>2.0648E-2</v>
      </c>
      <c r="AL96" s="355">
        <v>2.0648E-2</v>
      </c>
      <c r="AM96" s="355">
        <v>2.0648E-2</v>
      </c>
      <c r="AN96" s="355">
        <v>2.0648E-2</v>
      </c>
      <c r="AO96" s="355">
        <v>2.0648E-2</v>
      </c>
      <c r="AP96" s="355">
        <v>3.0578999999999999E-2</v>
      </c>
      <c r="AQ96" s="355">
        <v>4.6979E-2</v>
      </c>
      <c r="AR96" s="355">
        <v>7.8361E-2</v>
      </c>
      <c r="AS96" s="355">
        <v>6.2687000000000007E-2</v>
      </c>
      <c r="AT96" s="355">
        <v>7.3023000000000005E-2</v>
      </c>
      <c r="AU96" s="355">
        <v>8.6083000000000007E-2</v>
      </c>
      <c r="AV96" s="355">
        <v>3.4047000000000001E-2</v>
      </c>
      <c r="AW96" s="355">
        <v>2.0648E-2</v>
      </c>
      <c r="AX96" s="355">
        <v>2.0648E-2</v>
      </c>
      <c r="AY96" s="355">
        <v>2.0648E-2</v>
      </c>
    </row>
    <row r="97" spans="1:51" x14ac:dyDescent="0.25">
      <c r="A97" s="590"/>
      <c r="B97" s="11" t="s">
        <v>22</v>
      </c>
      <c r="C97" s="292">
        <v>1.9696999999999999E-2</v>
      </c>
      <c r="D97" s="292">
        <v>1.9747000000000001E-2</v>
      </c>
      <c r="E97" s="292">
        <v>1.8321E-2</v>
      </c>
      <c r="F97" s="292">
        <v>1.9553000000000001E-2</v>
      </c>
      <c r="G97" s="292">
        <v>1.8366E-2</v>
      </c>
      <c r="H97" s="292">
        <v>2.0587999999999999E-2</v>
      </c>
      <c r="I97" s="292">
        <v>2.001E-2</v>
      </c>
      <c r="J97" s="292">
        <v>2.0625999999999999E-2</v>
      </c>
      <c r="K97" s="292">
        <v>2.0587000000000001E-2</v>
      </c>
      <c r="L97" s="292">
        <v>1.8308000000000001E-2</v>
      </c>
      <c r="M97" s="292">
        <v>1.8096000000000001E-2</v>
      </c>
      <c r="N97" s="292">
        <v>1.8273999999999999E-2</v>
      </c>
      <c r="O97" s="292">
        <v>1.9696999999999999E-2</v>
      </c>
      <c r="P97" s="292">
        <v>1.9747000000000001E-2</v>
      </c>
      <c r="Q97" s="355">
        <v>2.0892999999999998E-2</v>
      </c>
      <c r="R97" s="355">
        <v>2.1996999999999999E-2</v>
      </c>
      <c r="S97" s="355">
        <v>2.0916000000000001E-2</v>
      </c>
      <c r="T97" s="355">
        <v>2.3053000000000001E-2</v>
      </c>
      <c r="U97" s="355">
        <v>2.2516000000000001E-2</v>
      </c>
      <c r="V97" s="355">
        <v>2.3172000000000002E-2</v>
      </c>
      <c r="W97" s="355">
        <v>2.3123999999999999E-2</v>
      </c>
      <c r="X97" s="355">
        <v>2.0895E-2</v>
      </c>
      <c r="Y97" s="355">
        <v>2.0674999999999999E-2</v>
      </c>
      <c r="Z97" s="355">
        <v>2.0853E-2</v>
      </c>
      <c r="AA97" s="355">
        <v>2.2197000000000001E-2</v>
      </c>
      <c r="AB97" s="355">
        <v>2.2082999999999998E-2</v>
      </c>
      <c r="AC97" s="355">
        <v>2.0892999999999998E-2</v>
      </c>
      <c r="AD97" s="355">
        <v>2.1996999999999999E-2</v>
      </c>
      <c r="AE97" s="355">
        <v>2.0916000000000001E-2</v>
      </c>
      <c r="AF97" s="355">
        <v>2.3053000000000001E-2</v>
      </c>
      <c r="AG97" s="355">
        <v>2.2516000000000001E-2</v>
      </c>
      <c r="AH97" s="355">
        <v>2.3172000000000002E-2</v>
      </c>
      <c r="AI97" s="355">
        <v>2.3123999999999999E-2</v>
      </c>
      <c r="AJ97" s="355">
        <v>2.0895E-2</v>
      </c>
      <c r="AK97" s="355">
        <v>2.0674999999999999E-2</v>
      </c>
      <c r="AL97" s="355">
        <v>2.0853E-2</v>
      </c>
      <c r="AM97" s="355">
        <v>2.2197000000000001E-2</v>
      </c>
      <c r="AN97" s="355">
        <v>2.2082999999999998E-2</v>
      </c>
      <c r="AO97" s="355">
        <v>2.0892999999999998E-2</v>
      </c>
      <c r="AP97" s="355">
        <v>2.1996999999999999E-2</v>
      </c>
      <c r="AQ97" s="355">
        <v>2.0916000000000001E-2</v>
      </c>
      <c r="AR97" s="355">
        <v>2.3053000000000001E-2</v>
      </c>
      <c r="AS97" s="355">
        <v>2.2516000000000001E-2</v>
      </c>
      <c r="AT97" s="355">
        <v>2.3172000000000002E-2</v>
      </c>
      <c r="AU97" s="355">
        <v>2.3123999999999999E-2</v>
      </c>
      <c r="AV97" s="355">
        <v>2.0895E-2</v>
      </c>
      <c r="AW97" s="355">
        <v>2.0674999999999999E-2</v>
      </c>
      <c r="AX97" s="355">
        <v>2.0853E-2</v>
      </c>
      <c r="AY97" s="355">
        <v>2.2197000000000001E-2</v>
      </c>
    </row>
    <row r="98" spans="1:51" x14ac:dyDescent="0.25">
      <c r="A98" s="590"/>
      <c r="B98" s="11" t="s">
        <v>9</v>
      </c>
      <c r="C98" s="292">
        <v>3.1731000000000002E-2</v>
      </c>
      <c r="D98" s="292">
        <v>3.2084000000000001E-2</v>
      </c>
      <c r="E98" s="292">
        <v>3.0380000000000001E-2</v>
      </c>
      <c r="F98" s="292">
        <v>3.0831000000000001E-2</v>
      </c>
      <c r="G98" s="292">
        <v>2.9693000000000001E-2</v>
      </c>
      <c r="H98" s="292">
        <v>1.9928000000000001E-2</v>
      </c>
      <c r="I98" s="292">
        <v>1.9928000000000001E-2</v>
      </c>
      <c r="J98" s="292">
        <v>1.9928000000000001E-2</v>
      </c>
      <c r="K98" s="292">
        <v>5.3747999999999997E-2</v>
      </c>
      <c r="L98" s="292">
        <v>3.3760999999999999E-2</v>
      </c>
      <c r="M98" s="292">
        <v>3.8767999999999997E-2</v>
      </c>
      <c r="N98" s="292">
        <v>2.7831999999999999E-2</v>
      </c>
      <c r="O98" s="292">
        <v>3.1731000000000002E-2</v>
      </c>
      <c r="P98" s="292">
        <v>3.2084000000000001E-2</v>
      </c>
      <c r="Q98" s="355">
        <v>3.3221000000000001E-2</v>
      </c>
      <c r="R98" s="355">
        <v>3.3128999999999999E-2</v>
      </c>
      <c r="S98" s="355">
        <v>3.0651000000000001E-2</v>
      </c>
      <c r="T98" s="355">
        <v>2.2435E-2</v>
      </c>
      <c r="U98" s="355">
        <v>2.2435E-2</v>
      </c>
      <c r="V98" s="355">
        <v>2.2435E-2</v>
      </c>
      <c r="W98" s="355">
        <v>5.8249000000000002E-2</v>
      </c>
      <c r="X98" s="355">
        <v>3.6738E-2</v>
      </c>
      <c r="Y98" s="355">
        <v>4.2414E-2</v>
      </c>
      <c r="Z98" s="355">
        <v>3.0734999999999998E-2</v>
      </c>
      <c r="AA98" s="355">
        <v>3.4140999999999998E-2</v>
      </c>
      <c r="AB98" s="355">
        <v>3.3374000000000001E-2</v>
      </c>
      <c r="AC98" s="355">
        <v>3.3221000000000001E-2</v>
      </c>
      <c r="AD98" s="355">
        <v>3.3128999999999999E-2</v>
      </c>
      <c r="AE98" s="355">
        <v>3.0651000000000001E-2</v>
      </c>
      <c r="AF98" s="355">
        <v>2.2435E-2</v>
      </c>
      <c r="AG98" s="355">
        <v>2.2435E-2</v>
      </c>
      <c r="AH98" s="355">
        <v>2.2435E-2</v>
      </c>
      <c r="AI98" s="355">
        <v>5.8249000000000002E-2</v>
      </c>
      <c r="AJ98" s="355">
        <v>3.6738E-2</v>
      </c>
      <c r="AK98" s="355">
        <v>4.2414E-2</v>
      </c>
      <c r="AL98" s="355">
        <v>3.0734999999999998E-2</v>
      </c>
      <c r="AM98" s="355">
        <v>3.4140999999999998E-2</v>
      </c>
      <c r="AN98" s="355">
        <v>3.3374000000000001E-2</v>
      </c>
      <c r="AO98" s="355">
        <v>3.3221000000000001E-2</v>
      </c>
      <c r="AP98" s="355">
        <v>3.3128999999999999E-2</v>
      </c>
      <c r="AQ98" s="355">
        <v>3.0651000000000001E-2</v>
      </c>
      <c r="AR98" s="355">
        <v>2.2435E-2</v>
      </c>
      <c r="AS98" s="355">
        <v>2.2435E-2</v>
      </c>
      <c r="AT98" s="355">
        <v>2.2435E-2</v>
      </c>
      <c r="AU98" s="355">
        <v>5.8249000000000002E-2</v>
      </c>
      <c r="AV98" s="355">
        <v>3.6738E-2</v>
      </c>
      <c r="AW98" s="355">
        <v>4.2414E-2</v>
      </c>
      <c r="AX98" s="355">
        <v>3.0734999999999998E-2</v>
      </c>
      <c r="AY98" s="355">
        <v>3.4140999999999998E-2</v>
      </c>
    </row>
    <row r="99" spans="1:51" x14ac:dyDescent="0.25">
      <c r="A99" s="590"/>
      <c r="B99" s="11" t="s">
        <v>3</v>
      </c>
      <c r="C99" s="292">
        <v>3.1730000000000001E-2</v>
      </c>
      <c r="D99" s="292">
        <v>3.2064000000000002E-2</v>
      </c>
      <c r="E99" s="292">
        <v>3.0006000000000001E-2</v>
      </c>
      <c r="F99" s="292">
        <v>2.7834999999999999E-2</v>
      </c>
      <c r="G99" s="292">
        <v>3.9120000000000002E-2</v>
      </c>
      <c r="H99" s="292">
        <v>7.6133999999999993E-2</v>
      </c>
      <c r="I99" s="292">
        <v>5.8799999999999998E-2</v>
      </c>
      <c r="J99" s="292">
        <v>6.5284999999999996E-2</v>
      </c>
      <c r="K99" s="292">
        <v>7.3496000000000006E-2</v>
      </c>
      <c r="L99" s="292">
        <v>3.1467000000000002E-2</v>
      </c>
      <c r="M99" s="292">
        <v>3.7912000000000001E-2</v>
      </c>
      <c r="N99" s="292">
        <v>2.7827000000000001E-2</v>
      </c>
      <c r="O99" s="292">
        <v>3.1730000000000001E-2</v>
      </c>
      <c r="P99" s="292">
        <v>3.2064000000000002E-2</v>
      </c>
      <c r="Q99" s="355">
        <v>3.2818E-2</v>
      </c>
      <c r="R99" s="355">
        <v>3.0006000000000001E-2</v>
      </c>
      <c r="S99" s="355">
        <v>3.9079000000000003E-2</v>
      </c>
      <c r="T99" s="355">
        <v>7.7214000000000005E-2</v>
      </c>
      <c r="U99" s="355">
        <v>6.2258000000000001E-2</v>
      </c>
      <c r="V99" s="355">
        <v>7.2376999999999997E-2</v>
      </c>
      <c r="W99" s="355">
        <v>8.0799999999999997E-2</v>
      </c>
      <c r="X99" s="355">
        <v>3.4236999999999997E-2</v>
      </c>
      <c r="Y99" s="355">
        <v>4.1384999999999998E-2</v>
      </c>
      <c r="Z99" s="355">
        <v>3.073E-2</v>
      </c>
      <c r="AA99" s="355">
        <v>3.4140999999999998E-2</v>
      </c>
      <c r="AB99" s="355">
        <v>3.3355000000000003E-2</v>
      </c>
      <c r="AC99" s="355">
        <v>3.2818E-2</v>
      </c>
      <c r="AD99" s="355">
        <v>3.0006000000000001E-2</v>
      </c>
      <c r="AE99" s="355">
        <v>3.9079000000000003E-2</v>
      </c>
      <c r="AF99" s="355">
        <v>7.7214000000000005E-2</v>
      </c>
      <c r="AG99" s="355">
        <v>6.2258000000000001E-2</v>
      </c>
      <c r="AH99" s="355">
        <v>7.2376999999999997E-2</v>
      </c>
      <c r="AI99" s="355">
        <v>8.0799999999999997E-2</v>
      </c>
      <c r="AJ99" s="355">
        <v>3.4236999999999997E-2</v>
      </c>
      <c r="AK99" s="355">
        <v>4.1384999999999998E-2</v>
      </c>
      <c r="AL99" s="355">
        <v>3.073E-2</v>
      </c>
      <c r="AM99" s="355">
        <v>3.4140999999999998E-2</v>
      </c>
      <c r="AN99" s="355">
        <v>3.3355000000000003E-2</v>
      </c>
      <c r="AO99" s="355">
        <v>3.2818E-2</v>
      </c>
      <c r="AP99" s="355">
        <v>3.0006000000000001E-2</v>
      </c>
      <c r="AQ99" s="355">
        <v>3.9079000000000003E-2</v>
      </c>
      <c r="AR99" s="355">
        <v>7.7214000000000005E-2</v>
      </c>
      <c r="AS99" s="355">
        <v>6.2258000000000001E-2</v>
      </c>
      <c r="AT99" s="355">
        <v>7.2376999999999997E-2</v>
      </c>
      <c r="AU99" s="355">
        <v>8.0799999999999997E-2</v>
      </c>
      <c r="AV99" s="355">
        <v>3.4236999999999997E-2</v>
      </c>
      <c r="AW99" s="355">
        <v>4.1384999999999998E-2</v>
      </c>
      <c r="AX99" s="355">
        <v>3.073E-2</v>
      </c>
      <c r="AY99" s="355">
        <v>3.4140999999999998E-2</v>
      </c>
    </row>
    <row r="100" spans="1:51" x14ac:dyDescent="0.25">
      <c r="A100" s="590"/>
      <c r="B100" s="11" t="s">
        <v>4</v>
      </c>
      <c r="C100" s="292">
        <v>2.8287E-2</v>
      </c>
      <c r="D100" s="292">
        <v>2.8268999999999999E-2</v>
      </c>
      <c r="E100" s="292">
        <v>2.8424999999999999E-2</v>
      </c>
      <c r="F100" s="292">
        <v>2.9860999999999999E-2</v>
      </c>
      <c r="G100" s="292">
        <v>3.3857999999999999E-2</v>
      </c>
      <c r="H100" s="292">
        <v>5.8526000000000002E-2</v>
      </c>
      <c r="I100" s="292">
        <v>5.3754999999999997E-2</v>
      </c>
      <c r="J100" s="292">
        <v>5.3427000000000002E-2</v>
      </c>
      <c r="K100" s="292">
        <v>5.3490999999999997E-2</v>
      </c>
      <c r="L100" s="292">
        <v>3.5626999999999999E-2</v>
      </c>
      <c r="M100" s="292">
        <v>3.2128999999999998E-2</v>
      </c>
      <c r="N100" s="292">
        <v>2.9715999999999999E-2</v>
      </c>
      <c r="O100" s="292">
        <v>2.8287E-2</v>
      </c>
      <c r="P100" s="292">
        <v>2.8268999999999999E-2</v>
      </c>
      <c r="Q100" s="355">
        <v>3.1116999999999999E-2</v>
      </c>
      <c r="R100" s="355">
        <v>3.2096E-2</v>
      </c>
      <c r="S100" s="355">
        <v>3.4242000000000002E-2</v>
      </c>
      <c r="T100" s="355">
        <v>5.8727000000000001E-2</v>
      </c>
      <c r="U100" s="355">
        <v>5.6832000000000001E-2</v>
      </c>
      <c r="V100" s="355">
        <v>5.8723999999999998E-2</v>
      </c>
      <c r="W100" s="355">
        <v>5.7965000000000003E-2</v>
      </c>
      <c r="X100" s="355">
        <v>3.8825999999999999E-2</v>
      </c>
      <c r="Y100" s="355">
        <v>3.4846000000000002E-2</v>
      </c>
      <c r="Z100" s="355">
        <v>3.2696999999999997E-2</v>
      </c>
      <c r="AA100" s="355">
        <v>3.0648000000000002E-2</v>
      </c>
      <c r="AB100" s="355">
        <v>2.9905999999999999E-2</v>
      </c>
      <c r="AC100" s="355">
        <v>3.1116999999999999E-2</v>
      </c>
      <c r="AD100" s="355">
        <v>3.2096E-2</v>
      </c>
      <c r="AE100" s="355">
        <v>3.4242000000000002E-2</v>
      </c>
      <c r="AF100" s="355">
        <v>5.8727000000000001E-2</v>
      </c>
      <c r="AG100" s="355">
        <v>5.6832000000000001E-2</v>
      </c>
      <c r="AH100" s="355">
        <v>5.8723999999999998E-2</v>
      </c>
      <c r="AI100" s="355">
        <v>5.7965000000000003E-2</v>
      </c>
      <c r="AJ100" s="355">
        <v>3.8825999999999999E-2</v>
      </c>
      <c r="AK100" s="355">
        <v>3.4846000000000002E-2</v>
      </c>
      <c r="AL100" s="355">
        <v>3.2696999999999997E-2</v>
      </c>
      <c r="AM100" s="355">
        <v>3.0648000000000002E-2</v>
      </c>
      <c r="AN100" s="355">
        <v>2.9905999999999999E-2</v>
      </c>
      <c r="AO100" s="355">
        <v>3.1116999999999999E-2</v>
      </c>
      <c r="AP100" s="355">
        <v>3.2096E-2</v>
      </c>
      <c r="AQ100" s="355">
        <v>3.4242000000000002E-2</v>
      </c>
      <c r="AR100" s="355">
        <v>5.8727000000000001E-2</v>
      </c>
      <c r="AS100" s="355">
        <v>5.6832000000000001E-2</v>
      </c>
      <c r="AT100" s="355">
        <v>5.8723999999999998E-2</v>
      </c>
      <c r="AU100" s="355">
        <v>5.7965000000000003E-2</v>
      </c>
      <c r="AV100" s="355">
        <v>3.8825999999999999E-2</v>
      </c>
      <c r="AW100" s="355">
        <v>3.4846000000000002E-2</v>
      </c>
      <c r="AX100" s="355">
        <v>3.2696999999999997E-2</v>
      </c>
      <c r="AY100" s="355">
        <v>3.0648000000000002E-2</v>
      </c>
    </row>
    <row r="101" spans="1:51" x14ac:dyDescent="0.25">
      <c r="A101" s="590"/>
      <c r="B101" s="11" t="s">
        <v>5</v>
      </c>
      <c r="C101" s="292">
        <v>2.6759000000000002E-2</v>
      </c>
      <c r="D101" s="292">
        <v>2.7252999999999999E-2</v>
      </c>
      <c r="E101" s="292">
        <v>2.7386000000000001E-2</v>
      </c>
      <c r="F101" s="292">
        <v>2.7399E-2</v>
      </c>
      <c r="G101" s="292">
        <v>3.1260000000000003E-2</v>
      </c>
      <c r="H101" s="292">
        <v>5.3324000000000003E-2</v>
      </c>
      <c r="I101" s="292">
        <v>5.024E-2</v>
      </c>
      <c r="J101" s="292">
        <v>4.9953999999999998E-2</v>
      </c>
      <c r="K101" s="292">
        <v>5.0927E-2</v>
      </c>
      <c r="L101" s="292">
        <v>3.2402E-2</v>
      </c>
      <c r="M101" s="292">
        <v>3.0643E-2</v>
      </c>
      <c r="N101" s="292">
        <v>2.8851999999999999E-2</v>
      </c>
      <c r="O101" s="292">
        <v>2.6759000000000002E-2</v>
      </c>
      <c r="P101" s="292">
        <v>2.7252999999999999E-2</v>
      </c>
      <c r="Q101" s="355">
        <v>3.0048999999999999E-2</v>
      </c>
      <c r="R101" s="355">
        <v>2.9555999999999999E-2</v>
      </c>
      <c r="S101" s="355">
        <v>3.1981000000000002E-2</v>
      </c>
      <c r="T101" s="355">
        <v>5.3499999999999999E-2</v>
      </c>
      <c r="U101" s="355">
        <v>5.3107000000000001E-2</v>
      </c>
      <c r="V101" s="355">
        <v>5.4892000000000003E-2</v>
      </c>
      <c r="W101" s="355">
        <v>5.5126000000000001E-2</v>
      </c>
      <c r="X101" s="355">
        <v>3.5233E-2</v>
      </c>
      <c r="Y101" s="355">
        <v>3.3248E-2</v>
      </c>
      <c r="Z101" s="355">
        <v>3.1798E-2</v>
      </c>
      <c r="AA101" s="355">
        <v>2.9121000000000001E-2</v>
      </c>
      <c r="AB101" s="355">
        <v>2.8996000000000001E-2</v>
      </c>
      <c r="AC101" s="355">
        <v>3.0048999999999999E-2</v>
      </c>
      <c r="AD101" s="355">
        <v>2.9555999999999999E-2</v>
      </c>
      <c r="AE101" s="355">
        <v>3.1981000000000002E-2</v>
      </c>
      <c r="AF101" s="355">
        <v>5.3499999999999999E-2</v>
      </c>
      <c r="AG101" s="355">
        <v>5.3107000000000001E-2</v>
      </c>
      <c r="AH101" s="355">
        <v>5.4892000000000003E-2</v>
      </c>
      <c r="AI101" s="355">
        <v>5.5126000000000001E-2</v>
      </c>
      <c r="AJ101" s="355">
        <v>3.5233E-2</v>
      </c>
      <c r="AK101" s="355">
        <v>3.3248E-2</v>
      </c>
      <c r="AL101" s="355">
        <v>3.1798E-2</v>
      </c>
      <c r="AM101" s="355">
        <v>2.9121000000000001E-2</v>
      </c>
      <c r="AN101" s="355">
        <v>2.8996000000000001E-2</v>
      </c>
      <c r="AO101" s="355">
        <v>3.0048999999999999E-2</v>
      </c>
      <c r="AP101" s="355">
        <v>2.9555999999999999E-2</v>
      </c>
      <c r="AQ101" s="355">
        <v>3.1981000000000002E-2</v>
      </c>
      <c r="AR101" s="355">
        <v>5.3499999999999999E-2</v>
      </c>
      <c r="AS101" s="355">
        <v>5.3107000000000001E-2</v>
      </c>
      <c r="AT101" s="355">
        <v>5.4892000000000003E-2</v>
      </c>
      <c r="AU101" s="355">
        <v>5.5126000000000001E-2</v>
      </c>
      <c r="AV101" s="355">
        <v>3.5233E-2</v>
      </c>
      <c r="AW101" s="355">
        <v>3.3248E-2</v>
      </c>
      <c r="AX101" s="355">
        <v>3.1798E-2</v>
      </c>
      <c r="AY101" s="355">
        <v>2.9121000000000001E-2</v>
      </c>
    </row>
    <row r="102" spans="1:51" x14ac:dyDescent="0.25">
      <c r="A102" s="590"/>
      <c r="B102" s="11" t="s">
        <v>23</v>
      </c>
      <c r="C102" s="292">
        <v>2.6759000000000002E-2</v>
      </c>
      <c r="D102" s="292">
        <v>2.7252999999999999E-2</v>
      </c>
      <c r="E102" s="292">
        <v>2.7386000000000001E-2</v>
      </c>
      <c r="F102" s="292">
        <v>2.7399E-2</v>
      </c>
      <c r="G102" s="292">
        <v>3.1260000000000003E-2</v>
      </c>
      <c r="H102" s="292">
        <v>5.3324000000000003E-2</v>
      </c>
      <c r="I102" s="292">
        <v>5.024E-2</v>
      </c>
      <c r="J102" s="292">
        <v>4.9953999999999998E-2</v>
      </c>
      <c r="K102" s="292">
        <v>5.0927E-2</v>
      </c>
      <c r="L102" s="292">
        <v>3.2402E-2</v>
      </c>
      <c r="M102" s="292">
        <v>3.0643E-2</v>
      </c>
      <c r="N102" s="292">
        <v>2.8851999999999999E-2</v>
      </c>
      <c r="O102" s="292">
        <v>2.6759000000000002E-2</v>
      </c>
      <c r="P102" s="292">
        <v>2.7252999999999999E-2</v>
      </c>
      <c r="Q102" s="355">
        <v>3.0048999999999999E-2</v>
      </c>
      <c r="R102" s="355">
        <v>2.9555999999999999E-2</v>
      </c>
      <c r="S102" s="355">
        <v>3.1981000000000002E-2</v>
      </c>
      <c r="T102" s="355">
        <v>5.3499999999999999E-2</v>
      </c>
      <c r="U102" s="355">
        <v>5.3107000000000001E-2</v>
      </c>
      <c r="V102" s="355">
        <v>5.4892000000000003E-2</v>
      </c>
      <c r="W102" s="355">
        <v>5.5126000000000001E-2</v>
      </c>
      <c r="X102" s="355">
        <v>3.5233E-2</v>
      </c>
      <c r="Y102" s="355">
        <v>3.3248E-2</v>
      </c>
      <c r="Z102" s="355">
        <v>3.1798E-2</v>
      </c>
      <c r="AA102" s="355">
        <v>2.9121000000000001E-2</v>
      </c>
      <c r="AB102" s="355">
        <v>2.8996000000000001E-2</v>
      </c>
      <c r="AC102" s="355">
        <v>3.0048999999999999E-2</v>
      </c>
      <c r="AD102" s="355">
        <v>2.9555999999999999E-2</v>
      </c>
      <c r="AE102" s="355">
        <v>3.1981000000000002E-2</v>
      </c>
      <c r="AF102" s="355">
        <v>5.3499999999999999E-2</v>
      </c>
      <c r="AG102" s="355">
        <v>5.3107000000000001E-2</v>
      </c>
      <c r="AH102" s="355">
        <v>5.4892000000000003E-2</v>
      </c>
      <c r="AI102" s="355">
        <v>5.5126000000000001E-2</v>
      </c>
      <c r="AJ102" s="355">
        <v>3.5233E-2</v>
      </c>
      <c r="AK102" s="355">
        <v>3.3248E-2</v>
      </c>
      <c r="AL102" s="355">
        <v>3.1798E-2</v>
      </c>
      <c r="AM102" s="355">
        <v>2.9121000000000001E-2</v>
      </c>
      <c r="AN102" s="355">
        <v>2.8996000000000001E-2</v>
      </c>
      <c r="AO102" s="355">
        <v>3.0048999999999999E-2</v>
      </c>
      <c r="AP102" s="355">
        <v>2.9555999999999999E-2</v>
      </c>
      <c r="AQ102" s="355">
        <v>3.1981000000000002E-2</v>
      </c>
      <c r="AR102" s="355">
        <v>5.3499999999999999E-2</v>
      </c>
      <c r="AS102" s="355">
        <v>5.3107000000000001E-2</v>
      </c>
      <c r="AT102" s="355">
        <v>5.4892000000000003E-2</v>
      </c>
      <c r="AU102" s="355">
        <v>5.5126000000000001E-2</v>
      </c>
      <c r="AV102" s="355">
        <v>3.5233E-2</v>
      </c>
      <c r="AW102" s="355">
        <v>3.3248E-2</v>
      </c>
      <c r="AX102" s="355">
        <v>3.1798E-2</v>
      </c>
      <c r="AY102" s="355">
        <v>2.9121000000000001E-2</v>
      </c>
    </row>
    <row r="103" spans="1:51" x14ac:dyDescent="0.25">
      <c r="A103" s="590"/>
      <c r="B103" s="11" t="s">
        <v>24</v>
      </c>
      <c r="C103" s="292">
        <v>2.6759000000000002E-2</v>
      </c>
      <c r="D103" s="292">
        <v>2.7252999999999999E-2</v>
      </c>
      <c r="E103" s="292">
        <v>2.7386000000000001E-2</v>
      </c>
      <c r="F103" s="292">
        <v>2.7399E-2</v>
      </c>
      <c r="G103" s="292">
        <v>3.1260000000000003E-2</v>
      </c>
      <c r="H103" s="292">
        <v>5.3324000000000003E-2</v>
      </c>
      <c r="I103" s="292">
        <v>5.024E-2</v>
      </c>
      <c r="J103" s="292">
        <v>4.9953999999999998E-2</v>
      </c>
      <c r="K103" s="292">
        <v>5.0927E-2</v>
      </c>
      <c r="L103" s="292">
        <v>3.2402E-2</v>
      </c>
      <c r="M103" s="292">
        <v>3.0643E-2</v>
      </c>
      <c r="N103" s="292">
        <v>2.8851999999999999E-2</v>
      </c>
      <c r="O103" s="292">
        <v>2.6759000000000002E-2</v>
      </c>
      <c r="P103" s="292">
        <v>2.7252999999999999E-2</v>
      </c>
      <c r="Q103" s="355">
        <v>3.0048999999999999E-2</v>
      </c>
      <c r="R103" s="355">
        <v>2.9555999999999999E-2</v>
      </c>
      <c r="S103" s="355">
        <v>3.1981000000000002E-2</v>
      </c>
      <c r="T103" s="355">
        <v>5.3499999999999999E-2</v>
      </c>
      <c r="U103" s="355">
        <v>5.3107000000000001E-2</v>
      </c>
      <c r="V103" s="355">
        <v>5.4892000000000003E-2</v>
      </c>
      <c r="W103" s="355">
        <v>5.5126000000000001E-2</v>
      </c>
      <c r="X103" s="355">
        <v>3.5233E-2</v>
      </c>
      <c r="Y103" s="355">
        <v>3.3248E-2</v>
      </c>
      <c r="Z103" s="355">
        <v>3.1798E-2</v>
      </c>
      <c r="AA103" s="355">
        <v>2.9121000000000001E-2</v>
      </c>
      <c r="AB103" s="355">
        <v>2.8996000000000001E-2</v>
      </c>
      <c r="AC103" s="355">
        <v>3.0048999999999999E-2</v>
      </c>
      <c r="AD103" s="355">
        <v>2.9555999999999999E-2</v>
      </c>
      <c r="AE103" s="355">
        <v>3.1981000000000002E-2</v>
      </c>
      <c r="AF103" s="355">
        <v>5.3499999999999999E-2</v>
      </c>
      <c r="AG103" s="355">
        <v>5.3107000000000001E-2</v>
      </c>
      <c r="AH103" s="355">
        <v>5.4892000000000003E-2</v>
      </c>
      <c r="AI103" s="355">
        <v>5.5126000000000001E-2</v>
      </c>
      <c r="AJ103" s="355">
        <v>3.5233E-2</v>
      </c>
      <c r="AK103" s="355">
        <v>3.3248E-2</v>
      </c>
      <c r="AL103" s="355">
        <v>3.1798E-2</v>
      </c>
      <c r="AM103" s="355">
        <v>2.9121000000000001E-2</v>
      </c>
      <c r="AN103" s="355">
        <v>2.8996000000000001E-2</v>
      </c>
      <c r="AO103" s="355">
        <v>3.0048999999999999E-2</v>
      </c>
      <c r="AP103" s="355">
        <v>2.9555999999999999E-2</v>
      </c>
      <c r="AQ103" s="355">
        <v>3.1981000000000002E-2</v>
      </c>
      <c r="AR103" s="355">
        <v>5.3499999999999999E-2</v>
      </c>
      <c r="AS103" s="355">
        <v>5.3107000000000001E-2</v>
      </c>
      <c r="AT103" s="355">
        <v>5.4892000000000003E-2</v>
      </c>
      <c r="AU103" s="355">
        <v>5.5126000000000001E-2</v>
      </c>
      <c r="AV103" s="355">
        <v>3.5233E-2</v>
      </c>
      <c r="AW103" s="355">
        <v>3.3248E-2</v>
      </c>
      <c r="AX103" s="355">
        <v>3.1798E-2</v>
      </c>
      <c r="AY103" s="355">
        <v>2.9121000000000001E-2</v>
      </c>
    </row>
    <row r="104" spans="1:51" x14ac:dyDescent="0.25">
      <c r="A104" s="590"/>
      <c r="B104" s="11" t="s">
        <v>7</v>
      </c>
      <c r="C104" s="292">
        <v>2.5267999999999999E-2</v>
      </c>
      <c r="D104" s="292">
        <v>2.5718999999999999E-2</v>
      </c>
      <c r="E104" s="292">
        <v>2.7040000000000002E-2</v>
      </c>
      <c r="F104" s="292">
        <v>2.7033000000000001E-2</v>
      </c>
      <c r="G104" s="292">
        <v>2.9512E-2</v>
      </c>
      <c r="H104" s="292">
        <v>5.0269000000000001E-2</v>
      </c>
      <c r="I104" s="292">
        <v>4.4694999999999999E-2</v>
      </c>
      <c r="J104" s="292">
        <v>4.5773000000000001E-2</v>
      </c>
      <c r="K104" s="292">
        <v>4.7067999999999999E-2</v>
      </c>
      <c r="L104" s="292">
        <v>3.0495000000000001E-2</v>
      </c>
      <c r="M104" s="292">
        <v>2.8386000000000002E-2</v>
      </c>
      <c r="N104" s="292">
        <v>2.7376999999999999E-2</v>
      </c>
      <c r="O104" s="292">
        <v>2.5267999999999999E-2</v>
      </c>
      <c r="P104" s="292">
        <v>2.5718999999999999E-2</v>
      </c>
      <c r="Q104" s="355">
        <v>2.9700000000000001E-2</v>
      </c>
      <c r="R104" s="355">
        <v>2.9179E-2</v>
      </c>
      <c r="S104" s="355">
        <v>3.0497E-2</v>
      </c>
      <c r="T104" s="355">
        <v>5.0507000000000003E-2</v>
      </c>
      <c r="U104" s="355">
        <v>4.7402E-2</v>
      </c>
      <c r="V104" s="355">
        <v>5.0279999999999998E-2</v>
      </c>
      <c r="W104" s="355">
        <v>5.0914000000000001E-2</v>
      </c>
      <c r="X104" s="355">
        <v>3.3203000000000003E-2</v>
      </c>
      <c r="Y104" s="355">
        <v>3.0950999999999999E-2</v>
      </c>
      <c r="Z104" s="355">
        <v>3.0261E-2</v>
      </c>
      <c r="AA104" s="355">
        <v>2.7629999999999998E-2</v>
      </c>
      <c r="AB104" s="355">
        <v>2.7564000000000002E-2</v>
      </c>
      <c r="AC104" s="355">
        <v>2.9700000000000001E-2</v>
      </c>
      <c r="AD104" s="355">
        <v>2.9179E-2</v>
      </c>
      <c r="AE104" s="355">
        <v>3.0497E-2</v>
      </c>
      <c r="AF104" s="355">
        <v>5.0507000000000003E-2</v>
      </c>
      <c r="AG104" s="355">
        <v>4.7402E-2</v>
      </c>
      <c r="AH104" s="355">
        <v>5.0279999999999998E-2</v>
      </c>
      <c r="AI104" s="355">
        <v>5.0914000000000001E-2</v>
      </c>
      <c r="AJ104" s="355">
        <v>3.3203000000000003E-2</v>
      </c>
      <c r="AK104" s="355">
        <v>3.0950999999999999E-2</v>
      </c>
      <c r="AL104" s="355">
        <v>3.0261E-2</v>
      </c>
      <c r="AM104" s="355">
        <v>2.7629999999999998E-2</v>
      </c>
      <c r="AN104" s="355">
        <v>2.7564000000000002E-2</v>
      </c>
      <c r="AO104" s="355">
        <v>2.9700000000000001E-2</v>
      </c>
      <c r="AP104" s="355">
        <v>2.9179E-2</v>
      </c>
      <c r="AQ104" s="355">
        <v>3.0497E-2</v>
      </c>
      <c r="AR104" s="355">
        <v>5.0507000000000003E-2</v>
      </c>
      <c r="AS104" s="355">
        <v>4.7402E-2</v>
      </c>
      <c r="AT104" s="355">
        <v>5.0279999999999998E-2</v>
      </c>
      <c r="AU104" s="355">
        <v>5.0914000000000001E-2</v>
      </c>
      <c r="AV104" s="355">
        <v>3.3203000000000003E-2</v>
      </c>
      <c r="AW104" s="355">
        <v>3.0950999999999999E-2</v>
      </c>
      <c r="AX104" s="355">
        <v>3.0261E-2</v>
      </c>
      <c r="AY104" s="355">
        <v>2.7629999999999998E-2</v>
      </c>
    </row>
    <row r="105" spans="1:51" ht="15.75" thickBot="1" x14ac:dyDescent="0.3">
      <c r="A105" s="591"/>
      <c r="B105" s="15" t="s">
        <v>8</v>
      </c>
      <c r="C105" s="291">
        <v>2.5222999999999999E-2</v>
      </c>
      <c r="D105" s="291">
        <v>2.5690999999999999E-2</v>
      </c>
      <c r="E105" s="291">
        <v>2.9033E-2</v>
      </c>
      <c r="F105" s="291">
        <v>2.9871000000000002E-2</v>
      </c>
      <c r="G105" s="291">
        <v>3.3069000000000001E-2</v>
      </c>
      <c r="H105" s="291">
        <v>6.2137999999999999E-2</v>
      </c>
      <c r="I105" s="291">
        <v>4.7690999999999997E-2</v>
      </c>
      <c r="J105" s="291">
        <v>5.2594000000000002E-2</v>
      </c>
      <c r="K105" s="291">
        <v>5.5275999999999999E-2</v>
      </c>
      <c r="L105" s="291">
        <v>3.5069000000000003E-2</v>
      </c>
      <c r="M105" s="291">
        <v>2.9561E-2</v>
      </c>
      <c r="N105" s="291">
        <v>3.0358E-2</v>
      </c>
      <c r="O105" s="291">
        <v>2.5222999999999999E-2</v>
      </c>
      <c r="P105" s="291">
        <v>2.5690999999999999E-2</v>
      </c>
      <c r="Q105" s="354">
        <v>3.1767999999999998E-2</v>
      </c>
      <c r="R105" s="354">
        <v>3.2106000000000003E-2</v>
      </c>
      <c r="S105" s="354">
        <v>3.3544999999999998E-2</v>
      </c>
      <c r="T105" s="354">
        <v>6.2475999999999997E-2</v>
      </c>
      <c r="U105" s="354">
        <v>5.0458000000000003E-2</v>
      </c>
      <c r="V105" s="354">
        <v>5.7805000000000002E-2</v>
      </c>
      <c r="W105" s="354">
        <v>5.994E-2</v>
      </c>
      <c r="X105" s="354">
        <v>3.8202E-2</v>
      </c>
      <c r="Y105" s="354">
        <v>3.2143999999999999E-2</v>
      </c>
      <c r="Z105" s="354">
        <v>3.3376999999999997E-2</v>
      </c>
      <c r="AA105" s="354">
        <v>2.7585999999999999E-2</v>
      </c>
      <c r="AB105" s="354">
        <v>2.7536999999999999E-2</v>
      </c>
      <c r="AC105" s="354">
        <v>3.1767999999999998E-2</v>
      </c>
      <c r="AD105" s="354">
        <v>3.2106000000000003E-2</v>
      </c>
      <c r="AE105" s="354">
        <v>3.3544999999999998E-2</v>
      </c>
      <c r="AF105" s="354">
        <v>6.2475999999999997E-2</v>
      </c>
      <c r="AG105" s="354">
        <v>5.0458000000000003E-2</v>
      </c>
      <c r="AH105" s="354">
        <v>5.7805000000000002E-2</v>
      </c>
      <c r="AI105" s="354">
        <v>5.994E-2</v>
      </c>
      <c r="AJ105" s="354">
        <v>3.8202E-2</v>
      </c>
      <c r="AK105" s="354">
        <v>3.2143999999999999E-2</v>
      </c>
      <c r="AL105" s="354">
        <v>3.3376999999999997E-2</v>
      </c>
      <c r="AM105" s="354">
        <v>2.7585999999999999E-2</v>
      </c>
      <c r="AN105" s="354">
        <v>2.7536999999999999E-2</v>
      </c>
      <c r="AO105" s="354">
        <v>3.1767999999999998E-2</v>
      </c>
      <c r="AP105" s="354">
        <v>3.2106000000000003E-2</v>
      </c>
      <c r="AQ105" s="354">
        <v>3.3544999999999998E-2</v>
      </c>
      <c r="AR105" s="354">
        <v>6.2475999999999997E-2</v>
      </c>
      <c r="AS105" s="354">
        <v>5.0458000000000003E-2</v>
      </c>
      <c r="AT105" s="354">
        <v>5.7805000000000002E-2</v>
      </c>
      <c r="AU105" s="354">
        <v>5.994E-2</v>
      </c>
      <c r="AV105" s="354">
        <v>3.8202E-2</v>
      </c>
      <c r="AW105" s="354">
        <v>3.2143999999999999E-2</v>
      </c>
      <c r="AX105" s="354">
        <v>3.3376999999999997E-2</v>
      </c>
      <c r="AY105" s="354">
        <v>2.7585999999999999E-2</v>
      </c>
    </row>
    <row r="106" spans="1:51" x14ac:dyDescent="0.25">
      <c r="Q106" s="353" t="s">
        <v>218</v>
      </c>
    </row>
    <row r="107" spans="1:51" ht="15.75" thickBot="1" x14ac:dyDescent="0.3">
      <c r="C107" s="617" t="s">
        <v>123</v>
      </c>
      <c r="D107" s="617"/>
      <c r="E107" s="617"/>
      <c r="F107" s="617"/>
      <c r="G107" s="617"/>
      <c r="H107" s="617"/>
      <c r="I107" s="617"/>
      <c r="J107" s="617"/>
      <c r="K107" s="617"/>
      <c r="L107" s="617"/>
      <c r="M107" s="617"/>
      <c r="N107" s="618"/>
      <c r="O107" s="616" t="s">
        <v>123</v>
      </c>
      <c r="P107" s="617"/>
      <c r="Q107" s="617"/>
      <c r="R107" s="617"/>
      <c r="S107" s="617"/>
      <c r="T107" s="617"/>
      <c r="U107" s="617"/>
      <c r="V107" s="617"/>
      <c r="W107" s="617"/>
      <c r="X107" s="617"/>
      <c r="Y107" s="617"/>
      <c r="Z107" s="617"/>
      <c r="AA107" s="616" t="s">
        <v>123</v>
      </c>
      <c r="AB107" s="617"/>
      <c r="AC107" s="617"/>
      <c r="AD107" s="617"/>
      <c r="AE107" s="617"/>
      <c r="AF107" s="617"/>
      <c r="AG107" s="617"/>
      <c r="AH107" s="617"/>
      <c r="AI107" s="617"/>
      <c r="AJ107" s="617"/>
      <c r="AK107" s="617"/>
      <c r="AL107" s="617"/>
      <c r="AM107" s="616" t="s">
        <v>123</v>
      </c>
      <c r="AN107" s="617"/>
      <c r="AO107" s="617"/>
      <c r="AP107" s="617"/>
      <c r="AQ107" s="617"/>
      <c r="AR107" s="617"/>
      <c r="AS107" s="617"/>
      <c r="AT107" s="617"/>
      <c r="AU107" s="617"/>
      <c r="AV107" s="617"/>
      <c r="AW107" s="617"/>
      <c r="AX107" s="617"/>
      <c r="AY107" s="487" t="s">
        <v>123</v>
      </c>
    </row>
    <row r="108" spans="1:51" ht="15.75" thickBot="1" x14ac:dyDescent="0.3">
      <c r="A108" s="604" t="s">
        <v>122</v>
      </c>
      <c r="B108" s="620" t="s">
        <v>124</v>
      </c>
      <c r="C108" s="621"/>
      <c r="D108" s="621"/>
      <c r="E108" s="621"/>
      <c r="F108" s="621"/>
      <c r="G108" s="621"/>
      <c r="H108" s="621"/>
      <c r="I108" s="621"/>
      <c r="J108" s="621"/>
      <c r="K108" s="621"/>
      <c r="L108" s="621"/>
      <c r="M108" s="621"/>
      <c r="N108" s="622"/>
      <c r="O108" s="592" t="s">
        <v>220</v>
      </c>
      <c r="P108" s="593"/>
      <c r="Q108" s="593"/>
      <c r="R108" s="593"/>
      <c r="S108" s="593"/>
      <c r="T108" s="593"/>
      <c r="U108" s="593"/>
      <c r="V108" s="593"/>
      <c r="W108" s="593"/>
      <c r="X108" s="593"/>
      <c r="Y108" s="593"/>
      <c r="Z108" s="594"/>
      <c r="AA108" s="592" t="s">
        <v>220</v>
      </c>
      <c r="AB108" s="593"/>
      <c r="AC108" s="593"/>
      <c r="AD108" s="593"/>
      <c r="AE108" s="593"/>
      <c r="AF108" s="593"/>
      <c r="AG108" s="593"/>
      <c r="AH108" s="593"/>
      <c r="AI108" s="593"/>
      <c r="AJ108" s="593"/>
      <c r="AK108" s="593"/>
      <c r="AL108" s="594"/>
      <c r="AM108" s="592" t="s">
        <v>220</v>
      </c>
      <c r="AN108" s="593"/>
      <c r="AO108" s="593"/>
      <c r="AP108" s="593"/>
      <c r="AQ108" s="593"/>
      <c r="AR108" s="593"/>
      <c r="AS108" s="593"/>
      <c r="AT108" s="593"/>
      <c r="AU108" s="593"/>
      <c r="AV108" s="593"/>
      <c r="AW108" s="593"/>
      <c r="AX108" s="594"/>
      <c r="AY108" s="491" t="s">
        <v>220</v>
      </c>
    </row>
    <row r="109" spans="1:51" ht="16.5" thickBot="1" x14ac:dyDescent="0.3">
      <c r="A109" s="599"/>
      <c r="B109" s="241" t="s">
        <v>145</v>
      </c>
      <c r="C109" s="146">
        <f>C$4</f>
        <v>44197</v>
      </c>
      <c r="D109" s="146">
        <f t="shared" ref="D109:AY109" si="56">D$4</f>
        <v>44228</v>
      </c>
      <c r="E109" s="146">
        <f t="shared" si="56"/>
        <v>44256</v>
      </c>
      <c r="F109" s="146">
        <f t="shared" si="56"/>
        <v>44287</v>
      </c>
      <c r="G109" s="146">
        <f t="shared" si="56"/>
        <v>44317</v>
      </c>
      <c r="H109" s="146">
        <f t="shared" si="56"/>
        <v>44348</v>
      </c>
      <c r="I109" s="146">
        <f t="shared" si="56"/>
        <v>44378</v>
      </c>
      <c r="J109" s="146">
        <f t="shared" si="56"/>
        <v>44409</v>
      </c>
      <c r="K109" s="146">
        <f t="shared" si="56"/>
        <v>44440</v>
      </c>
      <c r="L109" s="146">
        <f t="shared" si="56"/>
        <v>44470</v>
      </c>
      <c r="M109" s="146">
        <f t="shared" si="56"/>
        <v>44501</v>
      </c>
      <c r="N109" s="146">
        <f t="shared" si="56"/>
        <v>44531</v>
      </c>
      <c r="O109" s="146">
        <f t="shared" si="56"/>
        <v>44562</v>
      </c>
      <c r="P109" s="146">
        <f t="shared" si="56"/>
        <v>44593</v>
      </c>
      <c r="Q109" s="146">
        <f t="shared" si="56"/>
        <v>44621</v>
      </c>
      <c r="R109" s="146">
        <f t="shared" si="56"/>
        <v>44652</v>
      </c>
      <c r="S109" s="146">
        <f t="shared" si="56"/>
        <v>44682</v>
      </c>
      <c r="T109" s="146">
        <f t="shared" si="56"/>
        <v>44713</v>
      </c>
      <c r="U109" s="146">
        <f t="shared" si="56"/>
        <v>44743</v>
      </c>
      <c r="V109" s="146">
        <f t="shared" si="56"/>
        <v>44774</v>
      </c>
      <c r="W109" s="146">
        <f t="shared" si="56"/>
        <v>44805</v>
      </c>
      <c r="X109" s="146">
        <f t="shared" si="56"/>
        <v>44835</v>
      </c>
      <c r="Y109" s="146">
        <f t="shared" si="56"/>
        <v>44866</v>
      </c>
      <c r="Z109" s="146">
        <f t="shared" si="56"/>
        <v>44896</v>
      </c>
      <c r="AA109" s="146">
        <f t="shared" si="56"/>
        <v>44927</v>
      </c>
      <c r="AB109" s="146">
        <f t="shared" si="56"/>
        <v>44958</v>
      </c>
      <c r="AC109" s="146">
        <f t="shared" si="56"/>
        <v>44986</v>
      </c>
      <c r="AD109" s="146">
        <f t="shared" si="56"/>
        <v>45017</v>
      </c>
      <c r="AE109" s="146">
        <f t="shared" si="56"/>
        <v>45047</v>
      </c>
      <c r="AF109" s="146">
        <f t="shared" si="56"/>
        <v>45078</v>
      </c>
      <c r="AG109" s="146">
        <f t="shared" si="56"/>
        <v>45108</v>
      </c>
      <c r="AH109" s="146">
        <f t="shared" si="56"/>
        <v>45139</v>
      </c>
      <c r="AI109" s="146">
        <f t="shared" si="56"/>
        <v>45170</v>
      </c>
      <c r="AJ109" s="146">
        <f t="shared" si="56"/>
        <v>45200</v>
      </c>
      <c r="AK109" s="146">
        <f t="shared" si="56"/>
        <v>45231</v>
      </c>
      <c r="AL109" s="146">
        <f t="shared" si="56"/>
        <v>45261</v>
      </c>
      <c r="AM109" s="146">
        <f t="shared" si="56"/>
        <v>45292</v>
      </c>
      <c r="AN109" s="146">
        <f t="shared" si="56"/>
        <v>45323</v>
      </c>
      <c r="AO109" s="146">
        <f t="shared" si="56"/>
        <v>45352</v>
      </c>
      <c r="AP109" s="146">
        <f t="shared" si="56"/>
        <v>45383</v>
      </c>
      <c r="AQ109" s="146">
        <f t="shared" si="56"/>
        <v>45413</v>
      </c>
      <c r="AR109" s="146">
        <f t="shared" si="56"/>
        <v>45444</v>
      </c>
      <c r="AS109" s="146">
        <f t="shared" si="56"/>
        <v>45474</v>
      </c>
      <c r="AT109" s="146">
        <f t="shared" si="56"/>
        <v>45505</v>
      </c>
      <c r="AU109" s="146">
        <f t="shared" si="56"/>
        <v>45536</v>
      </c>
      <c r="AV109" s="146">
        <f t="shared" si="56"/>
        <v>45566</v>
      </c>
      <c r="AW109" s="146">
        <f t="shared" si="56"/>
        <v>45597</v>
      </c>
      <c r="AX109" s="146">
        <f t="shared" si="56"/>
        <v>45627</v>
      </c>
      <c r="AY109" s="146">
        <f t="shared" si="56"/>
        <v>45658</v>
      </c>
    </row>
    <row r="110" spans="1:51" x14ac:dyDescent="0.25">
      <c r="A110" s="599"/>
      <c r="B110" s="242" t="s">
        <v>20</v>
      </c>
      <c r="C110" s="293">
        <v>1.8068591999999987E-2</v>
      </c>
      <c r="D110" s="293">
        <v>1.8068592000000085E-2</v>
      </c>
      <c r="E110" s="293">
        <v>1.8068591999999953E-2</v>
      </c>
      <c r="F110" s="293">
        <v>1.8068592000000015E-2</v>
      </c>
      <c r="G110" s="293">
        <v>1.8068591999999987E-2</v>
      </c>
      <c r="H110" s="293">
        <v>1.9927983999999961E-2</v>
      </c>
      <c r="I110" s="293">
        <v>1.9927983999999899E-2</v>
      </c>
      <c r="J110" s="293">
        <v>1.9927983999999885E-2</v>
      </c>
      <c r="K110" s="293">
        <v>1.9927983999999864E-2</v>
      </c>
      <c r="L110" s="293">
        <v>1.8068591999999946E-2</v>
      </c>
      <c r="M110" s="293">
        <v>1.8068592000000057E-2</v>
      </c>
      <c r="N110" s="293">
        <v>1.8068591999999987E-2</v>
      </c>
      <c r="O110" s="293">
        <v>1.8068591999999987E-2</v>
      </c>
      <c r="P110" s="293">
        <v>1.8068592000000085E-2</v>
      </c>
      <c r="Q110" s="356">
        <v>2.3323293010974844E-2</v>
      </c>
      <c r="R110" s="356">
        <v>2.321311884647274E-2</v>
      </c>
      <c r="S110" s="356">
        <v>2.3731198013184747E-2</v>
      </c>
      <c r="T110" s="356">
        <v>2.8606933470298294E-2</v>
      </c>
      <c r="U110" s="356">
        <v>2.8564986216861803E-2</v>
      </c>
      <c r="V110" s="356">
        <v>2.8751866812939862E-2</v>
      </c>
      <c r="W110" s="356">
        <v>2.8775609433120838E-2</v>
      </c>
      <c r="X110" s="356">
        <v>2.4342465668949754E-2</v>
      </c>
      <c r="Y110" s="356">
        <v>2.3979947761775908E-2</v>
      </c>
      <c r="Z110" s="356">
        <v>2.3694199590883661E-2</v>
      </c>
      <c r="AA110" s="356">
        <v>2.3113770630064437E-2</v>
      </c>
      <c r="AB110" s="356">
        <v>2.308480619226886E-2</v>
      </c>
      <c r="AC110" s="356">
        <v>2.3323293010974844E-2</v>
      </c>
      <c r="AD110" s="356">
        <v>2.321311884647274E-2</v>
      </c>
      <c r="AE110" s="356">
        <v>2.3731198013184747E-2</v>
      </c>
      <c r="AF110" s="356">
        <v>2.8606933470298294E-2</v>
      </c>
      <c r="AG110" s="356">
        <v>2.8564986216861803E-2</v>
      </c>
      <c r="AH110" s="356">
        <v>2.8751866812939862E-2</v>
      </c>
      <c r="AI110" s="356">
        <v>2.8775609433120838E-2</v>
      </c>
      <c r="AJ110" s="356">
        <v>2.4342465668949754E-2</v>
      </c>
      <c r="AK110" s="356">
        <v>2.3979947761775908E-2</v>
      </c>
      <c r="AL110" s="356">
        <v>2.3694199590883661E-2</v>
      </c>
      <c r="AM110" s="356">
        <v>2.3113770630064437E-2</v>
      </c>
      <c r="AN110" s="356">
        <v>2.308480619226886E-2</v>
      </c>
      <c r="AO110" s="356">
        <v>2.3323293010974844E-2</v>
      </c>
      <c r="AP110" s="356">
        <v>2.321311884647274E-2</v>
      </c>
      <c r="AQ110" s="356">
        <v>2.3731198013184747E-2</v>
      </c>
      <c r="AR110" s="356">
        <v>2.8606933470298294E-2</v>
      </c>
      <c r="AS110" s="356">
        <v>2.8564986216861803E-2</v>
      </c>
      <c r="AT110" s="356">
        <v>2.8751866812939862E-2</v>
      </c>
      <c r="AU110" s="356">
        <v>2.8775609433120838E-2</v>
      </c>
      <c r="AV110" s="356">
        <v>2.4342465668949754E-2</v>
      </c>
      <c r="AW110" s="356">
        <v>2.3979947761775908E-2</v>
      </c>
      <c r="AX110" s="356">
        <v>2.3694199590883661E-2</v>
      </c>
      <c r="AY110" s="356">
        <v>2.3113770630064437E-2</v>
      </c>
    </row>
    <row r="111" spans="1:51" x14ac:dyDescent="0.25">
      <c r="A111" s="599"/>
      <c r="B111" s="242" t="s">
        <v>0</v>
      </c>
      <c r="C111" s="293">
        <v>1.8068591999999987E-2</v>
      </c>
      <c r="D111" s="293">
        <v>1.8068592000000085E-2</v>
      </c>
      <c r="E111" s="293">
        <v>1.8068591999999953E-2</v>
      </c>
      <c r="F111" s="293">
        <v>1.8068592000000015E-2</v>
      </c>
      <c r="G111" s="293">
        <v>1.8068591999999987E-2</v>
      </c>
      <c r="H111" s="293">
        <v>1.9927983999999961E-2</v>
      </c>
      <c r="I111" s="293">
        <v>1.9927983999999899E-2</v>
      </c>
      <c r="J111" s="293">
        <v>1.9927983999999885E-2</v>
      </c>
      <c r="K111" s="293">
        <v>1.9927983999999864E-2</v>
      </c>
      <c r="L111" s="293">
        <v>1.8068591999999946E-2</v>
      </c>
      <c r="M111" s="293">
        <v>1.8068592000000057E-2</v>
      </c>
      <c r="N111" s="293">
        <v>1.8068591999999987E-2</v>
      </c>
      <c r="O111" s="293">
        <v>1.8068591999999987E-2</v>
      </c>
      <c r="P111" s="293">
        <v>1.8068592000000085E-2</v>
      </c>
      <c r="Q111" s="356">
        <v>2.3897068756414595E-2</v>
      </c>
      <c r="R111" s="356">
        <v>2.3313829526834466E-2</v>
      </c>
      <c r="S111" s="356">
        <v>2.4964802170357413E-2</v>
      </c>
      <c r="T111" s="356">
        <v>3.0465985850291009E-2</v>
      </c>
      <c r="U111" s="356">
        <v>2.9429483128265644E-2</v>
      </c>
      <c r="V111" s="356">
        <v>3.0170369015297571E-2</v>
      </c>
      <c r="W111" s="356">
        <v>3.0665536551498451E-2</v>
      </c>
      <c r="X111" s="356">
        <v>2.4164472689335421E-2</v>
      </c>
      <c r="Y111" s="356">
        <v>2.5294903153218563E-2</v>
      </c>
      <c r="Z111" s="356">
        <v>2.3471402778603406E-2</v>
      </c>
      <c r="AA111" s="356">
        <v>2.4146888775834336E-2</v>
      </c>
      <c r="AB111" s="356">
        <v>2.4000297678319994E-2</v>
      </c>
      <c r="AC111" s="356">
        <v>2.3897068756414595E-2</v>
      </c>
      <c r="AD111" s="356">
        <v>2.3313829526834466E-2</v>
      </c>
      <c r="AE111" s="356">
        <v>2.4964802170357413E-2</v>
      </c>
      <c r="AF111" s="356">
        <v>3.0465985850291009E-2</v>
      </c>
      <c r="AG111" s="356">
        <v>2.9429483128265644E-2</v>
      </c>
      <c r="AH111" s="356">
        <v>3.0170369015297571E-2</v>
      </c>
      <c r="AI111" s="356">
        <v>3.0665536551498451E-2</v>
      </c>
      <c r="AJ111" s="356">
        <v>2.4164472689335421E-2</v>
      </c>
      <c r="AK111" s="356">
        <v>2.5294903153218563E-2</v>
      </c>
      <c r="AL111" s="356">
        <v>2.3471402778603406E-2</v>
      </c>
      <c r="AM111" s="356">
        <v>2.4146888775834336E-2</v>
      </c>
      <c r="AN111" s="356">
        <v>2.4000297678319994E-2</v>
      </c>
      <c r="AO111" s="356">
        <v>2.3897068756414595E-2</v>
      </c>
      <c r="AP111" s="356">
        <v>2.3313829526834466E-2</v>
      </c>
      <c r="AQ111" s="356">
        <v>2.4964802170357413E-2</v>
      </c>
      <c r="AR111" s="356">
        <v>3.0465985850291009E-2</v>
      </c>
      <c r="AS111" s="356">
        <v>2.9429483128265644E-2</v>
      </c>
      <c r="AT111" s="356">
        <v>3.0170369015297571E-2</v>
      </c>
      <c r="AU111" s="356">
        <v>3.0665536551498451E-2</v>
      </c>
      <c r="AV111" s="356">
        <v>2.4164472689335421E-2</v>
      </c>
      <c r="AW111" s="356">
        <v>2.5294903153218563E-2</v>
      </c>
      <c r="AX111" s="356">
        <v>2.3471402778603406E-2</v>
      </c>
      <c r="AY111" s="356">
        <v>2.4146888775834336E-2</v>
      </c>
    </row>
    <row r="112" spans="1:51" x14ac:dyDescent="0.25">
      <c r="A112" s="599"/>
      <c r="B112" s="242" t="s">
        <v>21</v>
      </c>
      <c r="C112" s="293">
        <v>1.8068591999999987E-2</v>
      </c>
      <c r="D112" s="293">
        <v>1.8068592000000085E-2</v>
      </c>
      <c r="E112" s="293">
        <v>1.8068591999999953E-2</v>
      </c>
      <c r="F112" s="293">
        <v>1.8068592000000015E-2</v>
      </c>
      <c r="G112" s="293">
        <v>1.8068591999999987E-2</v>
      </c>
      <c r="H112" s="293">
        <v>1.9927983999999961E-2</v>
      </c>
      <c r="I112" s="293">
        <v>1.9927983999999899E-2</v>
      </c>
      <c r="J112" s="293">
        <v>1.9927983999999885E-2</v>
      </c>
      <c r="K112" s="293">
        <v>1.9927983999999864E-2</v>
      </c>
      <c r="L112" s="293">
        <v>1.8068591999999946E-2</v>
      </c>
      <c r="M112" s="293">
        <v>1.8068592000000057E-2</v>
      </c>
      <c r="N112" s="293">
        <v>1.8068591999999987E-2</v>
      </c>
      <c r="O112" s="293">
        <v>1.8068591999999987E-2</v>
      </c>
      <c r="P112" s="293">
        <v>1.8068592000000085E-2</v>
      </c>
      <c r="Q112" s="356">
        <v>2.3858274435910272E-2</v>
      </c>
      <c r="R112" s="356">
        <v>2.39077296305596E-2</v>
      </c>
      <c r="S112" s="356">
        <v>2.4119712018997624E-2</v>
      </c>
      <c r="T112" s="356">
        <v>2.9277192076420381E-2</v>
      </c>
      <c r="U112" s="356">
        <v>2.8557701019953176E-2</v>
      </c>
      <c r="V112" s="356">
        <v>2.9111380293825227E-2</v>
      </c>
      <c r="W112" s="356">
        <v>2.9351548036595759E-2</v>
      </c>
      <c r="X112" s="356">
        <v>2.483647013594974E-2</v>
      </c>
      <c r="Y112" s="356">
        <v>2.3987366067580219E-2</v>
      </c>
      <c r="Z112" s="356">
        <v>2.4089378913695021E-2</v>
      </c>
      <c r="AA112" s="356">
        <v>2.3035856275064787E-2</v>
      </c>
      <c r="AB112" s="356">
        <v>2.3018097097034521E-2</v>
      </c>
      <c r="AC112" s="356">
        <v>2.3858274435910272E-2</v>
      </c>
      <c r="AD112" s="356">
        <v>2.39077296305596E-2</v>
      </c>
      <c r="AE112" s="356">
        <v>2.4119712018997624E-2</v>
      </c>
      <c r="AF112" s="356">
        <v>2.9277192076420381E-2</v>
      </c>
      <c r="AG112" s="356">
        <v>2.8557701019953176E-2</v>
      </c>
      <c r="AH112" s="356">
        <v>2.9111380293825227E-2</v>
      </c>
      <c r="AI112" s="356">
        <v>2.9351548036595759E-2</v>
      </c>
      <c r="AJ112" s="356">
        <v>2.483647013594974E-2</v>
      </c>
      <c r="AK112" s="356">
        <v>2.3987366067580219E-2</v>
      </c>
      <c r="AL112" s="356">
        <v>2.4089378913695021E-2</v>
      </c>
      <c r="AM112" s="356">
        <v>2.3035856275064787E-2</v>
      </c>
      <c r="AN112" s="356">
        <v>2.3018097097034521E-2</v>
      </c>
      <c r="AO112" s="356">
        <v>2.3858274435910272E-2</v>
      </c>
      <c r="AP112" s="356">
        <v>2.39077296305596E-2</v>
      </c>
      <c r="AQ112" s="356">
        <v>2.4119712018997624E-2</v>
      </c>
      <c r="AR112" s="356">
        <v>2.9277192076420381E-2</v>
      </c>
      <c r="AS112" s="356">
        <v>2.8557701019953176E-2</v>
      </c>
      <c r="AT112" s="356">
        <v>2.9111380293825227E-2</v>
      </c>
      <c r="AU112" s="356">
        <v>2.9351548036595759E-2</v>
      </c>
      <c r="AV112" s="356">
        <v>2.483647013594974E-2</v>
      </c>
      <c r="AW112" s="356">
        <v>2.3987366067580219E-2</v>
      </c>
      <c r="AX112" s="356">
        <v>2.4089378913695021E-2</v>
      </c>
      <c r="AY112" s="356">
        <v>2.3035856275064787E-2</v>
      </c>
    </row>
    <row r="113" spans="1:51" x14ac:dyDescent="0.25">
      <c r="A113" s="599"/>
      <c r="B113" s="242" t="s">
        <v>1</v>
      </c>
      <c r="C113" s="293">
        <v>1.8068591999999987E-2</v>
      </c>
      <c r="D113" s="293">
        <v>1.8068592000000085E-2</v>
      </c>
      <c r="E113" s="293">
        <v>1.8068591999999953E-2</v>
      </c>
      <c r="F113" s="293">
        <v>1.8068592000000015E-2</v>
      </c>
      <c r="G113" s="293">
        <v>1.8068591999999987E-2</v>
      </c>
      <c r="H113" s="293">
        <v>1.9927983999999961E-2</v>
      </c>
      <c r="I113" s="293">
        <v>1.9927983999999899E-2</v>
      </c>
      <c r="J113" s="293">
        <v>1.9927983999999885E-2</v>
      </c>
      <c r="K113" s="293">
        <v>1.9927983999999864E-2</v>
      </c>
      <c r="L113" s="293">
        <v>1.8068591999999946E-2</v>
      </c>
      <c r="M113" s="293">
        <v>1.8068592000000057E-2</v>
      </c>
      <c r="N113" s="293">
        <v>1.8068591999999987E-2</v>
      </c>
      <c r="O113" s="293">
        <v>1.8068591999999987E-2</v>
      </c>
      <c r="P113" s="293">
        <v>1.8068592000000085E-2</v>
      </c>
      <c r="Q113" s="356">
        <v>2.0648262403999099E-2</v>
      </c>
      <c r="R113" s="356">
        <v>2.3438898061895055E-2</v>
      </c>
      <c r="S113" s="356">
        <v>2.5988402964995303E-2</v>
      </c>
      <c r="T113" s="356">
        <v>3.053153206925488E-2</v>
      </c>
      <c r="U113" s="356">
        <v>2.9464928594527161E-2</v>
      </c>
      <c r="V113" s="356">
        <v>3.0211763272592014E-2</v>
      </c>
      <c r="W113" s="356">
        <v>3.0933268689587849E-2</v>
      </c>
      <c r="X113" s="356">
        <v>2.4129610294570381E-2</v>
      </c>
      <c r="Y113" s="356">
        <v>2.0648262403999099E-2</v>
      </c>
      <c r="Z113" s="356">
        <v>2.0648262403999799E-2</v>
      </c>
      <c r="AA113" s="356">
        <v>2.0648262404000001E-2</v>
      </c>
      <c r="AB113" s="356">
        <v>2.0648262404000101E-2</v>
      </c>
      <c r="AC113" s="356">
        <v>2.0648262403999099E-2</v>
      </c>
      <c r="AD113" s="356">
        <v>2.3438898061895055E-2</v>
      </c>
      <c r="AE113" s="356">
        <v>2.5988402964995303E-2</v>
      </c>
      <c r="AF113" s="356">
        <v>3.053153206925488E-2</v>
      </c>
      <c r="AG113" s="356">
        <v>2.9464928594527161E-2</v>
      </c>
      <c r="AH113" s="356">
        <v>3.0211763272592014E-2</v>
      </c>
      <c r="AI113" s="356">
        <v>3.0933268689587849E-2</v>
      </c>
      <c r="AJ113" s="356">
        <v>2.4129610294570381E-2</v>
      </c>
      <c r="AK113" s="356">
        <v>2.0648262403999099E-2</v>
      </c>
      <c r="AL113" s="356">
        <v>2.0648262403999799E-2</v>
      </c>
      <c r="AM113" s="356">
        <v>2.0648262404000001E-2</v>
      </c>
      <c r="AN113" s="356">
        <v>2.0648262404000101E-2</v>
      </c>
      <c r="AO113" s="356">
        <v>2.0648262403999099E-2</v>
      </c>
      <c r="AP113" s="356">
        <v>2.3438898061895055E-2</v>
      </c>
      <c r="AQ113" s="356">
        <v>2.5988402964995303E-2</v>
      </c>
      <c r="AR113" s="356">
        <v>3.053153206925488E-2</v>
      </c>
      <c r="AS113" s="356">
        <v>2.9464928594527161E-2</v>
      </c>
      <c r="AT113" s="356">
        <v>3.0211763272592014E-2</v>
      </c>
      <c r="AU113" s="356">
        <v>3.0933268689587849E-2</v>
      </c>
      <c r="AV113" s="356">
        <v>2.4129610294570381E-2</v>
      </c>
      <c r="AW113" s="356">
        <v>2.0648262403999099E-2</v>
      </c>
      <c r="AX113" s="356">
        <v>2.0648262403999799E-2</v>
      </c>
      <c r="AY113" s="356">
        <v>2.0648262404000001E-2</v>
      </c>
    </row>
    <row r="114" spans="1:51" x14ac:dyDescent="0.25">
      <c r="A114" s="599"/>
      <c r="B114" s="242" t="s">
        <v>22</v>
      </c>
      <c r="C114" s="293">
        <v>1.8068591999999987E-2</v>
      </c>
      <c r="D114" s="293">
        <v>1.8068592000000085E-2</v>
      </c>
      <c r="E114" s="293">
        <v>1.8068591999999953E-2</v>
      </c>
      <c r="F114" s="293">
        <v>1.8068592000000015E-2</v>
      </c>
      <c r="G114" s="293">
        <v>1.8068591999999987E-2</v>
      </c>
      <c r="H114" s="293">
        <v>1.9927983999999961E-2</v>
      </c>
      <c r="I114" s="293">
        <v>1.9927983999999899E-2</v>
      </c>
      <c r="J114" s="293">
        <v>1.9927983999999885E-2</v>
      </c>
      <c r="K114" s="293">
        <v>1.9927983999999864E-2</v>
      </c>
      <c r="L114" s="293">
        <v>1.8068591999999946E-2</v>
      </c>
      <c r="M114" s="293">
        <v>1.8068592000000057E-2</v>
      </c>
      <c r="N114" s="293">
        <v>1.8068591999999987E-2</v>
      </c>
      <c r="O114" s="293">
        <v>1.8068591999999987E-2</v>
      </c>
      <c r="P114" s="293">
        <v>1.8068592000000085E-2</v>
      </c>
      <c r="Q114" s="356">
        <v>2.0737176729359496E-2</v>
      </c>
      <c r="R114" s="356">
        <v>2.1123166806762524E-2</v>
      </c>
      <c r="S114" s="356">
        <v>2.0745647548548931E-2</v>
      </c>
      <c r="T114" s="356">
        <v>2.2660656295062944E-2</v>
      </c>
      <c r="U114" s="356">
        <v>2.2465007168238151E-2</v>
      </c>
      <c r="V114" s="356">
        <v>2.2703118412978698E-2</v>
      </c>
      <c r="W114" s="356">
        <v>2.2685874534225599E-2</v>
      </c>
      <c r="X114" s="356">
        <v>2.0737970520331724E-2</v>
      </c>
      <c r="Y114" s="356">
        <v>2.0658111937576471E-2</v>
      </c>
      <c r="Z114" s="356">
        <v>2.0722868298511984E-2</v>
      </c>
      <c r="AA114" s="356">
        <v>2.1190254124629451E-2</v>
      </c>
      <c r="AB114" s="356">
        <v>2.1152137229698852E-2</v>
      </c>
      <c r="AC114" s="356">
        <v>2.0737176729359496E-2</v>
      </c>
      <c r="AD114" s="356">
        <v>2.1123166806762524E-2</v>
      </c>
      <c r="AE114" s="356">
        <v>2.0745647548548931E-2</v>
      </c>
      <c r="AF114" s="356">
        <v>2.2660656295062944E-2</v>
      </c>
      <c r="AG114" s="356">
        <v>2.2465007168238151E-2</v>
      </c>
      <c r="AH114" s="356">
        <v>2.2703118412978698E-2</v>
      </c>
      <c r="AI114" s="356">
        <v>2.2685874534225599E-2</v>
      </c>
      <c r="AJ114" s="356">
        <v>2.0737970520331724E-2</v>
      </c>
      <c r="AK114" s="356">
        <v>2.0658111937576471E-2</v>
      </c>
      <c r="AL114" s="356">
        <v>2.0722868298511984E-2</v>
      </c>
      <c r="AM114" s="356">
        <v>2.1190254124629451E-2</v>
      </c>
      <c r="AN114" s="356">
        <v>2.1152137229698852E-2</v>
      </c>
      <c r="AO114" s="356">
        <v>2.0737176729359496E-2</v>
      </c>
      <c r="AP114" s="356">
        <v>2.1123166806762524E-2</v>
      </c>
      <c r="AQ114" s="356">
        <v>2.0745647548548931E-2</v>
      </c>
      <c r="AR114" s="356">
        <v>2.2660656295062944E-2</v>
      </c>
      <c r="AS114" s="356">
        <v>2.2465007168238151E-2</v>
      </c>
      <c r="AT114" s="356">
        <v>2.2703118412978698E-2</v>
      </c>
      <c r="AU114" s="356">
        <v>2.2685874534225599E-2</v>
      </c>
      <c r="AV114" s="356">
        <v>2.0737970520331724E-2</v>
      </c>
      <c r="AW114" s="356">
        <v>2.0658111937576471E-2</v>
      </c>
      <c r="AX114" s="356">
        <v>2.0722868298511984E-2</v>
      </c>
      <c r="AY114" s="356">
        <v>2.1190254124629451E-2</v>
      </c>
    </row>
    <row r="115" spans="1:51" x14ac:dyDescent="0.25">
      <c r="A115" s="599"/>
      <c r="B115" s="77" t="s">
        <v>9</v>
      </c>
      <c r="C115" s="293">
        <v>1.8068591999999987E-2</v>
      </c>
      <c r="D115" s="293">
        <v>1.8068592000000085E-2</v>
      </c>
      <c r="E115" s="293">
        <v>1.8068591999999953E-2</v>
      </c>
      <c r="F115" s="293">
        <v>1.8068592000000015E-2</v>
      </c>
      <c r="G115" s="293">
        <v>1.8068591999999987E-2</v>
      </c>
      <c r="H115" s="293">
        <v>1.9927983999999961E-2</v>
      </c>
      <c r="I115" s="293">
        <v>1.9927983999999899E-2</v>
      </c>
      <c r="J115" s="293">
        <v>1.9927983999999885E-2</v>
      </c>
      <c r="K115" s="293">
        <v>1.9927983999999864E-2</v>
      </c>
      <c r="L115" s="293">
        <v>1.8068591999999946E-2</v>
      </c>
      <c r="M115" s="293">
        <v>1.8068592000000057E-2</v>
      </c>
      <c r="N115" s="293">
        <v>1.8068591999999987E-2</v>
      </c>
      <c r="O115" s="293">
        <v>1.8068591999999987E-2</v>
      </c>
      <c r="P115" s="293">
        <v>1.8068592000000085E-2</v>
      </c>
      <c r="Q115" s="356">
        <v>2.397468672158775E-2</v>
      </c>
      <c r="R115" s="356">
        <v>2.3957072804052647E-2</v>
      </c>
      <c r="S115" s="356">
        <v>2.3454344374147309E-2</v>
      </c>
      <c r="T115" s="356">
        <v>2.2434774463499899E-2</v>
      </c>
      <c r="U115" s="356">
        <v>2.24347744634995E-2</v>
      </c>
      <c r="V115" s="356">
        <v>2.2434774463500201E-2</v>
      </c>
      <c r="W115" s="356">
        <v>2.9077950833408788E-2</v>
      </c>
      <c r="X115" s="356">
        <v>2.4597716891969112E-2</v>
      </c>
      <c r="Y115" s="356">
        <v>2.5433229765780715E-2</v>
      </c>
      <c r="Z115" s="356">
        <v>2.3472394813581491E-2</v>
      </c>
      <c r="AA115" s="356">
        <v>2.4146971028530511E-2</v>
      </c>
      <c r="AB115" s="356">
        <v>2.4003786443699406E-2</v>
      </c>
      <c r="AC115" s="356">
        <v>2.397468672158775E-2</v>
      </c>
      <c r="AD115" s="356">
        <v>2.3957072804052647E-2</v>
      </c>
      <c r="AE115" s="356">
        <v>2.3454344374147309E-2</v>
      </c>
      <c r="AF115" s="356">
        <v>2.2434774463499899E-2</v>
      </c>
      <c r="AG115" s="356">
        <v>2.24347744634995E-2</v>
      </c>
      <c r="AH115" s="356">
        <v>2.2434774463500201E-2</v>
      </c>
      <c r="AI115" s="356">
        <v>2.9077950833408788E-2</v>
      </c>
      <c r="AJ115" s="356">
        <v>2.4597716891969112E-2</v>
      </c>
      <c r="AK115" s="356">
        <v>2.5433229765780715E-2</v>
      </c>
      <c r="AL115" s="356">
        <v>2.3472394813581491E-2</v>
      </c>
      <c r="AM115" s="356">
        <v>2.4146971028530511E-2</v>
      </c>
      <c r="AN115" s="356">
        <v>2.4003786443699406E-2</v>
      </c>
      <c r="AO115" s="356">
        <v>2.397468672158775E-2</v>
      </c>
      <c r="AP115" s="356">
        <v>2.3957072804052647E-2</v>
      </c>
      <c r="AQ115" s="356">
        <v>2.3454344374147309E-2</v>
      </c>
      <c r="AR115" s="356">
        <v>2.2434774463499899E-2</v>
      </c>
      <c r="AS115" s="356">
        <v>2.24347744634995E-2</v>
      </c>
      <c r="AT115" s="356">
        <v>2.2434774463500201E-2</v>
      </c>
      <c r="AU115" s="356">
        <v>2.9077950833408788E-2</v>
      </c>
      <c r="AV115" s="356">
        <v>2.4597716891969112E-2</v>
      </c>
      <c r="AW115" s="356">
        <v>2.5433229765780715E-2</v>
      </c>
      <c r="AX115" s="356">
        <v>2.3472394813581491E-2</v>
      </c>
      <c r="AY115" s="356">
        <v>2.4146971028530511E-2</v>
      </c>
    </row>
    <row r="116" spans="1:51" x14ac:dyDescent="0.25">
      <c r="A116" s="599"/>
      <c r="B116" s="77" t="s">
        <v>3</v>
      </c>
      <c r="C116" s="293">
        <v>1.8068591999999987E-2</v>
      </c>
      <c r="D116" s="293">
        <v>1.8068592000000085E-2</v>
      </c>
      <c r="E116" s="293">
        <v>1.8068591999999953E-2</v>
      </c>
      <c r="F116" s="293">
        <v>1.8068592000000015E-2</v>
      </c>
      <c r="G116" s="293">
        <v>1.8068591999999987E-2</v>
      </c>
      <c r="H116" s="293">
        <v>1.9927983999999961E-2</v>
      </c>
      <c r="I116" s="293">
        <v>1.9927983999999899E-2</v>
      </c>
      <c r="J116" s="293">
        <v>1.9927983999999885E-2</v>
      </c>
      <c r="K116" s="293">
        <v>1.9927983999999864E-2</v>
      </c>
      <c r="L116" s="293">
        <v>1.8068591999999946E-2</v>
      </c>
      <c r="M116" s="293">
        <v>1.8068592000000057E-2</v>
      </c>
      <c r="N116" s="293">
        <v>1.8068591999999987E-2</v>
      </c>
      <c r="O116" s="293">
        <v>1.8068591999999987E-2</v>
      </c>
      <c r="P116" s="293">
        <v>1.8068592000000085E-2</v>
      </c>
      <c r="Q116" s="356">
        <v>2.3897068756414595E-2</v>
      </c>
      <c r="R116" s="356">
        <v>2.3313829526834466E-2</v>
      </c>
      <c r="S116" s="356">
        <v>2.4964802170357413E-2</v>
      </c>
      <c r="T116" s="356">
        <v>3.0465985850291009E-2</v>
      </c>
      <c r="U116" s="356">
        <v>2.9429483128265644E-2</v>
      </c>
      <c r="V116" s="356">
        <v>3.0170369015297571E-2</v>
      </c>
      <c r="W116" s="356">
        <v>3.0665536551498451E-2</v>
      </c>
      <c r="X116" s="356">
        <v>2.4164472689335421E-2</v>
      </c>
      <c r="Y116" s="356">
        <v>2.5294903153218563E-2</v>
      </c>
      <c r="Z116" s="356">
        <v>2.3471402778603406E-2</v>
      </c>
      <c r="AA116" s="356">
        <v>2.4146888775834336E-2</v>
      </c>
      <c r="AB116" s="356">
        <v>2.4000297678319994E-2</v>
      </c>
      <c r="AC116" s="356">
        <v>2.3897068756414595E-2</v>
      </c>
      <c r="AD116" s="356">
        <v>2.3313829526834466E-2</v>
      </c>
      <c r="AE116" s="356">
        <v>2.4964802170357413E-2</v>
      </c>
      <c r="AF116" s="356">
        <v>3.0465985850291009E-2</v>
      </c>
      <c r="AG116" s="356">
        <v>2.9429483128265644E-2</v>
      </c>
      <c r="AH116" s="356">
        <v>3.0170369015297571E-2</v>
      </c>
      <c r="AI116" s="356">
        <v>3.0665536551498451E-2</v>
      </c>
      <c r="AJ116" s="356">
        <v>2.4164472689335421E-2</v>
      </c>
      <c r="AK116" s="356">
        <v>2.5294903153218563E-2</v>
      </c>
      <c r="AL116" s="356">
        <v>2.3471402778603406E-2</v>
      </c>
      <c r="AM116" s="356">
        <v>2.4146888775834336E-2</v>
      </c>
      <c r="AN116" s="356">
        <v>2.4000297678319994E-2</v>
      </c>
      <c r="AO116" s="356">
        <v>2.3897068756414595E-2</v>
      </c>
      <c r="AP116" s="356">
        <v>2.3313829526834466E-2</v>
      </c>
      <c r="AQ116" s="356">
        <v>2.4964802170357413E-2</v>
      </c>
      <c r="AR116" s="356">
        <v>3.0465985850291009E-2</v>
      </c>
      <c r="AS116" s="356">
        <v>2.9429483128265644E-2</v>
      </c>
      <c r="AT116" s="356">
        <v>3.0170369015297571E-2</v>
      </c>
      <c r="AU116" s="356">
        <v>3.0665536551498451E-2</v>
      </c>
      <c r="AV116" s="356">
        <v>2.4164472689335421E-2</v>
      </c>
      <c r="AW116" s="356">
        <v>2.5294903153218563E-2</v>
      </c>
      <c r="AX116" s="356">
        <v>2.3471402778603406E-2</v>
      </c>
      <c r="AY116" s="356">
        <v>2.4146888775834336E-2</v>
      </c>
    </row>
    <row r="117" spans="1:51" x14ac:dyDescent="0.25">
      <c r="A117" s="599"/>
      <c r="B117" s="77" t="s">
        <v>4</v>
      </c>
      <c r="C117" s="293">
        <v>1.8068591999999987E-2</v>
      </c>
      <c r="D117" s="293">
        <v>1.8068592000000085E-2</v>
      </c>
      <c r="E117" s="293">
        <v>1.8068591999999953E-2</v>
      </c>
      <c r="F117" s="293">
        <v>1.8068592000000015E-2</v>
      </c>
      <c r="G117" s="293">
        <v>1.8068591999999987E-2</v>
      </c>
      <c r="H117" s="293">
        <v>1.9927983999999961E-2</v>
      </c>
      <c r="I117" s="293">
        <v>1.9927983999999899E-2</v>
      </c>
      <c r="J117" s="293">
        <v>1.9927983999999885E-2</v>
      </c>
      <c r="K117" s="293">
        <v>1.9927983999999864E-2</v>
      </c>
      <c r="L117" s="293">
        <v>1.8068591999999946E-2</v>
      </c>
      <c r="M117" s="293">
        <v>1.8068592000000057E-2</v>
      </c>
      <c r="N117" s="293">
        <v>1.8068591999999987E-2</v>
      </c>
      <c r="O117" s="293">
        <v>1.8068591999999987E-2</v>
      </c>
      <c r="P117" s="293">
        <v>1.8068592000000085E-2</v>
      </c>
      <c r="Q117" s="356">
        <v>2.3553415133076006E-2</v>
      </c>
      <c r="R117" s="356">
        <v>2.3754535894260277E-2</v>
      </c>
      <c r="S117" s="356">
        <v>2.4165371279916782E-2</v>
      </c>
      <c r="T117" s="356">
        <v>2.9121912626013276E-2</v>
      </c>
      <c r="U117" s="356">
        <v>2.8944110599542203E-2</v>
      </c>
      <c r="V117" s="356">
        <v>2.9121680220686882E-2</v>
      </c>
      <c r="W117" s="356">
        <v>2.9051576371753238E-2</v>
      </c>
      <c r="X117" s="356">
        <v>2.4926874373975675E-2</v>
      </c>
      <c r="Y117" s="356">
        <v>2.4274277566719897E-2</v>
      </c>
      <c r="Z117" s="356">
        <v>2.3873520393900585E-2</v>
      </c>
      <c r="AA117" s="356">
        <v>2.3453850881604333E-2</v>
      </c>
      <c r="AB117" s="356">
        <v>2.3291688777670631E-2</v>
      </c>
      <c r="AC117" s="356">
        <v>2.3553415133076006E-2</v>
      </c>
      <c r="AD117" s="356">
        <v>2.3754535894260277E-2</v>
      </c>
      <c r="AE117" s="356">
        <v>2.4165371279916782E-2</v>
      </c>
      <c r="AF117" s="356">
        <v>2.9121912626013276E-2</v>
      </c>
      <c r="AG117" s="356">
        <v>2.8944110599542203E-2</v>
      </c>
      <c r="AH117" s="356">
        <v>2.9121680220686882E-2</v>
      </c>
      <c r="AI117" s="356">
        <v>2.9051576371753238E-2</v>
      </c>
      <c r="AJ117" s="356">
        <v>2.4926874373975675E-2</v>
      </c>
      <c r="AK117" s="356">
        <v>2.4274277566719897E-2</v>
      </c>
      <c r="AL117" s="356">
        <v>2.3873520393900585E-2</v>
      </c>
      <c r="AM117" s="356">
        <v>2.3453850881604333E-2</v>
      </c>
      <c r="AN117" s="356">
        <v>2.3291688777670631E-2</v>
      </c>
      <c r="AO117" s="356">
        <v>2.3553415133076006E-2</v>
      </c>
      <c r="AP117" s="356">
        <v>2.3754535894260277E-2</v>
      </c>
      <c r="AQ117" s="356">
        <v>2.4165371279916782E-2</v>
      </c>
      <c r="AR117" s="356">
        <v>2.9121912626013276E-2</v>
      </c>
      <c r="AS117" s="356">
        <v>2.8944110599542203E-2</v>
      </c>
      <c r="AT117" s="356">
        <v>2.9121680220686882E-2</v>
      </c>
      <c r="AU117" s="356">
        <v>2.9051576371753238E-2</v>
      </c>
      <c r="AV117" s="356">
        <v>2.4926874373975675E-2</v>
      </c>
      <c r="AW117" s="356">
        <v>2.4274277566719897E-2</v>
      </c>
      <c r="AX117" s="356">
        <v>2.3873520393900585E-2</v>
      </c>
      <c r="AY117" s="356">
        <v>2.3453850881604333E-2</v>
      </c>
    </row>
    <row r="118" spans="1:51" x14ac:dyDescent="0.25">
      <c r="A118" s="599"/>
      <c r="B118" s="77" t="s">
        <v>5</v>
      </c>
      <c r="C118" s="293">
        <v>1.8068591999999987E-2</v>
      </c>
      <c r="D118" s="293">
        <v>1.8068592000000085E-2</v>
      </c>
      <c r="E118" s="293">
        <v>1.8068591999999953E-2</v>
      </c>
      <c r="F118" s="293">
        <v>1.8068592000000015E-2</v>
      </c>
      <c r="G118" s="293">
        <v>1.8068591999999987E-2</v>
      </c>
      <c r="H118" s="293">
        <v>1.9927983999999961E-2</v>
      </c>
      <c r="I118" s="293">
        <v>1.9927983999999899E-2</v>
      </c>
      <c r="J118" s="293">
        <v>1.9927983999999885E-2</v>
      </c>
      <c r="K118" s="293">
        <v>1.9927983999999864E-2</v>
      </c>
      <c r="L118" s="293">
        <v>1.8068591999999946E-2</v>
      </c>
      <c r="M118" s="293">
        <v>1.8068592000000057E-2</v>
      </c>
      <c r="N118" s="293">
        <v>1.8068591999999987E-2</v>
      </c>
      <c r="O118" s="293">
        <v>1.8068591999999987E-2</v>
      </c>
      <c r="P118" s="293">
        <v>1.8068592000000085E-2</v>
      </c>
      <c r="Q118" s="356">
        <v>2.3323293010974844E-2</v>
      </c>
      <c r="R118" s="356">
        <v>2.321311884647274E-2</v>
      </c>
      <c r="S118" s="356">
        <v>2.3731198013184747E-2</v>
      </c>
      <c r="T118" s="356">
        <v>2.8606933470298294E-2</v>
      </c>
      <c r="U118" s="356">
        <v>2.8564986216861803E-2</v>
      </c>
      <c r="V118" s="356">
        <v>2.8751866812939862E-2</v>
      </c>
      <c r="W118" s="356">
        <v>2.8775609433120838E-2</v>
      </c>
      <c r="X118" s="356">
        <v>2.4342465668949754E-2</v>
      </c>
      <c r="Y118" s="356">
        <v>2.3979947761775908E-2</v>
      </c>
      <c r="Z118" s="356">
        <v>2.3694199590883661E-2</v>
      </c>
      <c r="AA118" s="356">
        <v>2.3113770630064437E-2</v>
      </c>
      <c r="AB118" s="356">
        <v>2.308480619226886E-2</v>
      </c>
      <c r="AC118" s="356">
        <v>2.3323293010974844E-2</v>
      </c>
      <c r="AD118" s="356">
        <v>2.321311884647274E-2</v>
      </c>
      <c r="AE118" s="356">
        <v>2.3731198013184747E-2</v>
      </c>
      <c r="AF118" s="356">
        <v>2.8606933470298294E-2</v>
      </c>
      <c r="AG118" s="356">
        <v>2.8564986216861803E-2</v>
      </c>
      <c r="AH118" s="356">
        <v>2.8751866812939862E-2</v>
      </c>
      <c r="AI118" s="356">
        <v>2.8775609433120838E-2</v>
      </c>
      <c r="AJ118" s="356">
        <v>2.4342465668949754E-2</v>
      </c>
      <c r="AK118" s="356">
        <v>2.3979947761775908E-2</v>
      </c>
      <c r="AL118" s="356">
        <v>2.3694199590883661E-2</v>
      </c>
      <c r="AM118" s="356">
        <v>2.3113770630064437E-2</v>
      </c>
      <c r="AN118" s="356">
        <v>2.308480619226886E-2</v>
      </c>
      <c r="AO118" s="356">
        <v>2.3323293010974844E-2</v>
      </c>
      <c r="AP118" s="356">
        <v>2.321311884647274E-2</v>
      </c>
      <c r="AQ118" s="356">
        <v>2.3731198013184747E-2</v>
      </c>
      <c r="AR118" s="356">
        <v>2.8606933470298294E-2</v>
      </c>
      <c r="AS118" s="356">
        <v>2.8564986216861803E-2</v>
      </c>
      <c r="AT118" s="356">
        <v>2.8751866812939862E-2</v>
      </c>
      <c r="AU118" s="356">
        <v>2.8775609433120838E-2</v>
      </c>
      <c r="AV118" s="356">
        <v>2.4342465668949754E-2</v>
      </c>
      <c r="AW118" s="356">
        <v>2.3979947761775908E-2</v>
      </c>
      <c r="AX118" s="356">
        <v>2.3694199590883661E-2</v>
      </c>
      <c r="AY118" s="356">
        <v>2.3113770630064437E-2</v>
      </c>
    </row>
    <row r="119" spans="1:51" x14ac:dyDescent="0.25">
      <c r="A119" s="599"/>
      <c r="B119" s="77" t="s">
        <v>23</v>
      </c>
      <c r="C119" s="293">
        <v>1.8068591999999987E-2</v>
      </c>
      <c r="D119" s="293">
        <v>1.8068592000000085E-2</v>
      </c>
      <c r="E119" s="293">
        <v>1.8068591999999953E-2</v>
      </c>
      <c r="F119" s="293">
        <v>1.8068592000000015E-2</v>
      </c>
      <c r="G119" s="293">
        <v>1.8068591999999987E-2</v>
      </c>
      <c r="H119" s="293">
        <v>1.9927983999999961E-2</v>
      </c>
      <c r="I119" s="293">
        <v>1.9927983999999899E-2</v>
      </c>
      <c r="J119" s="293">
        <v>1.9927983999999885E-2</v>
      </c>
      <c r="K119" s="293">
        <v>1.9927983999999864E-2</v>
      </c>
      <c r="L119" s="293">
        <v>1.8068591999999946E-2</v>
      </c>
      <c r="M119" s="293">
        <v>1.8068592000000057E-2</v>
      </c>
      <c r="N119" s="293">
        <v>1.8068591999999987E-2</v>
      </c>
      <c r="O119" s="293">
        <v>1.8068591999999987E-2</v>
      </c>
      <c r="P119" s="293">
        <v>1.8068592000000085E-2</v>
      </c>
      <c r="Q119" s="356">
        <v>2.3323293010974844E-2</v>
      </c>
      <c r="R119" s="356">
        <v>2.321311884647274E-2</v>
      </c>
      <c r="S119" s="356">
        <v>2.3731198013184747E-2</v>
      </c>
      <c r="T119" s="356">
        <v>2.8606933470298294E-2</v>
      </c>
      <c r="U119" s="356">
        <v>2.8564986216861803E-2</v>
      </c>
      <c r="V119" s="356">
        <v>2.8751866812939862E-2</v>
      </c>
      <c r="W119" s="356">
        <v>2.8775609433120838E-2</v>
      </c>
      <c r="X119" s="356">
        <v>2.4342465668949754E-2</v>
      </c>
      <c r="Y119" s="356">
        <v>2.3979947761775908E-2</v>
      </c>
      <c r="Z119" s="356">
        <v>2.3694199590883661E-2</v>
      </c>
      <c r="AA119" s="356">
        <v>2.3113770630064437E-2</v>
      </c>
      <c r="AB119" s="356">
        <v>2.308480619226886E-2</v>
      </c>
      <c r="AC119" s="356">
        <v>2.3323293010974844E-2</v>
      </c>
      <c r="AD119" s="356">
        <v>2.321311884647274E-2</v>
      </c>
      <c r="AE119" s="356">
        <v>2.3731198013184747E-2</v>
      </c>
      <c r="AF119" s="356">
        <v>2.8606933470298294E-2</v>
      </c>
      <c r="AG119" s="356">
        <v>2.8564986216861803E-2</v>
      </c>
      <c r="AH119" s="356">
        <v>2.8751866812939862E-2</v>
      </c>
      <c r="AI119" s="356">
        <v>2.8775609433120838E-2</v>
      </c>
      <c r="AJ119" s="356">
        <v>2.4342465668949754E-2</v>
      </c>
      <c r="AK119" s="356">
        <v>2.3979947761775908E-2</v>
      </c>
      <c r="AL119" s="356">
        <v>2.3694199590883661E-2</v>
      </c>
      <c r="AM119" s="356">
        <v>2.3113770630064437E-2</v>
      </c>
      <c r="AN119" s="356">
        <v>2.308480619226886E-2</v>
      </c>
      <c r="AO119" s="356">
        <v>2.3323293010974844E-2</v>
      </c>
      <c r="AP119" s="356">
        <v>2.321311884647274E-2</v>
      </c>
      <c r="AQ119" s="356">
        <v>2.3731198013184747E-2</v>
      </c>
      <c r="AR119" s="356">
        <v>2.8606933470298294E-2</v>
      </c>
      <c r="AS119" s="356">
        <v>2.8564986216861803E-2</v>
      </c>
      <c r="AT119" s="356">
        <v>2.8751866812939862E-2</v>
      </c>
      <c r="AU119" s="356">
        <v>2.8775609433120838E-2</v>
      </c>
      <c r="AV119" s="356">
        <v>2.4342465668949754E-2</v>
      </c>
      <c r="AW119" s="356">
        <v>2.3979947761775908E-2</v>
      </c>
      <c r="AX119" s="356">
        <v>2.3694199590883661E-2</v>
      </c>
      <c r="AY119" s="356">
        <v>2.3113770630064437E-2</v>
      </c>
    </row>
    <row r="120" spans="1:51" x14ac:dyDescent="0.25">
      <c r="A120" s="599"/>
      <c r="B120" s="77" t="s">
        <v>24</v>
      </c>
      <c r="C120" s="293">
        <v>1.8068591999999987E-2</v>
      </c>
      <c r="D120" s="293">
        <v>1.8068592000000085E-2</v>
      </c>
      <c r="E120" s="293">
        <v>1.8068591999999953E-2</v>
      </c>
      <c r="F120" s="293">
        <v>1.8068592000000015E-2</v>
      </c>
      <c r="G120" s="293">
        <v>1.8068591999999987E-2</v>
      </c>
      <c r="H120" s="293">
        <v>1.9927983999999961E-2</v>
      </c>
      <c r="I120" s="293">
        <v>1.9927983999999899E-2</v>
      </c>
      <c r="J120" s="293">
        <v>1.9927983999999885E-2</v>
      </c>
      <c r="K120" s="293">
        <v>1.9927983999999864E-2</v>
      </c>
      <c r="L120" s="293">
        <v>1.8068591999999946E-2</v>
      </c>
      <c r="M120" s="293">
        <v>1.8068592000000057E-2</v>
      </c>
      <c r="N120" s="293">
        <v>1.8068591999999987E-2</v>
      </c>
      <c r="O120" s="293">
        <v>1.8068591999999987E-2</v>
      </c>
      <c r="P120" s="293">
        <v>1.8068592000000085E-2</v>
      </c>
      <c r="Q120" s="356">
        <v>2.3323293010974844E-2</v>
      </c>
      <c r="R120" s="356">
        <v>2.321311884647274E-2</v>
      </c>
      <c r="S120" s="356">
        <v>2.3731198013184747E-2</v>
      </c>
      <c r="T120" s="356">
        <v>2.8606933470298294E-2</v>
      </c>
      <c r="U120" s="356">
        <v>2.8564986216861803E-2</v>
      </c>
      <c r="V120" s="356">
        <v>2.8751866812939862E-2</v>
      </c>
      <c r="W120" s="356">
        <v>2.8775609433120838E-2</v>
      </c>
      <c r="X120" s="356">
        <v>2.4342465668949754E-2</v>
      </c>
      <c r="Y120" s="356">
        <v>2.3979947761775908E-2</v>
      </c>
      <c r="Z120" s="356">
        <v>2.3694199590883661E-2</v>
      </c>
      <c r="AA120" s="356">
        <v>2.3113770630064437E-2</v>
      </c>
      <c r="AB120" s="356">
        <v>2.308480619226886E-2</v>
      </c>
      <c r="AC120" s="356">
        <v>2.3323293010974844E-2</v>
      </c>
      <c r="AD120" s="356">
        <v>2.321311884647274E-2</v>
      </c>
      <c r="AE120" s="356">
        <v>2.3731198013184747E-2</v>
      </c>
      <c r="AF120" s="356">
        <v>2.8606933470298294E-2</v>
      </c>
      <c r="AG120" s="356">
        <v>2.8564986216861803E-2</v>
      </c>
      <c r="AH120" s="356">
        <v>2.8751866812939862E-2</v>
      </c>
      <c r="AI120" s="356">
        <v>2.8775609433120838E-2</v>
      </c>
      <c r="AJ120" s="356">
        <v>2.4342465668949754E-2</v>
      </c>
      <c r="AK120" s="356">
        <v>2.3979947761775908E-2</v>
      </c>
      <c r="AL120" s="356">
        <v>2.3694199590883661E-2</v>
      </c>
      <c r="AM120" s="356">
        <v>2.3113770630064437E-2</v>
      </c>
      <c r="AN120" s="356">
        <v>2.308480619226886E-2</v>
      </c>
      <c r="AO120" s="356">
        <v>2.3323293010974844E-2</v>
      </c>
      <c r="AP120" s="356">
        <v>2.321311884647274E-2</v>
      </c>
      <c r="AQ120" s="356">
        <v>2.3731198013184747E-2</v>
      </c>
      <c r="AR120" s="356">
        <v>2.8606933470298294E-2</v>
      </c>
      <c r="AS120" s="356">
        <v>2.8564986216861803E-2</v>
      </c>
      <c r="AT120" s="356">
        <v>2.8751866812939862E-2</v>
      </c>
      <c r="AU120" s="356">
        <v>2.8775609433120838E-2</v>
      </c>
      <c r="AV120" s="356">
        <v>2.4342465668949754E-2</v>
      </c>
      <c r="AW120" s="356">
        <v>2.3979947761775908E-2</v>
      </c>
      <c r="AX120" s="356">
        <v>2.3694199590883661E-2</v>
      </c>
      <c r="AY120" s="356">
        <v>2.3113770630064437E-2</v>
      </c>
    </row>
    <row r="121" spans="1:51" x14ac:dyDescent="0.25">
      <c r="A121" s="599"/>
      <c r="B121" s="77" t="s">
        <v>7</v>
      </c>
      <c r="C121" s="293">
        <v>1.8068591999999987E-2</v>
      </c>
      <c r="D121" s="293">
        <v>1.8068592000000085E-2</v>
      </c>
      <c r="E121" s="293">
        <v>1.8068591999999953E-2</v>
      </c>
      <c r="F121" s="293">
        <v>1.8068592000000015E-2</v>
      </c>
      <c r="G121" s="293">
        <v>1.8068591999999987E-2</v>
      </c>
      <c r="H121" s="293">
        <v>1.9927983999999961E-2</v>
      </c>
      <c r="I121" s="293">
        <v>1.9927983999999899E-2</v>
      </c>
      <c r="J121" s="293">
        <v>1.9927983999999885E-2</v>
      </c>
      <c r="K121" s="293">
        <v>1.9927983999999864E-2</v>
      </c>
      <c r="L121" s="293">
        <v>1.8068591999999946E-2</v>
      </c>
      <c r="M121" s="293">
        <v>1.8068592000000057E-2</v>
      </c>
      <c r="N121" s="293">
        <v>1.8068591999999987E-2</v>
      </c>
      <c r="O121" s="293">
        <v>1.8068591999999987E-2</v>
      </c>
      <c r="P121" s="293">
        <v>1.8068592000000085E-2</v>
      </c>
      <c r="Q121" s="356">
        <v>2.3245601221352157E-2</v>
      </c>
      <c r="R121" s="356">
        <v>2.3127027336541043E-2</v>
      </c>
      <c r="S121" s="356">
        <v>2.3421168850018034E-2</v>
      </c>
      <c r="T121" s="356">
        <v>2.8274064522205176E-2</v>
      </c>
      <c r="U121" s="356">
        <v>2.7894054503184957E-2</v>
      </c>
      <c r="V121" s="356">
        <v>2.8247518313558765E-2</v>
      </c>
      <c r="W121" s="356">
        <v>2.8321210128337788E-2</v>
      </c>
      <c r="X121" s="356">
        <v>2.3971269067429666E-2</v>
      </c>
      <c r="Y121" s="356">
        <v>2.3518317911700115E-2</v>
      </c>
      <c r="Z121" s="356">
        <v>2.3369939774339158E-2</v>
      </c>
      <c r="AA121" s="356">
        <v>2.2756510058789724E-2</v>
      </c>
      <c r="AB121" s="356">
        <v>2.2739855778448167E-2</v>
      </c>
      <c r="AC121" s="356">
        <v>2.3245601221352157E-2</v>
      </c>
      <c r="AD121" s="356">
        <v>2.3127027336541043E-2</v>
      </c>
      <c r="AE121" s="356">
        <v>2.3421168850018034E-2</v>
      </c>
      <c r="AF121" s="356">
        <v>2.8274064522205176E-2</v>
      </c>
      <c r="AG121" s="356">
        <v>2.7894054503184957E-2</v>
      </c>
      <c r="AH121" s="356">
        <v>2.8247518313558765E-2</v>
      </c>
      <c r="AI121" s="356">
        <v>2.8321210128337788E-2</v>
      </c>
      <c r="AJ121" s="356">
        <v>2.3971269067429666E-2</v>
      </c>
      <c r="AK121" s="356">
        <v>2.3518317911700115E-2</v>
      </c>
      <c r="AL121" s="356">
        <v>2.3369939774339158E-2</v>
      </c>
      <c r="AM121" s="356">
        <v>2.2756510058789724E-2</v>
      </c>
      <c r="AN121" s="356">
        <v>2.2739855778448167E-2</v>
      </c>
      <c r="AO121" s="356">
        <v>2.3245601221352157E-2</v>
      </c>
      <c r="AP121" s="356">
        <v>2.3127027336541043E-2</v>
      </c>
      <c r="AQ121" s="356">
        <v>2.3421168850018034E-2</v>
      </c>
      <c r="AR121" s="356">
        <v>2.8274064522205176E-2</v>
      </c>
      <c r="AS121" s="356">
        <v>2.7894054503184957E-2</v>
      </c>
      <c r="AT121" s="356">
        <v>2.8247518313558765E-2</v>
      </c>
      <c r="AU121" s="356">
        <v>2.8321210128337788E-2</v>
      </c>
      <c r="AV121" s="356">
        <v>2.3971269067429666E-2</v>
      </c>
      <c r="AW121" s="356">
        <v>2.3518317911700115E-2</v>
      </c>
      <c r="AX121" s="356">
        <v>2.3369939774339158E-2</v>
      </c>
      <c r="AY121" s="356">
        <v>2.2756510058789724E-2</v>
      </c>
    </row>
    <row r="122" spans="1:51" ht="15.75" thickBot="1" x14ac:dyDescent="0.3">
      <c r="A122" s="600"/>
      <c r="B122" s="79" t="s">
        <v>8</v>
      </c>
      <c r="C122" s="293">
        <v>1.8068591999999987E-2</v>
      </c>
      <c r="D122" s="293">
        <v>1.8068592000000085E-2</v>
      </c>
      <c r="E122" s="293">
        <v>1.8068591999999953E-2</v>
      </c>
      <c r="F122" s="293">
        <v>1.8068592000000015E-2</v>
      </c>
      <c r="G122" s="293">
        <v>1.8068591999999987E-2</v>
      </c>
      <c r="H122" s="293">
        <v>1.9927983999999961E-2</v>
      </c>
      <c r="I122" s="293">
        <v>1.9927983999999899E-2</v>
      </c>
      <c r="J122" s="293">
        <v>1.9927983999999885E-2</v>
      </c>
      <c r="K122" s="293">
        <v>1.9927983999999864E-2</v>
      </c>
      <c r="L122" s="293">
        <v>1.8068591999999946E-2</v>
      </c>
      <c r="M122" s="293">
        <v>1.8068592000000057E-2</v>
      </c>
      <c r="N122" s="293">
        <v>1.8068591999999987E-2</v>
      </c>
      <c r="O122" s="293">
        <v>1.8068591999999987E-2</v>
      </c>
      <c r="P122" s="293">
        <v>1.8068592000000085E-2</v>
      </c>
      <c r="Q122" s="356">
        <v>2.3688133572165281E-2</v>
      </c>
      <c r="R122" s="356">
        <v>2.3756476729642553E-2</v>
      </c>
      <c r="S122" s="356">
        <v>2.4036187263574003E-2</v>
      </c>
      <c r="T122" s="356">
        <v>2.9447556712061913E-2</v>
      </c>
      <c r="U122" s="356">
        <v>2.826837068067041E-2</v>
      </c>
      <c r="V122" s="356">
        <v>2.9036597152152885E-2</v>
      </c>
      <c r="W122" s="356">
        <v>2.9230985896088468E-2</v>
      </c>
      <c r="X122" s="356">
        <v>2.4831343761390907E-2</v>
      </c>
      <c r="Y122" s="356">
        <v>2.3764124840567877E-2</v>
      </c>
      <c r="Z122" s="356">
        <v>2.4004460695574052E-2</v>
      </c>
      <c r="AA122" s="356">
        <v>2.2745359810713212E-2</v>
      </c>
      <c r="AB122" s="356">
        <v>2.2733204229844931E-2</v>
      </c>
      <c r="AC122" s="356">
        <v>2.3688133572165281E-2</v>
      </c>
      <c r="AD122" s="356">
        <v>2.3756476729642553E-2</v>
      </c>
      <c r="AE122" s="356">
        <v>2.4036187263574003E-2</v>
      </c>
      <c r="AF122" s="356">
        <v>2.9447556712061913E-2</v>
      </c>
      <c r="AG122" s="356">
        <v>2.826837068067041E-2</v>
      </c>
      <c r="AH122" s="356">
        <v>2.9036597152152885E-2</v>
      </c>
      <c r="AI122" s="356">
        <v>2.9230985896088468E-2</v>
      </c>
      <c r="AJ122" s="356">
        <v>2.4831343761390907E-2</v>
      </c>
      <c r="AK122" s="356">
        <v>2.3764124840567877E-2</v>
      </c>
      <c r="AL122" s="356">
        <v>2.4004460695574052E-2</v>
      </c>
      <c r="AM122" s="356">
        <v>2.2745359810713212E-2</v>
      </c>
      <c r="AN122" s="356">
        <v>2.2733204229844931E-2</v>
      </c>
      <c r="AO122" s="356">
        <v>2.3688133572165281E-2</v>
      </c>
      <c r="AP122" s="356">
        <v>2.3756476729642553E-2</v>
      </c>
      <c r="AQ122" s="356">
        <v>2.4036187263574003E-2</v>
      </c>
      <c r="AR122" s="356">
        <v>2.9447556712061913E-2</v>
      </c>
      <c r="AS122" s="356">
        <v>2.826837068067041E-2</v>
      </c>
      <c r="AT122" s="356">
        <v>2.9036597152152885E-2</v>
      </c>
      <c r="AU122" s="356">
        <v>2.9230985896088468E-2</v>
      </c>
      <c r="AV122" s="356">
        <v>2.4831343761390907E-2</v>
      </c>
      <c r="AW122" s="356">
        <v>2.3764124840567877E-2</v>
      </c>
      <c r="AX122" s="356">
        <v>2.4004460695574052E-2</v>
      </c>
      <c r="AY122" s="356">
        <v>2.2745359810713212E-2</v>
      </c>
    </row>
    <row r="123" spans="1:51" x14ac:dyDescent="0.25">
      <c r="A123" s="99"/>
      <c r="B123" s="99"/>
      <c r="C123" s="100"/>
      <c r="D123" s="100"/>
      <c r="E123" s="100"/>
      <c r="F123" s="100"/>
      <c r="G123" s="100"/>
      <c r="H123" s="100"/>
      <c r="I123" s="100"/>
      <c r="J123" s="100"/>
      <c r="K123" s="100"/>
      <c r="L123" s="100"/>
      <c r="M123" s="100"/>
      <c r="N123" s="100"/>
    </row>
    <row r="124" spans="1:51" ht="15.75" thickBot="1" x14ac:dyDescent="0.3"/>
    <row r="125" spans="1:51" ht="15.75" thickBot="1" x14ac:dyDescent="0.3">
      <c r="C125" s="619" t="s">
        <v>126</v>
      </c>
      <c r="D125" s="619"/>
      <c r="E125" s="619"/>
      <c r="F125" s="619"/>
      <c r="G125" s="619"/>
      <c r="H125" s="619"/>
      <c r="I125" s="619"/>
      <c r="J125" s="619"/>
      <c r="K125" s="619"/>
      <c r="L125" s="619"/>
      <c r="M125" s="619"/>
      <c r="N125" s="619"/>
      <c r="O125" s="619" t="s">
        <v>126</v>
      </c>
      <c r="P125" s="619"/>
      <c r="Q125" s="619"/>
      <c r="R125" s="619"/>
      <c r="S125" s="619"/>
      <c r="T125" s="619"/>
      <c r="U125" s="619"/>
      <c r="V125" s="619"/>
      <c r="W125" s="619"/>
      <c r="X125" s="619"/>
      <c r="Y125" s="619"/>
      <c r="Z125" s="619"/>
      <c r="AA125" s="619" t="s">
        <v>126</v>
      </c>
      <c r="AB125" s="619"/>
      <c r="AC125" s="619"/>
      <c r="AD125" s="619"/>
      <c r="AE125" s="619"/>
      <c r="AF125" s="619"/>
      <c r="AG125" s="619"/>
      <c r="AH125" s="619"/>
      <c r="AI125" s="619"/>
      <c r="AJ125" s="619"/>
      <c r="AK125" s="619"/>
      <c r="AL125" s="619"/>
      <c r="AM125" s="619" t="s">
        <v>126</v>
      </c>
      <c r="AN125" s="619"/>
      <c r="AO125" s="619"/>
      <c r="AP125" s="619"/>
      <c r="AQ125" s="619"/>
      <c r="AR125" s="619"/>
      <c r="AS125" s="619"/>
      <c r="AT125" s="619"/>
      <c r="AU125" s="619"/>
      <c r="AV125" s="619"/>
      <c r="AW125" s="619"/>
      <c r="AX125" s="619"/>
      <c r="AY125" s="490" t="s">
        <v>126</v>
      </c>
    </row>
    <row r="126" spans="1:51" ht="16.5" thickBot="1" x14ac:dyDescent="0.3">
      <c r="A126" s="598" t="s">
        <v>127</v>
      </c>
      <c r="B126" s="241" t="s">
        <v>145</v>
      </c>
      <c r="C126" s="146">
        <f>C$4</f>
        <v>44197</v>
      </c>
      <c r="D126" s="146">
        <f t="shared" ref="D126:AY126" si="57">D$4</f>
        <v>44228</v>
      </c>
      <c r="E126" s="146">
        <f t="shared" si="57"/>
        <v>44256</v>
      </c>
      <c r="F126" s="146">
        <f t="shared" si="57"/>
        <v>44287</v>
      </c>
      <c r="G126" s="146">
        <f t="shared" si="57"/>
        <v>44317</v>
      </c>
      <c r="H126" s="146">
        <f t="shared" si="57"/>
        <v>44348</v>
      </c>
      <c r="I126" s="146">
        <f t="shared" si="57"/>
        <v>44378</v>
      </c>
      <c r="J126" s="146">
        <f t="shared" si="57"/>
        <v>44409</v>
      </c>
      <c r="K126" s="146">
        <f t="shared" si="57"/>
        <v>44440</v>
      </c>
      <c r="L126" s="146">
        <f t="shared" si="57"/>
        <v>44470</v>
      </c>
      <c r="M126" s="146">
        <f t="shared" si="57"/>
        <v>44501</v>
      </c>
      <c r="N126" s="146">
        <f t="shared" si="57"/>
        <v>44531</v>
      </c>
      <c r="O126" s="146">
        <f t="shared" si="57"/>
        <v>44562</v>
      </c>
      <c r="P126" s="146">
        <f t="shared" si="57"/>
        <v>44593</v>
      </c>
      <c r="Q126" s="146">
        <f t="shared" si="57"/>
        <v>44621</v>
      </c>
      <c r="R126" s="146">
        <f t="shared" si="57"/>
        <v>44652</v>
      </c>
      <c r="S126" s="146">
        <f t="shared" si="57"/>
        <v>44682</v>
      </c>
      <c r="T126" s="146">
        <f t="shared" si="57"/>
        <v>44713</v>
      </c>
      <c r="U126" s="146">
        <f t="shared" si="57"/>
        <v>44743</v>
      </c>
      <c r="V126" s="146">
        <f t="shared" si="57"/>
        <v>44774</v>
      </c>
      <c r="W126" s="146">
        <f t="shared" si="57"/>
        <v>44805</v>
      </c>
      <c r="X126" s="146">
        <f t="shared" si="57"/>
        <v>44835</v>
      </c>
      <c r="Y126" s="146">
        <f t="shared" si="57"/>
        <v>44866</v>
      </c>
      <c r="Z126" s="146">
        <f t="shared" si="57"/>
        <v>44896</v>
      </c>
      <c r="AA126" s="146">
        <f t="shared" si="57"/>
        <v>44927</v>
      </c>
      <c r="AB126" s="146">
        <f t="shared" si="57"/>
        <v>44958</v>
      </c>
      <c r="AC126" s="146">
        <f t="shared" si="57"/>
        <v>44986</v>
      </c>
      <c r="AD126" s="146">
        <f t="shared" si="57"/>
        <v>45017</v>
      </c>
      <c r="AE126" s="146">
        <f t="shared" si="57"/>
        <v>45047</v>
      </c>
      <c r="AF126" s="146">
        <f t="shared" si="57"/>
        <v>45078</v>
      </c>
      <c r="AG126" s="146">
        <f t="shared" si="57"/>
        <v>45108</v>
      </c>
      <c r="AH126" s="146">
        <f t="shared" si="57"/>
        <v>45139</v>
      </c>
      <c r="AI126" s="146">
        <f t="shared" si="57"/>
        <v>45170</v>
      </c>
      <c r="AJ126" s="146">
        <f t="shared" si="57"/>
        <v>45200</v>
      </c>
      <c r="AK126" s="146">
        <f t="shared" si="57"/>
        <v>45231</v>
      </c>
      <c r="AL126" s="146">
        <f t="shared" si="57"/>
        <v>45261</v>
      </c>
      <c r="AM126" s="146">
        <f t="shared" si="57"/>
        <v>45292</v>
      </c>
      <c r="AN126" s="146">
        <f t="shared" si="57"/>
        <v>45323</v>
      </c>
      <c r="AO126" s="146">
        <f t="shared" si="57"/>
        <v>45352</v>
      </c>
      <c r="AP126" s="146">
        <f t="shared" si="57"/>
        <v>45383</v>
      </c>
      <c r="AQ126" s="146">
        <f t="shared" si="57"/>
        <v>45413</v>
      </c>
      <c r="AR126" s="146">
        <f t="shared" si="57"/>
        <v>45444</v>
      </c>
      <c r="AS126" s="146">
        <f t="shared" si="57"/>
        <v>45474</v>
      </c>
      <c r="AT126" s="146">
        <f t="shared" si="57"/>
        <v>45505</v>
      </c>
      <c r="AU126" s="146">
        <f t="shared" si="57"/>
        <v>45536</v>
      </c>
      <c r="AV126" s="146">
        <f t="shared" si="57"/>
        <v>45566</v>
      </c>
      <c r="AW126" s="146">
        <f t="shared" si="57"/>
        <v>45597</v>
      </c>
      <c r="AX126" s="146">
        <f t="shared" si="57"/>
        <v>45627</v>
      </c>
      <c r="AY126" s="146">
        <f t="shared" si="57"/>
        <v>45658</v>
      </c>
    </row>
    <row r="127" spans="1:51" x14ac:dyDescent="0.25">
      <c r="A127" s="599"/>
      <c r="B127" s="242" t="s">
        <v>20</v>
      </c>
      <c r="C127" s="297">
        <v>8.6905396105985688E-3</v>
      </c>
      <c r="D127" s="297">
        <v>9.1843635285924711E-3</v>
      </c>
      <c r="E127" s="297">
        <v>9.3172995483337146E-3</v>
      </c>
      <c r="F127" s="297">
        <v>9.3300694720660927E-3</v>
      </c>
      <c r="G127" s="297">
        <v>1.3190972391467491E-2</v>
      </c>
      <c r="H127" s="297">
        <v>3.3396509974146636E-2</v>
      </c>
      <c r="I127" s="297">
        <v>3.0311628255511709E-2</v>
      </c>
      <c r="J127" s="297">
        <v>3.0025700532701628E-2</v>
      </c>
      <c r="K127" s="297">
        <v>3.0999168728459075E-2</v>
      </c>
      <c r="L127" s="297">
        <v>1.4333326703126323E-2</v>
      </c>
      <c r="M127" s="297">
        <v>1.2574297781386794E-2</v>
      </c>
      <c r="N127" s="297">
        <v>1.0783770658233277E-2</v>
      </c>
      <c r="O127" s="297">
        <v>8.6905396105985688E-3</v>
      </c>
      <c r="P127" s="297">
        <v>9.1843635285924711E-3</v>
      </c>
      <c r="Q127" s="359">
        <v>6.725503249182755E-3</v>
      </c>
      <c r="R127" s="359">
        <v>6.3427155477634566E-3</v>
      </c>
      <c r="S127" s="359">
        <v>8.249339219814052E-3</v>
      </c>
      <c r="T127" s="359">
        <v>2.4892836088167204E-2</v>
      </c>
      <c r="U127" s="359">
        <v>2.4542267263744099E-2</v>
      </c>
      <c r="V127" s="359">
        <v>2.6140575162194236E-2</v>
      </c>
      <c r="W127" s="359">
        <v>2.6350534085168655E-2</v>
      </c>
      <c r="X127" s="359">
        <v>1.0890177759764945E-2</v>
      </c>
      <c r="Y127" s="359">
        <v>9.2683477106960972E-3</v>
      </c>
      <c r="Z127" s="359">
        <v>8.1038244635910361E-3</v>
      </c>
      <c r="AA127" s="359">
        <v>6.0073596766950631E-3</v>
      </c>
      <c r="AB127" s="359">
        <v>5.9112974915953411E-3</v>
      </c>
      <c r="AC127" s="359">
        <v>6.725503249182755E-3</v>
      </c>
      <c r="AD127" s="359">
        <v>6.3427155477634566E-3</v>
      </c>
      <c r="AE127" s="359">
        <v>8.249339219814052E-3</v>
      </c>
      <c r="AF127" s="359">
        <v>2.4892836088167204E-2</v>
      </c>
      <c r="AG127" s="359">
        <v>2.4542267263744099E-2</v>
      </c>
      <c r="AH127" s="359">
        <v>2.6140575162194236E-2</v>
      </c>
      <c r="AI127" s="359">
        <v>2.6350534085168655E-2</v>
      </c>
      <c r="AJ127" s="359">
        <v>1.0890177759764945E-2</v>
      </c>
      <c r="AK127" s="359">
        <v>9.2683477106960972E-3</v>
      </c>
      <c r="AL127" s="359">
        <v>8.1038244635910361E-3</v>
      </c>
      <c r="AM127" s="359">
        <v>6.0073596766950631E-3</v>
      </c>
      <c r="AN127" s="359">
        <v>5.9112974915953411E-3</v>
      </c>
      <c r="AO127" s="359">
        <v>6.725503249182755E-3</v>
      </c>
      <c r="AP127" s="359">
        <v>6.3427155477634566E-3</v>
      </c>
      <c r="AQ127" s="359">
        <v>8.249339219814052E-3</v>
      </c>
      <c r="AR127" s="359">
        <v>2.4892836088167204E-2</v>
      </c>
      <c r="AS127" s="359">
        <v>2.4542267263744099E-2</v>
      </c>
      <c r="AT127" s="359">
        <v>2.6140575162194236E-2</v>
      </c>
      <c r="AU127" s="359">
        <v>2.6350534085168655E-2</v>
      </c>
      <c r="AV127" s="359">
        <v>1.0890177759764945E-2</v>
      </c>
      <c r="AW127" s="359">
        <v>9.2683477106960972E-3</v>
      </c>
      <c r="AX127" s="359">
        <v>8.1038244635910361E-3</v>
      </c>
      <c r="AY127" s="359">
        <v>6.0073596766950631E-3</v>
      </c>
    </row>
    <row r="128" spans="1:51" x14ac:dyDescent="0.25">
      <c r="A128" s="599"/>
      <c r="B128" s="242" t="s">
        <v>0</v>
      </c>
      <c r="C128" s="297">
        <v>1.3661557336104716E-2</v>
      </c>
      <c r="D128" s="297">
        <v>1.3995891437648279E-2</v>
      </c>
      <c r="E128" s="297">
        <v>1.1937688399857259E-2</v>
      </c>
      <c r="F128" s="297">
        <v>9.7664417356625004E-3</v>
      </c>
      <c r="G128" s="297">
        <v>2.1051463283982559E-2</v>
      </c>
      <c r="H128" s="297">
        <v>5.6205642178387479E-2</v>
      </c>
      <c r="I128" s="297">
        <v>3.8871954473552781E-2</v>
      </c>
      <c r="J128" s="297">
        <v>4.5357306184860703E-2</v>
      </c>
      <c r="K128" s="297">
        <v>5.3567977999279676E-2</v>
      </c>
      <c r="L128" s="297">
        <v>1.3398140041059062E-2</v>
      </c>
      <c r="M128" s="297">
        <v>1.9843361120502567E-2</v>
      </c>
      <c r="N128" s="297">
        <v>9.7585757189299401E-3</v>
      </c>
      <c r="O128" s="297">
        <v>1.3661557336104716E-2</v>
      </c>
      <c r="P128" s="297">
        <v>1.3995891437648279E-2</v>
      </c>
      <c r="Q128" s="359">
        <v>8.9207815764972033E-3</v>
      </c>
      <c r="R128" s="359">
        <v>6.6921641567437313E-3</v>
      </c>
      <c r="S128" s="359">
        <v>1.4113787740406187E-2</v>
      </c>
      <c r="T128" s="359">
        <v>4.6747823558508782E-2</v>
      </c>
      <c r="U128" s="359">
        <v>3.2828340164245157E-2</v>
      </c>
      <c r="V128" s="359">
        <v>4.2206385974313532E-2</v>
      </c>
      <c r="W128" s="359">
        <v>5.0134585699459742E-2</v>
      </c>
      <c r="X128" s="359">
        <v>1.0072561566764783E-2</v>
      </c>
      <c r="Y128" s="359">
        <v>1.6089633144682137E-2</v>
      </c>
      <c r="Z128" s="359">
        <v>7.2588441434502937E-3</v>
      </c>
      <c r="AA128" s="359">
        <v>9.9940648226680678E-3</v>
      </c>
      <c r="AB128" s="359">
        <v>9.3549568895570073E-3</v>
      </c>
      <c r="AC128" s="359">
        <v>8.9207815764972033E-3</v>
      </c>
      <c r="AD128" s="359">
        <v>6.6921641567437313E-3</v>
      </c>
      <c r="AE128" s="359">
        <v>1.4113787740406187E-2</v>
      </c>
      <c r="AF128" s="359">
        <v>4.6747823558508782E-2</v>
      </c>
      <c r="AG128" s="359">
        <v>3.2828340164245157E-2</v>
      </c>
      <c r="AH128" s="359">
        <v>4.2206385974313532E-2</v>
      </c>
      <c r="AI128" s="359">
        <v>5.0134585699459742E-2</v>
      </c>
      <c r="AJ128" s="359">
        <v>1.0072561566764783E-2</v>
      </c>
      <c r="AK128" s="359">
        <v>1.6089633144682137E-2</v>
      </c>
      <c r="AL128" s="359">
        <v>7.2588441434502937E-3</v>
      </c>
      <c r="AM128" s="359">
        <v>9.9940648226680678E-3</v>
      </c>
      <c r="AN128" s="359">
        <v>9.3549568895570073E-3</v>
      </c>
      <c r="AO128" s="359">
        <v>8.9207815764972033E-3</v>
      </c>
      <c r="AP128" s="359">
        <v>6.6921641567437313E-3</v>
      </c>
      <c r="AQ128" s="359">
        <v>1.4113787740406187E-2</v>
      </c>
      <c r="AR128" s="359">
        <v>4.6747823558508782E-2</v>
      </c>
      <c r="AS128" s="359">
        <v>3.2828340164245157E-2</v>
      </c>
      <c r="AT128" s="359">
        <v>4.2206385974313532E-2</v>
      </c>
      <c r="AU128" s="359">
        <v>5.0134585699459742E-2</v>
      </c>
      <c r="AV128" s="359">
        <v>1.0072561566764783E-2</v>
      </c>
      <c r="AW128" s="359">
        <v>1.6089633144682137E-2</v>
      </c>
      <c r="AX128" s="359">
        <v>7.2588441434502937E-3</v>
      </c>
      <c r="AY128" s="359">
        <v>9.9940648226680678E-3</v>
      </c>
    </row>
    <row r="129" spans="1:51" x14ac:dyDescent="0.25">
      <c r="A129" s="599"/>
      <c r="B129" s="242" t="s">
        <v>21</v>
      </c>
      <c r="C129" s="297">
        <v>8.3557771746031375E-3</v>
      </c>
      <c r="D129" s="297">
        <v>8.8661221561538248E-3</v>
      </c>
      <c r="E129" s="297">
        <v>1.1753498870943338E-2</v>
      </c>
      <c r="F129" s="297">
        <v>1.2523477953738765E-2</v>
      </c>
      <c r="G129" s="297">
        <v>1.5511017884555292E-2</v>
      </c>
      <c r="H129" s="297">
        <v>4.0279244842641462E-2</v>
      </c>
      <c r="I129" s="297">
        <v>3.0246490222571087E-2</v>
      </c>
      <c r="J129" s="297">
        <v>3.3396789722178383E-2</v>
      </c>
      <c r="K129" s="297">
        <v>3.6603346879997244E-2</v>
      </c>
      <c r="L129" s="297">
        <v>1.7030212077065426E-2</v>
      </c>
      <c r="M129" s="297">
        <v>1.2611403494553954E-2</v>
      </c>
      <c r="N129" s="297">
        <v>1.2708554866204393E-2</v>
      </c>
      <c r="O129" s="297">
        <v>8.3557771746031375E-3</v>
      </c>
      <c r="P129" s="297">
        <v>8.8661221561538248E-3</v>
      </c>
      <c r="Q129" s="359">
        <v>8.7608959161647251E-3</v>
      </c>
      <c r="R129" s="359">
        <v>8.9650295202292011E-3</v>
      </c>
      <c r="S129" s="359">
        <v>9.873528402218076E-3</v>
      </c>
      <c r="T129" s="359">
        <v>3.1189905695127716E-2</v>
      </c>
      <c r="U129" s="359">
        <v>2.4481852059304126E-2</v>
      </c>
      <c r="V129" s="359">
        <v>2.9500140901625175E-2</v>
      </c>
      <c r="W129" s="359">
        <v>3.1979136339412441E-2</v>
      </c>
      <c r="X129" s="359">
        <v>1.3398582643288165E-2</v>
      </c>
      <c r="Y129" s="359">
        <v>9.2998613606202814E-3</v>
      </c>
      <c r="Z129" s="359">
        <v>9.740106855194882E-3</v>
      </c>
      <c r="AA129" s="359">
        <v>5.7506736920683119E-3</v>
      </c>
      <c r="AB129" s="359">
        <v>5.6929282147751802E-3</v>
      </c>
      <c r="AC129" s="359">
        <v>8.7608959161647251E-3</v>
      </c>
      <c r="AD129" s="359">
        <v>8.9650295202292011E-3</v>
      </c>
      <c r="AE129" s="359">
        <v>9.873528402218076E-3</v>
      </c>
      <c r="AF129" s="359">
        <v>3.1189905695127716E-2</v>
      </c>
      <c r="AG129" s="359">
        <v>2.4481852059304126E-2</v>
      </c>
      <c r="AH129" s="359">
        <v>2.9500140901625175E-2</v>
      </c>
      <c r="AI129" s="359">
        <v>3.1979136339412441E-2</v>
      </c>
      <c r="AJ129" s="359">
        <v>1.3398582643288165E-2</v>
      </c>
      <c r="AK129" s="359">
        <v>9.2998613606202814E-3</v>
      </c>
      <c r="AL129" s="359">
        <v>9.740106855194882E-3</v>
      </c>
      <c r="AM129" s="359">
        <v>5.7506736920683119E-3</v>
      </c>
      <c r="AN129" s="359">
        <v>5.6929282147751802E-3</v>
      </c>
      <c r="AO129" s="359">
        <v>8.7608959161647251E-3</v>
      </c>
      <c r="AP129" s="359">
        <v>8.9650295202292011E-3</v>
      </c>
      <c r="AQ129" s="359">
        <v>9.873528402218076E-3</v>
      </c>
      <c r="AR129" s="359">
        <v>3.1189905695127716E-2</v>
      </c>
      <c r="AS129" s="359">
        <v>2.4481852059304126E-2</v>
      </c>
      <c r="AT129" s="359">
        <v>2.9500140901625175E-2</v>
      </c>
      <c r="AU129" s="359">
        <v>3.1979136339412441E-2</v>
      </c>
      <c r="AV129" s="359">
        <v>1.3398582643288165E-2</v>
      </c>
      <c r="AW129" s="359">
        <v>9.2998613606202814E-3</v>
      </c>
      <c r="AX129" s="359">
        <v>9.740106855194882E-3</v>
      </c>
      <c r="AY129" s="359">
        <v>5.7506736920683119E-3</v>
      </c>
    </row>
    <row r="130" spans="1:51" x14ac:dyDescent="0.25">
      <c r="A130" s="599"/>
      <c r="B130" s="242" t="s">
        <v>1</v>
      </c>
      <c r="C130" s="297">
        <v>0</v>
      </c>
      <c r="D130" s="297">
        <v>0</v>
      </c>
      <c r="E130" s="297">
        <v>0</v>
      </c>
      <c r="F130" s="297">
        <v>1.0321710579863055E-2</v>
      </c>
      <c r="G130" s="297">
        <v>2.8707370508953747E-2</v>
      </c>
      <c r="H130" s="297">
        <v>5.725490240748439E-2</v>
      </c>
      <c r="I130" s="297">
        <v>3.9256023626103941E-2</v>
      </c>
      <c r="J130" s="297">
        <v>4.5918436764594305E-2</v>
      </c>
      <c r="K130" s="297">
        <v>5.7888264534285201E-2</v>
      </c>
      <c r="L130" s="297">
        <v>1.3219573636351361E-2</v>
      </c>
      <c r="M130" s="297">
        <v>0</v>
      </c>
      <c r="N130" s="297">
        <v>0</v>
      </c>
      <c r="O130" s="297">
        <v>0</v>
      </c>
      <c r="P130" s="297">
        <v>0</v>
      </c>
      <c r="Q130" s="359">
        <v>0</v>
      </c>
      <c r="R130" s="359">
        <v>7.1399079890791467E-3</v>
      </c>
      <c r="S130" s="359">
        <v>2.0990651028723394E-2</v>
      </c>
      <c r="T130" s="359">
        <v>4.782972845478143E-2</v>
      </c>
      <c r="U130" s="359">
        <v>3.3222231741727629E-2</v>
      </c>
      <c r="V130" s="359">
        <v>4.2810935047595082E-2</v>
      </c>
      <c r="W130" s="359">
        <v>5.515020339474265E-2</v>
      </c>
      <c r="X130" s="359">
        <v>9.917320361139622E-3</v>
      </c>
      <c r="Y130" s="359">
        <v>0</v>
      </c>
      <c r="Z130" s="359">
        <v>0</v>
      </c>
      <c r="AA130" s="359">
        <v>0</v>
      </c>
      <c r="AB130" s="359">
        <v>0</v>
      </c>
      <c r="AC130" s="359">
        <v>0</v>
      </c>
      <c r="AD130" s="359">
        <v>7.1399079890791467E-3</v>
      </c>
      <c r="AE130" s="359">
        <v>2.0990651028723394E-2</v>
      </c>
      <c r="AF130" s="359">
        <v>4.782972845478143E-2</v>
      </c>
      <c r="AG130" s="359">
        <v>3.3222231741727629E-2</v>
      </c>
      <c r="AH130" s="359">
        <v>4.2810935047595082E-2</v>
      </c>
      <c r="AI130" s="359">
        <v>5.515020339474265E-2</v>
      </c>
      <c r="AJ130" s="359">
        <v>9.917320361139622E-3</v>
      </c>
      <c r="AK130" s="359">
        <v>0</v>
      </c>
      <c r="AL130" s="359">
        <v>0</v>
      </c>
      <c r="AM130" s="359">
        <v>0</v>
      </c>
      <c r="AN130" s="359">
        <v>0</v>
      </c>
      <c r="AO130" s="359">
        <v>0</v>
      </c>
      <c r="AP130" s="359">
        <v>7.1399079890791467E-3</v>
      </c>
      <c r="AQ130" s="359">
        <v>2.0990651028723394E-2</v>
      </c>
      <c r="AR130" s="359">
        <v>4.782972845478143E-2</v>
      </c>
      <c r="AS130" s="359">
        <v>3.3222231741727629E-2</v>
      </c>
      <c r="AT130" s="359">
        <v>4.2810935047595082E-2</v>
      </c>
      <c r="AU130" s="359">
        <v>5.515020339474265E-2</v>
      </c>
      <c r="AV130" s="359">
        <v>9.917320361139622E-3</v>
      </c>
      <c r="AW130" s="359">
        <v>0</v>
      </c>
      <c r="AX130" s="359">
        <v>0</v>
      </c>
      <c r="AY130" s="359">
        <v>0</v>
      </c>
    </row>
    <row r="131" spans="1:51" x14ac:dyDescent="0.25">
      <c r="A131" s="599"/>
      <c r="B131" s="242" t="s">
        <v>22</v>
      </c>
      <c r="C131" s="297">
        <v>1.6281637189139251E-3</v>
      </c>
      <c r="D131" s="297">
        <v>1.6786293240557046E-3</v>
      </c>
      <c r="E131" s="297">
        <v>2.5279300023637111E-4</v>
      </c>
      <c r="F131" s="297">
        <v>1.4844313197169632E-3</v>
      </c>
      <c r="G131" s="297">
        <v>2.9707296977562786E-4</v>
      </c>
      <c r="H131" s="297">
        <v>6.6015297877556852E-4</v>
      </c>
      <c r="I131" s="297">
        <v>8.1969564125558496E-5</v>
      </c>
      <c r="J131" s="297">
        <v>6.9835035625883594E-4</v>
      </c>
      <c r="K131" s="297">
        <v>6.5884510241158455E-4</v>
      </c>
      <c r="L131" s="297">
        <v>2.3971139056324186E-4</v>
      </c>
      <c r="M131" s="297">
        <v>2.736397347236708E-5</v>
      </c>
      <c r="N131" s="297">
        <v>2.0525246777853903E-4</v>
      </c>
      <c r="O131" s="297">
        <v>1.6281637189139251E-3</v>
      </c>
      <c r="P131" s="297">
        <v>1.6786293240557046E-3</v>
      </c>
      <c r="Q131" s="359">
        <v>1.5542943626100695E-4</v>
      </c>
      <c r="R131" s="359">
        <v>8.7406385380757999E-4</v>
      </c>
      <c r="S131" s="359">
        <v>1.7042834870996905E-4</v>
      </c>
      <c r="T131" s="359">
        <v>3.9255276413875553E-4</v>
      </c>
      <c r="U131" s="359">
        <v>5.131681890114526E-5</v>
      </c>
      <c r="V131" s="359">
        <v>4.6874660017800357E-4</v>
      </c>
      <c r="W131" s="359">
        <v>4.377109276783004E-4</v>
      </c>
      <c r="X131" s="359">
        <v>1.5683355771647518E-4</v>
      </c>
      <c r="Y131" s="359">
        <v>1.7038598308127856E-5</v>
      </c>
      <c r="Z131" s="359">
        <v>1.3017017133091542E-4</v>
      </c>
      <c r="AA131" s="359">
        <v>1.0065905241958479E-3</v>
      </c>
      <c r="AB131" s="359">
        <v>9.3100601868464927E-4</v>
      </c>
      <c r="AC131" s="359">
        <v>1.5542943626100695E-4</v>
      </c>
      <c r="AD131" s="359">
        <v>8.7406385380757999E-4</v>
      </c>
      <c r="AE131" s="359">
        <v>1.7042834870996905E-4</v>
      </c>
      <c r="AF131" s="359">
        <v>3.9255276413875553E-4</v>
      </c>
      <c r="AG131" s="359">
        <v>5.131681890114526E-5</v>
      </c>
      <c r="AH131" s="359">
        <v>4.6874660017800357E-4</v>
      </c>
      <c r="AI131" s="359">
        <v>4.377109276783004E-4</v>
      </c>
      <c r="AJ131" s="359">
        <v>1.5683355771647518E-4</v>
      </c>
      <c r="AK131" s="359">
        <v>1.7038598308127856E-5</v>
      </c>
      <c r="AL131" s="359">
        <v>1.3017017133091542E-4</v>
      </c>
      <c r="AM131" s="359">
        <v>1.0065905241958479E-3</v>
      </c>
      <c r="AN131" s="359">
        <v>9.3100601868464927E-4</v>
      </c>
      <c r="AO131" s="359">
        <v>1.5542943626100695E-4</v>
      </c>
      <c r="AP131" s="359">
        <v>8.7406385380757999E-4</v>
      </c>
      <c r="AQ131" s="359">
        <v>1.7042834870996905E-4</v>
      </c>
      <c r="AR131" s="359">
        <v>3.9255276413875553E-4</v>
      </c>
      <c r="AS131" s="359">
        <v>5.131681890114526E-5</v>
      </c>
      <c r="AT131" s="359">
        <v>4.6874660017800357E-4</v>
      </c>
      <c r="AU131" s="359">
        <v>4.377109276783004E-4</v>
      </c>
      <c r="AV131" s="359">
        <v>1.5683355771647518E-4</v>
      </c>
      <c r="AW131" s="359">
        <v>1.7038598308127856E-5</v>
      </c>
      <c r="AX131" s="359">
        <v>1.3017017133091542E-4</v>
      </c>
      <c r="AY131" s="359">
        <v>1.0065905241958479E-3</v>
      </c>
    </row>
    <row r="132" spans="1:51" x14ac:dyDescent="0.25">
      <c r="A132" s="599"/>
      <c r="B132" s="77" t="s">
        <v>9</v>
      </c>
      <c r="C132" s="297">
        <v>1.3661973402149941E-2</v>
      </c>
      <c r="D132" s="297">
        <v>1.4015661382962317E-2</v>
      </c>
      <c r="E132" s="297">
        <v>1.2311180388589181E-2</v>
      </c>
      <c r="F132" s="297">
        <v>1.2761917396770914E-2</v>
      </c>
      <c r="G132" s="297">
        <v>1.1624343448128488E-2</v>
      </c>
      <c r="H132" s="297">
        <v>0</v>
      </c>
      <c r="I132" s="297">
        <v>0</v>
      </c>
      <c r="J132" s="297">
        <v>0</v>
      </c>
      <c r="K132" s="297">
        <v>3.3819556488432434E-2</v>
      </c>
      <c r="L132" s="297">
        <v>1.569196336800998E-2</v>
      </c>
      <c r="M132" s="297">
        <v>2.0699636429393212E-2</v>
      </c>
      <c r="N132" s="297">
        <v>9.7630296804752416E-3</v>
      </c>
      <c r="O132" s="297">
        <v>1.3661973402149941E-2</v>
      </c>
      <c r="P132" s="297">
        <v>1.4015661382962317E-2</v>
      </c>
      <c r="Q132" s="359">
        <v>9.2460387580735551E-3</v>
      </c>
      <c r="R132" s="359">
        <v>9.171593060273155E-3</v>
      </c>
      <c r="S132" s="359">
        <v>7.1962924488860923E-3</v>
      </c>
      <c r="T132" s="359">
        <v>0</v>
      </c>
      <c r="U132" s="359">
        <v>0</v>
      </c>
      <c r="V132" s="359">
        <v>0</v>
      </c>
      <c r="W132" s="359">
        <v>2.917072209681661E-2</v>
      </c>
      <c r="X132" s="359">
        <v>1.2139980908144088E-2</v>
      </c>
      <c r="Y132" s="359">
        <v>1.6980755773445082E-2</v>
      </c>
      <c r="Z132" s="359">
        <v>7.2624910695856066E-3</v>
      </c>
      <c r="AA132" s="359">
        <v>9.9944311225049851E-3</v>
      </c>
      <c r="AB132" s="359">
        <v>9.3698559045129921E-3</v>
      </c>
      <c r="AC132" s="359">
        <v>9.2460387580735551E-3</v>
      </c>
      <c r="AD132" s="359">
        <v>9.171593060273155E-3</v>
      </c>
      <c r="AE132" s="359">
        <v>7.1962924488860923E-3</v>
      </c>
      <c r="AF132" s="359">
        <v>0</v>
      </c>
      <c r="AG132" s="359">
        <v>0</v>
      </c>
      <c r="AH132" s="359">
        <v>0</v>
      </c>
      <c r="AI132" s="359">
        <v>2.917072209681661E-2</v>
      </c>
      <c r="AJ132" s="359">
        <v>1.2139980908144088E-2</v>
      </c>
      <c r="AK132" s="359">
        <v>1.6980755773445082E-2</v>
      </c>
      <c r="AL132" s="359">
        <v>7.2624910695856066E-3</v>
      </c>
      <c r="AM132" s="359">
        <v>9.9944311225049851E-3</v>
      </c>
      <c r="AN132" s="359">
        <v>9.3698559045129921E-3</v>
      </c>
      <c r="AO132" s="359">
        <v>9.2460387580735551E-3</v>
      </c>
      <c r="AP132" s="359">
        <v>9.171593060273155E-3</v>
      </c>
      <c r="AQ132" s="359">
        <v>7.1962924488860923E-3</v>
      </c>
      <c r="AR132" s="359">
        <v>0</v>
      </c>
      <c r="AS132" s="359">
        <v>0</v>
      </c>
      <c r="AT132" s="359">
        <v>0</v>
      </c>
      <c r="AU132" s="359">
        <v>2.917072209681661E-2</v>
      </c>
      <c r="AV132" s="359">
        <v>1.2139980908144088E-2</v>
      </c>
      <c r="AW132" s="359">
        <v>1.6980755773445082E-2</v>
      </c>
      <c r="AX132" s="359">
        <v>7.2624910695856066E-3</v>
      </c>
      <c r="AY132" s="359">
        <v>9.9944311225049851E-3</v>
      </c>
    </row>
    <row r="133" spans="1:51" x14ac:dyDescent="0.25">
      <c r="A133" s="599"/>
      <c r="B133" s="77" t="s">
        <v>3</v>
      </c>
      <c r="C133" s="297">
        <v>1.3661557336104716E-2</v>
      </c>
      <c r="D133" s="297">
        <v>1.3995891437648279E-2</v>
      </c>
      <c r="E133" s="297">
        <v>1.1937688399857259E-2</v>
      </c>
      <c r="F133" s="297">
        <v>9.7664417356625004E-3</v>
      </c>
      <c r="G133" s="297">
        <v>2.1051463283982559E-2</v>
      </c>
      <c r="H133" s="297">
        <v>5.6205642178387479E-2</v>
      </c>
      <c r="I133" s="297">
        <v>3.8871954473552781E-2</v>
      </c>
      <c r="J133" s="297">
        <v>4.5357306184860703E-2</v>
      </c>
      <c r="K133" s="297">
        <v>5.3567977999279676E-2</v>
      </c>
      <c r="L133" s="297">
        <v>1.3398140041059062E-2</v>
      </c>
      <c r="M133" s="297">
        <v>1.9843361120502567E-2</v>
      </c>
      <c r="N133" s="297">
        <v>9.7585757189299401E-3</v>
      </c>
      <c r="O133" s="297">
        <v>1.3661557336104716E-2</v>
      </c>
      <c r="P133" s="297">
        <v>1.3995891437648279E-2</v>
      </c>
      <c r="Q133" s="359">
        <v>8.9207815764972033E-3</v>
      </c>
      <c r="R133" s="359">
        <v>6.6921641567437313E-3</v>
      </c>
      <c r="S133" s="359">
        <v>1.4113787740406187E-2</v>
      </c>
      <c r="T133" s="359">
        <v>4.6747823558508782E-2</v>
      </c>
      <c r="U133" s="359">
        <v>3.2828340164245157E-2</v>
      </c>
      <c r="V133" s="359">
        <v>4.2206385974313532E-2</v>
      </c>
      <c r="W133" s="359">
        <v>5.0134585699459742E-2</v>
      </c>
      <c r="X133" s="359">
        <v>1.0072561566764783E-2</v>
      </c>
      <c r="Y133" s="359">
        <v>1.6089633144682137E-2</v>
      </c>
      <c r="Z133" s="359">
        <v>7.2588441434502937E-3</v>
      </c>
      <c r="AA133" s="359">
        <v>9.9940648226680678E-3</v>
      </c>
      <c r="AB133" s="359">
        <v>9.3549568895570073E-3</v>
      </c>
      <c r="AC133" s="359">
        <v>8.9207815764972033E-3</v>
      </c>
      <c r="AD133" s="359">
        <v>6.6921641567437313E-3</v>
      </c>
      <c r="AE133" s="359">
        <v>1.4113787740406187E-2</v>
      </c>
      <c r="AF133" s="359">
        <v>4.6747823558508782E-2</v>
      </c>
      <c r="AG133" s="359">
        <v>3.2828340164245157E-2</v>
      </c>
      <c r="AH133" s="359">
        <v>4.2206385974313532E-2</v>
      </c>
      <c r="AI133" s="359">
        <v>5.0134585699459742E-2</v>
      </c>
      <c r="AJ133" s="359">
        <v>1.0072561566764783E-2</v>
      </c>
      <c r="AK133" s="359">
        <v>1.6089633144682137E-2</v>
      </c>
      <c r="AL133" s="359">
        <v>7.2588441434502937E-3</v>
      </c>
      <c r="AM133" s="359">
        <v>9.9940648226680678E-3</v>
      </c>
      <c r="AN133" s="359">
        <v>9.3549568895570073E-3</v>
      </c>
      <c r="AO133" s="359">
        <v>8.9207815764972033E-3</v>
      </c>
      <c r="AP133" s="359">
        <v>6.6921641567437313E-3</v>
      </c>
      <c r="AQ133" s="359">
        <v>1.4113787740406187E-2</v>
      </c>
      <c r="AR133" s="359">
        <v>4.6747823558508782E-2</v>
      </c>
      <c r="AS133" s="359">
        <v>3.2828340164245157E-2</v>
      </c>
      <c r="AT133" s="359">
        <v>4.2206385974313532E-2</v>
      </c>
      <c r="AU133" s="359">
        <v>5.0134585699459742E-2</v>
      </c>
      <c r="AV133" s="359">
        <v>1.0072561566764783E-2</v>
      </c>
      <c r="AW133" s="359">
        <v>1.6089633144682137E-2</v>
      </c>
      <c r="AX133" s="359">
        <v>7.2588441434502937E-3</v>
      </c>
      <c r="AY133" s="359">
        <v>9.9940648226680678E-3</v>
      </c>
    </row>
    <row r="134" spans="1:51" x14ac:dyDescent="0.25">
      <c r="A134" s="599"/>
      <c r="B134" s="77" t="s">
        <v>4</v>
      </c>
      <c r="C134" s="297">
        <v>1.0218487348935303E-2</v>
      </c>
      <c r="D134" s="297">
        <v>1.0200323043128763E-2</v>
      </c>
      <c r="E134" s="297">
        <v>1.0356312921313933E-2</v>
      </c>
      <c r="F134" s="297">
        <v>1.1792871777240846E-2</v>
      </c>
      <c r="G134" s="297">
        <v>1.578914962311392E-2</v>
      </c>
      <c r="H134" s="297">
        <v>3.8597945966901144E-2</v>
      </c>
      <c r="I134" s="297">
        <v>3.3826852839564304E-2</v>
      </c>
      <c r="J134" s="297">
        <v>3.3498800092871747E-2</v>
      </c>
      <c r="K134" s="297">
        <v>3.356331002034596E-2</v>
      </c>
      <c r="L134" s="297">
        <v>1.7558679118536522E-2</v>
      </c>
      <c r="M134" s="297">
        <v>1.4060264333344693E-2</v>
      </c>
      <c r="N134" s="297">
        <v>1.1646934294827344E-2</v>
      </c>
      <c r="O134" s="297">
        <v>1.0218487348935303E-2</v>
      </c>
      <c r="P134" s="297">
        <v>1.0200323043128763E-2</v>
      </c>
      <c r="Q134" s="359">
        <v>7.5637679556802952E-3</v>
      </c>
      <c r="R134" s="359">
        <v>8.3419121728184262E-3</v>
      </c>
      <c r="S134" s="359">
        <v>1.0076583595313916E-2</v>
      </c>
      <c r="T134" s="359">
        <v>2.9604692181360526E-2</v>
      </c>
      <c r="U134" s="359">
        <v>2.7887807562537795E-2</v>
      </c>
      <c r="V134" s="359">
        <v>2.9602381649727616E-2</v>
      </c>
      <c r="W134" s="359">
        <v>2.8913398999742861E-2</v>
      </c>
      <c r="X134" s="359">
        <v>1.3899475634808428E-2</v>
      </c>
      <c r="Y134" s="359">
        <v>1.0571923150512908E-2</v>
      </c>
      <c r="Z134" s="359">
        <v>8.8235194151679106E-3</v>
      </c>
      <c r="AA134" s="359">
        <v>7.1944872918633627E-3</v>
      </c>
      <c r="AB134" s="359">
        <v>6.6145042456472692E-3</v>
      </c>
      <c r="AC134" s="359">
        <v>7.5637679556802952E-3</v>
      </c>
      <c r="AD134" s="359">
        <v>8.3419121728184262E-3</v>
      </c>
      <c r="AE134" s="359">
        <v>1.0076583595313916E-2</v>
      </c>
      <c r="AF134" s="359">
        <v>2.9604692181360526E-2</v>
      </c>
      <c r="AG134" s="359">
        <v>2.7887807562537795E-2</v>
      </c>
      <c r="AH134" s="359">
        <v>2.9602381649727616E-2</v>
      </c>
      <c r="AI134" s="359">
        <v>2.8913398999742861E-2</v>
      </c>
      <c r="AJ134" s="359">
        <v>1.3899475634808428E-2</v>
      </c>
      <c r="AK134" s="359">
        <v>1.0571923150512908E-2</v>
      </c>
      <c r="AL134" s="359">
        <v>8.8235194151679106E-3</v>
      </c>
      <c r="AM134" s="359">
        <v>7.1944872918633627E-3</v>
      </c>
      <c r="AN134" s="359">
        <v>6.6145042456472692E-3</v>
      </c>
      <c r="AO134" s="359">
        <v>7.5637679556802952E-3</v>
      </c>
      <c r="AP134" s="359">
        <v>8.3419121728184262E-3</v>
      </c>
      <c r="AQ134" s="359">
        <v>1.0076583595313916E-2</v>
      </c>
      <c r="AR134" s="359">
        <v>2.9604692181360526E-2</v>
      </c>
      <c r="AS134" s="359">
        <v>2.7887807562537795E-2</v>
      </c>
      <c r="AT134" s="359">
        <v>2.9602381649727616E-2</v>
      </c>
      <c r="AU134" s="359">
        <v>2.8913398999742861E-2</v>
      </c>
      <c r="AV134" s="359">
        <v>1.3899475634808428E-2</v>
      </c>
      <c r="AW134" s="359">
        <v>1.0571923150512908E-2</v>
      </c>
      <c r="AX134" s="359">
        <v>8.8235194151679106E-3</v>
      </c>
      <c r="AY134" s="359">
        <v>7.1944872918633627E-3</v>
      </c>
    </row>
    <row r="135" spans="1:51" x14ac:dyDescent="0.25">
      <c r="A135" s="599"/>
      <c r="B135" s="77" t="s">
        <v>5</v>
      </c>
      <c r="C135" s="297">
        <v>8.6905396105985688E-3</v>
      </c>
      <c r="D135" s="297">
        <v>9.1843635285924711E-3</v>
      </c>
      <c r="E135" s="297">
        <v>9.3172995483337146E-3</v>
      </c>
      <c r="F135" s="297">
        <v>9.3300694720660927E-3</v>
      </c>
      <c r="G135" s="297">
        <v>1.3190972391467491E-2</v>
      </c>
      <c r="H135" s="297">
        <v>3.3396509974146636E-2</v>
      </c>
      <c r="I135" s="297">
        <v>3.0311628255511709E-2</v>
      </c>
      <c r="J135" s="297">
        <v>3.0025700532701628E-2</v>
      </c>
      <c r="K135" s="297">
        <v>3.0999168728459075E-2</v>
      </c>
      <c r="L135" s="297">
        <v>1.4333326703126323E-2</v>
      </c>
      <c r="M135" s="297">
        <v>1.2574297781386794E-2</v>
      </c>
      <c r="N135" s="297">
        <v>1.0783770658233277E-2</v>
      </c>
      <c r="O135" s="297">
        <v>8.6905396105985688E-3</v>
      </c>
      <c r="P135" s="297">
        <v>9.1843635285924711E-3</v>
      </c>
      <c r="Q135" s="359">
        <v>6.725503249182755E-3</v>
      </c>
      <c r="R135" s="359">
        <v>6.3427155477634566E-3</v>
      </c>
      <c r="S135" s="359">
        <v>8.249339219814052E-3</v>
      </c>
      <c r="T135" s="359">
        <v>2.4892836088167204E-2</v>
      </c>
      <c r="U135" s="359">
        <v>2.4542267263744099E-2</v>
      </c>
      <c r="V135" s="359">
        <v>2.6140575162194236E-2</v>
      </c>
      <c r="W135" s="359">
        <v>2.6350534085168655E-2</v>
      </c>
      <c r="X135" s="359">
        <v>1.0890177759764945E-2</v>
      </c>
      <c r="Y135" s="359">
        <v>9.2683477106960972E-3</v>
      </c>
      <c r="Z135" s="359">
        <v>8.1038244635910361E-3</v>
      </c>
      <c r="AA135" s="359">
        <v>6.0073596766950631E-3</v>
      </c>
      <c r="AB135" s="359">
        <v>5.9112974915953411E-3</v>
      </c>
      <c r="AC135" s="359">
        <v>6.725503249182755E-3</v>
      </c>
      <c r="AD135" s="359">
        <v>6.3427155477634566E-3</v>
      </c>
      <c r="AE135" s="359">
        <v>8.249339219814052E-3</v>
      </c>
      <c r="AF135" s="359">
        <v>2.4892836088167204E-2</v>
      </c>
      <c r="AG135" s="359">
        <v>2.4542267263744099E-2</v>
      </c>
      <c r="AH135" s="359">
        <v>2.6140575162194236E-2</v>
      </c>
      <c r="AI135" s="359">
        <v>2.6350534085168655E-2</v>
      </c>
      <c r="AJ135" s="359">
        <v>1.0890177759764945E-2</v>
      </c>
      <c r="AK135" s="359">
        <v>9.2683477106960972E-3</v>
      </c>
      <c r="AL135" s="359">
        <v>8.1038244635910361E-3</v>
      </c>
      <c r="AM135" s="359">
        <v>6.0073596766950631E-3</v>
      </c>
      <c r="AN135" s="359">
        <v>5.9112974915953411E-3</v>
      </c>
      <c r="AO135" s="359">
        <v>6.725503249182755E-3</v>
      </c>
      <c r="AP135" s="359">
        <v>6.3427155477634566E-3</v>
      </c>
      <c r="AQ135" s="359">
        <v>8.249339219814052E-3</v>
      </c>
      <c r="AR135" s="359">
        <v>2.4892836088167204E-2</v>
      </c>
      <c r="AS135" s="359">
        <v>2.4542267263744099E-2</v>
      </c>
      <c r="AT135" s="359">
        <v>2.6140575162194236E-2</v>
      </c>
      <c r="AU135" s="359">
        <v>2.6350534085168655E-2</v>
      </c>
      <c r="AV135" s="359">
        <v>1.0890177759764945E-2</v>
      </c>
      <c r="AW135" s="359">
        <v>9.2683477106960972E-3</v>
      </c>
      <c r="AX135" s="359">
        <v>8.1038244635910361E-3</v>
      </c>
      <c r="AY135" s="359">
        <v>6.0073596766950631E-3</v>
      </c>
    </row>
    <row r="136" spans="1:51" x14ac:dyDescent="0.25">
      <c r="A136" s="599"/>
      <c r="B136" s="77" t="s">
        <v>23</v>
      </c>
      <c r="C136" s="297">
        <v>8.6905396105985688E-3</v>
      </c>
      <c r="D136" s="297">
        <v>9.1843635285924711E-3</v>
      </c>
      <c r="E136" s="297">
        <v>9.3172995483337146E-3</v>
      </c>
      <c r="F136" s="297">
        <v>9.3300694720660927E-3</v>
      </c>
      <c r="G136" s="297">
        <v>1.3190972391467491E-2</v>
      </c>
      <c r="H136" s="297">
        <v>3.3396509974146636E-2</v>
      </c>
      <c r="I136" s="297">
        <v>3.0311628255511709E-2</v>
      </c>
      <c r="J136" s="297">
        <v>3.0025700532701628E-2</v>
      </c>
      <c r="K136" s="297">
        <v>3.0999168728459075E-2</v>
      </c>
      <c r="L136" s="297">
        <v>1.4333326703126323E-2</v>
      </c>
      <c r="M136" s="297">
        <v>1.2574297781386794E-2</v>
      </c>
      <c r="N136" s="297">
        <v>1.0783770658233277E-2</v>
      </c>
      <c r="O136" s="297">
        <v>8.6905396105985688E-3</v>
      </c>
      <c r="P136" s="297">
        <v>9.1843635285924711E-3</v>
      </c>
      <c r="Q136" s="359">
        <v>6.725503249182755E-3</v>
      </c>
      <c r="R136" s="359">
        <v>6.3427155477634566E-3</v>
      </c>
      <c r="S136" s="359">
        <v>8.249339219814052E-3</v>
      </c>
      <c r="T136" s="359">
        <v>2.4892836088167204E-2</v>
      </c>
      <c r="U136" s="359">
        <v>2.4542267263744099E-2</v>
      </c>
      <c r="V136" s="359">
        <v>2.6140575162194236E-2</v>
      </c>
      <c r="W136" s="359">
        <v>2.6350534085168655E-2</v>
      </c>
      <c r="X136" s="359">
        <v>1.0890177759764945E-2</v>
      </c>
      <c r="Y136" s="359">
        <v>9.2683477106960972E-3</v>
      </c>
      <c r="Z136" s="359">
        <v>8.1038244635910361E-3</v>
      </c>
      <c r="AA136" s="359">
        <v>6.0073596766950631E-3</v>
      </c>
      <c r="AB136" s="359">
        <v>5.9112974915953411E-3</v>
      </c>
      <c r="AC136" s="359">
        <v>6.725503249182755E-3</v>
      </c>
      <c r="AD136" s="359">
        <v>6.3427155477634566E-3</v>
      </c>
      <c r="AE136" s="359">
        <v>8.249339219814052E-3</v>
      </c>
      <c r="AF136" s="359">
        <v>2.4892836088167204E-2</v>
      </c>
      <c r="AG136" s="359">
        <v>2.4542267263744099E-2</v>
      </c>
      <c r="AH136" s="359">
        <v>2.6140575162194236E-2</v>
      </c>
      <c r="AI136" s="359">
        <v>2.6350534085168655E-2</v>
      </c>
      <c r="AJ136" s="359">
        <v>1.0890177759764945E-2</v>
      </c>
      <c r="AK136" s="359">
        <v>9.2683477106960972E-3</v>
      </c>
      <c r="AL136" s="359">
        <v>8.1038244635910361E-3</v>
      </c>
      <c r="AM136" s="359">
        <v>6.0073596766950631E-3</v>
      </c>
      <c r="AN136" s="359">
        <v>5.9112974915953411E-3</v>
      </c>
      <c r="AO136" s="359">
        <v>6.725503249182755E-3</v>
      </c>
      <c r="AP136" s="359">
        <v>6.3427155477634566E-3</v>
      </c>
      <c r="AQ136" s="359">
        <v>8.249339219814052E-3</v>
      </c>
      <c r="AR136" s="359">
        <v>2.4892836088167204E-2</v>
      </c>
      <c r="AS136" s="359">
        <v>2.4542267263744099E-2</v>
      </c>
      <c r="AT136" s="359">
        <v>2.6140575162194236E-2</v>
      </c>
      <c r="AU136" s="359">
        <v>2.6350534085168655E-2</v>
      </c>
      <c r="AV136" s="359">
        <v>1.0890177759764945E-2</v>
      </c>
      <c r="AW136" s="359">
        <v>9.2683477106960972E-3</v>
      </c>
      <c r="AX136" s="359">
        <v>8.1038244635910361E-3</v>
      </c>
      <c r="AY136" s="359">
        <v>6.0073596766950631E-3</v>
      </c>
    </row>
    <row r="137" spans="1:51" x14ac:dyDescent="0.25">
      <c r="A137" s="599"/>
      <c r="B137" s="77" t="s">
        <v>24</v>
      </c>
      <c r="C137" s="297">
        <v>8.6905396105985688E-3</v>
      </c>
      <c r="D137" s="297">
        <v>9.1843635285924711E-3</v>
      </c>
      <c r="E137" s="297">
        <v>9.3172995483337146E-3</v>
      </c>
      <c r="F137" s="297">
        <v>9.3300694720660927E-3</v>
      </c>
      <c r="G137" s="297">
        <v>1.3190972391467491E-2</v>
      </c>
      <c r="H137" s="297">
        <v>3.3396509974146636E-2</v>
      </c>
      <c r="I137" s="297">
        <v>3.0311628255511709E-2</v>
      </c>
      <c r="J137" s="297">
        <v>3.0025700532701628E-2</v>
      </c>
      <c r="K137" s="297">
        <v>3.0999168728459075E-2</v>
      </c>
      <c r="L137" s="297">
        <v>1.4333326703126323E-2</v>
      </c>
      <c r="M137" s="297">
        <v>1.2574297781386794E-2</v>
      </c>
      <c r="N137" s="297">
        <v>1.0783770658233277E-2</v>
      </c>
      <c r="O137" s="297">
        <v>8.6905396105985688E-3</v>
      </c>
      <c r="P137" s="297">
        <v>9.1843635285924711E-3</v>
      </c>
      <c r="Q137" s="359">
        <v>6.725503249182755E-3</v>
      </c>
      <c r="R137" s="359">
        <v>6.3427155477634566E-3</v>
      </c>
      <c r="S137" s="359">
        <v>8.249339219814052E-3</v>
      </c>
      <c r="T137" s="359">
        <v>2.4892836088167204E-2</v>
      </c>
      <c r="U137" s="359">
        <v>2.4542267263744099E-2</v>
      </c>
      <c r="V137" s="359">
        <v>2.6140575162194236E-2</v>
      </c>
      <c r="W137" s="359">
        <v>2.6350534085168655E-2</v>
      </c>
      <c r="X137" s="359">
        <v>1.0890177759764945E-2</v>
      </c>
      <c r="Y137" s="359">
        <v>9.2683477106960972E-3</v>
      </c>
      <c r="Z137" s="359">
        <v>8.1038244635910361E-3</v>
      </c>
      <c r="AA137" s="359">
        <v>6.0073596766950631E-3</v>
      </c>
      <c r="AB137" s="359">
        <v>5.9112974915953411E-3</v>
      </c>
      <c r="AC137" s="359">
        <v>6.725503249182755E-3</v>
      </c>
      <c r="AD137" s="359">
        <v>6.3427155477634566E-3</v>
      </c>
      <c r="AE137" s="359">
        <v>8.249339219814052E-3</v>
      </c>
      <c r="AF137" s="359">
        <v>2.4892836088167204E-2</v>
      </c>
      <c r="AG137" s="359">
        <v>2.4542267263744099E-2</v>
      </c>
      <c r="AH137" s="359">
        <v>2.6140575162194236E-2</v>
      </c>
      <c r="AI137" s="359">
        <v>2.6350534085168655E-2</v>
      </c>
      <c r="AJ137" s="359">
        <v>1.0890177759764945E-2</v>
      </c>
      <c r="AK137" s="359">
        <v>9.2683477106960972E-3</v>
      </c>
      <c r="AL137" s="359">
        <v>8.1038244635910361E-3</v>
      </c>
      <c r="AM137" s="359">
        <v>6.0073596766950631E-3</v>
      </c>
      <c r="AN137" s="359">
        <v>5.9112974915953411E-3</v>
      </c>
      <c r="AO137" s="359">
        <v>6.725503249182755E-3</v>
      </c>
      <c r="AP137" s="359">
        <v>6.3427155477634566E-3</v>
      </c>
      <c r="AQ137" s="359">
        <v>8.249339219814052E-3</v>
      </c>
      <c r="AR137" s="359">
        <v>2.4892836088167204E-2</v>
      </c>
      <c r="AS137" s="359">
        <v>2.4542267263744099E-2</v>
      </c>
      <c r="AT137" s="359">
        <v>2.6140575162194236E-2</v>
      </c>
      <c r="AU137" s="359">
        <v>2.6350534085168655E-2</v>
      </c>
      <c r="AV137" s="359">
        <v>1.0890177759764945E-2</v>
      </c>
      <c r="AW137" s="359">
        <v>9.2683477106960972E-3</v>
      </c>
      <c r="AX137" s="359">
        <v>8.1038244635910361E-3</v>
      </c>
      <c r="AY137" s="359">
        <v>6.0073596766950631E-3</v>
      </c>
    </row>
    <row r="138" spans="1:51" x14ac:dyDescent="0.25">
      <c r="A138" s="599"/>
      <c r="B138" s="77" t="s">
        <v>7</v>
      </c>
      <c r="C138" s="297">
        <v>7.1991147668578103E-3</v>
      </c>
      <c r="D138" s="297">
        <v>7.6506976126562275E-3</v>
      </c>
      <c r="E138" s="297">
        <v>8.9709893841287691E-3</v>
      </c>
      <c r="F138" s="297">
        <v>8.9643969886217239E-3</v>
      </c>
      <c r="G138" s="297">
        <v>1.1442954360114992E-2</v>
      </c>
      <c r="H138" s="297">
        <v>3.0341130046812329E-2</v>
      </c>
      <c r="I138" s="297">
        <v>2.4767427374638579E-2</v>
      </c>
      <c r="J138" s="297">
        <v>2.5844708490436505E-2</v>
      </c>
      <c r="K138" s="297">
        <v>2.7140278723847423E-2</v>
      </c>
      <c r="L138" s="297">
        <v>1.2426704003105844E-2</v>
      </c>
      <c r="M138" s="297">
        <v>1.0317878648079915E-2</v>
      </c>
      <c r="N138" s="297">
        <v>9.3080976984780718E-3</v>
      </c>
      <c r="O138" s="297">
        <v>7.1991147668578103E-3</v>
      </c>
      <c r="P138" s="297">
        <v>7.6506976126562275E-3</v>
      </c>
      <c r="Q138" s="359">
        <v>6.4543647711206445E-3</v>
      </c>
      <c r="R138" s="359">
        <v>6.0515812757535557E-3</v>
      </c>
      <c r="S138" s="359">
        <v>7.0754880427122673E-3</v>
      </c>
      <c r="T138" s="359">
        <v>2.2232951543877017E-2</v>
      </c>
      <c r="U138" s="359">
        <v>1.9508393463587344E-2</v>
      </c>
      <c r="V138" s="359">
        <v>2.2032337095071838E-2</v>
      </c>
      <c r="W138" s="359">
        <v>2.2593268550347913E-2</v>
      </c>
      <c r="X138" s="359">
        <v>9.231564555093533E-3</v>
      </c>
      <c r="Y138" s="359">
        <v>7.4324203004759865E-3</v>
      </c>
      <c r="Z138" s="359">
        <v>6.8911182084513412E-3</v>
      </c>
      <c r="AA138" s="359">
        <v>4.8739175816170724E-3</v>
      </c>
      <c r="AB138" s="359">
        <v>4.8237156579574343E-3</v>
      </c>
      <c r="AC138" s="359">
        <v>6.4543647711206445E-3</v>
      </c>
      <c r="AD138" s="359">
        <v>6.0515812757535557E-3</v>
      </c>
      <c r="AE138" s="359">
        <v>7.0754880427122673E-3</v>
      </c>
      <c r="AF138" s="359">
        <v>2.2232951543877017E-2</v>
      </c>
      <c r="AG138" s="359">
        <v>1.9508393463587344E-2</v>
      </c>
      <c r="AH138" s="359">
        <v>2.2032337095071838E-2</v>
      </c>
      <c r="AI138" s="359">
        <v>2.2593268550347913E-2</v>
      </c>
      <c r="AJ138" s="359">
        <v>9.231564555093533E-3</v>
      </c>
      <c r="AK138" s="359">
        <v>7.4324203004759865E-3</v>
      </c>
      <c r="AL138" s="359">
        <v>6.8911182084513412E-3</v>
      </c>
      <c r="AM138" s="359">
        <v>4.8739175816170724E-3</v>
      </c>
      <c r="AN138" s="359">
        <v>4.8237156579574343E-3</v>
      </c>
      <c r="AO138" s="359">
        <v>6.4543647711206445E-3</v>
      </c>
      <c r="AP138" s="359">
        <v>6.0515812757535557E-3</v>
      </c>
      <c r="AQ138" s="359">
        <v>7.0754880427122673E-3</v>
      </c>
      <c r="AR138" s="359">
        <v>2.2232951543877017E-2</v>
      </c>
      <c r="AS138" s="359">
        <v>1.9508393463587344E-2</v>
      </c>
      <c r="AT138" s="359">
        <v>2.2032337095071838E-2</v>
      </c>
      <c r="AU138" s="359">
        <v>2.2593268550347913E-2</v>
      </c>
      <c r="AV138" s="359">
        <v>9.231564555093533E-3</v>
      </c>
      <c r="AW138" s="359">
        <v>7.4324203004759865E-3</v>
      </c>
      <c r="AX138" s="359">
        <v>6.8911182084513412E-3</v>
      </c>
      <c r="AY138" s="359">
        <v>4.8739175816170724E-3</v>
      </c>
    </row>
    <row r="139" spans="1:51" ht="15.75" thickBot="1" x14ac:dyDescent="0.3">
      <c r="A139" s="600"/>
      <c r="B139" s="79" t="s">
        <v>8</v>
      </c>
      <c r="C139" s="297">
        <v>7.1543069772339258E-3</v>
      </c>
      <c r="D139" s="297">
        <v>7.6225204669467857E-3</v>
      </c>
      <c r="E139" s="297">
        <v>1.0964634736445759E-2</v>
      </c>
      <c r="F139" s="297">
        <v>1.1802242805610763E-2</v>
      </c>
      <c r="G139" s="297">
        <v>1.5000840581295125E-2</v>
      </c>
      <c r="H139" s="297">
        <v>4.2210463928937021E-2</v>
      </c>
      <c r="I139" s="297">
        <v>2.7762795137090041E-2</v>
      </c>
      <c r="J139" s="297">
        <v>3.2665598756010897E-2</v>
      </c>
      <c r="K139" s="297">
        <v>3.534763464999735E-2</v>
      </c>
      <c r="L139" s="297">
        <v>1.7000613729307223E-2</v>
      </c>
      <c r="M139" s="297">
        <v>1.1491929220535387E-2</v>
      </c>
      <c r="N139" s="297">
        <v>1.2288942749910168E-2</v>
      </c>
      <c r="O139" s="297">
        <v>7.1543069772339258E-3</v>
      </c>
      <c r="P139" s="297">
        <v>7.6225204669467857E-3</v>
      </c>
      <c r="Q139" s="359">
        <v>8.0801115577170193E-3</v>
      </c>
      <c r="R139" s="359">
        <v>8.3496384436210526E-3</v>
      </c>
      <c r="S139" s="359">
        <v>9.5089416547823949E-3</v>
      </c>
      <c r="T139" s="359">
        <v>3.3028576988448091E-2</v>
      </c>
      <c r="U139" s="359">
        <v>2.2189785404834191E-2</v>
      </c>
      <c r="V139" s="359">
        <v>2.8768253854275012E-2</v>
      </c>
      <c r="W139" s="359">
        <v>3.0709464702828527E-2</v>
      </c>
      <c r="X139" s="359">
        <v>1.3370591678990292E-2</v>
      </c>
      <c r="Y139" s="359">
        <v>8.3801255594681216E-3</v>
      </c>
      <c r="Z139" s="359">
        <v>9.3727371365371452E-3</v>
      </c>
      <c r="AA139" s="359">
        <v>4.8402817402386882E-3</v>
      </c>
      <c r="AB139" s="359">
        <v>4.80372850278707E-3</v>
      </c>
      <c r="AC139" s="359">
        <v>8.0801115577170193E-3</v>
      </c>
      <c r="AD139" s="359">
        <v>8.3496384436210526E-3</v>
      </c>
      <c r="AE139" s="359">
        <v>9.5089416547823949E-3</v>
      </c>
      <c r="AF139" s="359">
        <v>3.3028576988448091E-2</v>
      </c>
      <c r="AG139" s="359">
        <v>2.2189785404834191E-2</v>
      </c>
      <c r="AH139" s="359">
        <v>2.8768253854275012E-2</v>
      </c>
      <c r="AI139" s="359">
        <v>3.0709464702828527E-2</v>
      </c>
      <c r="AJ139" s="359">
        <v>1.3370591678990292E-2</v>
      </c>
      <c r="AK139" s="359">
        <v>8.3801255594681216E-3</v>
      </c>
      <c r="AL139" s="359">
        <v>9.3727371365371452E-3</v>
      </c>
      <c r="AM139" s="359">
        <v>4.8402817402386882E-3</v>
      </c>
      <c r="AN139" s="359">
        <v>4.80372850278707E-3</v>
      </c>
      <c r="AO139" s="359">
        <v>8.0801115577170193E-3</v>
      </c>
      <c r="AP139" s="359">
        <v>8.3496384436210526E-3</v>
      </c>
      <c r="AQ139" s="359">
        <v>9.5089416547823949E-3</v>
      </c>
      <c r="AR139" s="359">
        <v>3.3028576988448091E-2</v>
      </c>
      <c r="AS139" s="359">
        <v>2.2189785404834191E-2</v>
      </c>
      <c r="AT139" s="359">
        <v>2.8768253854275012E-2</v>
      </c>
      <c r="AU139" s="359">
        <v>3.0709464702828527E-2</v>
      </c>
      <c r="AV139" s="359">
        <v>1.3370591678990292E-2</v>
      </c>
      <c r="AW139" s="359">
        <v>8.3801255594681216E-3</v>
      </c>
      <c r="AX139" s="359">
        <v>9.3727371365371452E-3</v>
      </c>
      <c r="AY139" s="359">
        <v>4.8402817402386882E-3</v>
      </c>
    </row>
    <row r="141" spans="1:51" ht="15.75" thickBot="1" x14ac:dyDescent="0.3">
      <c r="A141" s="99"/>
      <c r="B141" s="99"/>
      <c r="C141" s="102"/>
      <c r="D141" s="102"/>
      <c r="E141" s="102"/>
      <c r="F141" s="102"/>
      <c r="G141" s="102"/>
      <c r="H141" s="102"/>
      <c r="I141" s="102"/>
      <c r="J141" s="102"/>
      <c r="K141" s="102"/>
      <c r="L141" s="102"/>
      <c r="M141" s="102"/>
      <c r="N141" s="102"/>
    </row>
    <row r="142" spans="1:51" ht="16.5" thickBot="1" x14ac:dyDescent="0.3">
      <c r="A142" s="583" t="s">
        <v>128</v>
      </c>
      <c r="B142" s="243" t="s">
        <v>145</v>
      </c>
      <c r="C142" s="146">
        <f>C$4</f>
        <v>44197</v>
      </c>
      <c r="D142" s="146">
        <f t="shared" ref="D142:AY142" si="58">D$4</f>
        <v>44228</v>
      </c>
      <c r="E142" s="146">
        <f t="shared" si="58"/>
        <v>44256</v>
      </c>
      <c r="F142" s="146">
        <f t="shared" si="58"/>
        <v>44287</v>
      </c>
      <c r="G142" s="146">
        <f t="shared" si="58"/>
        <v>44317</v>
      </c>
      <c r="H142" s="146">
        <f t="shared" si="58"/>
        <v>44348</v>
      </c>
      <c r="I142" s="146">
        <f t="shared" si="58"/>
        <v>44378</v>
      </c>
      <c r="J142" s="146">
        <f t="shared" si="58"/>
        <v>44409</v>
      </c>
      <c r="K142" s="146">
        <f t="shared" si="58"/>
        <v>44440</v>
      </c>
      <c r="L142" s="146">
        <f t="shared" si="58"/>
        <v>44470</v>
      </c>
      <c r="M142" s="146">
        <f t="shared" si="58"/>
        <v>44501</v>
      </c>
      <c r="N142" s="146">
        <f t="shared" si="58"/>
        <v>44531</v>
      </c>
      <c r="O142" s="146">
        <f t="shared" si="58"/>
        <v>44562</v>
      </c>
      <c r="P142" s="146">
        <f t="shared" si="58"/>
        <v>44593</v>
      </c>
      <c r="Q142" s="146">
        <f t="shared" si="58"/>
        <v>44621</v>
      </c>
      <c r="R142" s="146">
        <f t="shared" si="58"/>
        <v>44652</v>
      </c>
      <c r="S142" s="146">
        <f t="shared" si="58"/>
        <v>44682</v>
      </c>
      <c r="T142" s="146">
        <f t="shared" si="58"/>
        <v>44713</v>
      </c>
      <c r="U142" s="146">
        <f t="shared" si="58"/>
        <v>44743</v>
      </c>
      <c r="V142" s="146">
        <f t="shared" si="58"/>
        <v>44774</v>
      </c>
      <c r="W142" s="146">
        <f t="shared" si="58"/>
        <v>44805</v>
      </c>
      <c r="X142" s="146">
        <f t="shared" si="58"/>
        <v>44835</v>
      </c>
      <c r="Y142" s="146">
        <f t="shared" si="58"/>
        <v>44866</v>
      </c>
      <c r="Z142" s="146">
        <f t="shared" si="58"/>
        <v>44896</v>
      </c>
      <c r="AA142" s="146">
        <f t="shared" si="58"/>
        <v>44927</v>
      </c>
      <c r="AB142" s="146">
        <f t="shared" si="58"/>
        <v>44958</v>
      </c>
      <c r="AC142" s="146">
        <f t="shared" si="58"/>
        <v>44986</v>
      </c>
      <c r="AD142" s="146">
        <f t="shared" si="58"/>
        <v>45017</v>
      </c>
      <c r="AE142" s="146">
        <f t="shared" si="58"/>
        <v>45047</v>
      </c>
      <c r="AF142" s="146">
        <f t="shared" si="58"/>
        <v>45078</v>
      </c>
      <c r="AG142" s="146">
        <f t="shared" si="58"/>
        <v>45108</v>
      </c>
      <c r="AH142" s="146">
        <f t="shared" si="58"/>
        <v>45139</v>
      </c>
      <c r="AI142" s="146">
        <f t="shared" si="58"/>
        <v>45170</v>
      </c>
      <c r="AJ142" s="146">
        <f t="shared" si="58"/>
        <v>45200</v>
      </c>
      <c r="AK142" s="146">
        <f t="shared" si="58"/>
        <v>45231</v>
      </c>
      <c r="AL142" s="146">
        <f t="shared" si="58"/>
        <v>45261</v>
      </c>
      <c r="AM142" s="146">
        <f t="shared" si="58"/>
        <v>45292</v>
      </c>
      <c r="AN142" s="146">
        <f t="shared" si="58"/>
        <v>45323</v>
      </c>
      <c r="AO142" s="146">
        <f t="shared" si="58"/>
        <v>45352</v>
      </c>
      <c r="AP142" s="146">
        <f t="shared" si="58"/>
        <v>45383</v>
      </c>
      <c r="AQ142" s="146">
        <f t="shared" si="58"/>
        <v>45413</v>
      </c>
      <c r="AR142" s="146">
        <f t="shared" si="58"/>
        <v>45444</v>
      </c>
      <c r="AS142" s="146">
        <f t="shared" si="58"/>
        <v>45474</v>
      </c>
      <c r="AT142" s="146">
        <f t="shared" si="58"/>
        <v>45505</v>
      </c>
      <c r="AU142" s="146">
        <f t="shared" si="58"/>
        <v>45536</v>
      </c>
      <c r="AV142" s="146">
        <f t="shared" si="58"/>
        <v>45566</v>
      </c>
      <c r="AW142" s="146">
        <f t="shared" si="58"/>
        <v>45597</v>
      </c>
      <c r="AX142" s="146">
        <f t="shared" si="58"/>
        <v>45627</v>
      </c>
      <c r="AY142" s="146">
        <f t="shared" si="58"/>
        <v>45658</v>
      </c>
    </row>
    <row r="143" spans="1:51" x14ac:dyDescent="0.25">
      <c r="A143" s="584"/>
      <c r="B143" s="242" t="s">
        <v>20</v>
      </c>
      <c r="C143" s="26">
        <f>IF(C23=0,0,((C5*0.5)-C41)*C78*C110*C$2)</f>
        <v>0</v>
      </c>
      <c r="D143" s="26">
        <f>IF(D23=0,0,((D5*0.5)+C23-D41)*D78*D110*D$2)</f>
        <v>0</v>
      </c>
      <c r="E143" s="26">
        <f t="shared" ref="E143:AY144" si="59">IF(E23=0,0,((E5*0.5)+D23-E41)*E78*E110*E$2)</f>
        <v>170.15515464521812</v>
      </c>
      <c r="F143" s="26">
        <f t="shared" si="59"/>
        <v>315.26192811530308</v>
      </c>
      <c r="G143" s="26">
        <f t="shared" si="59"/>
        <v>337.14567942903579</v>
      </c>
      <c r="H143" s="26">
        <f t="shared" si="59"/>
        <v>357.28668393311779</v>
      </c>
      <c r="I143" s="26">
        <f t="shared" si="59"/>
        <v>366.45469640942957</v>
      </c>
      <c r="J143" s="26">
        <f t="shared" si="59"/>
        <v>366.89043844727684</v>
      </c>
      <c r="K143" s="26">
        <f t="shared" si="59"/>
        <v>359.53947026878797</v>
      </c>
      <c r="L143" s="26">
        <f t="shared" si="59"/>
        <v>628.46455519198776</v>
      </c>
      <c r="M143" s="26">
        <f t="shared" si="59"/>
        <v>891.01303967967544</v>
      </c>
      <c r="N143" s="26">
        <f t="shared" si="59"/>
        <v>919.5918279215864</v>
      </c>
      <c r="O143" s="26">
        <f t="shared" si="59"/>
        <v>918.20010890187825</v>
      </c>
      <c r="P143" s="26">
        <f t="shared" si="59"/>
        <v>838.42979547767993</v>
      </c>
      <c r="Q143" s="26">
        <f t="shared" si="59"/>
        <v>760.25347926912309</v>
      </c>
      <c r="R143" s="26">
        <f t="shared" si="59"/>
        <v>700.96843923374365</v>
      </c>
      <c r="S143" s="26">
        <f t="shared" si="59"/>
        <v>766.35625040754496</v>
      </c>
      <c r="T143" s="26">
        <f t="shared" si="59"/>
        <v>887.65156704654225</v>
      </c>
      <c r="U143" s="26">
        <f t="shared" si="59"/>
        <v>909.09380550419928</v>
      </c>
      <c r="V143" s="26">
        <f t="shared" si="59"/>
        <v>916.12941891592732</v>
      </c>
      <c r="W143" s="26">
        <f t="shared" si="59"/>
        <v>898.51533212883282</v>
      </c>
      <c r="X143" s="26">
        <f t="shared" si="59"/>
        <v>785.56174796642586</v>
      </c>
      <c r="Y143" s="26">
        <f t="shared" si="59"/>
        <v>749.47006006663014</v>
      </c>
      <c r="Z143" s="26">
        <f t="shared" si="59"/>
        <v>764.29169668767349</v>
      </c>
      <c r="AA143" s="26">
        <f t="shared" si="59"/>
        <v>744.44074473432454</v>
      </c>
      <c r="AB143" s="26">
        <f t="shared" si="59"/>
        <v>678.91426208860412</v>
      </c>
      <c r="AC143" s="26">
        <f t="shared" si="59"/>
        <v>760.25347926912309</v>
      </c>
      <c r="AD143" s="26">
        <f t="shared" si="59"/>
        <v>700.96843923374365</v>
      </c>
      <c r="AE143" s="26">
        <f t="shared" si="59"/>
        <v>766.35625040754496</v>
      </c>
      <c r="AF143" s="26">
        <f t="shared" si="59"/>
        <v>887.65156704654225</v>
      </c>
      <c r="AG143" s="26">
        <f t="shared" si="59"/>
        <v>0</v>
      </c>
      <c r="AH143" s="26">
        <f t="shared" si="59"/>
        <v>0</v>
      </c>
      <c r="AI143" s="26">
        <f t="shared" si="59"/>
        <v>0</v>
      </c>
      <c r="AJ143" s="26">
        <f t="shared" si="59"/>
        <v>0</v>
      </c>
      <c r="AK143" s="26">
        <f t="shared" si="59"/>
        <v>0</v>
      </c>
      <c r="AL143" s="26">
        <f t="shared" si="59"/>
        <v>0</v>
      </c>
      <c r="AM143" s="26">
        <f t="shared" si="59"/>
        <v>0</v>
      </c>
      <c r="AN143" s="26">
        <f t="shared" si="59"/>
        <v>0</v>
      </c>
      <c r="AO143" s="26">
        <f t="shared" si="59"/>
        <v>0</v>
      </c>
      <c r="AP143" s="26">
        <f t="shared" si="59"/>
        <v>0</v>
      </c>
      <c r="AQ143" s="26">
        <f t="shared" si="59"/>
        <v>0</v>
      </c>
      <c r="AR143" s="26">
        <f t="shared" si="59"/>
        <v>0</v>
      </c>
      <c r="AS143" s="26">
        <f t="shared" si="59"/>
        <v>0</v>
      </c>
      <c r="AT143" s="26">
        <f t="shared" si="59"/>
        <v>0</v>
      </c>
      <c r="AU143" s="26">
        <f t="shared" si="59"/>
        <v>0</v>
      </c>
      <c r="AV143" s="26">
        <f t="shared" si="59"/>
        <v>0</v>
      </c>
      <c r="AW143" s="26">
        <f t="shared" si="59"/>
        <v>0</v>
      </c>
      <c r="AX143" s="26">
        <f t="shared" si="59"/>
        <v>0</v>
      </c>
      <c r="AY143" s="26">
        <f t="shared" si="59"/>
        <v>0</v>
      </c>
    </row>
    <row r="144" spans="1:51" x14ac:dyDescent="0.25">
      <c r="A144" s="584"/>
      <c r="B144" s="242" t="s">
        <v>0</v>
      </c>
      <c r="C144" s="26">
        <f t="shared" ref="C144:C155" si="60">IF(C24=0,0,((C6*0.5)-C42)*C79*C111*C$2)</f>
        <v>0</v>
      </c>
      <c r="D144" s="26">
        <f t="shared" ref="D144:S155" si="61">IF(D24=0,0,((D6*0.5)+C24-D42)*D79*D111*D$2)</f>
        <v>0</v>
      </c>
      <c r="E144" s="26">
        <f t="shared" si="61"/>
        <v>0</v>
      </c>
      <c r="F144" s="26">
        <f t="shared" si="61"/>
        <v>0</v>
      </c>
      <c r="G144" s="26">
        <f t="shared" si="61"/>
        <v>0</v>
      </c>
      <c r="H144" s="26">
        <f t="shared" si="61"/>
        <v>0</v>
      </c>
      <c r="I144" s="26">
        <f t="shared" si="61"/>
        <v>0</v>
      </c>
      <c r="J144" s="26">
        <f t="shared" si="61"/>
        <v>0</v>
      </c>
      <c r="K144" s="26">
        <f t="shared" si="61"/>
        <v>0</v>
      </c>
      <c r="L144" s="26">
        <f t="shared" si="61"/>
        <v>0</v>
      </c>
      <c r="M144" s="26">
        <f t="shared" si="61"/>
        <v>0</v>
      </c>
      <c r="N144" s="26">
        <f t="shared" si="61"/>
        <v>0</v>
      </c>
      <c r="O144" s="26">
        <f t="shared" si="61"/>
        <v>0</v>
      </c>
      <c r="P144" s="26">
        <f t="shared" si="61"/>
        <v>0</v>
      </c>
      <c r="Q144" s="26">
        <f t="shared" si="61"/>
        <v>0</v>
      </c>
      <c r="R144" s="26">
        <f t="shared" si="61"/>
        <v>0</v>
      </c>
      <c r="S144" s="26">
        <f t="shared" si="61"/>
        <v>0</v>
      </c>
      <c r="T144" s="26">
        <f t="shared" si="59"/>
        <v>0</v>
      </c>
      <c r="U144" s="26">
        <f t="shared" si="59"/>
        <v>0</v>
      </c>
      <c r="V144" s="26">
        <f t="shared" si="59"/>
        <v>0</v>
      </c>
      <c r="W144" s="26">
        <f t="shared" si="59"/>
        <v>0</v>
      </c>
      <c r="X144" s="26">
        <f t="shared" si="59"/>
        <v>0</v>
      </c>
      <c r="Y144" s="26">
        <f t="shared" si="59"/>
        <v>0</v>
      </c>
      <c r="Z144" s="26">
        <f t="shared" si="59"/>
        <v>0</v>
      </c>
      <c r="AA144" s="26">
        <f t="shared" si="59"/>
        <v>0</v>
      </c>
      <c r="AB144" s="26">
        <f t="shared" si="59"/>
        <v>0</v>
      </c>
      <c r="AC144" s="26">
        <f t="shared" si="59"/>
        <v>0</v>
      </c>
      <c r="AD144" s="26">
        <f t="shared" si="59"/>
        <v>0</v>
      </c>
      <c r="AE144" s="26">
        <f t="shared" si="59"/>
        <v>0</v>
      </c>
      <c r="AF144" s="26">
        <f t="shared" si="59"/>
        <v>0</v>
      </c>
      <c r="AG144" s="26">
        <f t="shared" si="59"/>
        <v>0</v>
      </c>
      <c r="AH144" s="26">
        <f t="shared" si="59"/>
        <v>0</v>
      </c>
      <c r="AI144" s="26">
        <f t="shared" si="59"/>
        <v>0</v>
      </c>
      <c r="AJ144" s="26">
        <f t="shared" si="59"/>
        <v>0</v>
      </c>
      <c r="AK144" s="26">
        <f t="shared" si="59"/>
        <v>0</v>
      </c>
      <c r="AL144" s="26">
        <f t="shared" si="59"/>
        <v>0</v>
      </c>
      <c r="AM144" s="26">
        <f t="shared" si="59"/>
        <v>0</v>
      </c>
      <c r="AN144" s="26">
        <f t="shared" si="59"/>
        <v>0</v>
      </c>
      <c r="AO144" s="26">
        <f t="shared" si="59"/>
        <v>0</v>
      </c>
      <c r="AP144" s="26">
        <f t="shared" si="59"/>
        <v>0</v>
      </c>
      <c r="AQ144" s="26">
        <f t="shared" si="59"/>
        <v>0</v>
      </c>
      <c r="AR144" s="26">
        <f t="shared" si="59"/>
        <v>0</v>
      </c>
      <c r="AS144" s="26">
        <f t="shared" si="59"/>
        <v>0</v>
      </c>
      <c r="AT144" s="26">
        <f t="shared" si="59"/>
        <v>0</v>
      </c>
      <c r="AU144" s="26">
        <f t="shared" si="59"/>
        <v>0</v>
      </c>
      <c r="AV144" s="26">
        <f t="shared" si="59"/>
        <v>0</v>
      </c>
      <c r="AW144" s="26">
        <f t="shared" si="59"/>
        <v>0</v>
      </c>
      <c r="AX144" s="26">
        <f t="shared" si="59"/>
        <v>0</v>
      </c>
      <c r="AY144" s="26">
        <f t="shared" si="59"/>
        <v>0</v>
      </c>
    </row>
    <row r="145" spans="1:51" x14ac:dyDescent="0.25">
      <c r="A145" s="584"/>
      <c r="B145" s="242" t="s">
        <v>21</v>
      </c>
      <c r="C145" s="26">
        <f t="shared" si="60"/>
        <v>0</v>
      </c>
      <c r="D145" s="26">
        <f t="shared" si="61"/>
        <v>0</v>
      </c>
      <c r="E145" s="26">
        <f t="shared" ref="E145:AY148" si="62">IF(E25=0,0,((E7*0.5)+D25-E43)*E80*E112*E$2)</f>
        <v>0</v>
      </c>
      <c r="F145" s="26">
        <f t="shared" si="62"/>
        <v>0</v>
      </c>
      <c r="G145" s="26">
        <f t="shared" si="62"/>
        <v>0</v>
      </c>
      <c r="H145" s="26">
        <f t="shared" si="62"/>
        <v>0</v>
      </c>
      <c r="I145" s="26">
        <f t="shared" si="62"/>
        <v>0</v>
      </c>
      <c r="J145" s="26">
        <f t="shared" si="62"/>
        <v>0</v>
      </c>
      <c r="K145" s="26">
        <f t="shared" si="62"/>
        <v>0</v>
      </c>
      <c r="L145" s="26">
        <f t="shared" si="62"/>
        <v>0</v>
      </c>
      <c r="M145" s="26">
        <f t="shared" si="62"/>
        <v>0</v>
      </c>
      <c r="N145" s="26">
        <f t="shared" si="62"/>
        <v>0</v>
      </c>
      <c r="O145" s="26">
        <f t="shared" si="62"/>
        <v>0</v>
      </c>
      <c r="P145" s="26">
        <f t="shared" si="62"/>
        <v>0</v>
      </c>
      <c r="Q145" s="26">
        <f t="shared" si="62"/>
        <v>0</v>
      </c>
      <c r="R145" s="26">
        <f t="shared" si="62"/>
        <v>0</v>
      </c>
      <c r="S145" s="26">
        <f t="shared" si="62"/>
        <v>0</v>
      </c>
      <c r="T145" s="26">
        <f t="shared" si="62"/>
        <v>0</v>
      </c>
      <c r="U145" s="26">
        <f t="shared" si="62"/>
        <v>0</v>
      </c>
      <c r="V145" s="26">
        <f t="shared" si="62"/>
        <v>0</v>
      </c>
      <c r="W145" s="26">
        <f t="shared" si="62"/>
        <v>0</v>
      </c>
      <c r="X145" s="26">
        <f t="shared" si="62"/>
        <v>0</v>
      </c>
      <c r="Y145" s="26">
        <f t="shared" si="62"/>
        <v>0</v>
      </c>
      <c r="Z145" s="26">
        <f t="shared" si="62"/>
        <v>0</v>
      </c>
      <c r="AA145" s="26">
        <f t="shared" si="62"/>
        <v>0</v>
      </c>
      <c r="AB145" s="26">
        <f t="shared" si="62"/>
        <v>0</v>
      </c>
      <c r="AC145" s="26">
        <f t="shared" si="62"/>
        <v>0</v>
      </c>
      <c r="AD145" s="26">
        <f t="shared" si="62"/>
        <v>0</v>
      </c>
      <c r="AE145" s="26">
        <f t="shared" si="62"/>
        <v>0</v>
      </c>
      <c r="AF145" s="26">
        <f t="shared" si="62"/>
        <v>0</v>
      </c>
      <c r="AG145" s="26">
        <f t="shared" si="62"/>
        <v>0</v>
      </c>
      <c r="AH145" s="26">
        <f t="shared" si="62"/>
        <v>0</v>
      </c>
      <c r="AI145" s="26">
        <f t="shared" si="62"/>
        <v>0</v>
      </c>
      <c r="AJ145" s="26">
        <f t="shared" si="62"/>
        <v>0</v>
      </c>
      <c r="AK145" s="26">
        <f t="shared" si="62"/>
        <v>0</v>
      </c>
      <c r="AL145" s="26">
        <f t="shared" si="62"/>
        <v>0</v>
      </c>
      <c r="AM145" s="26">
        <f t="shared" si="62"/>
        <v>0</v>
      </c>
      <c r="AN145" s="26">
        <f t="shared" si="62"/>
        <v>0</v>
      </c>
      <c r="AO145" s="26">
        <f t="shared" si="62"/>
        <v>0</v>
      </c>
      <c r="AP145" s="26">
        <f t="shared" si="62"/>
        <v>0</v>
      </c>
      <c r="AQ145" s="26">
        <f t="shared" si="62"/>
        <v>0</v>
      </c>
      <c r="AR145" s="26">
        <f t="shared" si="62"/>
        <v>0</v>
      </c>
      <c r="AS145" s="26">
        <f t="shared" si="62"/>
        <v>0</v>
      </c>
      <c r="AT145" s="26">
        <f t="shared" si="62"/>
        <v>0</v>
      </c>
      <c r="AU145" s="26">
        <f t="shared" si="62"/>
        <v>0</v>
      </c>
      <c r="AV145" s="26">
        <f t="shared" si="62"/>
        <v>0</v>
      </c>
      <c r="AW145" s="26">
        <f t="shared" si="62"/>
        <v>0</v>
      </c>
      <c r="AX145" s="26">
        <f t="shared" si="62"/>
        <v>0</v>
      </c>
      <c r="AY145" s="26">
        <f t="shared" si="62"/>
        <v>0</v>
      </c>
    </row>
    <row r="146" spans="1:51" x14ac:dyDescent="0.25">
      <c r="A146" s="584"/>
      <c r="B146" s="242" t="s">
        <v>1</v>
      </c>
      <c r="C146" s="26">
        <f t="shared" si="60"/>
        <v>0</v>
      </c>
      <c r="D146" s="26">
        <f t="shared" si="61"/>
        <v>0</v>
      </c>
      <c r="E146" s="26">
        <f t="shared" si="62"/>
        <v>0</v>
      </c>
      <c r="F146" s="26">
        <f t="shared" si="62"/>
        <v>0</v>
      </c>
      <c r="G146" s="26">
        <f t="shared" si="62"/>
        <v>0</v>
      </c>
      <c r="H146" s="26">
        <f t="shared" si="62"/>
        <v>162.62277281097258</v>
      </c>
      <c r="I146" s="26">
        <f t="shared" si="62"/>
        <v>442.51367617951325</v>
      </c>
      <c r="J146" s="26">
        <f t="shared" si="62"/>
        <v>412.26860205621324</v>
      </c>
      <c r="K146" s="26">
        <f t="shared" si="62"/>
        <v>165.84211934783113</v>
      </c>
      <c r="L146" s="26">
        <f t="shared" si="62"/>
        <v>79.057862846262779</v>
      </c>
      <c r="M146" s="26">
        <f t="shared" si="62"/>
        <v>40.695391002441333</v>
      </c>
      <c r="N146" s="26">
        <f t="shared" si="62"/>
        <v>0.43722034322487147</v>
      </c>
      <c r="O146" s="26">
        <f t="shared" si="62"/>
        <v>4.0989407177331696E-2</v>
      </c>
      <c r="P146" s="26">
        <f t="shared" si="62"/>
        <v>1.6873972621334974</v>
      </c>
      <c r="Q146" s="26">
        <f t="shared" si="62"/>
        <v>56.490854540817729</v>
      </c>
      <c r="R146" s="26">
        <f t="shared" si="62"/>
        <v>192.22631479412465</v>
      </c>
      <c r="S146" s="26">
        <f t="shared" si="62"/>
        <v>618.83992371668978</v>
      </c>
      <c r="T146" s="26">
        <f t="shared" si="62"/>
        <v>2460.7684976356827</v>
      </c>
      <c r="U146" s="26">
        <f t="shared" si="62"/>
        <v>3231.0441591705603</v>
      </c>
      <c r="V146" s="26">
        <f t="shared" si="62"/>
        <v>3086.5060813328196</v>
      </c>
      <c r="W146" s="26">
        <f t="shared" si="62"/>
        <v>1271.2514353608829</v>
      </c>
      <c r="X146" s="26">
        <f t="shared" si="62"/>
        <v>179.20668243409875</v>
      </c>
      <c r="Y146" s="26">
        <f t="shared" si="62"/>
        <v>47.075712117348104</v>
      </c>
      <c r="Z146" s="26">
        <f t="shared" si="62"/>
        <v>0.49964271567336338</v>
      </c>
      <c r="AA146" s="26">
        <f t="shared" si="62"/>
        <v>4.6841504594378275E-2</v>
      </c>
      <c r="AB146" s="26">
        <f t="shared" si="62"/>
        <v>1.928308605801915</v>
      </c>
      <c r="AC146" s="26">
        <f t="shared" si="62"/>
        <v>56.490854540817729</v>
      </c>
      <c r="AD146" s="26">
        <f t="shared" si="62"/>
        <v>192.22631479412465</v>
      </c>
      <c r="AE146" s="26">
        <f t="shared" si="62"/>
        <v>618.83992371668978</v>
      </c>
      <c r="AF146" s="26">
        <f t="shared" si="62"/>
        <v>2460.7684976356827</v>
      </c>
      <c r="AG146" s="26">
        <f t="shared" si="62"/>
        <v>0</v>
      </c>
      <c r="AH146" s="26">
        <f t="shared" si="62"/>
        <v>0</v>
      </c>
      <c r="AI146" s="26">
        <f t="shared" si="62"/>
        <v>0</v>
      </c>
      <c r="AJ146" s="26">
        <f t="shared" si="62"/>
        <v>0</v>
      </c>
      <c r="AK146" s="26">
        <f t="shared" si="62"/>
        <v>0</v>
      </c>
      <c r="AL146" s="26">
        <f t="shared" si="62"/>
        <v>0</v>
      </c>
      <c r="AM146" s="26">
        <f t="shared" si="62"/>
        <v>0</v>
      </c>
      <c r="AN146" s="26">
        <f t="shared" si="62"/>
        <v>0</v>
      </c>
      <c r="AO146" s="26">
        <f t="shared" si="62"/>
        <v>0</v>
      </c>
      <c r="AP146" s="26">
        <f t="shared" si="62"/>
        <v>0</v>
      </c>
      <c r="AQ146" s="26">
        <f t="shared" si="62"/>
        <v>0</v>
      </c>
      <c r="AR146" s="26">
        <f t="shared" si="62"/>
        <v>0</v>
      </c>
      <c r="AS146" s="26">
        <f t="shared" si="62"/>
        <v>0</v>
      </c>
      <c r="AT146" s="26">
        <f t="shared" si="62"/>
        <v>0</v>
      </c>
      <c r="AU146" s="26">
        <f t="shared" si="62"/>
        <v>0</v>
      </c>
      <c r="AV146" s="26">
        <f t="shared" si="62"/>
        <v>0</v>
      </c>
      <c r="AW146" s="26">
        <f t="shared" si="62"/>
        <v>0</v>
      </c>
      <c r="AX146" s="26">
        <f t="shared" si="62"/>
        <v>0</v>
      </c>
      <c r="AY146" s="26">
        <f t="shared" si="62"/>
        <v>0</v>
      </c>
    </row>
    <row r="147" spans="1:51" x14ac:dyDescent="0.25">
      <c r="A147" s="584"/>
      <c r="B147" s="242" t="s">
        <v>22</v>
      </c>
      <c r="C147" s="26">
        <f t="shared" si="60"/>
        <v>0</v>
      </c>
      <c r="D147" s="26">
        <f t="shared" si="61"/>
        <v>0</v>
      </c>
      <c r="E147" s="26">
        <f t="shared" si="62"/>
        <v>0</v>
      </c>
      <c r="F147" s="26">
        <f t="shared" si="62"/>
        <v>0</v>
      </c>
      <c r="G147" s="26">
        <f t="shared" si="62"/>
        <v>0</v>
      </c>
      <c r="H147" s="26">
        <f t="shared" si="62"/>
        <v>0</v>
      </c>
      <c r="I147" s="26">
        <f t="shared" si="62"/>
        <v>0</v>
      </c>
      <c r="J147" s="26">
        <f t="shared" si="62"/>
        <v>0</v>
      </c>
      <c r="K147" s="26">
        <f t="shared" si="62"/>
        <v>0</v>
      </c>
      <c r="L147" s="26">
        <f t="shared" si="62"/>
        <v>0</v>
      </c>
      <c r="M147" s="26">
        <f t="shared" si="62"/>
        <v>0</v>
      </c>
      <c r="N147" s="26">
        <f t="shared" si="62"/>
        <v>0</v>
      </c>
      <c r="O147" s="26">
        <f t="shared" si="62"/>
        <v>0</v>
      </c>
      <c r="P147" s="26">
        <f t="shared" si="62"/>
        <v>0</v>
      </c>
      <c r="Q147" s="26">
        <f t="shared" si="62"/>
        <v>0</v>
      </c>
      <c r="R147" s="26">
        <f t="shared" si="62"/>
        <v>0</v>
      </c>
      <c r="S147" s="26">
        <f t="shared" si="62"/>
        <v>0</v>
      </c>
      <c r="T147" s="26">
        <f t="shared" si="62"/>
        <v>0</v>
      </c>
      <c r="U147" s="26">
        <f t="shared" si="62"/>
        <v>0</v>
      </c>
      <c r="V147" s="26">
        <f t="shared" si="62"/>
        <v>0</v>
      </c>
      <c r="W147" s="26">
        <f t="shared" si="62"/>
        <v>0</v>
      </c>
      <c r="X147" s="26">
        <f t="shared" si="62"/>
        <v>0</v>
      </c>
      <c r="Y147" s="26">
        <f t="shared" si="62"/>
        <v>0</v>
      </c>
      <c r="Z147" s="26">
        <f t="shared" si="62"/>
        <v>0</v>
      </c>
      <c r="AA147" s="26">
        <f t="shared" si="62"/>
        <v>0</v>
      </c>
      <c r="AB147" s="26">
        <f t="shared" si="62"/>
        <v>0</v>
      </c>
      <c r="AC147" s="26">
        <f t="shared" si="62"/>
        <v>0</v>
      </c>
      <c r="AD147" s="26">
        <f t="shared" si="62"/>
        <v>0</v>
      </c>
      <c r="AE147" s="26">
        <f t="shared" si="62"/>
        <v>0</v>
      </c>
      <c r="AF147" s="26">
        <f t="shared" si="62"/>
        <v>0</v>
      </c>
      <c r="AG147" s="26">
        <f t="shared" si="62"/>
        <v>0</v>
      </c>
      <c r="AH147" s="26">
        <f t="shared" si="62"/>
        <v>0</v>
      </c>
      <c r="AI147" s="26">
        <f t="shared" si="62"/>
        <v>0</v>
      </c>
      <c r="AJ147" s="26">
        <f t="shared" si="62"/>
        <v>0</v>
      </c>
      <c r="AK147" s="26">
        <f t="shared" si="62"/>
        <v>0</v>
      </c>
      <c r="AL147" s="26">
        <f t="shared" si="62"/>
        <v>0</v>
      </c>
      <c r="AM147" s="26">
        <f t="shared" si="62"/>
        <v>0</v>
      </c>
      <c r="AN147" s="26">
        <f t="shared" si="62"/>
        <v>0</v>
      </c>
      <c r="AO147" s="26">
        <f t="shared" si="62"/>
        <v>0</v>
      </c>
      <c r="AP147" s="26">
        <f t="shared" si="62"/>
        <v>0</v>
      </c>
      <c r="AQ147" s="26">
        <f t="shared" si="62"/>
        <v>0</v>
      </c>
      <c r="AR147" s="26">
        <f t="shared" si="62"/>
        <v>0</v>
      </c>
      <c r="AS147" s="26">
        <f t="shared" si="62"/>
        <v>0</v>
      </c>
      <c r="AT147" s="26">
        <f t="shared" si="62"/>
        <v>0</v>
      </c>
      <c r="AU147" s="26">
        <f t="shared" si="62"/>
        <v>0</v>
      </c>
      <c r="AV147" s="26">
        <f t="shared" si="62"/>
        <v>0</v>
      </c>
      <c r="AW147" s="26">
        <f t="shared" si="62"/>
        <v>0</v>
      </c>
      <c r="AX147" s="26">
        <f t="shared" si="62"/>
        <v>0</v>
      </c>
      <c r="AY147" s="26">
        <f t="shared" si="62"/>
        <v>0</v>
      </c>
    </row>
    <row r="148" spans="1:51" x14ac:dyDescent="0.25">
      <c r="A148" s="584"/>
      <c r="B148" s="77" t="s">
        <v>9</v>
      </c>
      <c r="C148" s="26">
        <f t="shared" si="60"/>
        <v>0</v>
      </c>
      <c r="D148" s="26">
        <f t="shared" si="61"/>
        <v>0</v>
      </c>
      <c r="E148" s="26">
        <f t="shared" si="62"/>
        <v>0</v>
      </c>
      <c r="F148" s="26">
        <f t="shared" si="62"/>
        <v>0</v>
      </c>
      <c r="G148" s="26">
        <f t="shared" si="62"/>
        <v>0</v>
      </c>
      <c r="H148" s="26">
        <f t="shared" si="62"/>
        <v>0</v>
      </c>
      <c r="I148" s="26">
        <f t="shared" si="62"/>
        <v>0</v>
      </c>
      <c r="J148" s="26">
        <f t="shared" si="62"/>
        <v>0</v>
      </c>
      <c r="K148" s="26">
        <f t="shared" si="62"/>
        <v>0</v>
      </c>
      <c r="L148" s="26">
        <f t="shared" si="62"/>
        <v>0</v>
      </c>
      <c r="M148" s="26">
        <f t="shared" si="62"/>
        <v>0</v>
      </c>
      <c r="N148" s="26">
        <f t="shared" si="62"/>
        <v>0</v>
      </c>
      <c r="O148" s="26">
        <f t="shared" si="62"/>
        <v>0</v>
      </c>
      <c r="P148" s="26">
        <f t="shared" si="62"/>
        <v>0</v>
      </c>
      <c r="Q148" s="26">
        <f t="shared" si="62"/>
        <v>0</v>
      </c>
      <c r="R148" s="26">
        <f t="shared" si="62"/>
        <v>0</v>
      </c>
      <c r="S148" s="26">
        <f t="shared" si="62"/>
        <v>0</v>
      </c>
      <c r="T148" s="26">
        <f t="shared" si="62"/>
        <v>0</v>
      </c>
      <c r="U148" s="26">
        <f t="shared" si="62"/>
        <v>0</v>
      </c>
      <c r="V148" s="26">
        <f t="shared" si="62"/>
        <v>0</v>
      </c>
      <c r="W148" s="26">
        <f t="shared" si="62"/>
        <v>0</v>
      </c>
      <c r="X148" s="26">
        <f t="shared" si="62"/>
        <v>0</v>
      </c>
      <c r="Y148" s="26">
        <f t="shared" si="62"/>
        <v>0</v>
      </c>
      <c r="Z148" s="26">
        <f t="shared" si="62"/>
        <v>0</v>
      </c>
      <c r="AA148" s="26">
        <f t="shared" si="62"/>
        <v>0</v>
      </c>
      <c r="AB148" s="26">
        <f t="shared" si="62"/>
        <v>0</v>
      </c>
      <c r="AC148" s="26">
        <f t="shared" si="62"/>
        <v>0</v>
      </c>
      <c r="AD148" s="26">
        <f t="shared" si="62"/>
        <v>0</v>
      </c>
      <c r="AE148" s="26">
        <f t="shared" si="62"/>
        <v>0</v>
      </c>
      <c r="AF148" s="26">
        <f t="shared" si="62"/>
        <v>0</v>
      </c>
      <c r="AG148" s="26">
        <f t="shared" si="62"/>
        <v>0</v>
      </c>
      <c r="AH148" s="26">
        <f t="shared" si="62"/>
        <v>0</v>
      </c>
      <c r="AI148" s="26">
        <f t="shared" si="62"/>
        <v>0</v>
      </c>
      <c r="AJ148" s="26">
        <f t="shared" si="62"/>
        <v>0</v>
      </c>
      <c r="AK148" s="26">
        <f t="shared" si="62"/>
        <v>0</v>
      </c>
      <c r="AL148" s="26">
        <f t="shared" si="62"/>
        <v>0</v>
      </c>
      <c r="AM148" s="26">
        <f t="shared" si="62"/>
        <v>0</v>
      </c>
      <c r="AN148" s="26">
        <f t="shared" si="62"/>
        <v>0</v>
      </c>
      <c r="AO148" s="26">
        <f t="shared" si="62"/>
        <v>0</v>
      </c>
      <c r="AP148" s="26">
        <f t="shared" si="62"/>
        <v>0</v>
      </c>
      <c r="AQ148" s="26">
        <f t="shared" si="62"/>
        <v>0</v>
      </c>
      <c r="AR148" s="26">
        <f t="shared" si="62"/>
        <v>0</v>
      </c>
      <c r="AS148" s="26">
        <f t="shared" si="62"/>
        <v>0</v>
      </c>
      <c r="AT148" s="26">
        <f t="shared" si="62"/>
        <v>0</v>
      </c>
      <c r="AU148" s="26">
        <f t="shared" si="62"/>
        <v>0</v>
      </c>
      <c r="AV148" s="26">
        <f t="shared" si="62"/>
        <v>0</v>
      </c>
      <c r="AW148" s="26">
        <f t="shared" si="62"/>
        <v>0</v>
      </c>
      <c r="AX148" s="26">
        <f t="shared" si="62"/>
        <v>0</v>
      </c>
      <c r="AY148" s="26">
        <f t="shared" si="62"/>
        <v>0</v>
      </c>
    </row>
    <row r="149" spans="1:51" x14ac:dyDescent="0.25">
      <c r="A149" s="584"/>
      <c r="B149" s="77" t="s">
        <v>3</v>
      </c>
      <c r="C149" s="26">
        <f t="shared" si="60"/>
        <v>0</v>
      </c>
      <c r="D149" s="26">
        <f t="shared" si="61"/>
        <v>0</v>
      </c>
      <c r="E149" s="26">
        <f t="shared" ref="E149:AY152" si="63">IF(E29=0,0,((E11*0.5)+D29-E47)*E84*E116*E$2)</f>
        <v>0</v>
      </c>
      <c r="F149" s="26">
        <f t="shared" si="63"/>
        <v>28.158403543283036</v>
      </c>
      <c r="G149" s="26">
        <f t="shared" si="63"/>
        <v>64.868267016787826</v>
      </c>
      <c r="H149" s="26">
        <f t="shared" si="63"/>
        <v>181.75488982195861</v>
      </c>
      <c r="I149" s="26">
        <f t="shared" si="63"/>
        <v>244.69810429529616</v>
      </c>
      <c r="J149" s="26">
        <f t="shared" si="63"/>
        <v>228.62192128271948</v>
      </c>
      <c r="K149" s="26">
        <f t="shared" si="63"/>
        <v>99.00544795536878</v>
      </c>
      <c r="L149" s="26">
        <f t="shared" si="63"/>
        <v>59.034560669023868</v>
      </c>
      <c r="M149" s="26">
        <f t="shared" si="63"/>
        <v>106.06982675017653</v>
      </c>
      <c r="N149" s="26">
        <f t="shared" si="63"/>
        <v>193.66632658177107</v>
      </c>
      <c r="O149" s="26">
        <f t="shared" si="63"/>
        <v>200.88386721840197</v>
      </c>
      <c r="P149" s="26">
        <f t="shared" si="63"/>
        <v>169.6364248958491</v>
      </c>
      <c r="Q149" s="26">
        <f t="shared" si="63"/>
        <v>73.609128305762809</v>
      </c>
      <c r="R149" s="26">
        <f t="shared" si="63"/>
        <v>41.571253330320765</v>
      </c>
      <c r="S149" s="26">
        <f t="shared" si="63"/>
        <v>48.023023020496737</v>
      </c>
      <c r="T149" s="26">
        <f t="shared" si="63"/>
        <v>140.00673304744967</v>
      </c>
      <c r="U149" s="26">
        <f t="shared" si="63"/>
        <v>182.07940332135024</v>
      </c>
      <c r="V149" s="26">
        <f t="shared" si="63"/>
        <v>174.39983683581511</v>
      </c>
      <c r="W149" s="26">
        <f t="shared" si="63"/>
        <v>76.763937479789945</v>
      </c>
      <c r="X149" s="26">
        <f t="shared" si="63"/>
        <v>39.780505239222428</v>
      </c>
      <c r="Y149" s="26">
        <f t="shared" si="63"/>
        <v>68.023081182754765</v>
      </c>
      <c r="Z149" s="26">
        <f t="shared" si="63"/>
        <v>105.64945124688751</v>
      </c>
      <c r="AA149" s="26">
        <f t="shared" si="63"/>
        <v>112.74059603380459</v>
      </c>
      <c r="AB149" s="26">
        <f t="shared" si="63"/>
        <v>94.625856573586134</v>
      </c>
      <c r="AC149" s="26">
        <f t="shared" si="63"/>
        <v>73.609128305762809</v>
      </c>
      <c r="AD149" s="26">
        <f t="shared" si="63"/>
        <v>41.571253330320765</v>
      </c>
      <c r="AE149" s="26">
        <f t="shared" si="63"/>
        <v>48.023023020496737</v>
      </c>
      <c r="AF149" s="26">
        <f t="shared" si="63"/>
        <v>140.00673304744967</v>
      </c>
      <c r="AG149" s="26">
        <f t="shared" si="63"/>
        <v>0</v>
      </c>
      <c r="AH149" s="26">
        <f t="shared" si="63"/>
        <v>0</v>
      </c>
      <c r="AI149" s="26">
        <f t="shared" si="63"/>
        <v>0</v>
      </c>
      <c r="AJ149" s="26">
        <f t="shared" si="63"/>
        <v>0</v>
      </c>
      <c r="AK149" s="26">
        <f t="shared" si="63"/>
        <v>0</v>
      </c>
      <c r="AL149" s="26">
        <f t="shared" si="63"/>
        <v>0</v>
      </c>
      <c r="AM149" s="26">
        <f t="shared" si="63"/>
        <v>0</v>
      </c>
      <c r="AN149" s="26">
        <f t="shared" si="63"/>
        <v>0</v>
      </c>
      <c r="AO149" s="26">
        <f t="shared" si="63"/>
        <v>0</v>
      </c>
      <c r="AP149" s="26">
        <f t="shared" si="63"/>
        <v>0</v>
      </c>
      <c r="AQ149" s="26">
        <f t="shared" si="63"/>
        <v>0</v>
      </c>
      <c r="AR149" s="26">
        <f t="shared" si="63"/>
        <v>0</v>
      </c>
      <c r="AS149" s="26">
        <f t="shared" si="63"/>
        <v>0</v>
      </c>
      <c r="AT149" s="26">
        <f t="shared" si="63"/>
        <v>0</v>
      </c>
      <c r="AU149" s="26">
        <f t="shared" si="63"/>
        <v>0</v>
      </c>
      <c r="AV149" s="26">
        <f t="shared" si="63"/>
        <v>0</v>
      </c>
      <c r="AW149" s="26">
        <f t="shared" si="63"/>
        <v>0</v>
      </c>
      <c r="AX149" s="26">
        <f t="shared" si="63"/>
        <v>0</v>
      </c>
      <c r="AY149" s="26">
        <f t="shared" si="63"/>
        <v>0</v>
      </c>
    </row>
    <row r="150" spans="1:51" ht="15.75" customHeight="1" x14ac:dyDescent="0.25">
      <c r="A150" s="584"/>
      <c r="B150" s="77" t="s">
        <v>4</v>
      </c>
      <c r="C150" s="26">
        <f t="shared" si="60"/>
        <v>0</v>
      </c>
      <c r="D150" s="26">
        <f t="shared" si="61"/>
        <v>50.779649478019344</v>
      </c>
      <c r="E150" s="26">
        <f t="shared" si="63"/>
        <v>112.31227695424488</v>
      </c>
      <c r="F150" s="26">
        <f t="shared" si="63"/>
        <v>135.65252991766303</v>
      </c>
      <c r="G150" s="26">
        <f t="shared" si="63"/>
        <v>200.83930586158925</v>
      </c>
      <c r="H150" s="26">
        <f t="shared" si="63"/>
        <v>188.28139758153523</v>
      </c>
      <c r="I150" s="26">
        <f t="shared" si="63"/>
        <v>662.09273197128186</v>
      </c>
      <c r="J150" s="26">
        <f t="shared" si="63"/>
        <v>875.53062860833245</v>
      </c>
      <c r="K150" s="26">
        <f t="shared" si="63"/>
        <v>938.60605925725554</v>
      </c>
      <c r="L150" s="26">
        <f t="shared" si="63"/>
        <v>1006.5295611996951</v>
      </c>
      <c r="M150" s="26">
        <f t="shared" si="63"/>
        <v>865.50398587907864</v>
      </c>
      <c r="N150" s="26">
        <f t="shared" si="63"/>
        <v>1178.9945733906043</v>
      </c>
      <c r="O150" s="26">
        <f t="shared" si="63"/>
        <v>1535.9141828980419</v>
      </c>
      <c r="P150" s="26">
        <f t="shared" si="63"/>
        <v>1184.5863715348755</v>
      </c>
      <c r="Q150" s="26">
        <f t="shared" si="63"/>
        <v>1472.5255440549547</v>
      </c>
      <c r="R150" s="26">
        <f t="shared" si="63"/>
        <v>1450.2518936523536</v>
      </c>
      <c r="S150" s="26">
        <f t="shared" si="63"/>
        <v>1816.784794568124</v>
      </c>
      <c r="T150" s="26">
        <f t="shared" si="63"/>
        <v>1756.2180028082053</v>
      </c>
      <c r="U150" s="26">
        <f t="shared" si="63"/>
        <v>2221.1493447471489</v>
      </c>
      <c r="V150" s="26">
        <f t="shared" si="63"/>
        <v>1790.5619246770787</v>
      </c>
      <c r="W150" s="26">
        <f t="shared" si="63"/>
        <v>1885.8096191669076</v>
      </c>
      <c r="X150" s="26">
        <f t="shared" si="63"/>
        <v>1870.5558588158624</v>
      </c>
      <c r="Y150" s="26">
        <f t="shared" si="63"/>
        <v>1485.3328662991225</v>
      </c>
      <c r="Z150" s="26">
        <f t="shared" si="63"/>
        <v>1601.4128046887777</v>
      </c>
      <c r="AA150" s="26">
        <f t="shared" si="63"/>
        <v>1750.5133180476535</v>
      </c>
      <c r="AB150" s="26">
        <f t="shared" si="63"/>
        <v>1340.7630081397522</v>
      </c>
      <c r="AC150" s="26">
        <f t="shared" si="63"/>
        <v>1472.5255440549547</v>
      </c>
      <c r="AD150" s="26">
        <f t="shared" si="63"/>
        <v>1450.2518936523536</v>
      </c>
      <c r="AE150" s="26">
        <f t="shared" si="63"/>
        <v>1816.784794568124</v>
      </c>
      <c r="AF150" s="26">
        <f t="shared" si="63"/>
        <v>1756.2180028082053</v>
      </c>
      <c r="AG150" s="26">
        <f t="shared" si="63"/>
        <v>0</v>
      </c>
      <c r="AH150" s="26">
        <f t="shared" si="63"/>
        <v>0</v>
      </c>
      <c r="AI150" s="26">
        <f t="shared" si="63"/>
        <v>0</v>
      </c>
      <c r="AJ150" s="26">
        <f t="shared" si="63"/>
        <v>0</v>
      </c>
      <c r="AK150" s="26">
        <f t="shared" si="63"/>
        <v>0</v>
      </c>
      <c r="AL150" s="26">
        <f t="shared" si="63"/>
        <v>0</v>
      </c>
      <c r="AM150" s="26">
        <f t="shared" si="63"/>
        <v>0</v>
      </c>
      <c r="AN150" s="26">
        <f t="shared" si="63"/>
        <v>0</v>
      </c>
      <c r="AO150" s="26">
        <f t="shared" si="63"/>
        <v>0</v>
      </c>
      <c r="AP150" s="26">
        <f t="shared" si="63"/>
        <v>0</v>
      </c>
      <c r="AQ150" s="26">
        <f t="shared" si="63"/>
        <v>0</v>
      </c>
      <c r="AR150" s="26">
        <f t="shared" si="63"/>
        <v>0</v>
      </c>
      <c r="AS150" s="26">
        <f t="shared" si="63"/>
        <v>0</v>
      </c>
      <c r="AT150" s="26">
        <f t="shared" si="63"/>
        <v>0</v>
      </c>
      <c r="AU150" s="26">
        <f t="shared" si="63"/>
        <v>0</v>
      </c>
      <c r="AV150" s="26">
        <f t="shared" si="63"/>
        <v>0</v>
      </c>
      <c r="AW150" s="26">
        <f t="shared" si="63"/>
        <v>0</v>
      </c>
      <c r="AX150" s="26">
        <f t="shared" si="63"/>
        <v>0</v>
      </c>
      <c r="AY150" s="26">
        <f t="shared" si="63"/>
        <v>0</v>
      </c>
    </row>
    <row r="151" spans="1:51" x14ac:dyDescent="0.25">
      <c r="A151" s="584"/>
      <c r="B151" s="77" t="s">
        <v>5</v>
      </c>
      <c r="C151" s="26">
        <f t="shared" si="60"/>
        <v>0</v>
      </c>
      <c r="D151" s="26">
        <f t="shared" si="61"/>
        <v>0</v>
      </c>
      <c r="E151" s="26">
        <f t="shared" si="63"/>
        <v>0</v>
      </c>
      <c r="F151" s="26">
        <f t="shared" si="63"/>
        <v>0</v>
      </c>
      <c r="G151" s="26">
        <f t="shared" si="63"/>
        <v>0</v>
      </c>
      <c r="H151" s="26">
        <f t="shared" si="63"/>
        <v>0</v>
      </c>
      <c r="I151" s="26">
        <f t="shared" si="63"/>
        <v>0</v>
      </c>
      <c r="J151" s="26">
        <f t="shared" si="63"/>
        <v>0</v>
      </c>
      <c r="K151" s="26">
        <f t="shared" si="63"/>
        <v>0</v>
      </c>
      <c r="L151" s="26">
        <f t="shared" si="63"/>
        <v>0</v>
      </c>
      <c r="M151" s="26">
        <f t="shared" si="63"/>
        <v>0</v>
      </c>
      <c r="N151" s="26">
        <f t="shared" si="63"/>
        <v>0</v>
      </c>
      <c r="O151" s="26">
        <f t="shared" si="63"/>
        <v>0</v>
      </c>
      <c r="P151" s="26">
        <f t="shared" si="63"/>
        <v>0</v>
      </c>
      <c r="Q151" s="26">
        <f t="shared" si="63"/>
        <v>0</v>
      </c>
      <c r="R151" s="26">
        <f t="shared" si="63"/>
        <v>0</v>
      </c>
      <c r="S151" s="26">
        <f t="shared" si="63"/>
        <v>0</v>
      </c>
      <c r="T151" s="26">
        <f t="shared" si="63"/>
        <v>0</v>
      </c>
      <c r="U151" s="26">
        <f t="shared" si="63"/>
        <v>0</v>
      </c>
      <c r="V151" s="26">
        <f t="shared" si="63"/>
        <v>0</v>
      </c>
      <c r="W151" s="26">
        <f t="shared" si="63"/>
        <v>0</v>
      </c>
      <c r="X151" s="26">
        <f t="shared" si="63"/>
        <v>0</v>
      </c>
      <c r="Y151" s="26">
        <f t="shared" si="63"/>
        <v>0</v>
      </c>
      <c r="Z151" s="26">
        <f t="shared" si="63"/>
        <v>0</v>
      </c>
      <c r="AA151" s="26">
        <f t="shared" si="63"/>
        <v>0</v>
      </c>
      <c r="AB151" s="26">
        <f t="shared" si="63"/>
        <v>0</v>
      </c>
      <c r="AC151" s="26">
        <f t="shared" si="63"/>
        <v>0</v>
      </c>
      <c r="AD151" s="26">
        <f t="shared" si="63"/>
        <v>0</v>
      </c>
      <c r="AE151" s="26">
        <f t="shared" si="63"/>
        <v>0</v>
      </c>
      <c r="AF151" s="26">
        <f t="shared" si="63"/>
        <v>0</v>
      </c>
      <c r="AG151" s="26">
        <f t="shared" si="63"/>
        <v>0</v>
      </c>
      <c r="AH151" s="26">
        <f t="shared" si="63"/>
        <v>0</v>
      </c>
      <c r="AI151" s="26">
        <f t="shared" si="63"/>
        <v>0</v>
      </c>
      <c r="AJ151" s="26">
        <f t="shared" si="63"/>
        <v>0</v>
      </c>
      <c r="AK151" s="26">
        <f t="shared" si="63"/>
        <v>0</v>
      </c>
      <c r="AL151" s="26">
        <f t="shared" si="63"/>
        <v>0</v>
      </c>
      <c r="AM151" s="26">
        <f t="shared" si="63"/>
        <v>0</v>
      </c>
      <c r="AN151" s="26">
        <f t="shared" si="63"/>
        <v>0</v>
      </c>
      <c r="AO151" s="26">
        <f t="shared" si="63"/>
        <v>0</v>
      </c>
      <c r="AP151" s="26">
        <f t="shared" si="63"/>
        <v>0</v>
      </c>
      <c r="AQ151" s="26">
        <f t="shared" si="63"/>
        <v>0</v>
      </c>
      <c r="AR151" s="26">
        <f t="shared" si="63"/>
        <v>0</v>
      </c>
      <c r="AS151" s="26">
        <f t="shared" si="63"/>
        <v>0</v>
      </c>
      <c r="AT151" s="26">
        <f t="shared" si="63"/>
        <v>0</v>
      </c>
      <c r="AU151" s="26">
        <f t="shared" si="63"/>
        <v>0</v>
      </c>
      <c r="AV151" s="26">
        <f t="shared" si="63"/>
        <v>0</v>
      </c>
      <c r="AW151" s="26">
        <f t="shared" si="63"/>
        <v>0</v>
      </c>
      <c r="AX151" s="26">
        <f t="shared" si="63"/>
        <v>0</v>
      </c>
      <c r="AY151" s="26">
        <f t="shared" si="63"/>
        <v>0</v>
      </c>
    </row>
    <row r="152" spans="1:51" x14ac:dyDescent="0.25">
      <c r="A152" s="584"/>
      <c r="B152" s="77" t="s">
        <v>23</v>
      </c>
      <c r="C152" s="26">
        <f t="shared" si="60"/>
        <v>0</v>
      </c>
      <c r="D152" s="26">
        <f t="shared" si="61"/>
        <v>0</v>
      </c>
      <c r="E152" s="26">
        <f t="shared" si="63"/>
        <v>0</v>
      </c>
      <c r="F152" s="26">
        <f t="shared" si="63"/>
        <v>0</v>
      </c>
      <c r="G152" s="26">
        <f t="shared" si="63"/>
        <v>0</v>
      </c>
      <c r="H152" s="26">
        <f t="shared" si="63"/>
        <v>0</v>
      </c>
      <c r="I152" s="26">
        <f t="shared" si="63"/>
        <v>0</v>
      </c>
      <c r="J152" s="26">
        <f t="shared" si="63"/>
        <v>0</v>
      </c>
      <c r="K152" s="26">
        <f t="shared" si="63"/>
        <v>0</v>
      </c>
      <c r="L152" s="26">
        <f t="shared" si="63"/>
        <v>0</v>
      </c>
      <c r="M152" s="26">
        <f t="shared" si="63"/>
        <v>0</v>
      </c>
      <c r="N152" s="26">
        <f t="shared" si="63"/>
        <v>0</v>
      </c>
      <c r="O152" s="26">
        <f t="shared" si="63"/>
        <v>0</v>
      </c>
      <c r="P152" s="26">
        <f t="shared" si="63"/>
        <v>0</v>
      </c>
      <c r="Q152" s="26">
        <f t="shared" si="63"/>
        <v>0</v>
      </c>
      <c r="R152" s="26">
        <f t="shared" si="63"/>
        <v>0</v>
      </c>
      <c r="S152" s="26">
        <f t="shared" si="63"/>
        <v>0</v>
      </c>
      <c r="T152" s="26">
        <f t="shared" si="63"/>
        <v>0</v>
      </c>
      <c r="U152" s="26">
        <f t="shared" si="63"/>
        <v>0</v>
      </c>
      <c r="V152" s="26">
        <f t="shared" si="63"/>
        <v>0</v>
      </c>
      <c r="W152" s="26">
        <f t="shared" si="63"/>
        <v>0</v>
      </c>
      <c r="X152" s="26">
        <f t="shared" si="63"/>
        <v>0</v>
      </c>
      <c r="Y152" s="26">
        <f t="shared" si="63"/>
        <v>0</v>
      </c>
      <c r="Z152" s="26">
        <f t="shared" si="63"/>
        <v>0</v>
      </c>
      <c r="AA152" s="26">
        <f t="shared" si="63"/>
        <v>0</v>
      </c>
      <c r="AB152" s="26">
        <f t="shared" si="63"/>
        <v>0</v>
      </c>
      <c r="AC152" s="26">
        <f t="shared" si="63"/>
        <v>0</v>
      </c>
      <c r="AD152" s="26">
        <f t="shared" si="63"/>
        <v>0</v>
      </c>
      <c r="AE152" s="26">
        <f t="shared" si="63"/>
        <v>0</v>
      </c>
      <c r="AF152" s="26">
        <f t="shared" si="63"/>
        <v>0</v>
      </c>
      <c r="AG152" s="26">
        <f t="shared" si="63"/>
        <v>0</v>
      </c>
      <c r="AH152" s="26">
        <f t="shared" si="63"/>
        <v>0</v>
      </c>
      <c r="AI152" s="26">
        <f t="shared" si="63"/>
        <v>0</v>
      </c>
      <c r="AJ152" s="26">
        <f t="shared" si="63"/>
        <v>0</v>
      </c>
      <c r="AK152" s="26">
        <f t="shared" si="63"/>
        <v>0</v>
      </c>
      <c r="AL152" s="26">
        <f t="shared" si="63"/>
        <v>0</v>
      </c>
      <c r="AM152" s="26">
        <f t="shared" si="63"/>
        <v>0</v>
      </c>
      <c r="AN152" s="26">
        <f t="shared" si="63"/>
        <v>0</v>
      </c>
      <c r="AO152" s="26">
        <f t="shared" si="63"/>
        <v>0</v>
      </c>
      <c r="AP152" s="26">
        <f t="shared" si="63"/>
        <v>0</v>
      </c>
      <c r="AQ152" s="26">
        <f t="shared" si="63"/>
        <v>0</v>
      </c>
      <c r="AR152" s="26">
        <f t="shared" si="63"/>
        <v>0</v>
      </c>
      <c r="AS152" s="26">
        <f t="shared" si="63"/>
        <v>0</v>
      </c>
      <c r="AT152" s="26">
        <f t="shared" si="63"/>
        <v>0</v>
      </c>
      <c r="AU152" s="26">
        <f t="shared" si="63"/>
        <v>0</v>
      </c>
      <c r="AV152" s="26">
        <f t="shared" si="63"/>
        <v>0</v>
      </c>
      <c r="AW152" s="26">
        <f t="shared" si="63"/>
        <v>0</v>
      </c>
      <c r="AX152" s="26">
        <f t="shared" si="63"/>
        <v>0</v>
      </c>
      <c r="AY152" s="26">
        <f t="shared" si="63"/>
        <v>0</v>
      </c>
    </row>
    <row r="153" spans="1:51" x14ac:dyDescent="0.25">
      <c r="A153" s="584"/>
      <c r="B153" s="77" t="s">
        <v>24</v>
      </c>
      <c r="C153" s="26">
        <f t="shared" si="60"/>
        <v>0</v>
      </c>
      <c r="D153" s="26">
        <f t="shared" si="61"/>
        <v>0</v>
      </c>
      <c r="E153" s="26">
        <f t="shared" ref="E153:AY155" si="64">IF(E33=0,0,((E15*0.5)+D33-E51)*E88*E120*E$2)</f>
        <v>0</v>
      </c>
      <c r="F153" s="26">
        <f t="shared" si="64"/>
        <v>0</v>
      </c>
      <c r="G153" s="26">
        <f t="shared" si="64"/>
        <v>0</v>
      </c>
      <c r="H153" s="26">
        <f t="shared" si="64"/>
        <v>0</v>
      </c>
      <c r="I153" s="26">
        <f t="shared" si="64"/>
        <v>0</v>
      </c>
      <c r="J153" s="26">
        <f t="shared" si="64"/>
        <v>0</v>
      </c>
      <c r="K153" s="26">
        <f t="shared" si="64"/>
        <v>0</v>
      </c>
      <c r="L153" s="26">
        <f t="shared" si="64"/>
        <v>0</v>
      </c>
      <c r="M153" s="26">
        <f t="shared" si="64"/>
        <v>0</v>
      </c>
      <c r="N153" s="26">
        <f t="shared" si="64"/>
        <v>0</v>
      </c>
      <c r="O153" s="26">
        <f t="shared" si="64"/>
        <v>0</v>
      </c>
      <c r="P153" s="26">
        <f t="shared" si="64"/>
        <v>0</v>
      </c>
      <c r="Q153" s="26">
        <f t="shared" si="64"/>
        <v>0</v>
      </c>
      <c r="R153" s="26">
        <f t="shared" si="64"/>
        <v>0</v>
      </c>
      <c r="S153" s="26">
        <f t="shared" si="64"/>
        <v>0</v>
      </c>
      <c r="T153" s="26">
        <f t="shared" si="64"/>
        <v>0</v>
      </c>
      <c r="U153" s="26">
        <f t="shared" si="64"/>
        <v>0</v>
      </c>
      <c r="V153" s="26">
        <f t="shared" si="64"/>
        <v>0</v>
      </c>
      <c r="W153" s="26">
        <f t="shared" si="64"/>
        <v>0</v>
      </c>
      <c r="X153" s="26">
        <f t="shared" si="64"/>
        <v>0</v>
      </c>
      <c r="Y153" s="26">
        <f t="shared" si="64"/>
        <v>0</v>
      </c>
      <c r="Z153" s="26">
        <f t="shared" si="64"/>
        <v>0</v>
      </c>
      <c r="AA153" s="26">
        <f t="shared" si="64"/>
        <v>0</v>
      </c>
      <c r="AB153" s="26">
        <f t="shared" si="64"/>
        <v>0</v>
      </c>
      <c r="AC153" s="26">
        <f t="shared" si="64"/>
        <v>0</v>
      </c>
      <c r="AD153" s="26">
        <f t="shared" si="64"/>
        <v>0</v>
      </c>
      <c r="AE153" s="26">
        <f t="shared" si="64"/>
        <v>0</v>
      </c>
      <c r="AF153" s="26">
        <f t="shared" si="64"/>
        <v>0</v>
      </c>
      <c r="AG153" s="26">
        <f t="shared" si="64"/>
        <v>0</v>
      </c>
      <c r="AH153" s="26">
        <f t="shared" si="64"/>
        <v>0</v>
      </c>
      <c r="AI153" s="26">
        <f t="shared" si="64"/>
        <v>0</v>
      </c>
      <c r="AJ153" s="26">
        <f t="shared" si="64"/>
        <v>0</v>
      </c>
      <c r="AK153" s="26">
        <f t="shared" si="64"/>
        <v>0</v>
      </c>
      <c r="AL153" s="26">
        <f t="shared" si="64"/>
        <v>0</v>
      </c>
      <c r="AM153" s="26">
        <f t="shared" si="64"/>
        <v>0</v>
      </c>
      <c r="AN153" s="26">
        <f t="shared" si="64"/>
        <v>0</v>
      </c>
      <c r="AO153" s="26">
        <f t="shared" si="64"/>
        <v>0</v>
      </c>
      <c r="AP153" s="26">
        <f t="shared" si="64"/>
        <v>0</v>
      </c>
      <c r="AQ153" s="26">
        <f t="shared" si="64"/>
        <v>0</v>
      </c>
      <c r="AR153" s="26">
        <f t="shared" si="64"/>
        <v>0</v>
      </c>
      <c r="AS153" s="26">
        <f t="shared" si="64"/>
        <v>0</v>
      </c>
      <c r="AT153" s="26">
        <f t="shared" si="64"/>
        <v>0</v>
      </c>
      <c r="AU153" s="26">
        <f t="shared" si="64"/>
        <v>0</v>
      </c>
      <c r="AV153" s="26">
        <f t="shared" si="64"/>
        <v>0</v>
      </c>
      <c r="AW153" s="26">
        <f t="shared" si="64"/>
        <v>0</v>
      </c>
      <c r="AX153" s="26">
        <f t="shared" si="64"/>
        <v>0</v>
      </c>
      <c r="AY153" s="26">
        <f t="shared" si="64"/>
        <v>0</v>
      </c>
    </row>
    <row r="154" spans="1:51" ht="15.75" customHeight="1" x14ac:dyDescent="0.25">
      <c r="A154" s="584"/>
      <c r="B154" s="77" t="s">
        <v>7</v>
      </c>
      <c r="C154" s="26">
        <f t="shared" si="60"/>
        <v>0</v>
      </c>
      <c r="D154" s="26">
        <f t="shared" si="61"/>
        <v>0</v>
      </c>
      <c r="E154" s="26">
        <f t="shared" si="64"/>
        <v>0</v>
      </c>
      <c r="F154" s="26">
        <f t="shared" si="64"/>
        <v>0</v>
      </c>
      <c r="G154" s="26">
        <f t="shared" si="64"/>
        <v>0</v>
      </c>
      <c r="H154" s="26">
        <f t="shared" si="64"/>
        <v>0</v>
      </c>
      <c r="I154" s="26">
        <f t="shared" si="64"/>
        <v>0</v>
      </c>
      <c r="J154" s="26">
        <f t="shared" si="64"/>
        <v>0</v>
      </c>
      <c r="K154" s="26">
        <f t="shared" si="64"/>
        <v>0</v>
      </c>
      <c r="L154" s="26">
        <f t="shared" si="64"/>
        <v>0</v>
      </c>
      <c r="M154" s="26">
        <f t="shared" si="64"/>
        <v>0</v>
      </c>
      <c r="N154" s="26">
        <f t="shared" si="64"/>
        <v>0</v>
      </c>
      <c r="O154" s="26">
        <f t="shared" si="64"/>
        <v>0</v>
      </c>
      <c r="P154" s="26">
        <f t="shared" si="64"/>
        <v>0</v>
      </c>
      <c r="Q154" s="26">
        <f t="shared" si="64"/>
        <v>0</v>
      </c>
      <c r="R154" s="26">
        <f t="shared" si="64"/>
        <v>0</v>
      </c>
      <c r="S154" s="26">
        <f t="shared" si="64"/>
        <v>0</v>
      </c>
      <c r="T154" s="26">
        <f t="shared" si="64"/>
        <v>0</v>
      </c>
      <c r="U154" s="26">
        <f t="shared" si="64"/>
        <v>0</v>
      </c>
      <c r="V154" s="26">
        <f t="shared" si="64"/>
        <v>0</v>
      </c>
      <c r="W154" s="26">
        <f t="shared" si="64"/>
        <v>0</v>
      </c>
      <c r="X154" s="26">
        <f t="shared" si="64"/>
        <v>0</v>
      </c>
      <c r="Y154" s="26">
        <f t="shared" si="64"/>
        <v>0</v>
      </c>
      <c r="Z154" s="26">
        <f t="shared" si="64"/>
        <v>0</v>
      </c>
      <c r="AA154" s="26">
        <f t="shared" si="64"/>
        <v>0</v>
      </c>
      <c r="AB154" s="26">
        <f t="shared" si="64"/>
        <v>0</v>
      </c>
      <c r="AC154" s="26">
        <f t="shared" si="64"/>
        <v>0</v>
      </c>
      <c r="AD154" s="26">
        <f t="shared" si="64"/>
        <v>0</v>
      </c>
      <c r="AE154" s="26">
        <f t="shared" si="64"/>
        <v>0</v>
      </c>
      <c r="AF154" s="26">
        <f t="shared" si="64"/>
        <v>0</v>
      </c>
      <c r="AG154" s="26">
        <f t="shared" si="64"/>
        <v>0</v>
      </c>
      <c r="AH154" s="26">
        <f t="shared" si="64"/>
        <v>0</v>
      </c>
      <c r="AI154" s="26">
        <f t="shared" si="64"/>
        <v>0</v>
      </c>
      <c r="AJ154" s="26">
        <f t="shared" si="64"/>
        <v>0</v>
      </c>
      <c r="AK154" s="26">
        <f t="shared" si="64"/>
        <v>0</v>
      </c>
      <c r="AL154" s="26">
        <f t="shared" si="64"/>
        <v>0</v>
      </c>
      <c r="AM154" s="26">
        <f t="shared" si="64"/>
        <v>0</v>
      </c>
      <c r="AN154" s="26">
        <f t="shared" si="64"/>
        <v>0</v>
      </c>
      <c r="AO154" s="26">
        <f t="shared" si="64"/>
        <v>0</v>
      </c>
      <c r="AP154" s="26">
        <f t="shared" si="64"/>
        <v>0</v>
      </c>
      <c r="AQ154" s="26">
        <f t="shared" si="64"/>
        <v>0</v>
      </c>
      <c r="AR154" s="26">
        <f t="shared" si="64"/>
        <v>0</v>
      </c>
      <c r="AS154" s="26">
        <f t="shared" si="64"/>
        <v>0</v>
      </c>
      <c r="AT154" s="26">
        <f t="shared" si="64"/>
        <v>0</v>
      </c>
      <c r="AU154" s="26">
        <f t="shared" si="64"/>
        <v>0</v>
      </c>
      <c r="AV154" s="26">
        <f t="shared" si="64"/>
        <v>0</v>
      </c>
      <c r="AW154" s="26">
        <f t="shared" si="64"/>
        <v>0</v>
      </c>
      <c r="AX154" s="26">
        <f t="shared" si="64"/>
        <v>0</v>
      </c>
      <c r="AY154" s="26">
        <f t="shared" si="64"/>
        <v>0</v>
      </c>
    </row>
    <row r="155" spans="1:51" ht="15.75" customHeight="1" x14ac:dyDescent="0.25">
      <c r="A155" s="584"/>
      <c r="B155" s="77" t="s">
        <v>8</v>
      </c>
      <c r="C155" s="26">
        <f t="shared" si="60"/>
        <v>0</v>
      </c>
      <c r="D155" s="26">
        <f t="shared" si="61"/>
        <v>0</v>
      </c>
      <c r="E155" s="26">
        <f t="shared" si="64"/>
        <v>0</v>
      </c>
      <c r="F155" s="26">
        <f t="shared" si="64"/>
        <v>0</v>
      </c>
      <c r="G155" s="26">
        <f t="shared" si="64"/>
        <v>0</v>
      </c>
      <c r="H155" s="26">
        <f t="shared" si="64"/>
        <v>0</v>
      </c>
      <c r="I155" s="26">
        <f t="shared" si="64"/>
        <v>0</v>
      </c>
      <c r="J155" s="26">
        <f t="shared" si="64"/>
        <v>0</v>
      </c>
      <c r="K155" s="26">
        <f t="shared" si="64"/>
        <v>0</v>
      </c>
      <c r="L155" s="26">
        <f t="shared" si="64"/>
        <v>0</v>
      </c>
      <c r="M155" s="26">
        <f t="shared" si="64"/>
        <v>0</v>
      </c>
      <c r="N155" s="26">
        <f t="shared" si="64"/>
        <v>0</v>
      </c>
      <c r="O155" s="26">
        <f t="shared" si="64"/>
        <v>0</v>
      </c>
      <c r="P155" s="26">
        <f t="shared" si="64"/>
        <v>0</v>
      </c>
      <c r="Q155" s="26">
        <f t="shared" si="64"/>
        <v>0</v>
      </c>
      <c r="R155" s="26">
        <f t="shared" si="64"/>
        <v>0</v>
      </c>
      <c r="S155" s="26">
        <f t="shared" si="64"/>
        <v>0</v>
      </c>
      <c r="T155" s="26">
        <f t="shared" si="64"/>
        <v>0</v>
      </c>
      <c r="U155" s="26">
        <f t="shared" si="64"/>
        <v>0</v>
      </c>
      <c r="V155" s="26">
        <f t="shared" si="64"/>
        <v>0</v>
      </c>
      <c r="W155" s="26">
        <f t="shared" si="64"/>
        <v>0</v>
      </c>
      <c r="X155" s="26">
        <f t="shared" si="64"/>
        <v>0</v>
      </c>
      <c r="Y155" s="26">
        <f t="shared" si="64"/>
        <v>0</v>
      </c>
      <c r="Z155" s="26">
        <f t="shared" si="64"/>
        <v>0</v>
      </c>
      <c r="AA155" s="26">
        <f t="shared" si="64"/>
        <v>0</v>
      </c>
      <c r="AB155" s="26">
        <f t="shared" si="64"/>
        <v>0</v>
      </c>
      <c r="AC155" s="26">
        <f t="shared" si="64"/>
        <v>0</v>
      </c>
      <c r="AD155" s="26">
        <f t="shared" si="64"/>
        <v>0</v>
      </c>
      <c r="AE155" s="26">
        <f t="shared" si="64"/>
        <v>0</v>
      </c>
      <c r="AF155" s="26">
        <f t="shared" si="64"/>
        <v>0</v>
      </c>
      <c r="AG155" s="26">
        <f t="shared" si="64"/>
        <v>0</v>
      </c>
      <c r="AH155" s="26">
        <f t="shared" si="64"/>
        <v>0</v>
      </c>
      <c r="AI155" s="26">
        <f t="shared" si="64"/>
        <v>0</v>
      </c>
      <c r="AJ155" s="26">
        <f t="shared" si="64"/>
        <v>0</v>
      </c>
      <c r="AK155" s="26">
        <f t="shared" si="64"/>
        <v>0</v>
      </c>
      <c r="AL155" s="26">
        <f t="shared" si="64"/>
        <v>0</v>
      </c>
      <c r="AM155" s="26">
        <f t="shared" si="64"/>
        <v>0</v>
      </c>
      <c r="AN155" s="26">
        <f t="shared" si="64"/>
        <v>0</v>
      </c>
      <c r="AO155" s="26">
        <f t="shared" si="64"/>
        <v>0</v>
      </c>
      <c r="AP155" s="26">
        <f t="shared" si="64"/>
        <v>0</v>
      </c>
      <c r="AQ155" s="26">
        <f t="shared" si="64"/>
        <v>0</v>
      </c>
      <c r="AR155" s="26">
        <f t="shared" si="64"/>
        <v>0</v>
      </c>
      <c r="AS155" s="26">
        <f t="shared" si="64"/>
        <v>0</v>
      </c>
      <c r="AT155" s="26">
        <f t="shared" si="64"/>
        <v>0</v>
      </c>
      <c r="AU155" s="26">
        <f t="shared" si="64"/>
        <v>0</v>
      </c>
      <c r="AV155" s="26">
        <f t="shared" si="64"/>
        <v>0</v>
      </c>
      <c r="AW155" s="26">
        <f t="shared" si="64"/>
        <v>0</v>
      </c>
      <c r="AX155" s="26">
        <f t="shared" si="64"/>
        <v>0</v>
      </c>
      <c r="AY155" s="26">
        <f t="shared" si="64"/>
        <v>0</v>
      </c>
    </row>
    <row r="156" spans="1:51" ht="15.75" customHeight="1" x14ac:dyDescent="0.25">
      <c r="A156" s="584"/>
      <c r="B156" s="13"/>
      <c r="C156" s="3"/>
      <c r="D156" s="3"/>
      <c r="E156" s="3"/>
      <c r="F156" s="3"/>
      <c r="G156" s="3"/>
      <c r="H156" s="3"/>
      <c r="I156" s="3"/>
      <c r="J156" s="3"/>
      <c r="K156" s="3"/>
      <c r="L156" s="3"/>
      <c r="M156" s="3"/>
      <c r="N156" s="3"/>
      <c r="O156" s="3"/>
      <c r="P156" s="3"/>
      <c r="Q156" s="3"/>
      <c r="R156" s="3"/>
      <c r="S156" s="3"/>
      <c r="T156" s="3"/>
      <c r="U156" s="3"/>
      <c r="V156" s="3"/>
      <c r="W156" s="3"/>
      <c r="X156" s="3"/>
      <c r="Y156" s="3"/>
      <c r="Z156" s="3"/>
      <c r="AA156" s="3"/>
      <c r="AB156" s="3"/>
      <c r="AC156" s="3"/>
      <c r="AD156" s="3"/>
      <c r="AE156" s="3"/>
      <c r="AF156" s="3"/>
      <c r="AG156" s="3"/>
      <c r="AH156" s="3"/>
      <c r="AI156" s="3"/>
      <c r="AJ156" s="3"/>
      <c r="AK156" s="3"/>
      <c r="AL156" s="3"/>
      <c r="AM156" s="3"/>
      <c r="AN156" s="3"/>
      <c r="AO156" s="3"/>
      <c r="AP156" s="3"/>
      <c r="AQ156" s="3"/>
      <c r="AR156" s="3"/>
      <c r="AS156" s="3"/>
      <c r="AT156" s="3"/>
      <c r="AU156" s="3"/>
      <c r="AV156" s="3"/>
      <c r="AW156" s="3"/>
      <c r="AX156" s="3"/>
      <c r="AY156" s="3"/>
    </row>
    <row r="157" spans="1:51" ht="15.75" customHeight="1" x14ac:dyDescent="0.25">
      <c r="A157" s="584"/>
      <c r="B157" s="239" t="s">
        <v>26</v>
      </c>
      <c r="C157" s="26">
        <f>SUM(C143:C156)</f>
        <v>0</v>
      </c>
      <c r="D157" s="26">
        <f>SUM(D143:D156)</f>
        <v>50.779649478019344</v>
      </c>
      <c r="E157" s="26">
        <f t="shared" ref="E157:AY157" si="65">SUM(E143:E156)</f>
        <v>282.467431599463</v>
      </c>
      <c r="F157" s="26">
        <f t="shared" si="65"/>
        <v>479.07286157624912</v>
      </c>
      <c r="G157" s="26">
        <f t="shared" si="65"/>
        <v>602.85325230741296</v>
      </c>
      <c r="H157" s="26">
        <f t="shared" si="65"/>
        <v>889.94574414758415</v>
      </c>
      <c r="I157" s="26">
        <f t="shared" si="65"/>
        <v>1715.7592088555209</v>
      </c>
      <c r="J157" s="26">
        <f t="shared" si="65"/>
        <v>1883.3115903945422</v>
      </c>
      <c r="K157" s="26">
        <f t="shared" si="65"/>
        <v>1562.9930968292433</v>
      </c>
      <c r="L157" s="26">
        <f t="shared" si="65"/>
        <v>1773.0865399069694</v>
      </c>
      <c r="M157" s="26">
        <f t="shared" si="65"/>
        <v>1903.282243311372</v>
      </c>
      <c r="N157" s="26">
        <f t="shared" si="65"/>
        <v>2292.6899482371864</v>
      </c>
      <c r="O157" s="26">
        <f t="shared" si="65"/>
        <v>2655.0391484254997</v>
      </c>
      <c r="P157" s="26">
        <f t="shared" si="65"/>
        <v>2194.339989170538</v>
      </c>
      <c r="Q157" s="26">
        <f t="shared" si="65"/>
        <v>2362.8790061706586</v>
      </c>
      <c r="R157" s="26">
        <f t="shared" si="65"/>
        <v>2385.0179010105426</v>
      </c>
      <c r="S157" s="26">
        <f t="shared" si="65"/>
        <v>3250.0039917128556</v>
      </c>
      <c r="T157" s="26">
        <f t="shared" si="65"/>
        <v>5244.6448005378807</v>
      </c>
      <c r="U157" s="26">
        <f t="shared" si="65"/>
        <v>6543.3667127432582</v>
      </c>
      <c r="V157" s="26">
        <f t="shared" si="65"/>
        <v>5967.5972617616408</v>
      </c>
      <c r="W157" s="26">
        <f t="shared" si="65"/>
        <v>4132.3403241364131</v>
      </c>
      <c r="X157" s="26">
        <f t="shared" si="65"/>
        <v>2875.1047944556094</v>
      </c>
      <c r="Y157" s="26">
        <f t="shared" si="65"/>
        <v>2349.9017196658556</v>
      </c>
      <c r="Z157" s="26">
        <f t="shared" si="65"/>
        <v>2471.8535953390119</v>
      </c>
      <c r="AA157" s="26">
        <f t="shared" si="65"/>
        <v>2607.7415003203769</v>
      </c>
      <c r="AB157" s="26">
        <f t="shared" si="65"/>
        <v>2116.2314354077444</v>
      </c>
      <c r="AC157" s="26">
        <f t="shared" si="65"/>
        <v>2362.8790061706586</v>
      </c>
      <c r="AD157" s="26">
        <f t="shared" si="65"/>
        <v>2385.0179010105426</v>
      </c>
      <c r="AE157" s="26">
        <f t="shared" si="65"/>
        <v>3250.0039917128556</v>
      </c>
      <c r="AF157" s="26">
        <f t="shared" si="65"/>
        <v>5244.6448005378807</v>
      </c>
      <c r="AG157" s="26">
        <f t="shared" si="65"/>
        <v>0</v>
      </c>
      <c r="AH157" s="26">
        <f t="shared" si="65"/>
        <v>0</v>
      </c>
      <c r="AI157" s="26">
        <f t="shared" si="65"/>
        <v>0</v>
      </c>
      <c r="AJ157" s="26">
        <f t="shared" si="65"/>
        <v>0</v>
      </c>
      <c r="AK157" s="26">
        <f t="shared" si="65"/>
        <v>0</v>
      </c>
      <c r="AL157" s="26">
        <f t="shared" si="65"/>
        <v>0</v>
      </c>
      <c r="AM157" s="26">
        <f t="shared" si="65"/>
        <v>0</v>
      </c>
      <c r="AN157" s="26">
        <f t="shared" si="65"/>
        <v>0</v>
      </c>
      <c r="AO157" s="26">
        <f t="shared" si="65"/>
        <v>0</v>
      </c>
      <c r="AP157" s="26">
        <f t="shared" si="65"/>
        <v>0</v>
      </c>
      <c r="AQ157" s="26">
        <f t="shared" si="65"/>
        <v>0</v>
      </c>
      <c r="AR157" s="26">
        <f t="shared" si="65"/>
        <v>0</v>
      </c>
      <c r="AS157" s="26">
        <f t="shared" si="65"/>
        <v>0</v>
      </c>
      <c r="AT157" s="26">
        <f t="shared" si="65"/>
        <v>0</v>
      </c>
      <c r="AU157" s="26">
        <f t="shared" si="65"/>
        <v>0</v>
      </c>
      <c r="AV157" s="26">
        <f t="shared" si="65"/>
        <v>0</v>
      </c>
      <c r="AW157" s="26">
        <f t="shared" si="65"/>
        <v>0</v>
      </c>
      <c r="AX157" s="26">
        <f t="shared" si="65"/>
        <v>0</v>
      </c>
      <c r="AY157" s="26">
        <f t="shared" si="65"/>
        <v>0</v>
      </c>
    </row>
    <row r="158" spans="1:51" ht="16.5" customHeight="1" thickBot="1" x14ac:dyDescent="0.3">
      <c r="A158" s="585"/>
      <c r="B158" s="138" t="s">
        <v>27</v>
      </c>
      <c r="C158" s="27">
        <f>C157</f>
        <v>0</v>
      </c>
      <c r="D158" s="27">
        <f>C158+D157</f>
        <v>50.779649478019344</v>
      </c>
      <c r="E158" s="27">
        <f t="shared" ref="E158:AY158" si="66">D158+E157</f>
        <v>333.24708107748233</v>
      </c>
      <c r="F158" s="27">
        <f t="shared" si="66"/>
        <v>812.31994265373146</v>
      </c>
      <c r="G158" s="27">
        <f t="shared" si="66"/>
        <v>1415.1731949611444</v>
      </c>
      <c r="H158" s="27">
        <f t="shared" si="66"/>
        <v>2305.1189391087287</v>
      </c>
      <c r="I158" s="27">
        <f t="shared" si="66"/>
        <v>4020.8781479642494</v>
      </c>
      <c r="J158" s="27">
        <f t="shared" si="66"/>
        <v>5904.1897383587911</v>
      </c>
      <c r="K158" s="27">
        <f t="shared" si="66"/>
        <v>7467.182835188034</v>
      </c>
      <c r="L158" s="27">
        <f t="shared" si="66"/>
        <v>9240.2693750950039</v>
      </c>
      <c r="M158" s="27">
        <f t="shared" si="66"/>
        <v>11143.551618406376</v>
      </c>
      <c r="N158" s="27">
        <f t="shared" si="66"/>
        <v>13436.241566643563</v>
      </c>
      <c r="O158" s="27">
        <f t="shared" si="66"/>
        <v>16091.280715069062</v>
      </c>
      <c r="P158" s="27">
        <f t="shared" si="66"/>
        <v>18285.620704239602</v>
      </c>
      <c r="Q158" s="27">
        <f t="shared" si="66"/>
        <v>20648.499710410259</v>
      </c>
      <c r="R158" s="27">
        <f t="shared" si="66"/>
        <v>23033.517611420801</v>
      </c>
      <c r="S158" s="27">
        <f t="shared" si="66"/>
        <v>26283.521603133657</v>
      </c>
      <c r="T158" s="27">
        <f t="shared" si="66"/>
        <v>31528.166403671537</v>
      </c>
      <c r="U158" s="27">
        <f t="shared" si="66"/>
        <v>38071.533116414794</v>
      </c>
      <c r="V158" s="27">
        <f t="shared" si="66"/>
        <v>44039.130378176436</v>
      </c>
      <c r="W158" s="27">
        <f t="shared" si="66"/>
        <v>48171.47070231285</v>
      </c>
      <c r="X158" s="27">
        <f t="shared" si="66"/>
        <v>51046.575496768462</v>
      </c>
      <c r="Y158" s="27">
        <f t="shared" si="66"/>
        <v>53396.477216434316</v>
      </c>
      <c r="Z158" s="27">
        <f t="shared" si="66"/>
        <v>55868.330811773325</v>
      </c>
      <c r="AA158" s="27">
        <f t="shared" si="66"/>
        <v>58476.072312093704</v>
      </c>
      <c r="AB158" s="27">
        <f t="shared" si="66"/>
        <v>60592.30374750145</v>
      </c>
      <c r="AC158" s="27">
        <f t="shared" si="66"/>
        <v>62955.18275367211</v>
      </c>
      <c r="AD158" s="27">
        <f t="shared" si="66"/>
        <v>65340.200654682652</v>
      </c>
      <c r="AE158" s="27">
        <f t="shared" si="66"/>
        <v>68590.204646395505</v>
      </c>
      <c r="AF158" s="27">
        <f t="shared" si="66"/>
        <v>73834.849446933382</v>
      </c>
      <c r="AG158" s="27">
        <f t="shared" si="66"/>
        <v>73834.849446933382</v>
      </c>
      <c r="AH158" s="27">
        <f t="shared" si="66"/>
        <v>73834.849446933382</v>
      </c>
      <c r="AI158" s="27">
        <f t="shared" si="66"/>
        <v>73834.849446933382</v>
      </c>
      <c r="AJ158" s="27">
        <f t="shared" si="66"/>
        <v>73834.849446933382</v>
      </c>
      <c r="AK158" s="27">
        <f t="shared" si="66"/>
        <v>73834.849446933382</v>
      </c>
      <c r="AL158" s="27">
        <f t="shared" si="66"/>
        <v>73834.849446933382</v>
      </c>
      <c r="AM158" s="27">
        <f t="shared" si="66"/>
        <v>73834.849446933382</v>
      </c>
      <c r="AN158" s="27">
        <f t="shared" si="66"/>
        <v>73834.849446933382</v>
      </c>
      <c r="AO158" s="27">
        <f t="shared" si="66"/>
        <v>73834.849446933382</v>
      </c>
      <c r="AP158" s="27">
        <f t="shared" si="66"/>
        <v>73834.849446933382</v>
      </c>
      <c r="AQ158" s="27">
        <f t="shared" si="66"/>
        <v>73834.849446933382</v>
      </c>
      <c r="AR158" s="27">
        <f t="shared" si="66"/>
        <v>73834.849446933382</v>
      </c>
      <c r="AS158" s="27">
        <f t="shared" si="66"/>
        <v>73834.849446933382</v>
      </c>
      <c r="AT158" s="27">
        <f t="shared" si="66"/>
        <v>73834.849446933382</v>
      </c>
      <c r="AU158" s="27">
        <f t="shared" si="66"/>
        <v>73834.849446933382</v>
      </c>
      <c r="AV158" s="27">
        <f t="shared" si="66"/>
        <v>73834.849446933382</v>
      </c>
      <c r="AW158" s="27">
        <f t="shared" si="66"/>
        <v>73834.849446933382</v>
      </c>
      <c r="AX158" s="27">
        <f t="shared" si="66"/>
        <v>73834.849446933382</v>
      </c>
      <c r="AY158" s="27">
        <f t="shared" si="66"/>
        <v>73834.849446933382</v>
      </c>
    </row>
    <row r="159" spans="1:51" x14ac:dyDescent="0.25">
      <c r="A159" s="99"/>
      <c r="B159" s="99"/>
      <c r="C159" s="102"/>
      <c r="D159" s="102"/>
      <c r="E159" s="102"/>
      <c r="F159" s="102"/>
      <c r="G159" s="102"/>
      <c r="H159" s="102"/>
      <c r="I159" s="102"/>
      <c r="J159" s="102"/>
      <c r="K159" s="102"/>
      <c r="L159" s="102"/>
      <c r="M159" s="102"/>
      <c r="N159" s="102"/>
    </row>
    <row r="160" spans="1:51" ht="15.75" thickBot="1" x14ac:dyDescent="0.3">
      <c r="A160" s="99"/>
      <c r="B160" s="99"/>
      <c r="C160" s="102"/>
      <c r="D160" s="102"/>
      <c r="E160" s="102"/>
      <c r="F160" s="102"/>
      <c r="G160" s="102"/>
      <c r="H160" s="102"/>
      <c r="I160" s="102"/>
      <c r="J160" s="102"/>
      <c r="K160" s="102"/>
      <c r="L160" s="102"/>
      <c r="M160" s="102"/>
      <c r="N160" s="102"/>
    </row>
    <row r="161" spans="1:51" ht="16.5" thickBot="1" x14ac:dyDescent="0.3">
      <c r="A161" s="583" t="s">
        <v>129</v>
      </c>
      <c r="B161" s="243" t="s">
        <v>145</v>
      </c>
      <c r="C161" s="146">
        <f>C$4</f>
        <v>44197</v>
      </c>
      <c r="D161" s="146">
        <f t="shared" ref="D161:AY161" si="67">D$4</f>
        <v>44228</v>
      </c>
      <c r="E161" s="146">
        <f t="shared" si="67"/>
        <v>44256</v>
      </c>
      <c r="F161" s="146">
        <f t="shared" si="67"/>
        <v>44287</v>
      </c>
      <c r="G161" s="146">
        <f t="shared" si="67"/>
        <v>44317</v>
      </c>
      <c r="H161" s="146">
        <f t="shared" si="67"/>
        <v>44348</v>
      </c>
      <c r="I161" s="146">
        <f t="shared" si="67"/>
        <v>44378</v>
      </c>
      <c r="J161" s="146">
        <f t="shared" si="67"/>
        <v>44409</v>
      </c>
      <c r="K161" s="146">
        <f t="shared" si="67"/>
        <v>44440</v>
      </c>
      <c r="L161" s="146">
        <f t="shared" si="67"/>
        <v>44470</v>
      </c>
      <c r="M161" s="146">
        <f t="shared" si="67"/>
        <v>44501</v>
      </c>
      <c r="N161" s="146">
        <f t="shared" si="67"/>
        <v>44531</v>
      </c>
      <c r="O161" s="146">
        <f t="shared" si="67"/>
        <v>44562</v>
      </c>
      <c r="P161" s="146">
        <f t="shared" si="67"/>
        <v>44593</v>
      </c>
      <c r="Q161" s="146">
        <f t="shared" si="67"/>
        <v>44621</v>
      </c>
      <c r="R161" s="146">
        <f t="shared" si="67"/>
        <v>44652</v>
      </c>
      <c r="S161" s="146">
        <f t="shared" si="67"/>
        <v>44682</v>
      </c>
      <c r="T161" s="146">
        <f t="shared" si="67"/>
        <v>44713</v>
      </c>
      <c r="U161" s="146">
        <f t="shared" si="67"/>
        <v>44743</v>
      </c>
      <c r="V161" s="146">
        <f t="shared" si="67"/>
        <v>44774</v>
      </c>
      <c r="W161" s="146">
        <f t="shared" si="67"/>
        <v>44805</v>
      </c>
      <c r="X161" s="146">
        <f t="shared" si="67"/>
        <v>44835</v>
      </c>
      <c r="Y161" s="146">
        <f t="shared" si="67"/>
        <v>44866</v>
      </c>
      <c r="Z161" s="146">
        <f t="shared" si="67"/>
        <v>44896</v>
      </c>
      <c r="AA161" s="146">
        <f t="shared" si="67"/>
        <v>44927</v>
      </c>
      <c r="AB161" s="146">
        <f t="shared" si="67"/>
        <v>44958</v>
      </c>
      <c r="AC161" s="146">
        <f t="shared" si="67"/>
        <v>44986</v>
      </c>
      <c r="AD161" s="146">
        <f t="shared" si="67"/>
        <v>45017</v>
      </c>
      <c r="AE161" s="146">
        <f t="shared" si="67"/>
        <v>45047</v>
      </c>
      <c r="AF161" s="146">
        <f t="shared" si="67"/>
        <v>45078</v>
      </c>
      <c r="AG161" s="146">
        <f t="shared" si="67"/>
        <v>45108</v>
      </c>
      <c r="AH161" s="146">
        <f t="shared" si="67"/>
        <v>45139</v>
      </c>
      <c r="AI161" s="146">
        <f t="shared" si="67"/>
        <v>45170</v>
      </c>
      <c r="AJ161" s="146">
        <f t="shared" si="67"/>
        <v>45200</v>
      </c>
      <c r="AK161" s="146">
        <f t="shared" si="67"/>
        <v>45231</v>
      </c>
      <c r="AL161" s="146">
        <f t="shared" si="67"/>
        <v>45261</v>
      </c>
      <c r="AM161" s="146">
        <f t="shared" si="67"/>
        <v>45292</v>
      </c>
      <c r="AN161" s="146">
        <f t="shared" si="67"/>
        <v>45323</v>
      </c>
      <c r="AO161" s="146">
        <f t="shared" si="67"/>
        <v>45352</v>
      </c>
      <c r="AP161" s="146">
        <f t="shared" si="67"/>
        <v>45383</v>
      </c>
      <c r="AQ161" s="146">
        <f t="shared" si="67"/>
        <v>45413</v>
      </c>
      <c r="AR161" s="146">
        <f t="shared" si="67"/>
        <v>45444</v>
      </c>
      <c r="AS161" s="146">
        <f t="shared" si="67"/>
        <v>45474</v>
      </c>
      <c r="AT161" s="146">
        <f t="shared" si="67"/>
        <v>45505</v>
      </c>
      <c r="AU161" s="146">
        <f t="shared" si="67"/>
        <v>45536</v>
      </c>
      <c r="AV161" s="146">
        <f t="shared" si="67"/>
        <v>45566</v>
      </c>
      <c r="AW161" s="146">
        <f t="shared" si="67"/>
        <v>45597</v>
      </c>
      <c r="AX161" s="146">
        <f t="shared" si="67"/>
        <v>45627</v>
      </c>
      <c r="AY161" s="146">
        <f t="shared" si="67"/>
        <v>45658</v>
      </c>
    </row>
    <row r="162" spans="1:51" x14ac:dyDescent="0.25">
      <c r="A162" s="584"/>
      <c r="B162" s="242" t="s">
        <v>20</v>
      </c>
      <c r="C162" s="26">
        <f>IF(C23=0,0,((C5*0.5)-C41)*C78*C127*C$2)</f>
        <v>0</v>
      </c>
      <c r="D162" s="26">
        <f>IF(D23=0,0,((D5*0.5)+C23-D41)*D78*D127*D$2)</f>
        <v>0</v>
      </c>
      <c r="E162" s="26">
        <f t="shared" ref="E162:AY163" si="68">IF(E23=0,0,((E5*0.5)+D23-E41)*E78*E127*E$2)</f>
        <v>87.742672230495231</v>
      </c>
      <c r="F162" s="26">
        <f t="shared" si="68"/>
        <v>162.79163817597308</v>
      </c>
      <c r="G162" s="26">
        <f t="shared" si="68"/>
        <v>246.1331435925369</v>
      </c>
      <c r="H162" s="26">
        <f t="shared" si="68"/>
        <v>598.76243897035283</v>
      </c>
      <c r="I162" s="26">
        <f t="shared" si="68"/>
        <v>557.39900885353416</v>
      </c>
      <c r="J162" s="26">
        <f t="shared" si="68"/>
        <v>552.79763538196335</v>
      </c>
      <c r="K162" s="26">
        <f t="shared" si="68"/>
        <v>559.28510899060495</v>
      </c>
      <c r="L162" s="26">
        <f t="shared" si="68"/>
        <v>498.54398123006774</v>
      </c>
      <c r="M162" s="26">
        <f t="shared" si="68"/>
        <v>620.07395418695671</v>
      </c>
      <c r="N162" s="26">
        <f t="shared" si="68"/>
        <v>548.83453959732526</v>
      </c>
      <c r="O162" s="26">
        <f t="shared" si="68"/>
        <v>441.63122488280754</v>
      </c>
      <c r="P162" s="26">
        <f t="shared" si="68"/>
        <v>426.1784224731187</v>
      </c>
      <c r="Q162" s="26">
        <f t="shared" si="68"/>
        <v>219.22664362279389</v>
      </c>
      <c r="R162" s="26">
        <f t="shared" si="68"/>
        <v>191.53149765977832</v>
      </c>
      <c r="S162" s="26">
        <f t="shared" si="68"/>
        <v>266.39753582285289</v>
      </c>
      <c r="T162" s="26">
        <f t="shared" si="68"/>
        <v>772.40592686511172</v>
      </c>
      <c r="U162" s="26">
        <f t="shared" si="68"/>
        <v>781.06892729141327</v>
      </c>
      <c r="V162" s="26">
        <f t="shared" si="68"/>
        <v>832.92504411195978</v>
      </c>
      <c r="W162" s="26">
        <f t="shared" si="68"/>
        <v>822.7926133184119</v>
      </c>
      <c r="X162" s="26">
        <f t="shared" si="68"/>
        <v>351.43962789021549</v>
      </c>
      <c r="Y162" s="26">
        <f t="shared" si="68"/>
        <v>289.67323800956376</v>
      </c>
      <c r="Z162" s="26">
        <f t="shared" si="68"/>
        <v>261.40092747931806</v>
      </c>
      <c r="AA162" s="26">
        <f t="shared" si="68"/>
        <v>193.48307046834083</v>
      </c>
      <c r="AB162" s="26">
        <f t="shared" si="68"/>
        <v>173.84872721334418</v>
      </c>
      <c r="AC162" s="26">
        <f t="shared" si="68"/>
        <v>219.22664362279389</v>
      </c>
      <c r="AD162" s="26">
        <f t="shared" si="68"/>
        <v>191.53149765977832</v>
      </c>
      <c r="AE162" s="26">
        <f t="shared" si="68"/>
        <v>266.39753582285289</v>
      </c>
      <c r="AF162" s="26">
        <f t="shared" si="68"/>
        <v>772.40592686511172</v>
      </c>
      <c r="AG162" s="26">
        <f t="shared" si="68"/>
        <v>0</v>
      </c>
      <c r="AH162" s="26">
        <f t="shared" si="68"/>
        <v>0</v>
      </c>
      <c r="AI162" s="26">
        <f t="shared" si="68"/>
        <v>0</v>
      </c>
      <c r="AJ162" s="26">
        <f t="shared" si="68"/>
        <v>0</v>
      </c>
      <c r="AK162" s="26">
        <f t="shared" si="68"/>
        <v>0</v>
      </c>
      <c r="AL162" s="26">
        <f t="shared" si="68"/>
        <v>0</v>
      </c>
      <c r="AM162" s="26">
        <f t="shared" si="68"/>
        <v>0</v>
      </c>
      <c r="AN162" s="26">
        <f t="shared" si="68"/>
        <v>0</v>
      </c>
      <c r="AO162" s="26">
        <f t="shared" si="68"/>
        <v>0</v>
      </c>
      <c r="AP162" s="26">
        <f t="shared" si="68"/>
        <v>0</v>
      </c>
      <c r="AQ162" s="26">
        <f t="shared" si="68"/>
        <v>0</v>
      </c>
      <c r="AR162" s="26">
        <f t="shared" si="68"/>
        <v>0</v>
      </c>
      <c r="AS162" s="26">
        <f t="shared" si="68"/>
        <v>0</v>
      </c>
      <c r="AT162" s="26">
        <f t="shared" si="68"/>
        <v>0</v>
      </c>
      <c r="AU162" s="26">
        <f t="shared" si="68"/>
        <v>0</v>
      </c>
      <c r="AV162" s="26">
        <f t="shared" si="68"/>
        <v>0</v>
      </c>
      <c r="AW162" s="26">
        <f t="shared" si="68"/>
        <v>0</v>
      </c>
      <c r="AX162" s="26">
        <f t="shared" si="68"/>
        <v>0</v>
      </c>
      <c r="AY162" s="26">
        <f t="shared" si="68"/>
        <v>0</v>
      </c>
    </row>
    <row r="163" spans="1:51" x14ac:dyDescent="0.25">
      <c r="A163" s="584"/>
      <c r="B163" s="242" t="s">
        <v>0</v>
      </c>
      <c r="C163" s="26">
        <f t="shared" ref="C163:C174" si="69">IF(C24=0,0,((C6*0.5)-C42)*C79*C128*C$2)</f>
        <v>0</v>
      </c>
      <c r="D163" s="26">
        <f t="shared" ref="D163:S174" si="70">IF(D24=0,0,((D6*0.5)+C24-D42)*D79*D128*D$2)</f>
        <v>0</v>
      </c>
      <c r="E163" s="26">
        <f t="shared" si="70"/>
        <v>0</v>
      </c>
      <c r="F163" s="26">
        <f t="shared" si="70"/>
        <v>0</v>
      </c>
      <c r="G163" s="26">
        <f t="shared" si="70"/>
        <v>0</v>
      </c>
      <c r="H163" s="26">
        <f t="shared" si="70"/>
        <v>0</v>
      </c>
      <c r="I163" s="26">
        <f t="shared" si="70"/>
        <v>0</v>
      </c>
      <c r="J163" s="26">
        <f t="shared" si="70"/>
        <v>0</v>
      </c>
      <c r="K163" s="26">
        <f t="shared" si="70"/>
        <v>0</v>
      </c>
      <c r="L163" s="26">
        <f t="shared" si="70"/>
        <v>0</v>
      </c>
      <c r="M163" s="26">
        <f t="shared" si="70"/>
        <v>0</v>
      </c>
      <c r="N163" s="26">
        <f t="shared" si="70"/>
        <v>0</v>
      </c>
      <c r="O163" s="26">
        <f t="shared" si="70"/>
        <v>0</v>
      </c>
      <c r="P163" s="26">
        <f t="shared" si="70"/>
        <v>0</v>
      </c>
      <c r="Q163" s="26">
        <f t="shared" si="70"/>
        <v>0</v>
      </c>
      <c r="R163" s="26">
        <f t="shared" si="70"/>
        <v>0</v>
      </c>
      <c r="S163" s="26">
        <f t="shared" si="70"/>
        <v>0</v>
      </c>
      <c r="T163" s="26">
        <f t="shared" si="68"/>
        <v>0</v>
      </c>
      <c r="U163" s="26">
        <f t="shared" si="68"/>
        <v>0</v>
      </c>
      <c r="V163" s="26">
        <f t="shared" si="68"/>
        <v>0</v>
      </c>
      <c r="W163" s="26">
        <f t="shared" si="68"/>
        <v>0</v>
      </c>
      <c r="X163" s="26">
        <f t="shared" si="68"/>
        <v>0</v>
      </c>
      <c r="Y163" s="26">
        <f t="shared" si="68"/>
        <v>0</v>
      </c>
      <c r="Z163" s="26">
        <f t="shared" si="68"/>
        <v>0</v>
      </c>
      <c r="AA163" s="26">
        <f t="shared" si="68"/>
        <v>0</v>
      </c>
      <c r="AB163" s="26">
        <f t="shared" si="68"/>
        <v>0</v>
      </c>
      <c r="AC163" s="26">
        <f t="shared" si="68"/>
        <v>0</v>
      </c>
      <c r="AD163" s="26">
        <f t="shared" si="68"/>
        <v>0</v>
      </c>
      <c r="AE163" s="26">
        <f t="shared" si="68"/>
        <v>0</v>
      </c>
      <c r="AF163" s="26">
        <f t="shared" si="68"/>
        <v>0</v>
      </c>
      <c r="AG163" s="26">
        <f t="shared" si="68"/>
        <v>0</v>
      </c>
      <c r="AH163" s="26">
        <f t="shared" si="68"/>
        <v>0</v>
      </c>
      <c r="AI163" s="26">
        <f t="shared" si="68"/>
        <v>0</v>
      </c>
      <c r="AJ163" s="26">
        <f t="shared" si="68"/>
        <v>0</v>
      </c>
      <c r="AK163" s="26">
        <f t="shared" si="68"/>
        <v>0</v>
      </c>
      <c r="AL163" s="26">
        <f t="shared" si="68"/>
        <v>0</v>
      </c>
      <c r="AM163" s="26">
        <f t="shared" si="68"/>
        <v>0</v>
      </c>
      <c r="AN163" s="26">
        <f t="shared" si="68"/>
        <v>0</v>
      </c>
      <c r="AO163" s="26">
        <f t="shared" si="68"/>
        <v>0</v>
      </c>
      <c r="AP163" s="26">
        <f t="shared" si="68"/>
        <v>0</v>
      </c>
      <c r="AQ163" s="26">
        <f t="shared" si="68"/>
        <v>0</v>
      </c>
      <c r="AR163" s="26">
        <f t="shared" si="68"/>
        <v>0</v>
      </c>
      <c r="AS163" s="26">
        <f t="shared" si="68"/>
        <v>0</v>
      </c>
      <c r="AT163" s="26">
        <f t="shared" si="68"/>
        <v>0</v>
      </c>
      <c r="AU163" s="26">
        <f t="shared" si="68"/>
        <v>0</v>
      </c>
      <c r="AV163" s="26">
        <f t="shared" si="68"/>
        <v>0</v>
      </c>
      <c r="AW163" s="26">
        <f t="shared" si="68"/>
        <v>0</v>
      </c>
      <c r="AX163" s="26">
        <f t="shared" si="68"/>
        <v>0</v>
      </c>
      <c r="AY163" s="26">
        <f t="shared" si="68"/>
        <v>0</v>
      </c>
    </row>
    <row r="164" spans="1:51" x14ac:dyDescent="0.25">
      <c r="A164" s="584"/>
      <c r="B164" s="242" t="s">
        <v>21</v>
      </c>
      <c r="C164" s="26">
        <f t="shared" si="69"/>
        <v>0</v>
      </c>
      <c r="D164" s="26">
        <f t="shared" si="70"/>
        <v>0</v>
      </c>
      <c r="E164" s="26">
        <f t="shared" ref="E164:AY167" si="71">IF(E25=0,0,((E7*0.5)+D25-E43)*E80*E129*E$2)</f>
        <v>0</v>
      </c>
      <c r="F164" s="26">
        <f t="shared" si="71"/>
        <v>0</v>
      </c>
      <c r="G164" s="26">
        <f t="shared" si="71"/>
        <v>0</v>
      </c>
      <c r="H164" s="26">
        <f t="shared" si="71"/>
        <v>0</v>
      </c>
      <c r="I164" s="26">
        <f t="shared" si="71"/>
        <v>0</v>
      </c>
      <c r="J164" s="26">
        <f t="shared" si="71"/>
        <v>0</v>
      </c>
      <c r="K164" s="26">
        <f t="shared" si="71"/>
        <v>0</v>
      </c>
      <c r="L164" s="26">
        <f t="shared" si="71"/>
        <v>0</v>
      </c>
      <c r="M164" s="26">
        <f t="shared" si="71"/>
        <v>0</v>
      </c>
      <c r="N164" s="26">
        <f t="shared" si="71"/>
        <v>0</v>
      </c>
      <c r="O164" s="26">
        <f t="shared" si="71"/>
        <v>0</v>
      </c>
      <c r="P164" s="26">
        <f t="shared" si="71"/>
        <v>0</v>
      </c>
      <c r="Q164" s="26">
        <f t="shared" si="71"/>
        <v>0</v>
      </c>
      <c r="R164" s="26">
        <f t="shared" si="71"/>
        <v>0</v>
      </c>
      <c r="S164" s="26">
        <f t="shared" si="71"/>
        <v>0</v>
      </c>
      <c r="T164" s="26">
        <f t="shared" si="71"/>
        <v>0</v>
      </c>
      <c r="U164" s="26">
        <f t="shared" si="71"/>
        <v>0</v>
      </c>
      <c r="V164" s="26">
        <f t="shared" si="71"/>
        <v>0</v>
      </c>
      <c r="W164" s="26">
        <f t="shared" si="71"/>
        <v>0</v>
      </c>
      <c r="X164" s="26">
        <f t="shared" si="71"/>
        <v>0</v>
      </c>
      <c r="Y164" s="26">
        <f t="shared" si="71"/>
        <v>0</v>
      </c>
      <c r="Z164" s="26">
        <f t="shared" si="71"/>
        <v>0</v>
      </c>
      <c r="AA164" s="26">
        <f t="shared" si="71"/>
        <v>0</v>
      </c>
      <c r="AB164" s="26">
        <f t="shared" si="71"/>
        <v>0</v>
      </c>
      <c r="AC164" s="26">
        <f t="shared" si="71"/>
        <v>0</v>
      </c>
      <c r="AD164" s="26">
        <f t="shared" si="71"/>
        <v>0</v>
      </c>
      <c r="AE164" s="26">
        <f t="shared" si="71"/>
        <v>0</v>
      </c>
      <c r="AF164" s="26">
        <f t="shared" si="71"/>
        <v>0</v>
      </c>
      <c r="AG164" s="26">
        <f t="shared" si="71"/>
        <v>0</v>
      </c>
      <c r="AH164" s="26">
        <f t="shared" si="71"/>
        <v>0</v>
      </c>
      <c r="AI164" s="26">
        <f t="shared" si="71"/>
        <v>0</v>
      </c>
      <c r="AJ164" s="26">
        <f t="shared" si="71"/>
        <v>0</v>
      </c>
      <c r="AK164" s="26">
        <f t="shared" si="71"/>
        <v>0</v>
      </c>
      <c r="AL164" s="26">
        <f t="shared" si="71"/>
        <v>0</v>
      </c>
      <c r="AM164" s="26">
        <f t="shared" si="71"/>
        <v>0</v>
      </c>
      <c r="AN164" s="26">
        <f t="shared" si="71"/>
        <v>0</v>
      </c>
      <c r="AO164" s="26">
        <f t="shared" si="71"/>
        <v>0</v>
      </c>
      <c r="AP164" s="26">
        <f t="shared" si="71"/>
        <v>0</v>
      </c>
      <c r="AQ164" s="26">
        <f t="shared" si="71"/>
        <v>0</v>
      </c>
      <c r="AR164" s="26">
        <f t="shared" si="71"/>
        <v>0</v>
      </c>
      <c r="AS164" s="26">
        <f t="shared" si="71"/>
        <v>0</v>
      </c>
      <c r="AT164" s="26">
        <f t="shared" si="71"/>
        <v>0</v>
      </c>
      <c r="AU164" s="26">
        <f t="shared" si="71"/>
        <v>0</v>
      </c>
      <c r="AV164" s="26">
        <f t="shared" si="71"/>
        <v>0</v>
      </c>
      <c r="AW164" s="26">
        <f t="shared" si="71"/>
        <v>0</v>
      </c>
      <c r="AX164" s="26">
        <f t="shared" si="71"/>
        <v>0</v>
      </c>
      <c r="AY164" s="26">
        <f t="shared" si="71"/>
        <v>0</v>
      </c>
    </row>
    <row r="165" spans="1:51" x14ac:dyDescent="0.25">
      <c r="A165" s="584"/>
      <c r="B165" s="242" t="s">
        <v>1</v>
      </c>
      <c r="C165" s="26">
        <f t="shared" si="69"/>
        <v>0</v>
      </c>
      <c r="D165" s="26">
        <f t="shared" si="70"/>
        <v>0</v>
      </c>
      <c r="E165" s="26">
        <f t="shared" si="71"/>
        <v>0</v>
      </c>
      <c r="F165" s="26">
        <f t="shared" si="71"/>
        <v>0</v>
      </c>
      <c r="G165" s="26">
        <f t="shared" si="71"/>
        <v>0</v>
      </c>
      <c r="H165" s="26">
        <f t="shared" si="71"/>
        <v>467.22995093365989</v>
      </c>
      <c r="I165" s="26">
        <f t="shared" si="71"/>
        <v>871.70520244181091</v>
      </c>
      <c r="J165" s="26">
        <f t="shared" si="71"/>
        <v>949.95709217480453</v>
      </c>
      <c r="K165" s="26">
        <f t="shared" si="71"/>
        <v>481.75031030403329</v>
      </c>
      <c r="L165" s="26">
        <f t="shared" si="71"/>
        <v>57.841321527916527</v>
      </c>
      <c r="M165" s="26">
        <f t="shared" si="71"/>
        <v>0</v>
      </c>
      <c r="N165" s="26">
        <f t="shared" si="71"/>
        <v>0</v>
      </c>
      <c r="O165" s="26">
        <f t="shared" si="71"/>
        <v>0</v>
      </c>
      <c r="P165" s="26">
        <f t="shared" si="71"/>
        <v>0</v>
      </c>
      <c r="Q165" s="26">
        <f t="shared" si="71"/>
        <v>0</v>
      </c>
      <c r="R165" s="26">
        <f t="shared" si="71"/>
        <v>58.555577019257164</v>
      </c>
      <c r="S165" s="26">
        <f t="shared" si="71"/>
        <v>499.83267147563208</v>
      </c>
      <c r="T165" s="26">
        <f t="shared" si="71"/>
        <v>3854.9617741101306</v>
      </c>
      <c r="U165" s="26">
        <f t="shared" si="71"/>
        <v>3643.0598322799847</v>
      </c>
      <c r="V165" s="26">
        <f t="shared" si="71"/>
        <v>4373.6676399758489</v>
      </c>
      <c r="W165" s="26">
        <f t="shared" si="71"/>
        <v>2266.4845390105897</v>
      </c>
      <c r="X165" s="26">
        <f t="shared" si="71"/>
        <v>73.654321759016753</v>
      </c>
      <c r="Y165" s="26">
        <f t="shared" si="71"/>
        <v>0</v>
      </c>
      <c r="Z165" s="26">
        <f t="shared" si="71"/>
        <v>0</v>
      </c>
      <c r="AA165" s="26">
        <f t="shared" si="71"/>
        <v>0</v>
      </c>
      <c r="AB165" s="26">
        <f t="shared" si="71"/>
        <v>0</v>
      </c>
      <c r="AC165" s="26">
        <f t="shared" si="71"/>
        <v>0</v>
      </c>
      <c r="AD165" s="26">
        <f t="shared" si="71"/>
        <v>58.555577019257164</v>
      </c>
      <c r="AE165" s="26">
        <f t="shared" si="71"/>
        <v>499.83267147563208</v>
      </c>
      <c r="AF165" s="26">
        <f t="shared" si="71"/>
        <v>3854.9617741101306</v>
      </c>
      <c r="AG165" s="26">
        <f t="shared" si="71"/>
        <v>0</v>
      </c>
      <c r="AH165" s="26">
        <f t="shared" si="71"/>
        <v>0</v>
      </c>
      <c r="AI165" s="26">
        <f t="shared" si="71"/>
        <v>0</v>
      </c>
      <c r="AJ165" s="26">
        <f t="shared" si="71"/>
        <v>0</v>
      </c>
      <c r="AK165" s="26">
        <f t="shared" si="71"/>
        <v>0</v>
      </c>
      <c r="AL165" s="26">
        <f t="shared" si="71"/>
        <v>0</v>
      </c>
      <c r="AM165" s="26">
        <f t="shared" si="71"/>
        <v>0</v>
      </c>
      <c r="AN165" s="26">
        <f t="shared" si="71"/>
        <v>0</v>
      </c>
      <c r="AO165" s="26">
        <f t="shared" si="71"/>
        <v>0</v>
      </c>
      <c r="AP165" s="26">
        <f t="shared" si="71"/>
        <v>0</v>
      </c>
      <c r="AQ165" s="26">
        <f t="shared" si="71"/>
        <v>0</v>
      </c>
      <c r="AR165" s="26">
        <f t="shared" si="71"/>
        <v>0</v>
      </c>
      <c r="AS165" s="26">
        <f t="shared" si="71"/>
        <v>0</v>
      </c>
      <c r="AT165" s="26">
        <f t="shared" si="71"/>
        <v>0</v>
      </c>
      <c r="AU165" s="26">
        <f t="shared" si="71"/>
        <v>0</v>
      </c>
      <c r="AV165" s="26">
        <f t="shared" si="71"/>
        <v>0</v>
      </c>
      <c r="AW165" s="26">
        <f t="shared" si="71"/>
        <v>0</v>
      </c>
      <c r="AX165" s="26">
        <f t="shared" si="71"/>
        <v>0</v>
      </c>
      <c r="AY165" s="26">
        <f t="shared" si="71"/>
        <v>0</v>
      </c>
    </row>
    <row r="166" spans="1:51" x14ac:dyDescent="0.25">
      <c r="A166" s="584"/>
      <c r="B166" s="242" t="s">
        <v>22</v>
      </c>
      <c r="C166" s="26">
        <f t="shared" si="69"/>
        <v>0</v>
      </c>
      <c r="D166" s="26">
        <f t="shared" si="70"/>
        <v>0</v>
      </c>
      <c r="E166" s="26">
        <f t="shared" si="71"/>
        <v>0</v>
      </c>
      <c r="F166" s="26">
        <f t="shared" si="71"/>
        <v>0</v>
      </c>
      <c r="G166" s="26">
        <f t="shared" si="71"/>
        <v>0</v>
      </c>
      <c r="H166" s="26">
        <f t="shared" si="71"/>
        <v>0</v>
      </c>
      <c r="I166" s="26">
        <f t="shared" si="71"/>
        <v>0</v>
      </c>
      <c r="J166" s="26">
        <f t="shared" si="71"/>
        <v>0</v>
      </c>
      <c r="K166" s="26">
        <f t="shared" si="71"/>
        <v>0</v>
      </c>
      <c r="L166" s="26">
        <f t="shared" si="71"/>
        <v>0</v>
      </c>
      <c r="M166" s="26">
        <f t="shared" si="71"/>
        <v>0</v>
      </c>
      <c r="N166" s="26">
        <f t="shared" si="71"/>
        <v>0</v>
      </c>
      <c r="O166" s="26">
        <f t="shared" si="71"/>
        <v>0</v>
      </c>
      <c r="P166" s="26">
        <f t="shared" si="71"/>
        <v>0</v>
      </c>
      <c r="Q166" s="26">
        <f t="shared" si="71"/>
        <v>0</v>
      </c>
      <c r="R166" s="26">
        <f t="shared" si="71"/>
        <v>0</v>
      </c>
      <c r="S166" s="26">
        <f t="shared" si="71"/>
        <v>0</v>
      </c>
      <c r="T166" s="26">
        <f t="shared" si="71"/>
        <v>0</v>
      </c>
      <c r="U166" s="26">
        <f t="shared" si="71"/>
        <v>0</v>
      </c>
      <c r="V166" s="26">
        <f t="shared" si="71"/>
        <v>0</v>
      </c>
      <c r="W166" s="26">
        <f t="shared" si="71"/>
        <v>0</v>
      </c>
      <c r="X166" s="26">
        <f t="shared" si="71"/>
        <v>0</v>
      </c>
      <c r="Y166" s="26">
        <f t="shared" si="71"/>
        <v>0</v>
      </c>
      <c r="Z166" s="26">
        <f t="shared" si="71"/>
        <v>0</v>
      </c>
      <c r="AA166" s="26">
        <f t="shared" si="71"/>
        <v>0</v>
      </c>
      <c r="AB166" s="26">
        <f t="shared" si="71"/>
        <v>0</v>
      </c>
      <c r="AC166" s="26">
        <f t="shared" si="71"/>
        <v>0</v>
      </c>
      <c r="AD166" s="26">
        <f t="shared" si="71"/>
        <v>0</v>
      </c>
      <c r="AE166" s="26">
        <f t="shared" si="71"/>
        <v>0</v>
      </c>
      <c r="AF166" s="26">
        <f t="shared" si="71"/>
        <v>0</v>
      </c>
      <c r="AG166" s="26">
        <f t="shared" si="71"/>
        <v>0</v>
      </c>
      <c r="AH166" s="26">
        <f t="shared" si="71"/>
        <v>0</v>
      </c>
      <c r="AI166" s="26">
        <f t="shared" si="71"/>
        <v>0</v>
      </c>
      <c r="AJ166" s="26">
        <f t="shared" si="71"/>
        <v>0</v>
      </c>
      <c r="AK166" s="26">
        <f t="shared" si="71"/>
        <v>0</v>
      </c>
      <c r="AL166" s="26">
        <f t="shared" si="71"/>
        <v>0</v>
      </c>
      <c r="AM166" s="26">
        <f t="shared" si="71"/>
        <v>0</v>
      </c>
      <c r="AN166" s="26">
        <f t="shared" si="71"/>
        <v>0</v>
      </c>
      <c r="AO166" s="26">
        <f t="shared" si="71"/>
        <v>0</v>
      </c>
      <c r="AP166" s="26">
        <f t="shared" si="71"/>
        <v>0</v>
      </c>
      <c r="AQ166" s="26">
        <f t="shared" si="71"/>
        <v>0</v>
      </c>
      <c r="AR166" s="26">
        <f t="shared" si="71"/>
        <v>0</v>
      </c>
      <c r="AS166" s="26">
        <f t="shared" si="71"/>
        <v>0</v>
      </c>
      <c r="AT166" s="26">
        <f t="shared" si="71"/>
        <v>0</v>
      </c>
      <c r="AU166" s="26">
        <f t="shared" si="71"/>
        <v>0</v>
      </c>
      <c r="AV166" s="26">
        <f t="shared" si="71"/>
        <v>0</v>
      </c>
      <c r="AW166" s="26">
        <f t="shared" si="71"/>
        <v>0</v>
      </c>
      <c r="AX166" s="26">
        <f t="shared" si="71"/>
        <v>0</v>
      </c>
      <c r="AY166" s="26">
        <f t="shared" si="71"/>
        <v>0</v>
      </c>
    </row>
    <row r="167" spans="1:51" x14ac:dyDescent="0.25">
      <c r="A167" s="584"/>
      <c r="B167" s="77" t="s">
        <v>9</v>
      </c>
      <c r="C167" s="26">
        <f t="shared" si="69"/>
        <v>0</v>
      </c>
      <c r="D167" s="26">
        <f t="shared" si="70"/>
        <v>0</v>
      </c>
      <c r="E167" s="26">
        <f t="shared" si="71"/>
        <v>0</v>
      </c>
      <c r="F167" s="26">
        <f t="shared" si="71"/>
        <v>0</v>
      </c>
      <c r="G167" s="26">
        <f t="shared" si="71"/>
        <v>0</v>
      </c>
      <c r="H167" s="26">
        <f t="shared" si="71"/>
        <v>0</v>
      </c>
      <c r="I167" s="26">
        <f t="shared" si="71"/>
        <v>0</v>
      </c>
      <c r="J167" s="26">
        <f t="shared" si="71"/>
        <v>0</v>
      </c>
      <c r="K167" s="26">
        <f t="shared" si="71"/>
        <v>0</v>
      </c>
      <c r="L167" s="26">
        <f t="shared" si="71"/>
        <v>0</v>
      </c>
      <c r="M167" s="26">
        <f t="shared" si="71"/>
        <v>0</v>
      </c>
      <c r="N167" s="26">
        <f t="shared" si="71"/>
        <v>0</v>
      </c>
      <c r="O167" s="26">
        <f t="shared" si="71"/>
        <v>0</v>
      </c>
      <c r="P167" s="26">
        <f t="shared" si="71"/>
        <v>0</v>
      </c>
      <c r="Q167" s="26">
        <f t="shared" si="71"/>
        <v>0</v>
      </c>
      <c r="R167" s="26">
        <f t="shared" si="71"/>
        <v>0</v>
      </c>
      <c r="S167" s="26">
        <f t="shared" si="71"/>
        <v>0</v>
      </c>
      <c r="T167" s="26">
        <f t="shared" si="71"/>
        <v>0</v>
      </c>
      <c r="U167" s="26">
        <f t="shared" si="71"/>
        <v>0</v>
      </c>
      <c r="V167" s="26">
        <f t="shared" si="71"/>
        <v>0</v>
      </c>
      <c r="W167" s="26">
        <f t="shared" si="71"/>
        <v>0</v>
      </c>
      <c r="X167" s="26">
        <f t="shared" si="71"/>
        <v>0</v>
      </c>
      <c r="Y167" s="26">
        <f t="shared" si="71"/>
        <v>0</v>
      </c>
      <c r="Z167" s="26">
        <f t="shared" si="71"/>
        <v>0</v>
      </c>
      <c r="AA167" s="26">
        <f t="shared" si="71"/>
        <v>0</v>
      </c>
      <c r="AB167" s="26">
        <f t="shared" si="71"/>
        <v>0</v>
      </c>
      <c r="AC167" s="26">
        <f t="shared" si="71"/>
        <v>0</v>
      </c>
      <c r="AD167" s="26">
        <f t="shared" si="71"/>
        <v>0</v>
      </c>
      <c r="AE167" s="26">
        <f t="shared" si="71"/>
        <v>0</v>
      </c>
      <c r="AF167" s="26">
        <f t="shared" si="71"/>
        <v>0</v>
      </c>
      <c r="AG167" s="26">
        <f t="shared" si="71"/>
        <v>0</v>
      </c>
      <c r="AH167" s="26">
        <f t="shared" si="71"/>
        <v>0</v>
      </c>
      <c r="AI167" s="26">
        <f t="shared" si="71"/>
        <v>0</v>
      </c>
      <c r="AJ167" s="26">
        <f t="shared" si="71"/>
        <v>0</v>
      </c>
      <c r="AK167" s="26">
        <f t="shared" si="71"/>
        <v>0</v>
      </c>
      <c r="AL167" s="26">
        <f t="shared" si="71"/>
        <v>0</v>
      </c>
      <c r="AM167" s="26">
        <f t="shared" si="71"/>
        <v>0</v>
      </c>
      <c r="AN167" s="26">
        <f t="shared" si="71"/>
        <v>0</v>
      </c>
      <c r="AO167" s="26">
        <f t="shared" si="71"/>
        <v>0</v>
      </c>
      <c r="AP167" s="26">
        <f t="shared" si="71"/>
        <v>0</v>
      </c>
      <c r="AQ167" s="26">
        <f t="shared" si="71"/>
        <v>0</v>
      </c>
      <c r="AR167" s="26">
        <f t="shared" si="71"/>
        <v>0</v>
      </c>
      <c r="AS167" s="26">
        <f t="shared" si="71"/>
        <v>0</v>
      </c>
      <c r="AT167" s="26">
        <f t="shared" si="71"/>
        <v>0</v>
      </c>
      <c r="AU167" s="26">
        <f t="shared" si="71"/>
        <v>0</v>
      </c>
      <c r="AV167" s="26">
        <f t="shared" si="71"/>
        <v>0</v>
      </c>
      <c r="AW167" s="26">
        <f t="shared" si="71"/>
        <v>0</v>
      </c>
      <c r="AX167" s="26">
        <f t="shared" si="71"/>
        <v>0</v>
      </c>
      <c r="AY167" s="26">
        <f t="shared" si="71"/>
        <v>0</v>
      </c>
    </row>
    <row r="168" spans="1:51" x14ac:dyDescent="0.25">
      <c r="A168" s="584"/>
      <c r="B168" s="77" t="s">
        <v>3</v>
      </c>
      <c r="C168" s="26">
        <f t="shared" si="69"/>
        <v>0</v>
      </c>
      <c r="D168" s="26">
        <f t="shared" si="70"/>
        <v>0</v>
      </c>
      <c r="E168" s="26">
        <f t="shared" ref="E168:AY171" si="72">IF(E29=0,0,((E11*0.5)+D29-E47)*E84*E133*E$2)</f>
        <v>0</v>
      </c>
      <c r="F168" s="26">
        <f t="shared" si="72"/>
        <v>15.220190238107431</v>
      </c>
      <c r="G168" s="26">
        <f t="shared" si="72"/>
        <v>75.577108686691616</v>
      </c>
      <c r="H168" s="26">
        <f t="shared" si="72"/>
        <v>512.62838737251423</v>
      </c>
      <c r="I168" s="26">
        <f t="shared" si="72"/>
        <v>477.31338854605013</v>
      </c>
      <c r="J168" s="26">
        <f t="shared" si="72"/>
        <v>520.35742723355702</v>
      </c>
      <c r="K168" s="26">
        <f t="shared" si="72"/>
        <v>266.1343795680516</v>
      </c>
      <c r="L168" s="26">
        <f t="shared" si="72"/>
        <v>43.775038536814684</v>
      </c>
      <c r="M168" s="26">
        <f t="shared" si="72"/>
        <v>116.48842788596309</v>
      </c>
      <c r="N168" s="26">
        <f t="shared" si="72"/>
        <v>104.59628022787989</v>
      </c>
      <c r="O168" s="26">
        <f t="shared" si="72"/>
        <v>151.8871237948506</v>
      </c>
      <c r="P168" s="26">
        <f t="shared" si="72"/>
        <v>131.39999988449949</v>
      </c>
      <c r="Q168" s="26">
        <f t="shared" si="72"/>
        <v>27.478305491999119</v>
      </c>
      <c r="R168" s="26">
        <f t="shared" si="72"/>
        <v>11.932902364576057</v>
      </c>
      <c r="S168" s="26">
        <f t="shared" si="72"/>
        <v>27.149694555509761</v>
      </c>
      <c r="T168" s="26">
        <f t="shared" si="72"/>
        <v>214.83007593016723</v>
      </c>
      <c r="U168" s="26">
        <f t="shared" si="72"/>
        <v>203.10803839416045</v>
      </c>
      <c r="V168" s="26">
        <f t="shared" si="72"/>
        <v>243.97404034460121</v>
      </c>
      <c r="W168" s="26">
        <f t="shared" si="72"/>
        <v>125.50010973215608</v>
      </c>
      <c r="X168" s="26">
        <f t="shared" si="72"/>
        <v>16.58184696725931</v>
      </c>
      <c r="Y168" s="26">
        <f t="shared" si="72"/>
        <v>43.268259023248852</v>
      </c>
      <c r="Z168" s="26">
        <f t="shared" si="72"/>
        <v>32.673500926894249</v>
      </c>
      <c r="AA168" s="26">
        <f t="shared" si="72"/>
        <v>46.661780545230762</v>
      </c>
      <c r="AB168" s="26">
        <f t="shared" si="72"/>
        <v>36.883742891361827</v>
      </c>
      <c r="AC168" s="26">
        <f t="shared" si="72"/>
        <v>27.478305491999119</v>
      </c>
      <c r="AD168" s="26">
        <f t="shared" si="72"/>
        <v>11.932902364576057</v>
      </c>
      <c r="AE168" s="26">
        <f t="shared" si="72"/>
        <v>27.149694555509761</v>
      </c>
      <c r="AF168" s="26">
        <f t="shared" si="72"/>
        <v>214.83007593016723</v>
      </c>
      <c r="AG168" s="26">
        <f t="shared" si="72"/>
        <v>0</v>
      </c>
      <c r="AH168" s="26">
        <f t="shared" si="72"/>
        <v>0</v>
      </c>
      <c r="AI168" s="26">
        <f t="shared" si="72"/>
        <v>0</v>
      </c>
      <c r="AJ168" s="26">
        <f t="shared" si="72"/>
        <v>0</v>
      </c>
      <c r="AK168" s="26">
        <f t="shared" si="72"/>
        <v>0</v>
      </c>
      <c r="AL168" s="26">
        <f t="shared" si="72"/>
        <v>0</v>
      </c>
      <c r="AM168" s="26">
        <f t="shared" si="72"/>
        <v>0</v>
      </c>
      <c r="AN168" s="26">
        <f t="shared" si="72"/>
        <v>0</v>
      </c>
      <c r="AO168" s="26">
        <f t="shared" si="72"/>
        <v>0</v>
      </c>
      <c r="AP168" s="26">
        <f t="shared" si="72"/>
        <v>0</v>
      </c>
      <c r="AQ168" s="26">
        <f t="shared" si="72"/>
        <v>0</v>
      </c>
      <c r="AR168" s="26">
        <f t="shared" si="72"/>
        <v>0</v>
      </c>
      <c r="AS168" s="26">
        <f t="shared" si="72"/>
        <v>0</v>
      </c>
      <c r="AT168" s="26">
        <f t="shared" si="72"/>
        <v>0</v>
      </c>
      <c r="AU168" s="26">
        <f t="shared" si="72"/>
        <v>0</v>
      </c>
      <c r="AV168" s="26">
        <f t="shared" si="72"/>
        <v>0</v>
      </c>
      <c r="AW168" s="26">
        <f t="shared" si="72"/>
        <v>0</v>
      </c>
      <c r="AX168" s="26">
        <f t="shared" si="72"/>
        <v>0</v>
      </c>
      <c r="AY168" s="26">
        <f t="shared" si="72"/>
        <v>0</v>
      </c>
    </row>
    <row r="169" spans="1:51" ht="15.75" customHeight="1" x14ac:dyDescent="0.25">
      <c r="A169" s="584"/>
      <c r="B169" s="77" t="s">
        <v>4</v>
      </c>
      <c r="C169" s="26">
        <f t="shared" si="69"/>
        <v>0</v>
      </c>
      <c r="D169" s="26">
        <f t="shared" si="70"/>
        <v>28.666806394911113</v>
      </c>
      <c r="E169" s="26">
        <f t="shared" si="72"/>
        <v>64.373642674727407</v>
      </c>
      <c r="F169" s="26">
        <f t="shared" si="72"/>
        <v>88.536665810890327</v>
      </c>
      <c r="G169" s="26">
        <f t="shared" si="72"/>
        <v>175.50243264394788</v>
      </c>
      <c r="H169" s="26">
        <f t="shared" si="72"/>
        <v>364.67688906337651</v>
      </c>
      <c r="I169" s="26">
        <f t="shared" si="72"/>
        <v>1123.8725106632844</v>
      </c>
      <c r="J169" s="26">
        <f t="shared" si="72"/>
        <v>1471.7607914045414</v>
      </c>
      <c r="K169" s="26">
        <f t="shared" si="72"/>
        <v>1580.8285551527285</v>
      </c>
      <c r="L169" s="26">
        <f t="shared" si="72"/>
        <v>978.12433799085534</v>
      </c>
      <c r="M169" s="26">
        <f t="shared" si="72"/>
        <v>673.50100234834247</v>
      </c>
      <c r="N169" s="26">
        <f t="shared" si="72"/>
        <v>759.97467485227264</v>
      </c>
      <c r="O169" s="26">
        <f t="shared" si="72"/>
        <v>868.61885237067463</v>
      </c>
      <c r="P169" s="26">
        <f t="shared" si="72"/>
        <v>668.7385304922168</v>
      </c>
      <c r="Q169" s="26">
        <f t="shared" si="72"/>
        <v>472.87586369599182</v>
      </c>
      <c r="R169" s="26">
        <f t="shared" si="72"/>
        <v>509.28689910690736</v>
      </c>
      <c r="S169" s="26">
        <f t="shared" si="72"/>
        <v>757.57097398190547</v>
      </c>
      <c r="T169" s="26">
        <f t="shared" si="72"/>
        <v>1785.332373055001</v>
      </c>
      <c r="U169" s="26">
        <f t="shared" si="72"/>
        <v>2140.0894417168629</v>
      </c>
      <c r="V169" s="26">
        <f t="shared" si="72"/>
        <v>1820.1181065132755</v>
      </c>
      <c r="W169" s="26">
        <f t="shared" si="72"/>
        <v>1876.8401844638138</v>
      </c>
      <c r="X169" s="26">
        <f t="shared" si="72"/>
        <v>1043.0407436202133</v>
      </c>
      <c r="Y169" s="26">
        <f t="shared" si="72"/>
        <v>646.89154485792017</v>
      </c>
      <c r="Z169" s="26">
        <f t="shared" si="72"/>
        <v>591.87320264170205</v>
      </c>
      <c r="AA169" s="26">
        <f t="shared" si="72"/>
        <v>536.97134361885776</v>
      </c>
      <c r="AB169" s="26">
        <f t="shared" si="72"/>
        <v>380.75738923015615</v>
      </c>
      <c r="AC169" s="26">
        <f t="shared" si="72"/>
        <v>472.87586369599182</v>
      </c>
      <c r="AD169" s="26">
        <f t="shared" si="72"/>
        <v>509.28689910690736</v>
      </c>
      <c r="AE169" s="26">
        <f t="shared" si="72"/>
        <v>757.57097398190547</v>
      </c>
      <c r="AF169" s="26">
        <f t="shared" si="72"/>
        <v>1785.332373055001</v>
      </c>
      <c r="AG169" s="26">
        <f t="shared" si="72"/>
        <v>0</v>
      </c>
      <c r="AH169" s="26">
        <f t="shared" si="72"/>
        <v>0</v>
      </c>
      <c r="AI169" s="26">
        <f t="shared" si="72"/>
        <v>0</v>
      </c>
      <c r="AJ169" s="26">
        <f t="shared" si="72"/>
        <v>0</v>
      </c>
      <c r="AK169" s="26">
        <f t="shared" si="72"/>
        <v>0</v>
      </c>
      <c r="AL169" s="26">
        <f t="shared" si="72"/>
        <v>0</v>
      </c>
      <c r="AM169" s="26">
        <f t="shared" si="72"/>
        <v>0</v>
      </c>
      <c r="AN169" s="26">
        <f t="shared" si="72"/>
        <v>0</v>
      </c>
      <c r="AO169" s="26">
        <f t="shared" si="72"/>
        <v>0</v>
      </c>
      <c r="AP169" s="26">
        <f t="shared" si="72"/>
        <v>0</v>
      </c>
      <c r="AQ169" s="26">
        <f t="shared" si="72"/>
        <v>0</v>
      </c>
      <c r="AR169" s="26">
        <f t="shared" si="72"/>
        <v>0</v>
      </c>
      <c r="AS169" s="26">
        <f t="shared" si="72"/>
        <v>0</v>
      </c>
      <c r="AT169" s="26">
        <f t="shared" si="72"/>
        <v>0</v>
      </c>
      <c r="AU169" s="26">
        <f t="shared" si="72"/>
        <v>0</v>
      </c>
      <c r="AV169" s="26">
        <f t="shared" si="72"/>
        <v>0</v>
      </c>
      <c r="AW169" s="26">
        <f t="shared" si="72"/>
        <v>0</v>
      </c>
      <c r="AX169" s="26">
        <f t="shared" si="72"/>
        <v>0</v>
      </c>
      <c r="AY169" s="26">
        <f t="shared" si="72"/>
        <v>0</v>
      </c>
    </row>
    <row r="170" spans="1:51" x14ac:dyDescent="0.25">
      <c r="A170" s="584"/>
      <c r="B170" s="77" t="s">
        <v>5</v>
      </c>
      <c r="C170" s="26">
        <f t="shared" si="69"/>
        <v>0</v>
      </c>
      <c r="D170" s="26">
        <f t="shared" si="70"/>
        <v>0</v>
      </c>
      <c r="E170" s="26">
        <f t="shared" si="72"/>
        <v>0</v>
      </c>
      <c r="F170" s="26">
        <f t="shared" si="72"/>
        <v>0</v>
      </c>
      <c r="G170" s="26">
        <f t="shared" si="72"/>
        <v>0</v>
      </c>
      <c r="H170" s="26">
        <f t="shared" si="72"/>
        <v>0</v>
      </c>
      <c r="I170" s="26">
        <f t="shared" si="72"/>
        <v>0</v>
      </c>
      <c r="J170" s="26">
        <f t="shared" si="72"/>
        <v>0</v>
      </c>
      <c r="K170" s="26">
        <f t="shared" si="72"/>
        <v>0</v>
      </c>
      <c r="L170" s="26">
        <f t="shared" si="72"/>
        <v>0</v>
      </c>
      <c r="M170" s="26">
        <f t="shared" si="72"/>
        <v>0</v>
      </c>
      <c r="N170" s="26">
        <f t="shared" si="72"/>
        <v>0</v>
      </c>
      <c r="O170" s="26">
        <f t="shared" si="72"/>
        <v>0</v>
      </c>
      <c r="P170" s="26">
        <f t="shared" si="72"/>
        <v>0</v>
      </c>
      <c r="Q170" s="26">
        <f t="shared" si="72"/>
        <v>0</v>
      </c>
      <c r="R170" s="26">
        <f t="shared" si="72"/>
        <v>0</v>
      </c>
      <c r="S170" s="26">
        <f t="shared" si="72"/>
        <v>0</v>
      </c>
      <c r="T170" s="26">
        <f t="shared" si="72"/>
        <v>0</v>
      </c>
      <c r="U170" s="26">
        <f t="shared" si="72"/>
        <v>0</v>
      </c>
      <c r="V170" s="26">
        <f t="shared" si="72"/>
        <v>0</v>
      </c>
      <c r="W170" s="26">
        <f t="shared" si="72"/>
        <v>0</v>
      </c>
      <c r="X170" s="26">
        <f t="shared" si="72"/>
        <v>0</v>
      </c>
      <c r="Y170" s="26">
        <f t="shared" si="72"/>
        <v>0</v>
      </c>
      <c r="Z170" s="26">
        <f t="shared" si="72"/>
        <v>0</v>
      </c>
      <c r="AA170" s="26">
        <f t="shared" si="72"/>
        <v>0</v>
      </c>
      <c r="AB170" s="26">
        <f t="shared" si="72"/>
        <v>0</v>
      </c>
      <c r="AC170" s="26">
        <f t="shared" si="72"/>
        <v>0</v>
      </c>
      <c r="AD170" s="26">
        <f t="shared" si="72"/>
        <v>0</v>
      </c>
      <c r="AE170" s="26">
        <f t="shared" si="72"/>
        <v>0</v>
      </c>
      <c r="AF170" s="26">
        <f t="shared" si="72"/>
        <v>0</v>
      </c>
      <c r="AG170" s="26">
        <f t="shared" si="72"/>
        <v>0</v>
      </c>
      <c r="AH170" s="26">
        <f t="shared" si="72"/>
        <v>0</v>
      </c>
      <c r="AI170" s="26">
        <f t="shared" si="72"/>
        <v>0</v>
      </c>
      <c r="AJ170" s="26">
        <f t="shared" si="72"/>
        <v>0</v>
      </c>
      <c r="AK170" s="26">
        <f t="shared" si="72"/>
        <v>0</v>
      </c>
      <c r="AL170" s="26">
        <f t="shared" si="72"/>
        <v>0</v>
      </c>
      <c r="AM170" s="26">
        <f t="shared" si="72"/>
        <v>0</v>
      </c>
      <c r="AN170" s="26">
        <f t="shared" si="72"/>
        <v>0</v>
      </c>
      <c r="AO170" s="26">
        <f t="shared" si="72"/>
        <v>0</v>
      </c>
      <c r="AP170" s="26">
        <f t="shared" si="72"/>
        <v>0</v>
      </c>
      <c r="AQ170" s="26">
        <f t="shared" si="72"/>
        <v>0</v>
      </c>
      <c r="AR170" s="26">
        <f t="shared" si="72"/>
        <v>0</v>
      </c>
      <c r="AS170" s="26">
        <f t="shared" si="72"/>
        <v>0</v>
      </c>
      <c r="AT170" s="26">
        <f t="shared" si="72"/>
        <v>0</v>
      </c>
      <c r="AU170" s="26">
        <f t="shared" si="72"/>
        <v>0</v>
      </c>
      <c r="AV170" s="26">
        <f t="shared" si="72"/>
        <v>0</v>
      </c>
      <c r="AW170" s="26">
        <f t="shared" si="72"/>
        <v>0</v>
      </c>
      <c r="AX170" s="26">
        <f t="shared" si="72"/>
        <v>0</v>
      </c>
      <c r="AY170" s="26">
        <f t="shared" si="72"/>
        <v>0</v>
      </c>
    </row>
    <row r="171" spans="1:51" x14ac:dyDescent="0.25">
      <c r="A171" s="584"/>
      <c r="B171" s="77" t="s">
        <v>23</v>
      </c>
      <c r="C171" s="26">
        <f t="shared" si="69"/>
        <v>0</v>
      </c>
      <c r="D171" s="26">
        <f t="shared" si="70"/>
        <v>0</v>
      </c>
      <c r="E171" s="26">
        <f t="shared" si="72"/>
        <v>0</v>
      </c>
      <c r="F171" s="26">
        <f t="shared" si="72"/>
        <v>0</v>
      </c>
      <c r="G171" s="26">
        <f t="shared" si="72"/>
        <v>0</v>
      </c>
      <c r="H171" s="26">
        <f t="shared" si="72"/>
        <v>0</v>
      </c>
      <c r="I171" s="26">
        <f t="shared" si="72"/>
        <v>0</v>
      </c>
      <c r="J171" s="26">
        <f t="shared" si="72"/>
        <v>0</v>
      </c>
      <c r="K171" s="26">
        <f t="shared" si="72"/>
        <v>0</v>
      </c>
      <c r="L171" s="26">
        <f t="shared" si="72"/>
        <v>0</v>
      </c>
      <c r="M171" s="26">
        <f t="shared" si="72"/>
        <v>0</v>
      </c>
      <c r="N171" s="26">
        <f t="shared" si="72"/>
        <v>0</v>
      </c>
      <c r="O171" s="26">
        <f t="shared" si="72"/>
        <v>0</v>
      </c>
      <c r="P171" s="26">
        <f t="shared" si="72"/>
        <v>0</v>
      </c>
      <c r="Q171" s="26">
        <f t="shared" si="72"/>
        <v>0</v>
      </c>
      <c r="R171" s="26">
        <f t="shared" si="72"/>
        <v>0</v>
      </c>
      <c r="S171" s="26">
        <f t="shared" si="72"/>
        <v>0</v>
      </c>
      <c r="T171" s="26">
        <f t="shared" si="72"/>
        <v>0</v>
      </c>
      <c r="U171" s="26">
        <f t="shared" si="72"/>
        <v>0</v>
      </c>
      <c r="V171" s="26">
        <f t="shared" si="72"/>
        <v>0</v>
      </c>
      <c r="W171" s="26">
        <f t="shared" si="72"/>
        <v>0</v>
      </c>
      <c r="X171" s="26">
        <f t="shared" si="72"/>
        <v>0</v>
      </c>
      <c r="Y171" s="26">
        <f t="shared" si="72"/>
        <v>0</v>
      </c>
      <c r="Z171" s="26">
        <f t="shared" si="72"/>
        <v>0</v>
      </c>
      <c r="AA171" s="26">
        <f t="shared" si="72"/>
        <v>0</v>
      </c>
      <c r="AB171" s="26">
        <f t="shared" si="72"/>
        <v>0</v>
      </c>
      <c r="AC171" s="26">
        <f t="shared" si="72"/>
        <v>0</v>
      </c>
      <c r="AD171" s="26">
        <f t="shared" si="72"/>
        <v>0</v>
      </c>
      <c r="AE171" s="26">
        <f t="shared" si="72"/>
        <v>0</v>
      </c>
      <c r="AF171" s="26">
        <f t="shared" si="72"/>
        <v>0</v>
      </c>
      <c r="AG171" s="26">
        <f t="shared" si="72"/>
        <v>0</v>
      </c>
      <c r="AH171" s="26">
        <f t="shared" si="72"/>
        <v>0</v>
      </c>
      <c r="AI171" s="26">
        <f t="shared" si="72"/>
        <v>0</v>
      </c>
      <c r="AJ171" s="26">
        <f t="shared" si="72"/>
        <v>0</v>
      </c>
      <c r="AK171" s="26">
        <f t="shared" si="72"/>
        <v>0</v>
      </c>
      <c r="AL171" s="26">
        <f t="shared" si="72"/>
        <v>0</v>
      </c>
      <c r="AM171" s="26">
        <f t="shared" si="72"/>
        <v>0</v>
      </c>
      <c r="AN171" s="26">
        <f t="shared" si="72"/>
        <v>0</v>
      </c>
      <c r="AO171" s="26">
        <f t="shared" si="72"/>
        <v>0</v>
      </c>
      <c r="AP171" s="26">
        <f t="shared" si="72"/>
        <v>0</v>
      </c>
      <c r="AQ171" s="26">
        <f t="shared" si="72"/>
        <v>0</v>
      </c>
      <c r="AR171" s="26">
        <f t="shared" si="72"/>
        <v>0</v>
      </c>
      <c r="AS171" s="26">
        <f t="shared" si="72"/>
        <v>0</v>
      </c>
      <c r="AT171" s="26">
        <f t="shared" si="72"/>
        <v>0</v>
      </c>
      <c r="AU171" s="26">
        <f t="shared" si="72"/>
        <v>0</v>
      </c>
      <c r="AV171" s="26">
        <f t="shared" si="72"/>
        <v>0</v>
      </c>
      <c r="AW171" s="26">
        <f t="shared" si="72"/>
        <v>0</v>
      </c>
      <c r="AX171" s="26">
        <f t="shared" si="72"/>
        <v>0</v>
      </c>
      <c r="AY171" s="26">
        <f t="shared" si="72"/>
        <v>0</v>
      </c>
    </row>
    <row r="172" spans="1:51" x14ac:dyDescent="0.25">
      <c r="A172" s="584"/>
      <c r="B172" s="77" t="s">
        <v>24</v>
      </c>
      <c r="C172" s="26">
        <f t="shared" si="69"/>
        <v>0</v>
      </c>
      <c r="D172" s="26">
        <f t="shared" si="70"/>
        <v>0</v>
      </c>
      <c r="E172" s="26">
        <f t="shared" ref="E172:AY174" si="73">IF(E33=0,0,((E15*0.5)+D33-E51)*E88*E137*E$2)</f>
        <v>0</v>
      </c>
      <c r="F172" s="26">
        <f t="shared" si="73"/>
        <v>0</v>
      </c>
      <c r="G172" s="26">
        <f t="shared" si="73"/>
        <v>0</v>
      </c>
      <c r="H172" s="26">
        <f t="shared" si="73"/>
        <v>0</v>
      </c>
      <c r="I172" s="26">
        <f t="shared" si="73"/>
        <v>0</v>
      </c>
      <c r="J172" s="26">
        <f t="shared" si="73"/>
        <v>0</v>
      </c>
      <c r="K172" s="26">
        <f t="shared" si="73"/>
        <v>0</v>
      </c>
      <c r="L172" s="26">
        <f t="shared" si="73"/>
        <v>0</v>
      </c>
      <c r="M172" s="26">
        <f t="shared" si="73"/>
        <v>0</v>
      </c>
      <c r="N172" s="26">
        <f t="shared" si="73"/>
        <v>0</v>
      </c>
      <c r="O172" s="26">
        <f t="shared" si="73"/>
        <v>0</v>
      </c>
      <c r="P172" s="26">
        <f t="shared" si="73"/>
        <v>0</v>
      </c>
      <c r="Q172" s="26">
        <f t="shared" si="73"/>
        <v>0</v>
      </c>
      <c r="R172" s="26">
        <f t="shared" si="73"/>
        <v>0</v>
      </c>
      <c r="S172" s="26">
        <f t="shared" si="73"/>
        <v>0</v>
      </c>
      <c r="T172" s="26">
        <f t="shared" si="73"/>
        <v>0</v>
      </c>
      <c r="U172" s="26">
        <f t="shared" si="73"/>
        <v>0</v>
      </c>
      <c r="V172" s="26">
        <f t="shared" si="73"/>
        <v>0</v>
      </c>
      <c r="W172" s="26">
        <f t="shared" si="73"/>
        <v>0</v>
      </c>
      <c r="X172" s="26">
        <f t="shared" si="73"/>
        <v>0</v>
      </c>
      <c r="Y172" s="26">
        <f t="shared" si="73"/>
        <v>0</v>
      </c>
      <c r="Z172" s="26">
        <f t="shared" si="73"/>
        <v>0</v>
      </c>
      <c r="AA172" s="26">
        <f t="shared" si="73"/>
        <v>0</v>
      </c>
      <c r="AB172" s="26">
        <f t="shared" si="73"/>
        <v>0</v>
      </c>
      <c r="AC172" s="26">
        <f t="shared" si="73"/>
        <v>0</v>
      </c>
      <c r="AD172" s="26">
        <f t="shared" si="73"/>
        <v>0</v>
      </c>
      <c r="AE172" s="26">
        <f t="shared" si="73"/>
        <v>0</v>
      </c>
      <c r="AF172" s="26">
        <f t="shared" si="73"/>
        <v>0</v>
      </c>
      <c r="AG172" s="26">
        <f t="shared" si="73"/>
        <v>0</v>
      </c>
      <c r="AH172" s="26">
        <f t="shared" si="73"/>
        <v>0</v>
      </c>
      <c r="AI172" s="26">
        <f t="shared" si="73"/>
        <v>0</v>
      </c>
      <c r="AJ172" s="26">
        <f t="shared" si="73"/>
        <v>0</v>
      </c>
      <c r="AK172" s="26">
        <f t="shared" si="73"/>
        <v>0</v>
      </c>
      <c r="AL172" s="26">
        <f t="shared" si="73"/>
        <v>0</v>
      </c>
      <c r="AM172" s="26">
        <f t="shared" si="73"/>
        <v>0</v>
      </c>
      <c r="AN172" s="26">
        <f t="shared" si="73"/>
        <v>0</v>
      </c>
      <c r="AO172" s="26">
        <f t="shared" si="73"/>
        <v>0</v>
      </c>
      <c r="AP172" s="26">
        <f t="shared" si="73"/>
        <v>0</v>
      </c>
      <c r="AQ172" s="26">
        <f t="shared" si="73"/>
        <v>0</v>
      </c>
      <c r="AR172" s="26">
        <f t="shared" si="73"/>
        <v>0</v>
      </c>
      <c r="AS172" s="26">
        <f t="shared" si="73"/>
        <v>0</v>
      </c>
      <c r="AT172" s="26">
        <f t="shared" si="73"/>
        <v>0</v>
      </c>
      <c r="AU172" s="26">
        <f t="shared" si="73"/>
        <v>0</v>
      </c>
      <c r="AV172" s="26">
        <f t="shared" si="73"/>
        <v>0</v>
      </c>
      <c r="AW172" s="26">
        <f t="shared" si="73"/>
        <v>0</v>
      </c>
      <c r="AX172" s="26">
        <f t="shared" si="73"/>
        <v>0</v>
      </c>
      <c r="AY172" s="26">
        <f t="shared" si="73"/>
        <v>0</v>
      </c>
    </row>
    <row r="173" spans="1:51" ht="15.75" customHeight="1" x14ac:dyDescent="0.25">
      <c r="A173" s="584"/>
      <c r="B173" s="77" t="s">
        <v>7</v>
      </c>
      <c r="C173" s="26">
        <f t="shared" si="69"/>
        <v>0</v>
      </c>
      <c r="D173" s="26">
        <f t="shared" si="70"/>
        <v>0</v>
      </c>
      <c r="E173" s="26">
        <f t="shared" si="73"/>
        <v>0</v>
      </c>
      <c r="F173" s="26">
        <f t="shared" si="73"/>
        <v>0</v>
      </c>
      <c r="G173" s="26">
        <f t="shared" si="73"/>
        <v>0</v>
      </c>
      <c r="H173" s="26">
        <f t="shared" si="73"/>
        <v>0</v>
      </c>
      <c r="I173" s="26">
        <f t="shared" si="73"/>
        <v>0</v>
      </c>
      <c r="J173" s="26">
        <f t="shared" si="73"/>
        <v>0</v>
      </c>
      <c r="K173" s="26">
        <f t="shared" si="73"/>
        <v>0</v>
      </c>
      <c r="L173" s="26">
        <f t="shared" si="73"/>
        <v>0</v>
      </c>
      <c r="M173" s="26">
        <f t="shared" si="73"/>
        <v>0</v>
      </c>
      <c r="N173" s="26">
        <f t="shared" si="73"/>
        <v>0</v>
      </c>
      <c r="O173" s="26">
        <f t="shared" si="73"/>
        <v>0</v>
      </c>
      <c r="P173" s="26">
        <f t="shared" si="73"/>
        <v>0</v>
      </c>
      <c r="Q173" s="26">
        <f t="shared" si="73"/>
        <v>0</v>
      </c>
      <c r="R173" s="26">
        <f t="shared" si="73"/>
        <v>0</v>
      </c>
      <c r="S173" s="26">
        <f t="shared" si="73"/>
        <v>0</v>
      </c>
      <c r="T173" s="26">
        <f t="shared" si="73"/>
        <v>0</v>
      </c>
      <c r="U173" s="26">
        <f t="shared" si="73"/>
        <v>0</v>
      </c>
      <c r="V173" s="26">
        <f t="shared" si="73"/>
        <v>0</v>
      </c>
      <c r="W173" s="26">
        <f t="shared" si="73"/>
        <v>0</v>
      </c>
      <c r="X173" s="26">
        <f t="shared" si="73"/>
        <v>0</v>
      </c>
      <c r="Y173" s="26">
        <f t="shared" si="73"/>
        <v>0</v>
      </c>
      <c r="Z173" s="26">
        <f t="shared" si="73"/>
        <v>0</v>
      </c>
      <c r="AA173" s="26">
        <f t="shared" si="73"/>
        <v>0</v>
      </c>
      <c r="AB173" s="26">
        <f t="shared" si="73"/>
        <v>0</v>
      </c>
      <c r="AC173" s="26">
        <f t="shared" si="73"/>
        <v>0</v>
      </c>
      <c r="AD173" s="26">
        <f t="shared" si="73"/>
        <v>0</v>
      </c>
      <c r="AE173" s="26">
        <f t="shared" si="73"/>
        <v>0</v>
      </c>
      <c r="AF173" s="26">
        <f t="shared" si="73"/>
        <v>0</v>
      </c>
      <c r="AG173" s="26">
        <f t="shared" si="73"/>
        <v>0</v>
      </c>
      <c r="AH173" s="26">
        <f t="shared" si="73"/>
        <v>0</v>
      </c>
      <c r="AI173" s="26">
        <f t="shared" si="73"/>
        <v>0</v>
      </c>
      <c r="AJ173" s="26">
        <f t="shared" si="73"/>
        <v>0</v>
      </c>
      <c r="AK173" s="26">
        <f t="shared" si="73"/>
        <v>0</v>
      </c>
      <c r="AL173" s="26">
        <f t="shared" si="73"/>
        <v>0</v>
      </c>
      <c r="AM173" s="26">
        <f t="shared" si="73"/>
        <v>0</v>
      </c>
      <c r="AN173" s="26">
        <f t="shared" si="73"/>
        <v>0</v>
      </c>
      <c r="AO173" s="26">
        <f t="shared" si="73"/>
        <v>0</v>
      </c>
      <c r="AP173" s="26">
        <f t="shared" si="73"/>
        <v>0</v>
      </c>
      <c r="AQ173" s="26">
        <f t="shared" si="73"/>
        <v>0</v>
      </c>
      <c r="AR173" s="26">
        <f t="shared" si="73"/>
        <v>0</v>
      </c>
      <c r="AS173" s="26">
        <f t="shared" si="73"/>
        <v>0</v>
      </c>
      <c r="AT173" s="26">
        <f t="shared" si="73"/>
        <v>0</v>
      </c>
      <c r="AU173" s="26">
        <f t="shared" si="73"/>
        <v>0</v>
      </c>
      <c r="AV173" s="26">
        <f t="shared" si="73"/>
        <v>0</v>
      </c>
      <c r="AW173" s="26">
        <f t="shared" si="73"/>
        <v>0</v>
      </c>
      <c r="AX173" s="26">
        <f t="shared" si="73"/>
        <v>0</v>
      </c>
      <c r="AY173" s="26">
        <f t="shared" si="73"/>
        <v>0</v>
      </c>
    </row>
    <row r="174" spans="1:51" ht="15.75" customHeight="1" x14ac:dyDescent="0.25">
      <c r="A174" s="584"/>
      <c r="B174" s="77" t="s">
        <v>8</v>
      </c>
      <c r="C174" s="26">
        <f t="shared" si="69"/>
        <v>0</v>
      </c>
      <c r="D174" s="26">
        <f t="shared" si="70"/>
        <v>0</v>
      </c>
      <c r="E174" s="26">
        <f t="shared" si="73"/>
        <v>0</v>
      </c>
      <c r="F174" s="26">
        <f t="shared" si="73"/>
        <v>0</v>
      </c>
      <c r="G174" s="26">
        <f t="shared" si="73"/>
        <v>0</v>
      </c>
      <c r="H174" s="26">
        <f t="shared" si="73"/>
        <v>0</v>
      </c>
      <c r="I174" s="26">
        <f t="shared" si="73"/>
        <v>0</v>
      </c>
      <c r="J174" s="26">
        <f t="shared" si="73"/>
        <v>0</v>
      </c>
      <c r="K174" s="26">
        <f t="shared" si="73"/>
        <v>0</v>
      </c>
      <c r="L174" s="26">
        <f t="shared" si="73"/>
        <v>0</v>
      </c>
      <c r="M174" s="26">
        <f t="shared" si="73"/>
        <v>0</v>
      </c>
      <c r="N174" s="26">
        <f t="shared" si="73"/>
        <v>0</v>
      </c>
      <c r="O174" s="26">
        <f t="shared" si="73"/>
        <v>0</v>
      </c>
      <c r="P174" s="26">
        <f t="shared" si="73"/>
        <v>0</v>
      </c>
      <c r="Q174" s="26">
        <f t="shared" si="73"/>
        <v>0</v>
      </c>
      <c r="R174" s="26">
        <f t="shared" si="73"/>
        <v>0</v>
      </c>
      <c r="S174" s="26">
        <f t="shared" si="73"/>
        <v>0</v>
      </c>
      <c r="T174" s="26">
        <f t="shared" si="73"/>
        <v>0</v>
      </c>
      <c r="U174" s="26">
        <f t="shared" si="73"/>
        <v>0</v>
      </c>
      <c r="V174" s="26">
        <f t="shared" si="73"/>
        <v>0</v>
      </c>
      <c r="W174" s="26">
        <f t="shared" si="73"/>
        <v>0</v>
      </c>
      <c r="X174" s="26">
        <f t="shared" si="73"/>
        <v>0</v>
      </c>
      <c r="Y174" s="26">
        <f t="shared" si="73"/>
        <v>0</v>
      </c>
      <c r="Z174" s="26">
        <f t="shared" si="73"/>
        <v>0</v>
      </c>
      <c r="AA174" s="26">
        <f t="shared" si="73"/>
        <v>0</v>
      </c>
      <c r="AB174" s="26">
        <f t="shared" si="73"/>
        <v>0</v>
      </c>
      <c r="AC174" s="26">
        <f t="shared" si="73"/>
        <v>0</v>
      </c>
      <c r="AD174" s="26">
        <f t="shared" si="73"/>
        <v>0</v>
      </c>
      <c r="AE174" s="26">
        <f t="shared" si="73"/>
        <v>0</v>
      </c>
      <c r="AF174" s="26">
        <f t="shared" si="73"/>
        <v>0</v>
      </c>
      <c r="AG174" s="26">
        <f t="shared" si="73"/>
        <v>0</v>
      </c>
      <c r="AH174" s="26">
        <f t="shared" si="73"/>
        <v>0</v>
      </c>
      <c r="AI174" s="26">
        <f t="shared" si="73"/>
        <v>0</v>
      </c>
      <c r="AJ174" s="26">
        <f t="shared" si="73"/>
        <v>0</v>
      </c>
      <c r="AK174" s="26">
        <f t="shared" si="73"/>
        <v>0</v>
      </c>
      <c r="AL174" s="26">
        <f t="shared" si="73"/>
        <v>0</v>
      </c>
      <c r="AM174" s="26">
        <f t="shared" si="73"/>
        <v>0</v>
      </c>
      <c r="AN174" s="26">
        <f t="shared" si="73"/>
        <v>0</v>
      </c>
      <c r="AO174" s="26">
        <f t="shared" si="73"/>
        <v>0</v>
      </c>
      <c r="AP174" s="26">
        <f t="shared" si="73"/>
        <v>0</v>
      </c>
      <c r="AQ174" s="26">
        <f t="shared" si="73"/>
        <v>0</v>
      </c>
      <c r="AR174" s="26">
        <f t="shared" si="73"/>
        <v>0</v>
      </c>
      <c r="AS174" s="26">
        <f t="shared" si="73"/>
        <v>0</v>
      </c>
      <c r="AT174" s="26">
        <f t="shared" si="73"/>
        <v>0</v>
      </c>
      <c r="AU174" s="26">
        <f t="shared" si="73"/>
        <v>0</v>
      </c>
      <c r="AV174" s="26">
        <f t="shared" si="73"/>
        <v>0</v>
      </c>
      <c r="AW174" s="26">
        <f t="shared" si="73"/>
        <v>0</v>
      </c>
      <c r="AX174" s="26">
        <f t="shared" si="73"/>
        <v>0</v>
      </c>
      <c r="AY174" s="26">
        <f t="shared" si="73"/>
        <v>0</v>
      </c>
    </row>
    <row r="175" spans="1:51" ht="15.75" customHeight="1" x14ac:dyDescent="0.25">
      <c r="A175" s="584"/>
      <c r="B175" s="13"/>
      <c r="C175" s="3"/>
      <c r="D175" s="3"/>
      <c r="E175" s="3"/>
      <c r="F175" s="3"/>
      <c r="G175" s="3"/>
      <c r="H175" s="3"/>
      <c r="I175" s="3"/>
      <c r="J175" s="3"/>
      <c r="K175" s="3"/>
      <c r="L175" s="3"/>
      <c r="M175" s="3"/>
      <c r="N175" s="3"/>
      <c r="O175" s="3"/>
      <c r="P175" s="3"/>
      <c r="Q175" s="3"/>
      <c r="R175" s="3"/>
      <c r="S175" s="3"/>
      <c r="T175" s="3"/>
      <c r="U175" s="3"/>
      <c r="V175" s="3"/>
      <c r="W175" s="3"/>
      <c r="X175" s="3"/>
      <c r="Y175" s="3"/>
      <c r="Z175" s="3"/>
      <c r="AA175" s="3"/>
      <c r="AB175" s="3"/>
      <c r="AC175" s="3"/>
      <c r="AD175" s="3"/>
      <c r="AE175" s="3"/>
      <c r="AF175" s="3"/>
      <c r="AG175" s="3"/>
      <c r="AH175" s="3"/>
      <c r="AI175" s="3"/>
      <c r="AJ175" s="3"/>
      <c r="AK175" s="3"/>
      <c r="AL175" s="3"/>
      <c r="AM175" s="3"/>
      <c r="AN175" s="3"/>
      <c r="AO175" s="3"/>
      <c r="AP175" s="3"/>
      <c r="AQ175" s="3"/>
      <c r="AR175" s="3"/>
      <c r="AS175" s="3"/>
      <c r="AT175" s="3"/>
      <c r="AU175" s="3"/>
      <c r="AV175" s="3"/>
      <c r="AW175" s="3"/>
      <c r="AX175" s="3"/>
      <c r="AY175" s="3"/>
    </row>
    <row r="176" spans="1:51" ht="15.75" customHeight="1" x14ac:dyDescent="0.25">
      <c r="A176" s="584"/>
      <c r="B176" s="239" t="s">
        <v>26</v>
      </c>
      <c r="C176" s="26">
        <f>SUM(C162:C175)</f>
        <v>0</v>
      </c>
      <c r="D176" s="26">
        <f>SUM(D162:D175)</f>
        <v>28.666806394911113</v>
      </c>
      <c r="E176" s="26">
        <f t="shared" ref="E176:AY176" si="74">SUM(E162:E175)</f>
        <v>152.11631490522262</v>
      </c>
      <c r="F176" s="26">
        <f t="shared" si="74"/>
        <v>266.5484942249708</v>
      </c>
      <c r="G176" s="26">
        <f t="shared" si="74"/>
        <v>497.21268492317637</v>
      </c>
      <c r="H176" s="26">
        <f t="shared" si="74"/>
        <v>1943.2976663399036</v>
      </c>
      <c r="I176" s="26">
        <f t="shared" si="74"/>
        <v>3030.2901105046794</v>
      </c>
      <c r="J176" s="26">
        <f t="shared" si="74"/>
        <v>3494.872946194866</v>
      </c>
      <c r="K176" s="26">
        <f t="shared" si="74"/>
        <v>2887.9983540154185</v>
      </c>
      <c r="L176" s="26">
        <f t="shared" si="74"/>
        <v>1578.2846792856544</v>
      </c>
      <c r="M176" s="26">
        <f t="shared" si="74"/>
        <v>1410.0633844212623</v>
      </c>
      <c r="N176" s="26">
        <f t="shared" si="74"/>
        <v>1413.4054946774777</v>
      </c>
      <c r="O176" s="26">
        <f t="shared" si="74"/>
        <v>1462.1372010483328</v>
      </c>
      <c r="P176" s="26">
        <f t="shared" si="74"/>
        <v>1226.3169528498349</v>
      </c>
      <c r="Q176" s="26">
        <f t="shared" si="74"/>
        <v>719.58081281078489</v>
      </c>
      <c r="R176" s="26">
        <f t="shared" si="74"/>
        <v>771.30687615051897</v>
      </c>
      <c r="S176" s="26">
        <f t="shared" si="74"/>
        <v>1550.9508758359002</v>
      </c>
      <c r="T176" s="26">
        <f t="shared" si="74"/>
        <v>6627.5301499604111</v>
      </c>
      <c r="U176" s="26">
        <f t="shared" si="74"/>
        <v>6767.3262396824221</v>
      </c>
      <c r="V176" s="26">
        <f t="shared" si="74"/>
        <v>7270.6848309456855</v>
      </c>
      <c r="W176" s="26">
        <f t="shared" si="74"/>
        <v>5091.6174465249715</v>
      </c>
      <c r="X176" s="26">
        <f t="shared" si="74"/>
        <v>1484.716540236705</v>
      </c>
      <c r="Y176" s="26">
        <f t="shared" si="74"/>
        <v>979.83304189073283</v>
      </c>
      <c r="Z176" s="26">
        <f t="shared" si="74"/>
        <v>885.94763104791434</v>
      </c>
      <c r="AA176" s="26">
        <f t="shared" si="74"/>
        <v>777.11619463242937</v>
      </c>
      <c r="AB176" s="26">
        <f t="shared" si="74"/>
        <v>591.4898593348621</v>
      </c>
      <c r="AC176" s="26">
        <f t="shared" si="74"/>
        <v>719.58081281078489</v>
      </c>
      <c r="AD176" s="26">
        <f t="shared" si="74"/>
        <v>771.30687615051897</v>
      </c>
      <c r="AE176" s="26">
        <f t="shared" si="74"/>
        <v>1550.9508758359002</v>
      </c>
      <c r="AF176" s="26">
        <f t="shared" si="74"/>
        <v>6627.5301499604111</v>
      </c>
      <c r="AG176" s="26">
        <f t="shared" si="74"/>
        <v>0</v>
      </c>
      <c r="AH176" s="26">
        <f t="shared" si="74"/>
        <v>0</v>
      </c>
      <c r="AI176" s="26">
        <f t="shared" si="74"/>
        <v>0</v>
      </c>
      <c r="AJ176" s="26">
        <f t="shared" si="74"/>
        <v>0</v>
      </c>
      <c r="AK176" s="26">
        <f t="shared" si="74"/>
        <v>0</v>
      </c>
      <c r="AL176" s="26">
        <f t="shared" si="74"/>
        <v>0</v>
      </c>
      <c r="AM176" s="26">
        <f t="shared" si="74"/>
        <v>0</v>
      </c>
      <c r="AN176" s="26">
        <f t="shared" si="74"/>
        <v>0</v>
      </c>
      <c r="AO176" s="26">
        <f t="shared" si="74"/>
        <v>0</v>
      </c>
      <c r="AP176" s="26">
        <f t="shared" si="74"/>
        <v>0</v>
      </c>
      <c r="AQ176" s="26">
        <f t="shared" si="74"/>
        <v>0</v>
      </c>
      <c r="AR176" s="26">
        <f t="shared" si="74"/>
        <v>0</v>
      </c>
      <c r="AS176" s="26">
        <f t="shared" si="74"/>
        <v>0</v>
      </c>
      <c r="AT176" s="26">
        <f t="shared" si="74"/>
        <v>0</v>
      </c>
      <c r="AU176" s="26">
        <f t="shared" si="74"/>
        <v>0</v>
      </c>
      <c r="AV176" s="26">
        <f t="shared" si="74"/>
        <v>0</v>
      </c>
      <c r="AW176" s="26">
        <f t="shared" si="74"/>
        <v>0</v>
      </c>
      <c r="AX176" s="26">
        <f t="shared" si="74"/>
        <v>0</v>
      </c>
      <c r="AY176" s="26">
        <f t="shared" si="74"/>
        <v>0</v>
      </c>
    </row>
    <row r="177" spans="1:51" ht="16.5" customHeight="1" thickBot="1" x14ac:dyDescent="0.3">
      <c r="A177" s="585"/>
      <c r="B177" s="138" t="s">
        <v>27</v>
      </c>
      <c r="C177" s="27">
        <f>C176</f>
        <v>0</v>
      </c>
      <c r="D177" s="27">
        <f>C177+D176</f>
        <v>28.666806394911113</v>
      </c>
      <c r="E177" s="27">
        <f t="shared" ref="E177:AY177" si="75">D177+E176</f>
        <v>180.78312130013373</v>
      </c>
      <c r="F177" s="27">
        <f t="shared" si="75"/>
        <v>447.33161552510455</v>
      </c>
      <c r="G177" s="27">
        <f t="shared" si="75"/>
        <v>944.54430044828086</v>
      </c>
      <c r="H177" s="27">
        <f t="shared" si="75"/>
        <v>2887.8419667881844</v>
      </c>
      <c r="I177" s="27">
        <f t="shared" si="75"/>
        <v>5918.1320772928639</v>
      </c>
      <c r="J177" s="27">
        <f t="shared" si="75"/>
        <v>9413.0050234877308</v>
      </c>
      <c r="K177" s="27">
        <f t="shared" si="75"/>
        <v>12301.00337750315</v>
      </c>
      <c r="L177" s="27">
        <f t="shared" si="75"/>
        <v>13879.288056788804</v>
      </c>
      <c r="M177" s="27">
        <f t="shared" si="75"/>
        <v>15289.351441210067</v>
      </c>
      <c r="N177" s="27">
        <f t="shared" si="75"/>
        <v>16702.756935887544</v>
      </c>
      <c r="O177" s="27">
        <f t="shared" si="75"/>
        <v>18164.894136935876</v>
      </c>
      <c r="P177" s="27">
        <f t="shared" si="75"/>
        <v>19391.211089785713</v>
      </c>
      <c r="Q177" s="27">
        <f t="shared" si="75"/>
        <v>20110.791902596498</v>
      </c>
      <c r="R177" s="27">
        <f t="shared" si="75"/>
        <v>20882.098778747019</v>
      </c>
      <c r="S177" s="27">
        <f t="shared" si="75"/>
        <v>22433.049654582919</v>
      </c>
      <c r="T177" s="27">
        <f t="shared" si="75"/>
        <v>29060.579804543329</v>
      </c>
      <c r="U177" s="27">
        <f t="shared" si="75"/>
        <v>35827.906044225754</v>
      </c>
      <c r="V177" s="27">
        <f t="shared" si="75"/>
        <v>43098.590875171438</v>
      </c>
      <c r="W177" s="27">
        <f t="shared" si="75"/>
        <v>48190.208321696409</v>
      </c>
      <c r="X177" s="27">
        <f t="shared" si="75"/>
        <v>49674.924861933112</v>
      </c>
      <c r="Y177" s="27">
        <f t="shared" si="75"/>
        <v>50654.757903823847</v>
      </c>
      <c r="Z177" s="27">
        <f t="shared" si="75"/>
        <v>51540.705534871762</v>
      </c>
      <c r="AA177" s="27">
        <f t="shared" si="75"/>
        <v>52317.82172950419</v>
      </c>
      <c r="AB177" s="27">
        <f t="shared" si="75"/>
        <v>52909.311588839053</v>
      </c>
      <c r="AC177" s="27">
        <f t="shared" si="75"/>
        <v>53628.892401649835</v>
      </c>
      <c r="AD177" s="27">
        <f t="shared" si="75"/>
        <v>54400.199277800355</v>
      </c>
      <c r="AE177" s="27">
        <f t="shared" si="75"/>
        <v>55951.150153636256</v>
      </c>
      <c r="AF177" s="27">
        <f t="shared" si="75"/>
        <v>62578.680303596666</v>
      </c>
      <c r="AG177" s="27">
        <f t="shared" si="75"/>
        <v>62578.680303596666</v>
      </c>
      <c r="AH177" s="27">
        <f t="shared" si="75"/>
        <v>62578.680303596666</v>
      </c>
      <c r="AI177" s="27">
        <f t="shared" si="75"/>
        <v>62578.680303596666</v>
      </c>
      <c r="AJ177" s="27">
        <f t="shared" si="75"/>
        <v>62578.680303596666</v>
      </c>
      <c r="AK177" s="27">
        <f t="shared" si="75"/>
        <v>62578.680303596666</v>
      </c>
      <c r="AL177" s="27">
        <f t="shared" si="75"/>
        <v>62578.680303596666</v>
      </c>
      <c r="AM177" s="27">
        <f t="shared" si="75"/>
        <v>62578.680303596666</v>
      </c>
      <c r="AN177" s="27">
        <f t="shared" si="75"/>
        <v>62578.680303596666</v>
      </c>
      <c r="AO177" s="27">
        <f t="shared" si="75"/>
        <v>62578.680303596666</v>
      </c>
      <c r="AP177" s="27">
        <f t="shared" si="75"/>
        <v>62578.680303596666</v>
      </c>
      <c r="AQ177" s="27">
        <f t="shared" si="75"/>
        <v>62578.680303596666</v>
      </c>
      <c r="AR177" s="27">
        <f t="shared" si="75"/>
        <v>62578.680303596666</v>
      </c>
      <c r="AS177" s="27">
        <f t="shared" si="75"/>
        <v>62578.680303596666</v>
      </c>
      <c r="AT177" s="27">
        <f t="shared" si="75"/>
        <v>62578.680303596666</v>
      </c>
      <c r="AU177" s="27">
        <f t="shared" si="75"/>
        <v>62578.680303596666</v>
      </c>
      <c r="AV177" s="27">
        <f t="shared" si="75"/>
        <v>62578.680303596666</v>
      </c>
      <c r="AW177" s="27">
        <f t="shared" si="75"/>
        <v>62578.680303596666</v>
      </c>
      <c r="AX177" s="27">
        <f t="shared" si="75"/>
        <v>62578.680303596666</v>
      </c>
      <c r="AY177" s="27">
        <f t="shared" si="75"/>
        <v>62578.680303596666</v>
      </c>
    </row>
    <row r="178" spans="1:51" x14ac:dyDescent="0.25">
      <c r="A178" s="99"/>
      <c r="B178" s="212" t="s">
        <v>130</v>
      </c>
      <c r="C178" s="104">
        <f>C157+C176</f>
        <v>0</v>
      </c>
      <c r="D178" s="104">
        <f t="shared" ref="D178:AY178" si="76">D157+D176</f>
        <v>79.446455872930457</v>
      </c>
      <c r="E178" s="104">
        <f t="shared" si="76"/>
        <v>434.58374650468562</v>
      </c>
      <c r="F178" s="104">
        <f t="shared" si="76"/>
        <v>745.62135580121992</v>
      </c>
      <c r="G178" s="104">
        <f t="shared" si="76"/>
        <v>1100.0659372305893</v>
      </c>
      <c r="H178" s="104">
        <f t="shared" si="76"/>
        <v>2833.2434104874878</v>
      </c>
      <c r="I178" s="104">
        <f t="shared" si="76"/>
        <v>4746.0493193602006</v>
      </c>
      <c r="J178" s="104">
        <f t="shared" si="76"/>
        <v>5378.1845365894078</v>
      </c>
      <c r="K178" s="104">
        <f t="shared" si="76"/>
        <v>4450.9914508446618</v>
      </c>
      <c r="L178" s="104">
        <f t="shared" si="76"/>
        <v>3351.3712191926238</v>
      </c>
      <c r="M178" s="104">
        <f t="shared" si="76"/>
        <v>3313.3456277326341</v>
      </c>
      <c r="N178" s="104">
        <f t="shared" si="76"/>
        <v>3706.0954429146641</v>
      </c>
      <c r="O178" s="104">
        <f t="shared" si="76"/>
        <v>4117.1763494738325</v>
      </c>
      <c r="P178" s="104">
        <f t="shared" si="76"/>
        <v>3420.6569420203732</v>
      </c>
      <c r="Q178" s="104">
        <f t="shared" si="76"/>
        <v>3082.4598189814433</v>
      </c>
      <c r="R178" s="104">
        <f t="shared" si="76"/>
        <v>3156.3247771610613</v>
      </c>
      <c r="S178" s="104">
        <f t="shared" si="76"/>
        <v>4800.9548675487558</v>
      </c>
      <c r="T178" s="104">
        <f t="shared" si="76"/>
        <v>11872.174950498291</v>
      </c>
      <c r="U178" s="104">
        <f t="shared" si="76"/>
        <v>13310.692952425681</v>
      </c>
      <c r="V178" s="104">
        <f t="shared" si="76"/>
        <v>13238.282092707326</v>
      </c>
      <c r="W178" s="104">
        <f t="shared" si="76"/>
        <v>9223.9577706613854</v>
      </c>
      <c r="X178" s="104">
        <f t="shared" si="76"/>
        <v>4359.8213346923148</v>
      </c>
      <c r="Y178" s="104">
        <f t="shared" si="76"/>
        <v>3329.7347615565886</v>
      </c>
      <c r="Z178" s="104">
        <f t="shared" si="76"/>
        <v>3357.8012263869264</v>
      </c>
      <c r="AA178" s="104">
        <f t="shared" si="76"/>
        <v>3384.857694952806</v>
      </c>
      <c r="AB178" s="104">
        <f t="shared" si="76"/>
        <v>2707.7212947426065</v>
      </c>
      <c r="AC178" s="104">
        <f t="shared" si="76"/>
        <v>3082.4598189814433</v>
      </c>
      <c r="AD178" s="104">
        <f t="shared" si="76"/>
        <v>3156.3247771610613</v>
      </c>
      <c r="AE178" s="104">
        <f t="shared" si="76"/>
        <v>4800.9548675487558</v>
      </c>
      <c r="AF178" s="104">
        <f t="shared" si="76"/>
        <v>11872.174950498291</v>
      </c>
      <c r="AG178" s="104">
        <f t="shared" si="76"/>
        <v>0</v>
      </c>
      <c r="AH178" s="104">
        <f t="shared" si="76"/>
        <v>0</v>
      </c>
      <c r="AI178" s="104">
        <f t="shared" si="76"/>
        <v>0</v>
      </c>
      <c r="AJ178" s="104">
        <f t="shared" si="76"/>
        <v>0</v>
      </c>
      <c r="AK178" s="104">
        <f t="shared" si="76"/>
        <v>0</v>
      </c>
      <c r="AL178" s="104">
        <f t="shared" si="76"/>
        <v>0</v>
      </c>
      <c r="AM178" s="104">
        <f t="shared" si="76"/>
        <v>0</v>
      </c>
      <c r="AN178" s="104">
        <f t="shared" si="76"/>
        <v>0</v>
      </c>
      <c r="AO178" s="104">
        <f t="shared" si="76"/>
        <v>0</v>
      </c>
      <c r="AP178" s="104">
        <f t="shared" si="76"/>
        <v>0</v>
      </c>
      <c r="AQ178" s="104">
        <f t="shared" si="76"/>
        <v>0</v>
      </c>
      <c r="AR178" s="104">
        <f t="shared" si="76"/>
        <v>0</v>
      </c>
      <c r="AS178" s="104">
        <f t="shared" si="76"/>
        <v>0</v>
      </c>
      <c r="AT178" s="104">
        <f t="shared" si="76"/>
        <v>0</v>
      </c>
      <c r="AU178" s="104">
        <f t="shared" si="76"/>
        <v>0</v>
      </c>
      <c r="AV178" s="104">
        <f t="shared" si="76"/>
        <v>0</v>
      </c>
      <c r="AW178" s="104">
        <f t="shared" si="76"/>
        <v>0</v>
      </c>
      <c r="AX178" s="104">
        <f t="shared" si="76"/>
        <v>0</v>
      </c>
      <c r="AY178" s="104">
        <f t="shared" si="76"/>
        <v>0</v>
      </c>
    </row>
    <row r="179" spans="1:51" x14ac:dyDescent="0.25">
      <c r="A179" s="99"/>
      <c r="B179" s="213" t="s">
        <v>189</v>
      </c>
      <c r="C179" s="102">
        <f>C178-C73</f>
        <v>0</v>
      </c>
      <c r="D179" s="102">
        <f t="shared" ref="D179:AY179" si="77">D178-D73</f>
        <v>-2.3876127912103584E-4</v>
      </c>
      <c r="E179" s="102">
        <f t="shared" si="77"/>
        <v>-1.612306801973773E-3</v>
      </c>
      <c r="F179" s="102">
        <f t="shared" si="77"/>
        <v>-2.3722086767747896E-3</v>
      </c>
      <c r="G179" s="102">
        <f t="shared" si="77"/>
        <v>-1.0801593891528682E-2</v>
      </c>
      <c r="H179" s="102">
        <f t="shared" si="77"/>
        <v>3.8582838674301456E-3</v>
      </c>
      <c r="I179" s="102">
        <f t="shared" si="77"/>
        <v>-1.31372484665917E-2</v>
      </c>
      <c r="J179" s="102">
        <f t="shared" si="77"/>
        <v>-3.259967887061066E-3</v>
      </c>
      <c r="K179" s="102">
        <f t="shared" si="77"/>
        <v>1.8483373009075876E-2</v>
      </c>
      <c r="L179" s="102">
        <f t="shared" si="77"/>
        <v>1.2124499548463064E-2</v>
      </c>
      <c r="M179" s="102">
        <f t="shared" si="77"/>
        <v>-1.3511097266473371E-2</v>
      </c>
      <c r="N179" s="102">
        <f t="shared" si="77"/>
        <v>-1.066464709401771E-2</v>
      </c>
      <c r="O179" s="102">
        <f t="shared" si="77"/>
        <v>1.509251587503968E-2</v>
      </c>
      <c r="P179" s="102">
        <f t="shared" si="77"/>
        <v>-3.1327692017839581E-3</v>
      </c>
      <c r="Q179" s="102">
        <f t="shared" si="77"/>
        <v>5.0621649379536393E-3</v>
      </c>
      <c r="R179" s="102">
        <f t="shared" si="77"/>
        <v>2.0752520096721128E-2</v>
      </c>
      <c r="S179" s="102">
        <f t="shared" si="77"/>
        <v>-1.7839918892605056E-2</v>
      </c>
      <c r="T179" s="102">
        <f t="shared" si="77"/>
        <v>-1.0861053306143731E-2</v>
      </c>
      <c r="U179" s="102">
        <f t="shared" si="77"/>
        <v>1.8275710561283631E-2</v>
      </c>
      <c r="V179" s="102">
        <f t="shared" si="77"/>
        <v>-1.434969237925543E-2</v>
      </c>
      <c r="W179" s="102">
        <f t="shared" si="77"/>
        <v>2.2589722333577811E-2</v>
      </c>
      <c r="X179" s="102">
        <f t="shared" si="77"/>
        <v>1.4299650432803901E-2</v>
      </c>
      <c r="Y179" s="102">
        <f t="shared" si="77"/>
        <v>2.0867772841938859E-2</v>
      </c>
      <c r="Z179" s="102">
        <f t="shared" si="77"/>
        <v>4.5640618304787495E-3</v>
      </c>
      <c r="AA179" s="102">
        <f t="shared" si="77"/>
        <v>2.9220910105777875E-2</v>
      </c>
      <c r="AB179" s="102">
        <f t="shared" si="77"/>
        <v>1.5188683278665849E-2</v>
      </c>
      <c r="AC179" s="102">
        <f t="shared" si="77"/>
        <v>5.0621649379536393E-3</v>
      </c>
      <c r="AD179" s="102">
        <f t="shared" si="77"/>
        <v>2.0752520096721128E-2</v>
      </c>
      <c r="AE179" s="102">
        <f t="shared" si="77"/>
        <v>-1.7839918892605056E-2</v>
      </c>
      <c r="AF179" s="102">
        <f t="shared" si="77"/>
        <v>-1.0861053306143731E-2</v>
      </c>
      <c r="AG179" s="102">
        <f t="shared" si="77"/>
        <v>0</v>
      </c>
      <c r="AH179" s="102">
        <f t="shared" si="77"/>
        <v>0</v>
      </c>
      <c r="AI179" s="102">
        <f t="shared" si="77"/>
        <v>0</v>
      </c>
      <c r="AJ179" s="102">
        <f t="shared" si="77"/>
        <v>0</v>
      </c>
      <c r="AK179" s="102">
        <f t="shared" si="77"/>
        <v>0</v>
      </c>
      <c r="AL179" s="102">
        <f t="shared" si="77"/>
        <v>0</v>
      </c>
      <c r="AM179" s="102">
        <f t="shared" si="77"/>
        <v>0</v>
      </c>
      <c r="AN179" s="102">
        <f t="shared" si="77"/>
        <v>0</v>
      </c>
      <c r="AO179" s="102">
        <f t="shared" si="77"/>
        <v>0</v>
      </c>
      <c r="AP179" s="102">
        <f t="shared" si="77"/>
        <v>0</v>
      </c>
      <c r="AQ179" s="102">
        <f t="shared" si="77"/>
        <v>0</v>
      </c>
      <c r="AR179" s="102">
        <f t="shared" si="77"/>
        <v>0</v>
      </c>
      <c r="AS179" s="102">
        <f t="shared" si="77"/>
        <v>0</v>
      </c>
      <c r="AT179" s="102">
        <f t="shared" si="77"/>
        <v>0</v>
      </c>
      <c r="AU179" s="102">
        <f t="shared" si="77"/>
        <v>0</v>
      </c>
      <c r="AV179" s="102">
        <f t="shared" si="77"/>
        <v>0</v>
      </c>
      <c r="AW179" s="102">
        <f t="shared" si="77"/>
        <v>0</v>
      </c>
      <c r="AX179" s="102">
        <f t="shared" si="77"/>
        <v>0</v>
      </c>
      <c r="AY179" s="102">
        <f t="shared" si="77"/>
        <v>0</v>
      </c>
    </row>
    <row r="180" spans="1:51" ht="15.75" thickBot="1" x14ac:dyDescent="0.3">
      <c r="A180" s="99"/>
      <c r="B180" s="99"/>
      <c r="C180" s="102"/>
      <c r="D180" s="102"/>
      <c r="E180" s="102"/>
      <c r="F180" s="102"/>
      <c r="G180" s="102"/>
      <c r="H180" s="102"/>
      <c r="I180" s="102"/>
      <c r="J180" s="102"/>
      <c r="K180" s="102"/>
      <c r="L180" s="102"/>
      <c r="M180" s="102"/>
      <c r="N180" s="102"/>
    </row>
    <row r="181" spans="1:51" ht="15.75" thickBot="1" x14ac:dyDescent="0.3">
      <c r="A181" s="99"/>
      <c r="B181" s="253" t="s">
        <v>39</v>
      </c>
      <c r="C181" s="146">
        <f>C$4</f>
        <v>44197</v>
      </c>
      <c r="D181" s="146">
        <f t="shared" ref="D181:AY181" si="78">D$4</f>
        <v>44228</v>
      </c>
      <c r="E181" s="146">
        <f t="shared" si="78"/>
        <v>44256</v>
      </c>
      <c r="F181" s="146">
        <f t="shared" si="78"/>
        <v>44287</v>
      </c>
      <c r="G181" s="146">
        <f t="shared" si="78"/>
        <v>44317</v>
      </c>
      <c r="H181" s="146">
        <f t="shared" si="78"/>
        <v>44348</v>
      </c>
      <c r="I181" s="146">
        <f t="shared" si="78"/>
        <v>44378</v>
      </c>
      <c r="J181" s="146">
        <f t="shared" si="78"/>
        <v>44409</v>
      </c>
      <c r="K181" s="146">
        <f t="shared" si="78"/>
        <v>44440</v>
      </c>
      <c r="L181" s="146">
        <f t="shared" si="78"/>
        <v>44470</v>
      </c>
      <c r="M181" s="146">
        <f t="shared" si="78"/>
        <v>44501</v>
      </c>
      <c r="N181" s="146">
        <f t="shared" si="78"/>
        <v>44531</v>
      </c>
      <c r="O181" s="146">
        <f t="shared" si="78"/>
        <v>44562</v>
      </c>
      <c r="P181" s="146">
        <f t="shared" si="78"/>
        <v>44593</v>
      </c>
      <c r="Q181" s="146">
        <f t="shared" si="78"/>
        <v>44621</v>
      </c>
      <c r="R181" s="146">
        <f t="shared" si="78"/>
        <v>44652</v>
      </c>
      <c r="S181" s="146">
        <f t="shared" si="78"/>
        <v>44682</v>
      </c>
      <c r="T181" s="146">
        <f t="shared" si="78"/>
        <v>44713</v>
      </c>
      <c r="U181" s="146">
        <f t="shared" si="78"/>
        <v>44743</v>
      </c>
      <c r="V181" s="146">
        <f t="shared" si="78"/>
        <v>44774</v>
      </c>
      <c r="W181" s="146">
        <f t="shared" si="78"/>
        <v>44805</v>
      </c>
      <c r="X181" s="146">
        <f t="shared" si="78"/>
        <v>44835</v>
      </c>
      <c r="Y181" s="146">
        <f t="shared" si="78"/>
        <v>44866</v>
      </c>
      <c r="Z181" s="146">
        <f t="shared" si="78"/>
        <v>44896</v>
      </c>
      <c r="AA181" s="146">
        <f t="shared" si="78"/>
        <v>44927</v>
      </c>
      <c r="AB181" s="146">
        <f t="shared" si="78"/>
        <v>44958</v>
      </c>
      <c r="AC181" s="146">
        <f t="shared" si="78"/>
        <v>44986</v>
      </c>
      <c r="AD181" s="146">
        <f t="shared" si="78"/>
        <v>45017</v>
      </c>
      <c r="AE181" s="146">
        <f t="shared" si="78"/>
        <v>45047</v>
      </c>
      <c r="AF181" s="146">
        <f t="shared" si="78"/>
        <v>45078</v>
      </c>
      <c r="AG181" s="146">
        <f t="shared" si="78"/>
        <v>45108</v>
      </c>
      <c r="AH181" s="146">
        <f t="shared" si="78"/>
        <v>45139</v>
      </c>
      <c r="AI181" s="146">
        <f t="shared" si="78"/>
        <v>45170</v>
      </c>
      <c r="AJ181" s="146">
        <f t="shared" si="78"/>
        <v>45200</v>
      </c>
      <c r="AK181" s="146">
        <f t="shared" si="78"/>
        <v>45231</v>
      </c>
      <c r="AL181" s="146">
        <f t="shared" si="78"/>
        <v>45261</v>
      </c>
      <c r="AM181" s="146">
        <f t="shared" si="78"/>
        <v>45292</v>
      </c>
      <c r="AN181" s="146">
        <f t="shared" si="78"/>
        <v>45323</v>
      </c>
      <c r="AO181" s="146">
        <f t="shared" si="78"/>
        <v>45352</v>
      </c>
      <c r="AP181" s="146">
        <f t="shared" si="78"/>
        <v>45383</v>
      </c>
      <c r="AQ181" s="146">
        <f t="shared" si="78"/>
        <v>45413</v>
      </c>
      <c r="AR181" s="146">
        <f t="shared" si="78"/>
        <v>45444</v>
      </c>
      <c r="AS181" s="146">
        <f t="shared" si="78"/>
        <v>45474</v>
      </c>
      <c r="AT181" s="146">
        <f t="shared" si="78"/>
        <v>45505</v>
      </c>
      <c r="AU181" s="146">
        <f t="shared" si="78"/>
        <v>45536</v>
      </c>
      <c r="AV181" s="146">
        <f t="shared" si="78"/>
        <v>45566</v>
      </c>
      <c r="AW181" s="146">
        <f t="shared" si="78"/>
        <v>45597</v>
      </c>
      <c r="AX181" s="146">
        <f t="shared" si="78"/>
        <v>45627</v>
      </c>
      <c r="AY181" s="146">
        <f t="shared" si="78"/>
        <v>45658</v>
      </c>
    </row>
    <row r="182" spans="1:51" x14ac:dyDescent="0.25">
      <c r="A182" s="99"/>
      <c r="B182" s="247" t="s">
        <v>131</v>
      </c>
      <c r="C182" s="112">
        <f>C157*'Revised Summary'!C49</f>
        <v>0</v>
      </c>
      <c r="D182" s="112">
        <f>D157*'Revised Summary'!D49</f>
        <v>50.779649478019344</v>
      </c>
      <c r="E182" s="112">
        <f>E157*'Revised Summary'!E49</f>
        <v>3.3864978660117089</v>
      </c>
      <c r="F182" s="112">
        <f>F157*'Revised Summary'!F49</f>
        <v>479.07286157624912</v>
      </c>
      <c r="G182" s="112">
        <f>G157*'Revised Summary'!G49</f>
        <v>0</v>
      </c>
      <c r="H182" s="112">
        <f>H157*'Revised Summary'!H49</f>
        <v>88.431756107839675</v>
      </c>
      <c r="I182" s="112">
        <f>I157*'Revised Summary'!I49</f>
        <v>0</v>
      </c>
      <c r="J182" s="112">
        <f>J157*'Revised Summary'!J49</f>
        <v>0</v>
      </c>
      <c r="K182" s="112">
        <f>K157*'Revised Summary'!K49</f>
        <v>0</v>
      </c>
      <c r="L182" s="112">
        <f>L157*'Revised Summary'!L49</f>
        <v>838.20687650519471</v>
      </c>
      <c r="M182" s="112">
        <f>M157*'Revised Summary'!M49</f>
        <v>1217.0289553782261</v>
      </c>
      <c r="N182" s="112">
        <f>N157*'Revised Summary'!N49</f>
        <v>2292.6899482371864</v>
      </c>
      <c r="O182" s="221">
        <f>O157*'Revised Summary'!O49</f>
        <v>0</v>
      </c>
      <c r="P182" s="221">
        <f>P157*'Revised Summary'!P49</f>
        <v>0</v>
      </c>
      <c r="Q182" s="221">
        <f>Q157*'Revised Summary'!Q49</f>
        <v>0</v>
      </c>
      <c r="R182" s="221">
        <f>R157*'Revised Summary'!R49</f>
        <v>0</v>
      </c>
      <c r="S182" s="221">
        <f>S157*'Revised Summary'!S49</f>
        <v>0</v>
      </c>
      <c r="T182" s="221">
        <f>T157*'Revised Summary'!T49</f>
        <v>0</v>
      </c>
      <c r="U182" s="221">
        <f>U157*'Revised Summary'!U49</f>
        <v>0</v>
      </c>
      <c r="V182" s="221">
        <f>V157*'Revised Summary'!V49</f>
        <v>0</v>
      </c>
      <c r="W182" s="221">
        <f>W157*'Revised Summary'!W49</f>
        <v>0</v>
      </c>
      <c r="X182" s="221">
        <f>X157*'Revised Summary'!X49</f>
        <v>0</v>
      </c>
      <c r="Y182" s="221">
        <f>Y157*'Revised Summary'!Y49</f>
        <v>0</v>
      </c>
      <c r="Z182" s="221">
        <f>Z157*'Revised Summary'!Z49</f>
        <v>0</v>
      </c>
      <c r="AA182" s="221">
        <f>AA157*'Revised Summary'!AA49</f>
        <v>0</v>
      </c>
      <c r="AB182" s="221">
        <f>AB157*'Revised Summary'!AB49</f>
        <v>0</v>
      </c>
      <c r="AC182" s="221">
        <f>AC157*'Revised Summary'!AC49</f>
        <v>0</v>
      </c>
      <c r="AD182" s="221">
        <f>AD157*'Revised Summary'!AD49</f>
        <v>0</v>
      </c>
      <c r="AE182" s="221">
        <f>AE157*'Revised Summary'!AE49</f>
        <v>0</v>
      </c>
      <c r="AF182" s="221">
        <f>AF157*'Revised Summary'!AF49</f>
        <v>0</v>
      </c>
      <c r="AG182" s="221">
        <f>AG157*'Revised Summary'!AG49</f>
        <v>0</v>
      </c>
      <c r="AH182" s="221">
        <f>AH157*'Revised Summary'!AH49</f>
        <v>0</v>
      </c>
      <c r="AI182" s="221">
        <f>AI157*'Revised Summary'!AI49</f>
        <v>0</v>
      </c>
      <c r="AJ182" s="221">
        <f>AJ157*'Revised Summary'!AJ49</f>
        <v>0</v>
      </c>
      <c r="AK182" s="221">
        <f>AK157*'Revised Summary'!AK49</f>
        <v>0</v>
      </c>
      <c r="AL182" s="221">
        <f>AL157*'Revised Summary'!AL49</f>
        <v>0</v>
      </c>
      <c r="AM182" s="221">
        <f>AM157*'Revised Summary'!AM49</f>
        <v>0</v>
      </c>
      <c r="AN182" s="221">
        <f>AN157*'Revised Summary'!AN49</f>
        <v>0</v>
      </c>
      <c r="AO182" s="221">
        <f>AO157*'Revised Summary'!AO49</f>
        <v>0</v>
      </c>
      <c r="AP182" s="221">
        <f>AP157*'Revised Summary'!AP49</f>
        <v>0</v>
      </c>
      <c r="AQ182" s="221">
        <f>AQ157*'Revised Summary'!AQ49</f>
        <v>0</v>
      </c>
      <c r="AR182" s="221">
        <f>AR157*'Revised Summary'!AR49</f>
        <v>0</v>
      </c>
      <c r="AS182" s="221">
        <f>AS157*'Revised Summary'!AS49</f>
        <v>0</v>
      </c>
      <c r="AT182" s="221">
        <f>AT157*'Revised Summary'!AT49</f>
        <v>0</v>
      </c>
      <c r="AU182" s="221">
        <f>AU157*'Revised Summary'!AU49</f>
        <v>0</v>
      </c>
      <c r="AV182" s="221">
        <f>AV157*'Revised Summary'!AV49</f>
        <v>0</v>
      </c>
      <c r="AW182" s="221">
        <f>AW157*'Revised Summary'!AW49</f>
        <v>0</v>
      </c>
      <c r="AX182" s="221">
        <f>AX157*'Revised Summary'!AX49</f>
        <v>0</v>
      </c>
      <c r="AY182" s="221">
        <f>AY157*'Revised Summary'!AY49</f>
        <v>0</v>
      </c>
    </row>
    <row r="183" spans="1:51" ht="15.75" thickBot="1" x14ac:dyDescent="0.3">
      <c r="A183" s="99"/>
      <c r="B183" s="79" t="s">
        <v>132</v>
      </c>
      <c r="C183" s="105">
        <f>C176*'Revised Summary'!C49</f>
        <v>0</v>
      </c>
      <c r="D183" s="105">
        <f>D176*'Revised Summary'!D49</f>
        <v>28.666806394911113</v>
      </c>
      <c r="E183" s="105">
        <f>E176*'Revised Summary'!E49</f>
        <v>1.823720252969089</v>
      </c>
      <c r="F183" s="105">
        <f>F176*'Revised Summary'!F49</f>
        <v>266.5484942249708</v>
      </c>
      <c r="G183" s="105">
        <f>G176*'Revised Summary'!G49</f>
        <v>0</v>
      </c>
      <c r="H183" s="105">
        <f>H176*'Revised Summary'!H49</f>
        <v>193.10078890180719</v>
      </c>
      <c r="I183" s="105">
        <f>I176*'Revised Summary'!I49</f>
        <v>0</v>
      </c>
      <c r="J183" s="105">
        <f>J176*'Revised Summary'!J49</f>
        <v>0</v>
      </c>
      <c r="K183" s="105">
        <f>K176*'Revised Summary'!K49</f>
        <v>0</v>
      </c>
      <c r="L183" s="105">
        <f>L176*'Revised Summary'!L49</f>
        <v>746.11647062045995</v>
      </c>
      <c r="M183" s="105">
        <f>M176*'Revised Summary'!M49</f>
        <v>901.64660222627185</v>
      </c>
      <c r="N183" s="105">
        <f>N176*'Revised Summary'!N49</f>
        <v>1413.4054946774777</v>
      </c>
      <c r="O183" s="215">
        <f>O176*'Revised Summary'!O49</f>
        <v>0</v>
      </c>
      <c r="P183" s="215">
        <f>P176*'Revised Summary'!P49</f>
        <v>0</v>
      </c>
      <c r="Q183" s="215">
        <f>Q176*'Revised Summary'!Q49</f>
        <v>0</v>
      </c>
      <c r="R183" s="215">
        <f>R176*'Revised Summary'!R49</f>
        <v>0</v>
      </c>
      <c r="S183" s="215">
        <f>S176*'Revised Summary'!S49</f>
        <v>0</v>
      </c>
      <c r="T183" s="215">
        <f>T176*'Revised Summary'!T49</f>
        <v>0</v>
      </c>
      <c r="U183" s="215">
        <f>U176*'Revised Summary'!U49</f>
        <v>0</v>
      </c>
      <c r="V183" s="215">
        <f>V176*'Revised Summary'!V49</f>
        <v>0</v>
      </c>
      <c r="W183" s="215">
        <f>W176*'Revised Summary'!W49</f>
        <v>0</v>
      </c>
      <c r="X183" s="215">
        <f>X176*'Revised Summary'!X49</f>
        <v>0</v>
      </c>
      <c r="Y183" s="215">
        <f>Y176*'Revised Summary'!Y49</f>
        <v>0</v>
      </c>
      <c r="Z183" s="215">
        <f>Z176*'Revised Summary'!Z49</f>
        <v>0</v>
      </c>
      <c r="AA183" s="215">
        <f>AA176*'Revised Summary'!AA49</f>
        <v>0</v>
      </c>
      <c r="AB183" s="215">
        <f>AB176*'Revised Summary'!AB49</f>
        <v>0</v>
      </c>
      <c r="AC183" s="215">
        <f>AC176*'Revised Summary'!AC49</f>
        <v>0</v>
      </c>
      <c r="AD183" s="215">
        <f>AD176*'Revised Summary'!AD49</f>
        <v>0</v>
      </c>
      <c r="AE183" s="215">
        <f>AE176*'Revised Summary'!AE49</f>
        <v>0</v>
      </c>
      <c r="AF183" s="215">
        <f>AF176*'Revised Summary'!AF49</f>
        <v>0</v>
      </c>
      <c r="AG183" s="215">
        <f>AG176*'Revised Summary'!AG49</f>
        <v>0</v>
      </c>
      <c r="AH183" s="215">
        <f>AH176*'Revised Summary'!AH49</f>
        <v>0</v>
      </c>
      <c r="AI183" s="215">
        <f>AI176*'Revised Summary'!AI49</f>
        <v>0</v>
      </c>
      <c r="AJ183" s="215">
        <f>AJ176*'Revised Summary'!AJ49</f>
        <v>0</v>
      </c>
      <c r="AK183" s="215">
        <f>AK176*'Revised Summary'!AK49</f>
        <v>0</v>
      </c>
      <c r="AL183" s="215">
        <f>AL176*'Revised Summary'!AL49</f>
        <v>0</v>
      </c>
      <c r="AM183" s="215">
        <f>AM176*'Revised Summary'!AM49</f>
        <v>0</v>
      </c>
      <c r="AN183" s="215">
        <f>AN176*'Revised Summary'!AN49</f>
        <v>0</v>
      </c>
      <c r="AO183" s="215">
        <f>AO176*'Revised Summary'!AO49</f>
        <v>0</v>
      </c>
      <c r="AP183" s="215">
        <f>AP176*'Revised Summary'!AP49</f>
        <v>0</v>
      </c>
      <c r="AQ183" s="215">
        <f>AQ176*'Revised Summary'!AQ49</f>
        <v>0</v>
      </c>
      <c r="AR183" s="215">
        <f>AR176*'Revised Summary'!AR49</f>
        <v>0</v>
      </c>
      <c r="AS183" s="215">
        <f>AS176*'Revised Summary'!AS49</f>
        <v>0</v>
      </c>
      <c r="AT183" s="215">
        <f>AT176*'Revised Summary'!AT49</f>
        <v>0</v>
      </c>
      <c r="AU183" s="215">
        <f>AU176*'Revised Summary'!AU49</f>
        <v>0</v>
      </c>
      <c r="AV183" s="215">
        <f>AV176*'Revised Summary'!AV49</f>
        <v>0</v>
      </c>
      <c r="AW183" s="215">
        <f>AW176*'Revised Summary'!AW49</f>
        <v>0</v>
      </c>
      <c r="AX183" s="215">
        <f>AX176*'Revised Summary'!AX49</f>
        <v>0</v>
      </c>
      <c r="AY183" s="215">
        <f>AY176*'Revised Summary'!AY49</f>
        <v>0</v>
      </c>
    </row>
    <row r="184" spans="1:51" x14ac:dyDescent="0.25">
      <c r="A184" s="99"/>
      <c r="B184" s="247" t="s">
        <v>133</v>
      </c>
      <c r="C184" s="106">
        <f>IFERROR(C182/C73,0)</f>
        <v>0</v>
      </c>
      <c r="D184" s="106">
        <f t="shared" ref="D184:N184" si="79">IFERROR(D182/D73,0)</f>
        <v>0.63916629523506618</v>
      </c>
      <c r="E184" s="106">
        <f t="shared" si="79"/>
        <v>7.7924803432705796E-3</v>
      </c>
      <c r="F184" s="106">
        <f t="shared" si="79"/>
        <v>0.64251289702772219</v>
      </c>
      <c r="G184" s="106">
        <f t="shared" si="79"/>
        <v>0</v>
      </c>
      <c r="H184" s="106">
        <f t="shared" si="79"/>
        <v>3.1212241138967492E-2</v>
      </c>
      <c r="I184" s="106">
        <f t="shared" si="79"/>
        <v>0</v>
      </c>
      <c r="J184" s="106">
        <f t="shared" si="79"/>
        <v>0</v>
      </c>
      <c r="K184" s="106">
        <f t="shared" si="79"/>
        <v>0</v>
      </c>
      <c r="L184" s="106">
        <f t="shared" si="79"/>
        <v>0.25010953849514578</v>
      </c>
      <c r="M184" s="106">
        <f t="shared" si="79"/>
        <v>0.36730970123812628</v>
      </c>
      <c r="N184" s="106">
        <f t="shared" si="79"/>
        <v>0.61862501550057991</v>
      </c>
      <c r="O184" s="216">
        <f t="shared" ref="O184:AY184" si="80">IFERROR(O182/O73,0)</f>
        <v>0</v>
      </c>
      <c r="P184" s="216">
        <f t="shared" si="80"/>
        <v>0</v>
      </c>
      <c r="Q184" s="216">
        <f t="shared" si="80"/>
        <v>0</v>
      </c>
      <c r="R184" s="216">
        <f t="shared" si="80"/>
        <v>0</v>
      </c>
      <c r="S184" s="216">
        <f t="shared" si="80"/>
        <v>0</v>
      </c>
      <c r="T184" s="216">
        <f t="shared" si="80"/>
        <v>0</v>
      </c>
      <c r="U184" s="216">
        <f t="shared" si="80"/>
        <v>0</v>
      </c>
      <c r="V184" s="216">
        <f t="shared" si="80"/>
        <v>0</v>
      </c>
      <c r="W184" s="216">
        <f t="shared" si="80"/>
        <v>0</v>
      </c>
      <c r="X184" s="216">
        <f t="shared" si="80"/>
        <v>0</v>
      </c>
      <c r="Y184" s="216">
        <f t="shared" si="80"/>
        <v>0</v>
      </c>
      <c r="Z184" s="216">
        <f t="shared" si="80"/>
        <v>0</v>
      </c>
      <c r="AA184" s="216">
        <f t="shared" si="80"/>
        <v>0</v>
      </c>
      <c r="AB184" s="216">
        <f t="shared" si="80"/>
        <v>0</v>
      </c>
      <c r="AC184" s="216">
        <f t="shared" si="80"/>
        <v>0</v>
      </c>
      <c r="AD184" s="216">
        <f t="shared" si="80"/>
        <v>0</v>
      </c>
      <c r="AE184" s="216">
        <f t="shared" si="80"/>
        <v>0</v>
      </c>
      <c r="AF184" s="216">
        <f t="shared" si="80"/>
        <v>0</v>
      </c>
      <c r="AG184" s="216">
        <f t="shared" si="80"/>
        <v>0</v>
      </c>
      <c r="AH184" s="216">
        <f t="shared" si="80"/>
        <v>0</v>
      </c>
      <c r="AI184" s="216">
        <f t="shared" si="80"/>
        <v>0</v>
      </c>
      <c r="AJ184" s="216">
        <f t="shared" si="80"/>
        <v>0</v>
      </c>
      <c r="AK184" s="216">
        <f t="shared" si="80"/>
        <v>0</v>
      </c>
      <c r="AL184" s="216">
        <f t="shared" si="80"/>
        <v>0</v>
      </c>
      <c r="AM184" s="216">
        <f t="shared" si="80"/>
        <v>0</v>
      </c>
      <c r="AN184" s="216">
        <f t="shared" si="80"/>
        <v>0</v>
      </c>
      <c r="AO184" s="216">
        <f t="shared" si="80"/>
        <v>0</v>
      </c>
      <c r="AP184" s="216">
        <f t="shared" si="80"/>
        <v>0</v>
      </c>
      <c r="AQ184" s="216">
        <f t="shared" si="80"/>
        <v>0</v>
      </c>
      <c r="AR184" s="216">
        <f t="shared" si="80"/>
        <v>0</v>
      </c>
      <c r="AS184" s="216">
        <f t="shared" si="80"/>
        <v>0</v>
      </c>
      <c r="AT184" s="216">
        <f t="shared" si="80"/>
        <v>0</v>
      </c>
      <c r="AU184" s="216">
        <f t="shared" si="80"/>
        <v>0</v>
      </c>
      <c r="AV184" s="216">
        <f t="shared" si="80"/>
        <v>0</v>
      </c>
      <c r="AW184" s="216">
        <f t="shared" si="80"/>
        <v>0</v>
      </c>
      <c r="AX184" s="216">
        <f t="shared" si="80"/>
        <v>0</v>
      </c>
      <c r="AY184" s="216">
        <f t="shared" si="80"/>
        <v>0</v>
      </c>
    </row>
    <row r="185" spans="1:51" ht="15.75" thickBot="1" x14ac:dyDescent="0.3">
      <c r="A185" s="99"/>
      <c r="B185" s="79" t="s">
        <v>134</v>
      </c>
      <c r="C185" s="107">
        <f>IFERROR(C183/C73,0)</f>
        <v>0</v>
      </c>
      <c r="D185" s="107">
        <f t="shared" ref="D185:N185" si="81">IFERROR(D183/D73,0)</f>
        <v>0.36083069946332602</v>
      </c>
      <c r="E185" s="107">
        <f t="shared" si="81"/>
        <v>4.1964604098873332E-3</v>
      </c>
      <c r="F185" s="107">
        <f t="shared" si="81"/>
        <v>0.35748392146317653</v>
      </c>
      <c r="G185" s="107">
        <f t="shared" si="81"/>
        <v>0</v>
      </c>
      <c r="H185" s="107">
        <f t="shared" si="81"/>
        <v>6.8155475505633958E-2</v>
      </c>
      <c r="I185" s="107">
        <f t="shared" si="81"/>
        <v>0</v>
      </c>
      <c r="J185" s="107">
        <f t="shared" si="81"/>
        <v>0</v>
      </c>
      <c r="K185" s="107">
        <f t="shared" si="81"/>
        <v>0</v>
      </c>
      <c r="L185" s="107">
        <f t="shared" si="81"/>
        <v>0.22263101313193981</v>
      </c>
      <c r="M185" s="107">
        <f t="shared" si="81"/>
        <v>0.27212462170481305</v>
      </c>
      <c r="N185" s="107">
        <f t="shared" si="81"/>
        <v>0.38137210691124956</v>
      </c>
      <c r="O185" s="217">
        <f>IFERROR(O183/O73,0)</f>
        <v>0</v>
      </c>
      <c r="P185" s="217">
        <f t="shared" ref="P185:Z185" si="82">IFERROR(P183/P73,0)</f>
        <v>0</v>
      </c>
      <c r="Q185" s="217">
        <f t="shared" si="82"/>
        <v>0</v>
      </c>
      <c r="R185" s="217">
        <f t="shared" si="82"/>
        <v>0</v>
      </c>
      <c r="S185" s="217">
        <f t="shared" si="82"/>
        <v>0</v>
      </c>
      <c r="T185" s="217">
        <f t="shared" si="82"/>
        <v>0</v>
      </c>
      <c r="U185" s="217">
        <f t="shared" si="82"/>
        <v>0</v>
      </c>
      <c r="V185" s="217">
        <f t="shared" si="82"/>
        <v>0</v>
      </c>
      <c r="W185" s="217">
        <f t="shared" si="82"/>
        <v>0</v>
      </c>
      <c r="X185" s="217">
        <f t="shared" si="82"/>
        <v>0</v>
      </c>
      <c r="Y185" s="217">
        <f t="shared" si="82"/>
        <v>0</v>
      </c>
      <c r="Z185" s="217">
        <f t="shared" si="82"/>
        <v>0</v>
      </c>
      <c r="AA185" s="217">
        <f>IFERROR(AA183/AA73,0)</f>
        <v>0</v>
      </c>
      <c r="AB185" s="217">
        <f t="shared" ref="AB185:AL185" si="83">IFERROR(AB183/AB73,0)</f>
        <v>0</v>
      </c>
      <c r="AC185" s="217">
        <f t="shared" si="83"/>
        <v>0</v>
      </c>
      <c r="AD185" s="217">
        <f t="shared" si="83"/>
        <v>0</v>
      </c>
      <c r="AE185" s="217">
        <f t="shared" si="83"/>
        <v>0</v>
      </c>
      <c r="AF185" s="217">
        <f t="shared" si="83"/>
        <v>0</v>
      </c>
      <c r="AG185" s="217">
        <f t="shared" si="83"/>
        <v>0</v>
      </c>
      <c r="AH185" s="217">
        <f t="shared" si="83"/>
        <v>0</v>
      </c>
      <c r="AI185" s="217">
        <f t="shared" si="83"/>
        <v>0</v>
      </c>
      <c r="AJ185" s="217">
        <f t="shared" si="83"/>
        <v>0</v>
      </c>
      <c r="AK185" s="217">
        <f t="shared" si="83"/>
        <v>0</v>
      </c>
      <c r="AL185" s="217">
        <f t="shared" si="83"/>
        <v>0</v>
      </c>
      <c r="AM185" s="217">
        <f>IFERROR(AM183/AM73,0)</f>
        <v>0</v>
      </c>
      <c r="AN185" s="217">
        <f t="shared" ref="AN185:AX185" si="84">IFERROR(AN183/AN73,0)</f>
        <v>0</v>
      </c>
      <c r="AO185" s="217">
        <f t="shared" si="84"/>
        <v>0</v>
      </c>
      <c r="AP185" s="217">
        <f t="shared" si="84"/>
        <v>0</v>
      </c>
      <c r="AQ185" s="217">
        <f t="shared" si="84"/>
        <v>0</v>
      </c>
      <c r="AR185" s="217">
        <f t="shared" si="84"/>
        <v>0</v>
      </c>
      <c r="AS185" s="217">
        <f t="shared" si="84"/>
        <v>0</v>
      </c>
      <c r="AT185" s="217">
        <f t="shared" si="84"/>
        <v>0</v>
      </c>
      <c r="AU185" s="217">
        <f t="shared" si="84"/>
        <v>0</v>
      </c>
      <c r="AV185" s="217">
        <f t="shared" si="84"/>
        <v>0</v>
      </c>
      <c r="AW185" s="217">
        <f t="shared" si="84"/>
        <v>0</v>
      </c>
      <c r="AX185" s="217">
        <f t="shared" si="84"/>
        <v>0</v>
      </c>
      <c r="AY185" s="217">
        <f>IFERROR(AY183/AY73,0)</f>
        <v>0</v>
      </c>
    </row>
    <row r="186" spans="1:51" s="1" customFormat="1" ht="15.75" thickBot="1" x14ac:dyDescent="0.3">
      <c r="A186" s="108"/>
      <c r="B186" s="254" t="s">
        <v>135</v>
      </c>
      <c r="C186" s="109">
        <f>C184+C185</f>
        <v>0</v>
      </c>
      <c r="D186" s="109">
        <f t="shared" ref="D186:N186" si="85">D184+D185</f>
        <v>0.99999699469839221</v>
      </c>
      <c r="E186" s="110">
        <f t="shared" si="85"/>
        <v>1.1988940753157913E-2</v>
      </c>
      <c r="F186" s="110">
        <f t="shared" si="85"/>
        <v>0.99999681849089872</v>
      </c>
      <c r="G186" s="110">
        <f t="shared" si="85"/>
        <v>0</v>
      </c>
      <c r="H186" s="110">
        <f t="shared" si="85"/>
        <v>9.936771664460145E-2</v>
      </c>
      <c r="I186" s="110">
        <f t="shared" si="85"/>
        <v>0</v>
      </c>
      <c r="J186" s="110">
        <f t="shared" si="85"/>
        <v>0</v>
      </c>
      <c r="K186" s="110">
        <f t="shared" si="85"/>
        <v>0</v>
      </c>
      <c r="L186" s="110">
        <f t="shared" si="85"/>
        <v>0.47274055162708561</v>
      </c>
      <c r="M186" s="111">
        <f t="shared" si="85"/>
        <v>0.63943432294293934</v>
      </c>
      <c r="N186" s="111">
        <f t="shared" si="85"/>
        <v>0.99999712241182948</v>
      </c>
      <c r="O186" s="218">
        <f>O184+O185</f>
        <v>0</v>
      </c>
      <c r="P186" s="218">
        <f t="shared" ref="P186:Z186" si="86">P184+P185</f>
        <v>0</v>
      </c>
      <c r="Q186" s="219">
        <f t="shared" si="86"/>
        <v>0</v>
      </c>
      <c r="R186" s="219">
        <f t="shared" si="86"/>
        <v>0</v>
      </c>
      <c r="S186" s="219">
        <f t="shared" si="86"/>
        <v>0</v>
      </c>
      <c r="T186" s="219">
        <f t="shared" si="86"/>
        <v>0</v>
      </c>
      <c r="U186" s="219">
        <f t="shared" si="86"/>
        <v>0</v>
      </c>
      <c r="V186" s="219">
        <f t="shared" si="86"/>
        <v>0</v>
      </c>
      <c r="W186" s="219">
        <f t="shared" si="86"/>
        <v>0</v>
      </c>
      <c r="X186" s="219">
        <f t="shared" si="86"/>
        <v>0</v>
      </c>
      <c r="Y186" s="220">
        <f t="shared" si="86"/>
        <v>0</v>
      </c>
      <c r="Z186" s="220">
        <f t="shared" si="86"/>
        <v>0</v>
      </c>
      <c r="AA186" s="218">
        <f>AA184+AA185</f>
        <v>0</v>
      </c>
      <c r="AB186" s="218">
        <f t="shared" ref="AB186:AL186" si="87">AB184+AB185</f>
        <v>0</v>
      </c>
      <c r="AC186" s="219">
        <f t="shared" si="87"/>
        <v>0</v>
      </c>
      <c r="AD186" s="219">
        <f t="shared" si="87"/>
        <v>0</v>
      </c>
      <c r="AE186" s="219">
        <f t="shared" si="87"/>
        <v>0</v>
      </c>
      <c r="AF186" s="219">
        <f t="shared" si="87"/>
        <v>0</v>
      </c>
      <c r="AG186" s="219">
        <f t="shared" si="87"/>
        <v>0</v>
      </c>
      <c r="AH186" s="219">
        <f t="shared" si="87"/>
        <v>0</v>
      </c>
      <c r="AI186" s="219">
        <f t="shared" si="87"/>
        <v>0</v>
      </c>
      <c r="AJ186" s="219">
        <f t="shared" si="87"/>
        <v>0</v>
      </c>
      <c r="AK186" s="220">
        <f t="shared" si="87"/>
        <v>0</v>
      </c>
      <c r="AL186" s="220">
        <f t="shared" si="87"/>
        <v>0</v>
      </c>
      <c r="AM186" s="218">
        <f>AM184+AM185</f>
        <v>0</v>
      </c>
      <c r="AN186" s="218">
        <f t="shared" ref="AN186:AX186" si="88">AN184+AN185</f>
        <v>0</v>
      </c>
      <c r="AO186" s="219">
        <f t="shared" si="88"/>
        <v>0</v>
      </c>
      <c r="AP186" s="219">
        <f t="shared" si="88"/>
        <v>0</v>
      </c>
      <c r="AQ186" s="219">
        <f t="shared" si="88"/>
        <v>0</v>
      </c>
      <c r="AR186" s="219">
        <f t="shared" si="88"/>
        <v>0</v>
      </c>
      <c r="AS186" s="219">
        <f t="shared" si="88"/>
        <v>0</v>
      </c>
      <c r="AT186" s="219">
        <f t="shared" si="88"/>
        <v>0</v>
      </c>
      <c r="AU186" s="219">
        <f t="shared" si="88"/>
        <v>0</v>
      </c>
      <c r="AV186" s="219">
        <f t="shared" si="88"/>
        <v>0</v>
      </c>
      <c r="AW186" s="220">
        <f t="shared" si="88"/>
        <v>0</v>
      </c>
      <c r="AX186" s="220">
        <f t="shared" si="88"/>
        <v>0</v>
      </c>
      <c r="AY186" s="218">
        <f>AY184+AY185</f>
        <v>0</v>
      </c>
    </row>
    <row r="187" spans="1:51" ht="15.75" thickBot="1" x14ac:dyDescent="0.3">
      <c r="A187" s="99"/>
      <c r="B187" s="99"/>
      <c r="C187" s="102"/>
      <c r="D187" s="102"/>
      <c r="E187" s="102"/>
      <c r="F187" s="102"/>
      <c r="G187" s="102"/>
      <c r="H187" s="102"/>
      <c r="I187" s="102"/>
      <c r="J187" s="102"/>
      <c r="K187" s="102"/>
      <c r="L187" s="102"/>
      <c r="M187" s="102"/>
      <c r="N187" s="102"/>
      <c r="O187" s="102"/>
      <c r="P187" s="102"/>
      <c r="Q187" s="102"/>
      <c r="R187" s="102"/>
      <c r="S187" s="102"/>
      <c r="T187" s="102"/>
      <c r="U187" s="102"/>
      <c r="V187" s="102"/>
      <c r="W187" s="102"/>
      <c r="X187" s="102"/>
      <c r="Y187" s="102"/>
      <c r="Z187" s="102"/>
      <c r="AA187" s="102"/>
      <c r="AB187" s="102"/>
      <c r="AC187" s="102"/>
      <c r="AD187" s="102"/>
      <c r="AE187" s="102"/>
      <c r="AF187" s="102"/>
      <c r="AG187" s="102"/>
      <c r="AH187" s="102"/>
      <c r="AI187" s="102"/>
      <c r="AJ187" s="102"/>
      <c r="AK187" s="102"/>
      <c r="AL187" s="102"/>
      <c r="AM187" s="102"/>
      <c r="AN187" s="102"/>
      <c r="AO187" s="102"/>
      <c r="AP187" s="102"/>
      <c r="AQ187" s="102"/>
      <c r="AR187" s="102"/>
      <c r="AS187" s="102"/>
      <c r="AT187" s="102"/>
      <c r="AU187" s="102"/>
      <c r="AV187" s="102"/>
      <c r="AW187" s="102"/>
      <c r="AX187" s="102"/>
      <c r="AY187" s="102"/>
    </row>
    <row r="188" spans="1:51" ht="15.75" thickBot="1" x14ac:dyDescent="0.3">
      <c r="A188" s="99"/>
      <c r="B188" s="253" t="s">
        <v>37</v>
      </c>
      <c r="C188" s="146">
        <f>C$4</f>
        <v>44197</v>
      </c>
      <c r="D188" s="146">
        <f t="shared" ref="D188:AY188" si="89">D$4</f>
        <v>44228</v>
      </c>
      <c r="E188" s="146">
        <f t="shared" si="89"/>
        <v>44256</v>
      </c>
      <c r="F188" s="146">
        <f t="shared" si="89"/>
        <v>44287</v>
      </c>
      <c r="G188" s="146">
        <f t="shared" si="89"/>
        <v>44317</v>
      </c>
      <c r="H188" s="146">
        <f t="shared" si="89"/>
        <v>44348</v>
      </c>
      <c r="I188" s="146">
        <f t="shared" si="89"/>
        <v>44378</v>
      </c>
      <c r="J188" s="146">
        <f t="shared" si="89"/>
        <v>44409</v>
      </c>
      <c r="K188" s="146">
        <f t="shared" si="89"/>
        <v>44440</v>
      </c>
      <c r="L188" s="146">
        <f t="shared" si="89"/>
        <v>44470</v>
      </c>
      <c r="M188" s="146">
        <f t="shared" si="89"/>
        <v>44501</v>
      </c>
      <c r="N188" s="146">
        <f t="shared" si="89"/>
        <v>44531</v>
      </c>
      <c r="O188" s="146">
        <f t="shared" si="89"/>
        <v>44562</v>
      </c>
      <c r="P188" s="146">
        <f t="shared" si="89"/>
        <v>44593</v>
      </c>
      <c r="Q188" s="146">
        <f t="shared" si="89"/>
        <v>44621</v>
      </c>
      <c r="R188" s="146">
        <f t="shared" si="89"/>
        <v>44652</v>
      </c>
      <c r="S188" s="146">
        <f t="shared" si="89"/>
        <v>44682</v>
      </c>
      <c r="T188" s="146">
        <f t="shared" si="89"/>
        <v>44713</v>
      </c>
      <c r="U188" s="146">
        <f t="shared" si="89"/>
        <v>44743</v>
      </c>
      <c r="V188" s="146">
        <f t="shared" si="89"/>
        <v>44774</v>
      </c>
      <c r="W188" s="146">
        <f t="shared" si="89"/>
        <v>44805</v>
      </c>
      <c r="X188" s="146">
        <f t="shared" si="89"/>
        <v>44835</v>
      </c>
      <c r="Y188" s="146">
        <f t="shared" si="89"/>
        <v>44866</v>
      </c>
      <c r="Z188" s="146">
        <f t="shared" si="89"/>
        <v>44896</v>
      </c>
      <c r="AA188" s="146">
        <f t="shared" si="89"/>
        <v>44927</v>
      </c>
      <c r="AB188" s="146">
        <f t="shared" si="89"/>
        <v>44958</v>
      </c>
      <c r="AC188" s="146">
        <f t="shared" si="89"/>
        <v>44986</v>
      </c>
      <c r="AD188" s="146">
        <f t="shared" si="89"/>
        <v>45017</v>
      </c>
      <c r="AE188" s="146">
        <f t="shared" si="89"/>
        <v>45047</v>
      </c>
      <c r="AF188" s="146">
        <f t="shared" si="89"/>
        <v>45078</v>
      </c>
      <c r="AG188" s="146">
        <f t="shared" si="89"/>
        <v>45108</v>
      </c>
      <c r="AH188" s="146">
        <f t="shared" si="89"/>
        <v>45139</v>
      </c>
      <c r="AI188" s="146">
        <f t="shared" si="89"/>
        <v>45170</v>
      </c>
      <c r="AJ188" s="146">
        <f t="shared" si="89"/>
        <v>45200</v>
      </c>
      <c r="AK188" s="146">
        <f t="shared" si="89"/>
        <v>45231</v>
      </c>
      <c r="AL188" s="146">
        <f t="shared" si="89"/>
        <v>45261</v>
      </c>
      <c r="AM188" s="146">
        <f t="shared" si="89"/>
        <v>45292</v>
      </c>
      <c r="AN188" s="146">
        <f t="shared" si="89"/>
        <v>45323</v>
      </c>
      <c r="AO188" s="146">
        <f t="shared" si="89"/>
        <v>45352</v>
      </c>
      <c r="AP188" s="146">
        <f t="shared" si="89"/>
        <v>45383</v>
      </c>
      <c r="AQ188" s="146">
        <f t="shared" si="89"/>
        <v>45413</v>
      </c>
      <c r="AR188" s="146">
        <f t="shared" si="89"/>
        <v>45444</v>
      </c>
      <c r="AS188" s="146">
        <f t="shared" si="89"/>
        <v>45474</v>
      </c>
      <c r="AT188" s="146">
        <f t="shared" si="89"/>
        <v>45505</v>
      </c>
      <c r="AU188" s="146">
        <f t="shared" si="89"/>
        <v>45536</v>
      </c>
      <c r="AV188" s="146">
        <f t="shared" si="89"/>
        <v>45566</v>
      </c>
      <c r="AW188" s="146">
        <f t="shared" si="89"/>
        <v>45597</v>
      </c>
      <c r="AX188" s="146">
        <f t="shared" si="89"/>
        <v>45627</v>
      </c>
      <c r="AY188" s="146">
        <f t="shared" si="89"/>
        <v>45658</v>
      </c>
    </row>
    <row r="189" spans="1:51" x14ac:dyDescent="0.25">
      <c r="A189" s="99"/>
      <c r="B189" s="247" t="s">
        <v>136</v>
      </c>
      <c r="C189" s="112">
        <f>C157*'Revised Summary'!C50</f>
        <v>0</v>
      </c>
      <c r="D189" s="112">
        <f>D157*'Revised Summary'!D50</f>
        <v>0</v>
      </c>
      <c r="E189" s="112">
        <f>E157*'Revised Summary'!E50</f>
        <v>279.08093373345127</v>
      </c>
      <c r="F189" s="112">
        <f>F157*'Revised Summary'!F50</f>
        <v>0</v>
      </c>
      <c r="G189" s="112">
        <f>G157*'Revised Summary'!G50</f>
        <v>602.85325230741296</v>
      </c>
      <c r="H189" s="112">
        <f>H157*'Revised Summary'!H50</f>
        <v>801.5139880397445</v>
      </c>
      <c r="I189" s="112">
        <f>I157*'Revised Summary'!I50</f>
        <v>1715.7592088555209</v>
      </c>
      <c r="J189" s="112">
        <f>J157*'Revised Summary'!J50</f>
        <v>1883.3115903945422</v>
      </c>
      <c r="K189" s="112">
        <f>K157*'Revised Summary'!K50</f>
        <v>0</v>
      </c>
      <c r="L189" s="112">
        <f>L157*'Revised Summary'!L50</f>
        <v>934.87966340177468</v>
      </c>
      <c r="M189" s="112">
        <f>M157*'Revised Summary'!M50</f>
        <v>686.25328793314588</v>
      </c>
      <c r="N189" s="112">
        <f>N157*'Revised Summary'!N50</f>
        <v>0</v>
      </c>
      <c r="O189" s="221">
        <f>O157*'Revised Summary'!O50</f>
        <v>0</v>
      </c>
      <c r="P189" s="221">
        <f>P157*'Revised Summary'!P50</f>
        <v>0</v>
      </c>
      <c r="Q189" s="221">
        <f>Q157*'Revised Summary'!Q50</f>
        <v>0</v>
      </c>
      <c r="R189" s="221">
        <f>R157*'Revised Summary'!R50</f>
        <v>0</v>
      </c>
      <c r="S189" s="221">
        <f>S157*'Revised Summary'!S50</f>
        <v>0</v>
      </c>
      <c r="T189" s="221">
        <f>T157*'Revised Summary'!T50</f>
        <v>0</v>
      </c>
      <c r="U189" s="221">
        <f>U157*'Revised Summary'!U50</f>
        <v>0</v>
      </c>
      <c r="V189" s="221">
        <f>V157*'Revised Summary'!V50</f>
        <v>0</v>
      </c>
      <c r="W189" s="221">
        <f>W157*'Revised Summary'!W50</f>
        <v>0</v>
      </c>
      <c r="X189" s="221">
        <f>X157*'Revised Summary'!X50</f>
        <v>0</v>
      </c>
      <c r="Y189" s="221">
        <f>Y157*'Revised Summary'!Y50</f>
        <v>0</v>
      </c>
      <c r="Z189" s="221">
        <f>Z157*'Revised Summary'!Z50</f>
        <v>0</v>
      </c>
      <c r="AA189" s="221">
        <f>AA157*'Revised Summary'!AA50</f>
        <v>0</v>
      </c>
      <c r="AB189" s="221">
        <f>AB157*'Revised Summary'!AB50</f>
        <v>0</v>
      </c>
      <c r="AC189" s="221">
        <f>AC157*'Revised Summary'!AC50</f>
        <v>0</v>
      </c>
      <c r="AD189" s="221">
        <f>AD157*'Revised Summary'!AD50</f>
        <v>0</v>
      </c>
      <c r="AE189" s="221">
        <f>AE157*'Revised Summary'!AE50</f>
        <v>0</v>
      </c>
      <c r="AF189" s="221">
        <f>AF157*'Revised Summary'!AF50</f>
        <v>0</v>
      </c>
      <c r="AG189" s="221">
        <f>AG157*'Revised Summary'!AG50</f>
        <v>0</v>
      </c>
      <c r="AH189" s="221">
        <f>AH157*'Revised Summary'!AH50</f>
        <v>0</v>
      </c>
      <c r="AI189" s="221">
        <f>AI157*'Revised Summary'!AI50</f>
        <v>0</v>
      </c>
      <c r="AJ189" s="221">
        <f>AJ157*'Revised Summary'!AJ50</f>
        <v>0</v>
      </c>
      <c r="AK189" s="221">
        <f>AK157*'Revised Summary'!AK50</f>
        <v>0</v>
      </c>
      <c r="AL189" s="221">
        <f>AL157*'Revised Summary'!AL50</f>
        <v>0</v>
      </c>
      <c r="AM189" s="221">
        <f>AM157*'Revised Summary'!AM50</f>
        <v>0</v>
      </c>
      <c r="AN189" s="221">
        <f>AN157*'Revised Summary'!AN50</f>
        <v>0</v>
      </c>
      <c r="AO189" s="221">
        <f>AO157*'Revised Summary'!AO50</f>
        <v>0</v>
      </c>
      <c r="AP189" s="221">
        <f>AP157*'Revised Summary'!AP50</f>
        <v>0</v>
      </c>
      <c r="AQ189" s="221">
        <f>AQ157*'Revised Summary'!AQ50</f>
        <v>0</v>
      </c>
      <c r="AR189" s="221">
        <f>AR157*'Revised Summary'!AR50</f>
        <v>0</v>
      </c>
      <c r="AS189" s="221">
        <f>AS157*'Revised Summary'!AS50</f>
        <v>0</v>
      </c>
      <c r="AT189" s="221">
        <f>AT157*'Revised Summary'!AT50</f>
        <v>0</v>
      </c>
      <c r="AU189" s="221">
        <f>AU157*'Revised Summary'!AU50</f>
        <v>0</v>
      </c>
      <c r="AV189" s="221">
        <f>AV157*'Revised Summary'!AV50</f>
        <v>0</v>
      </c>
      <c r="AW189" s="221">
        <f>AW157*'Revised Summary'!AW50</f>
        <v>0</v>
      </c>
      <c r="AX189" s="221">
        <f>AX157*'Revised Summary'!AX50</f>
        <v>0</v>
      </c>
      <c r="AY189" s="221">
        <f>AY157*'Revised Summary'!AY50</f>
        <v>0</v>
      </c>
    </row>
    <row r="190" spans="1:51" ht="15.75" thickBot="1" x14ac:dyDescent="0.3">
      <c r="A190" s="99"/>
      <c r="B190" s="79" t="s">
        <v>137</v>
      </c>
      <c r="C190" s="105">
        <f>C176*'Revised Summary'!C50</f>
        <v>0</v>
      </c>
      <c r="D190" s="105">
        <f>D176*'Revised Summary'!D50</f>
        <v>0</v>
      </c>
      <c r="E190" s="105">
        <f>E176*'Revised Summary'!E50</f>
        <v>150.29259465225354</v>
      </c>
      <c r="F190" s="105">
        <f>F176*'Revised Summary'!F50</f>
        <v>0</v>
      </c>
      <c r="G190" s="105">
        <f>G176*'Revised Summary'!G50</f>
        <v>497.21268492317637</v>
      </c>
      <c r="H190" s="105">
        <f>H176*'Revised Summary'!H50</f>
        <v>1750.1968774380964</v>
      </c>
      <c r="I190" s="105">
        <f>I176*'Revised Summary'!I50</f>
        <v>3030.2901105046794</v>
      </c>
      <c r="J190" s="105">
        <f>J176*'Revised Summary'!J50</f>
        <v>3494.872946194866</v>
      </c>
      <c r="K190" s="105">
        <f>K176*'Revised Summary'!K50</f>
        <v>0</v>
      </c>
      <c r="L190" s="105">
        <f>L176*'Revised Summary'!L50</f>
        <v>832.16820866519447</v>
      </c>
      <c r="M190" s="105">
        <f>M176*'Revised Summary'!M50</f>
        <v>508.41678219499045</v>
      </c>
      <c r="N190" s="105">
        <f>N176*'Revised Summary'!N50</f>
        <v>0</v>
      </c>
      <c r="O190" s="215">
        <f>O176*'Revised Summary'!O50</f>
        <v>0</v>
      </c>
      <c r="P190" s="215">
        <f>P176*'Revised Summary'!P50</f>
        <v>0</v>
      </c>
      <c r="Q190" s="215">
        <f>Q176*'Revised Summary'!Q50</f>
        <v>0</v>
      </c>
      <c r="R190" s="215">
        <f>R176*'Revised Summary'!R50</f>
        <v>0</v>
      </c>
      <c r="S190" s="215">
        <f>S176*'Revised Summary'!S50</f>
        <v>0</v>
      </c>
      <c r="T190" s="215">
        <f>T176*'Revised Summary'!T50</f>
        <v>0</v>
      </c>
      <c r="U190" s="215">
        <f>U176*'Revised Summary'!U50</f>
        <v>0</v>
      </c>
      <c r="V190" s="215">
        <f>V176*'Revised Summary'!V50</f>
        <v>0</v>
      </c>
      <c r="W190" s="215">
        <f>W176*'Revised Summary'!W50</f>
        <v>0</v>
      </c>
      <c r="X190" s="215">
        <f>X176*'Revised Summary'!X50</f>
        <v>0</v>
      </c>
      <c r="Y190" s="215">
        <f>Y176*'Revised Summary'!Y50</f>
        <v>0</v>
      </c>
      <c r="Z190" s="215">
        <f>Z176*'Revised Summary'!Z50</f>
        <v>0</v>
      </c>
      <c r="AA190" s="215">
        <f>AA176*'Revised Summary'!AA50</f>
        <v>0</v>
      </c>
      <c r="AB190" s="215">
        <f>AB176*'Revised Summary'!AB50</f>
        <v>0</v>
      </c>
      <c r="AC190" s="215">
        <f>AC176*'Revised Summary'!AC50</f>
        <v>0</v>
      </c>
      <c r="AD190" s="215">
        <f>AD176*'Revised Summary'!AD50</f>
        <v>0</v>
      </c>
      <c r="AE190" s="215">
        <f>AE176*'Revised Summary'!AE50</f>
        <v>0</v>
      </c>
      <c r="AF190" s="215">
        <f>AF176*'Revised Summary'!AF50</f>
        <v>0</v>
      </c>
      <c r="AG190" s="215">
        <f>AG176*'Revised Summary'!AG50</f>
        <v>0</v>
      </c>
      <c r="AH190" s="215">
        <f>AH176*'Revised Summary'!AH50</f>
        <v>0</v>
      </c>
      <c r="AI190" s="215">
        <f>AI176*'Revised Summary'!AI50</f>
        <v>0</v>
      </c>
      <c r="AJ190" s="215">
        <f>AJ176*'Revised Summary'!AJ50</f>
        <v>0</v>
      </c>
      <c r="AK190" s="215">
        <f>AK176*'Revised Summary'!AK50</f>
        <v>0</v>
      </c>
      <c r="AL190" s="215">
        <f>AL176*'Revised Summary'!AL50</f>
        <v>0</v>
      </c>
      <c r="AM190" s="215">
        <f>AM176*'Revised Summary'!AM50</f>
        <v>0</v>
      </c>
      <c r="AN190" s="215">
        <f>AN176*'Revised Summary'!AN50</f>
        <v>0</v>
      </c>
      <c r="AO190" s="215">
        <f>AO176*'Revised Summary'!AO50</f>
        <v>0</v>
      </c>
      <c r="AP190" s="215">
        <f>AP176*'Revised Summary'!AP50</f>
        <v>0</v>
      </c>
      <c r="AQ190" s="215">
        <f>AQ176*'Revised Summary'!AQ50</f>
        <v>0</v>
      </c>
      <c r="AR190" s="215">
        <f>AR176*'Revised Summary'!AR50</f>
        <v>0</v>
      </c>
      <c r="AS190" s="215">
        <f>AS176*'Revised Summary'!AS50</f>
        <v>0</v>
      </c>
      <c r="AT190" s="215">
        <f>AT176*'Revised Summary'!AT50</f>
        <v>0</v>
      </c>
      <c r="AU190" s="215">
        <f>AU176*'Revised Summary'!AU50</f>
        <v>0</v>
      </c>
      <c r="AV190" s="215">
        <f>AV176*'Revised Summary'!AV50</f>
        <v>0</v>
      </c>
      <c r="AW190" s="215">
        <f>AW176*'Revised Summary'!AW50</f>
        <v>0</v>
      </c>
      <c r="AX190" s="215">
        <f>AX176*'Revised Summary'!AX50</f>
        <v>0</v>
      </c>
      <c r="AY190" s="215">
        <f>AY176*'Revised Summary'!AY50</f>
        <v>0</v>
      </c>
    </row>
    <row r="191" spans="1:51" x14ac:dyDescent="0.25">
      <c r="A191" s="99"/>
      <c r="B191" s="247" t="s">
        <v>138</v>
      </c>
      <c r="C191" s="106">
        <f>IFERROR(C189/C73,0)</f>
        <v>0</v>
      </c>
      <c r="D191" s="106">
        <f t="shared" ref="D191:N191" si="90">IFERROR(D189/D73,0)</f>
        <v>0</v>
      </c>
      <c r="E191" s="106">
        <f t="shared" si="90"/>
        <v>0.64217748728739321</v>
      </c>
      <c r="F191" s="106">
        <f t="shared" si="90"/>
        <v>0</v>
      </c>
      <c r="G191" s="106">
        <f t="shared" si="90"/>
        <v>0.54801018059122808</v>
      </c>
      <c r="H191" s="106">
        <f t="shared" si="90"/>
        <v>0.28289665355559068</v>
      </c>
      <c r="I191" s="106">
        <f t="shared" si="90"/>
        <v>0.36151214286411409</v>
      </c>
      <c r="J191" s="106">
        <f t="shared" si="90"/>
        <v>0.35017586994639616</v>
      </c>
      <c r="K191" s="106">
        <f t="shared" si="90"/>
        <v>0</v>
      </c>
      <c r="L191" s="106">
        <f t="shared" si="90"/>
        <v>0.27895538406557802</v>
      </c>
      <c r="M191" s="106">
        <f t="shared" si="90"/>
        <v>0.20711708546496216</v>
      </c>
      <c r="N191" s="106">
        <f t="shared" si="90"/>
        <v>0</v>
      </c>
      <c r="O191" s="216">
        <f>IFERROR(O189/O73,0)</f>
        <v>0</v>
      </c>
      <c r="P191" s="216">
        <f t="shared" ref="P191:Y191" si="91">IFERROR(P189/P73,0)</f>
        <v>0</v>
      </c>
      <c r="Q191" s="216">
        <f t="shared" si="91"/>
        <v>0</v>
      </c>
      <c r="R191" s="216">
        <f t="shared" si="91"/>
        <v>0</v>
      </c>
      <c r="S191" s="216">
        <f t="shared" si="91"/>
        <v>0</v>
      </c>
      <c r="T191" s="216">
        <f t="shared" si="91"/>
        <v>0</v>
      </c>
      <c r="U191" s="216">
        <f t="shared" si="91"/>
        <v>0</v>
      </c>
      <c r="V191" s="216">
        <f t="shared" si="91"/>
        <v>0</v>
      </c>
      <c r="W191" s="216">
        <f t="shared" si="91"/>
        <v>0</v>
      </c>
      <c r="X191" s="216">
        <f t="shared" si="91"/>
        <v>0</v>
      </c>
      <c r="Y191" s="216">
        <f t="shared" si="91"/>
        <v>0</v>
      </c>
      <c r="Z191" s="216">
        <f>IFERROR(Z189/Z80,0)</f>
        <v>0</v>
      </c>
      <c r="AA191" s="216">
        <f>IFERROR(AA189/AA73,0)</f>
        <v>0</v>
      </c>
      <c r="AB191" s="216">
        <f t="shared" ref="AB191:AK191" si="92">IFERROR(AB189/AB73,0)</f>
        <v>0</v>
      </c>
      <c r="AC191" s="216">
        <f t="shared" si="92"/>
        <v>0</v>
      </c>
      <c r="AD191" s="216">
        <f t="shared" si="92"/>
        <v>0</v>
      </c>
      <c r="AE191" s="216">
        <f t="shared" si="92"/>
        <v>0</v>
      </c>
      <c r="AF191" s="216">
        <f t="shared" si="92"/>
        <v>0</v>
      </c>
      <c r="AG191" s="216">
        <f t="shared" si="92"/>
        <v>0</v>
      </c>
      <c r="AH191" s="216">
        <f t="shared" si="92"/>
        <v>0</v>
      </c>
      <c r="AI191" s="216">
        <f t="shared" si="92"/>
        <v>0</v>
      </c>
      <c r="AJ191" s="216">
        <f t="shared" si="92"/>
        <v>0</v>
      </c>
      <c r="AK191" s="216">
        <f t="shared" si="92"/>
        <v>0</v>
      </c>
      <c r="AL191" s="216">
        <f>IFERROR(AL189/AL80,0)</f>
        <v>0</v>
      </c>
      <c r="AM191" s="216">
        <f>IFERROR(AM189/AM73,0)</f>
        <v>0</v>
      </c>
      <c r="AN191" s="216">
        <f t="shared" ref="AN191:AW191" si="93">IFERROR(AN189/AN73,0)</f>
        <v>0</v>
      </c>
      <c r="AO191" s="216">
        <f t="shared" si="93"/>
        <v>0</v>
      </c>
      <c r="AP191" s="216">
        <f t="shared" si="93"/>
        <v>0</v>
      </c>
      <c r="AQ191" s="216">
        <f t="shared" si="93"/>
        <v>0</v>
      </c>
      <c r="AR191" s="216">
        <f t="shared" si="93"/>
        <v>0</v>
      </c>
      <c r="AS191" s="216">
        <f t="shared" si="93"/>
        <v>0</v>
      </c>
      <c r="AT191" s="216">
        <f t="shared" si="93"/>
        <v>0</v>
      </c>
      <c r="AU191" s="216">
        <f t="shared" si="93"/>
        <v>0</v>
      </c>
      <c r="AV191" s="216">
        <f t="shared" si="93"/>
        <v>0</v>
      </c>
      <c r="AW191" s="216">
        <f t="shared" si="93"/>
        <v>0</v>
      </c>
      <c r="AX191" s="216">
        <f>IFERROR(AX189/AX80,0)</f>
        <v>0</v>
      </c>
      <c r="AY191" s="216">
        <f>IFERROR(AY189/AY73,0)</f>
        <v>0</v>
      </c>
    </row>
    <row r="192" spans="1:51" ht="15.75" thickBot="1" x14ac:dyDescent="0.3">
      <c r="A192" s="99"/>
      <c r="B192" s="79" t="s">
        <v>139</v>
      </c>
      <c r="C192" s="107">
        <f t="shared" ref="C192" si="94">IFERROR(C190/C73,0)</f>
        <v>0</v>
      </c>
      <c r="D192" s="107">
        <f t="shared" ref="D192:N192" si="95">IFERROR(D190/D73,0)</f>
        <v>0</v>
      </c>
      <c r="E192" s="107">
        <f t="shared" si="95"/>
        <v>0.34582986197067617</v>
      </c>
      <c r="F192" s="107">
        <f t="shared" si="95"/>
        <v>0</v>
      </c>
      <c r="G192" s="107">
        <f t="shared" si="95"/>
        <v>0.45198000046295639</v>
      </c>
      <c r="H192" s="107">
        <f t="shared" si="95"/>
        <v>0.61773699159212947</v>
      </c>
      <c r="I192" s="107">
        <f t="shared" si="95"/>
        <v>0.63848508910478918</v>
      </c>
      <c r="J192" s="107">
        <f t="shared" si="95"/>
        <v>0.64982352390744269</v>
      </c>
      <c r="K192" s="107">
        <f t="shared" si="95"/>
        <v>0</v>
      </c>
      <c r="L192" s="107">
        <f t="shared" si="95"/>
        <v>0.24830768209319753</v>
      </c>
      <c r="M192" s="107">
        <f t="shared" si="95"/>
        <v>0.15344451382790208</v>
      </c>
      <c r="N192" s="107">
        <f t="shared" si="95"/>
        <v>0</v>
      </c>
      <c r="O192" s="217">
        <f>IFERROR(O190/O73,0)</f>
        <v>0</v>
      </c>
      <c r="P192" s="217">
        <f t="shared" ref="P192:Y192" si="96">IFERROR(P190/P73,0)</f>
        <v>0</v>
      </c>
      <c r="Q192" s="217">
        <f t="shared" si="96"/>
        <v>0</v>
      </c>
      <c r="R192" s="217">
        <f t="shared" si="96"/>
        <v>0</v>
      </c>
      <c r="S192" s="217">
        <f t="shared" si="96"/>
        <v>0</v>
      </c>
      <c r="T192" s="217">
        <f t="shared" si="96"/>
        <v>0</v>
      </c>
      <c r="U192" s="217">
        <f t="shared" si="96"/>
        <v>0</v>
      </c>
      <c r="V192" s="217">
        <f t="shared" si="96"/>
        <v>0</v>
      </c>
      <c r="W192" s="217">
        <f t="shared" si="96"/>
        <v>0</v>
      </c>
      <c r="X192" s="217">
        <f t="shared" si="96"/>
        <v>0</v>
      </c>
      <c r="Y192" s="217">
        <f t="shared" si="96"/>
        <v>0</v>
      </c>
      <c r="Z192" s="217">
        <f>IFERROR(Z190/Z81,0)</f>
        <v>0</v>
      </c>
      <c r="AA192" s="217">
        <f>IFERROR(AA190/AA73,0)</f>
        <v>0</v>
      </c>
      <c r="AB192" s="217">
        <f t="shared" ref="AB192:AK192" si="97">IFERROR(AB190/AB73,0)</f>
        <v>0</v>
      </c>
      <c r="AC192" s="217">
        <f t="shared" si="97"/>
        <v>0</v>
      </c>
      <c r="AD192" s="217">
        <f t="shared" si="97"/>
        <v>0</v>
      </c>
      <c r="AE192" s="217">
        <f t="shared" si="97"/>
        <v>0</v>
      </c>
      <c r="AF192" s="217">
        <f t="shared" si="97"/>
        <v>0</v>
      </c>
      <c r="AG192" s="217">
        <f t="shared" si="97"/>
        <v>0</v>
      </c>
      <c r="AH192" s="217">
        <f t="shared" si="97"/>
        <v>0</v>
      </c>
      <c r="AI192" s="217">
        <f t="shared" si="97"/>
        <v>0</v>
      </c>
      <c r="AJ192" s="217">
        <f t="shared" si="97"/>
        <v>0</v>
      </c>
      <c r="AK192" s="217">
        <f t="shared" si="97"/>
        <v>0</v>
      </c>
      <c r="AL192" s="217">
        <f>IFERROR(AL190/AL81,0)</f>
        <v>0</v>
      </c>
      <c r="AM192" s="217">
        <f>IFERROR(AM190/AM73,0)</f>
        <v>0</v>
      </c>
      <c r="AN192" s="217">
        <f t="shared" ref="AN192:AW192" si="98">IFERROR(AN190/AN73,0)</f>
        <v>0</v>
      </c>
      <c r="AO192" s="217">
        <f t="shared" si="98"/>
        <v>0</v>
      </c>
      <c r="AP192" s="217">
        <f t="shared" si="98"/>
        <v>0</v>
      </c>
      <c r="AQ192" s="217">
        <f t="shared" si="98"/>
        <v>0</v>
      </c>
      <c r="AR192" s="217">
        <f t="shared" si="98"/>
        <v>0</v>
      </c>
      <c r="AS192" s="217">
        <f t="shared" si="98"/>
        <v>0</v>
      </c>
      <c r="AT192" s="217">
        <f t="shared" si="98"/>
        <v>0</v>
      </c>
      <c r="AU192" s="217">
        <f t="shared" si="98"/>
        <v>0</v>
      </c>
      <c r="AV192" s="217">
        <f t="shared" si="98"/>
        <v>0</v>
      </c>
      <c r="AW192" s="217">
        <f t="shared" si="98"/>
        <v>0</v>
      </c>
      <c r="AX192" s="217">
        <f>IFERROR(AX190/AX81,0)</f>
        <v>0</v>
      </c>
      <c r="AY192" s="217">
        <f>IFERROR(AY190/AY73,0)</f>
        <v>0</v>
      </c>
    </row>
    <row r="193" spans="1:51" s="1" customFormat="1" ht="15.75" thickBot="1" x14ac:dyDescent="0.3">
      <c r="A193" s="108"/>
      <c r="B193" s="254" t="s">
        <v>140</v>
      </c>
      <c r="C193" s="109">
        <f>C191+C192</f>
        <v>0</v>
      </c>
      <c r="D193" s="109">
        <f t="shared" ref="D193:N193" si="99">D191+D192</f>
        <v>0</v>
      </c>
      <c r="E193" s="110">
        <f t="shared" si="99"/>
        <v>0.98800734925806943</v>
      </c>
      <c r="F193" s="110">
        <f t="shared" si="99"/>
        <v>0</v>
      </c>
      <c r="G193" s="110">
        <f t="shared" si="99"/>
        <v>0.99999018105418447</v>
      </c>
      <c r="H193" s="110">
        <f t="shared" si="99"/>
        <v>0.90063364514772015</v>
      </c>
      <c r="I193" s="110">
        <f t="shared" si="99"/>
        <v>0.99999723196890322</v>
      </c>
      <c r="J193" s="110">
        <f t="shared" si="99"/>
        <v>0.99999939385383885</v>
      </c>
      <c r="K193" s="110">
        <f t="shared" si="99"/>
        <v>0</v>
      </c>
      <c r="L193" s="110">
        <f t="shared" si="99"/>
        <v>0.52726306615877561</v>
      </c>
      <c r="M193" s="111">
        <f t="shared" si="99"/>
        <v>0.36056159929286424</v>
      </c>
      <c r="N193" s="111">
        <f t="shared" si="99"/>
        <v>0</v>
      </c>
      <c r="O193" s="218">
        <f>O191+O192</f>
        <v>0</v>
      </c>
      <c r="P193" s="218">
        <f t="shared" ref="P193:X193" si="100">P191+P192</f>
        <v>0</v>
      </c>
      <c r="Q193" s="219">
        <f t="shared" si="100"/>
        <v>0</v>
      </c>
      <c r="R193" s="219">
        <f t="shared" si="100"/>
        <v>0</v>
      </c>
      <c r="S193" s="219">
        <f t="shared" si="100"/>
        <v>0</v>
      </c>
      <c r="T193" s="219">
        <f t="shared" si="100"/>
        <v>0</v>
      </c>
      <c r="U193" s="219">
        <f t="shared" si="100"/>
        <v>0</v>
      </c>
      <c r="V193" s="219">
        <f t="shared" si="100"/>
        <v>0</v>
      </c>
      <c r="W193" s="219">
        <f t="shared" si="100"/>
        <v>0</v>
      </c>
      <c r="X193" s="219">
        <f t="shared" si="100"/>
        <v>0</v>
      </c>
      <c r="Y193" s="220">
        <f>Y191+Y192</f>
        <v>0</v>
      </c>
      <c r="Z193" s="220">
        <f>Z191+Z192</f>
        <v>0</v>
      </c>
      <c r="AA193" s="218">
        <f>AA191+AA192</f>
        <v>0</v>
      </c>
      <c r="AB193" s="218">
        <f t="shared" ref="AB193:AJ193" si="101">AB191+AB192</f>
        <v>0</v>
      </c>
      <c r="AC193" s="219">
        <f t="shared" si="101"/>
        <v>0</v>
      </c>
      <c r="AD193" s="219">
        <f t="shared" si="101"/>
        <v>0</v>
      </c>
      <c r="AE193" s="219">
        <f t="shared" si="101"/>
        <v>0</v>
      </c>
      <c r="AF193" s="219">
        <f t="shared" si="101"/>
        <v>0</v>
      </c>
      <c r="AG193" s="219">
        <f t="shared" si="101"/>
        <v>0</v>
      </c>
      <c r="AH193" s="219">
        <f t="shared" si="101"/>
        <v>0</v>
      </c>
      <c r="AI193" s="219">
        <f t="shared" si="101"/>
        <v>0</v>
      </c>
      <c r="AJ193" s="219">
        <f t="shared" si="101"/>
        <v>0</v>
      </c>
      <c r="AK193" s="220">
        <f>AK191+AK192</f>
        <v>0</v>
      </c>
      <c r="AL193" s="220">
        <f>AL191+AL192</f>
        <v>0</v>
      </c>
      <c r="AM193" s="218">
        <f>AM191+AM192</f>
        <v>0</v>
      </c>
      <c r="AN193" s="218">
        <f t="shared" ref="AN193:AV193" si="102">AN191+AN192</f>
        <v>0</v>
      </c>
      <c r="AO193" s="219">
        <f t="shared" si="102"/>
        <v>0</v>
      </c>
      <c r="AP193" s="219">
        <f t="shared" si="102"/>
        <v>0</v>
      </c>
      <c r="AQ193" s="219">
        <f t="shared" si="102"/>
        <v>0</v>
      </c>
      <c r="AR193" s="219">
        <f t="shared" si="102"/>
        <v>0</v>
      </c>
      <c r="AS193" s="219">
        <f t="shared" si="102"/>
        <v>0</v>
      </c>
      <c r="AT193" s="219">
        <f t="shared" si="102"/>
        <v>0</v>
      </c>
      <c r="AU193" s="219">
        <f t="shared" si="102"/>
        <v>0</v>
      </c>
      <c r="AV193" s="219">
        <f t="shared" si="102"/>
        <v>0</v>
      </c>
      <c r="AW193" s="220">
        <f>AW191+AW192</f>
        <v>0</v>
      </c>
      <c r="AX193" s="220">
        <f>AX191+AX192</f>
        <v>0</v>
      </c>
      <c r="AY193" s="218">
        <f>AY191+AY192</f>
        <v>0</v>
      </c>
    </row>
    <row r="194" spans="1:51" x14ac:dyDescent="0.25">
      <c r="A194" s="99"/>
      <c r="B194" s="99" t="s">
        <v>141</v>
      </c>
      <c r="C194" s="113">
        <f>C186+C193</f>
        <v>0</v>
      </c>
      <c r="D194" s="113">
        <f t="shared" ref="D194:N194" si="103">D186+D193</f>
        <v>0.99999699469839221</v>
      </c>
      <c r="E194" s="113">
        <f t="shared" si="103"/>
        <v>0.99999629001122736</v>
      </c>
      <c r="F194" s="113">
        <f t="shared" si="103"/>
        <v>0.99999681849089872</v>
      </c>
      <c r="G194" s="113">
        <f t="shared" si="103"/>
        <v>0.99999018105418447</v>
      </c>
      <c r="H194" s="113">
        <f t="shared" si="103"/>
        <v>1.0000013617923216</v>
      </c>
      <c r="I194" s="113">
        <f t="shared" si="103"/>
        <v>0.99999723196890322</v>
      </c>
      <c r="J194" s="113">
        <f t="shared" si="103"/>
        <v>0.99999939385383885</v>
      </c>
      <c r="K194" s="113">
        <f t="shared" si="103"/>
        <v>0</v>
      </c>
      <c r="L194" s="113">
        <f t="shared" si="103"/>
        <v>1.0000036177858611</v>
      </c>
      <c r="M194" s="113">
        <f t="shared" si="103"/>
        <v>0.99999592223580358</v>
      </c>
      <c r="N194" s="113">
        <f t="shared" si="103"/>
        <v>0.99999712241182948</v>
      </c>
      <c r="O194" s="222">
        <f>O186+O193</f>
        <v>0</v>
      </c>
      <c r="P194" s="222">
        <f t="shared" ref="P194:Z194" si="104">P186+P193</f>
        <v>0</v>
      </c>
      <c r="Q194" s="222">
        <f t="shared" si="104"/>
        <v>0</v>
      </c>
      <c r="R194" s="222">
        <f t="shared" si="104"/>
        <v>0</v>
      </c>
      <c r="S194" s="222">
        <f t="shared" si="104"/>
        <v>0</v>
      </c>
      <c r="T194" s="222">
        <f t="shared" si="104"/>
        <v>0</v>
      </c>
      <c r="U194" s="222">
        <f t="shared" si="104"/>
        <v>0</v>
      </c>
      <c r="V194" s="222">
        <f t="shared" si="104"/>
        <v>0</v>
      </c>
      <c r="W194" s="222">
        <f t="shared" si="104"/>
        <v>0</v>
      </c>
      <c r="X194" s="222">
        <f t="shared" si="104"/>
        <v>0</v>
      </c>
      <c r="Y194" s="222">
        <f t="shared" si="104"/>
        <v>0</v>
      </c>
      <c r="Z194" s="222">
        <f t="shared" si="104"/>
        <v>0</v>
      </c>
      <c r="AA194" s="222">
        <f>AA186+AA193</f>
        <v>0</v>
      </c>
      <c r="AB194" s="222">
        <f t="shared" ref="AB194:AL194" si="105">AB186+AB193</f>
        <v>0</v>
      </c>
      <c r="AC194" s="222">
        <f t="shared" si="105"/>
        <v>0</v>
      </c>
      <c r="AD194" s="222">
        <f t="shared" si="105"/>
        <v>0</v>
      </c>
      <c r="AE194" s="222">
        <f t="shared" si="105"/>
        <v>0</v>
      </c>
      <c r="AF194" s="222">
        <f t="shared" si="105"/>
        <v>0</v>
      </c>
      <c r="AG194" s="222">
        <f t="shared" si="105"/>
        <v>0</v>
      </c>
      <c r="AH194" s="222">
        <f t="shared" si="105"/>
        <v>0</v>
      </c>
      <c r="AI194" s="222">
        <f t="shared" si="105"/>
        <v>0</v>
      </c>
      <c r="AJ194" s="222">
        <f t="shared" si="105"/>
        <v>0</v>
      </c>
      <c r="AK194" s="222">
        <f t="shared" si="105"/>
        <v>0</v>
      </c>
      <c r="AL194" s="222">
        <f t="shared" si="105"/>
        <v>0</v>
      </c>
      <c r="AM194" s="222">
        <f>AM186+AM193</f>
        <v>0</v>
      </c>
      <c r="AN194" s="222">
        <f t="shared" ref="AN194:AX194" si="106">AN186+AN193</f>
        <v>0</v>
      </c>
      <c r="AO194" s="222">
        <f t="shared" si="106"/>
        <v>0</v>
      </c>
      <c r="AP194" s="222">
        <f t="shared" si="106"/>
        <v>0</v>
      </c>
      <c r="AQ194" s="222">
        <f t="shared" si="106"/>
        <v>0</v>
      </c>
      <c r="AR194" s="222">
        <f t="shared" si="106"/>
        <v>0</v>
      </c>
      <c r="AS194" s="222">
        <f t="shared" si="106"/>
        <v>0</v>
      </c>
      <c r="AT194" s="222">
        <f t="shared" si="106"/>
        <v>0</v>
      </c>
      <c r="AU194" s="222">
        <f t="shared" si="106"/>
        <v>0</v>
      </c>
      <c r="AV194" s="222">
        <f t="shared" si="106"/>
        <v>0</v>
      </c>
      <c r="AW194" s="222">
        <f t="shared" si="106"/>
        <v>0</v>
      </c>
      <c r="AX194" s="222">
        <f t="shared" si="106"/>
        <v>0</v>
      </c>
      <c r="AY194" s="222">
        <f>AY186+AY193</f>
        <v>0</v>
      </c>
    </row>
    <row r="195" spans="1:51" x14ac:dyDescent="0.25">
      <c r="A195" s="99"/>
      <c r="B195" s="99"/>
      <c r="C195" s="102"/>
      <c r="D195" s="102"/>
      <c r="E195" s="102"/>
      <c r="F195" s="102"/>
      <c r="G195" s="102"/>
      <c r="H195" s="102"/>
      <c r="I195" s="102"/>
      <c r="J195" s="102"/>
      <c r="K195" s="102"/>
      <c r="L195" s="102"/>
      <c r="M195" s="102"/>
      <c r="N195" s="102"/>
      <c r="O195" s="102"/>
      <c r="P195" s="102"/>
      <c r="Q195" s="102"/>
      <c r="R195" s="102"/>
      <c r="S195" s="102"/>
      <c r="T195" s="102"/>
      <c r="U195" s="102"/>
      <c r="V195" s="102"/>
      <c r="W195" s="102"/>
      <c r="X195" s="102"/>
      <c r="Y195" s="102"/>
      <c r="Z195" s="102"/>
      <c r="AA195" s="102"/>
      <c r="AB195" s="102"/>
      <c r="AC195" s="102"/>
      <c r="AD195" s="102"/>
      <c r="AE195" s="102"/>
      <c r="AF195" s="102"/>
      <c r="AG195" s="102"/>
      <c r="AH195" s="102"/>
      <c r="AI195" s="102"/>
      <c r="AJ195" s="102"/>
      <c r="AK195" s="102"/>
      <c r="AL195" s="102"/>
      <c r="AM195" s="102"/>
      <c r="AN195" s="102"/>
      <c r="AO195" s="102"/>
      <c r="AP195" s="102"/>
      <c r="AQ195" s="102"/>
      <c r="AR195" s="102"/>
      <c r="AS195" s="102"/>
      <c r="AT195" s="102"/>
      <c r="AU195" s="102"/>
      <c r="AV195" s="102"/>
      <c r="AW195" s="102"/>
      <c r="AX195" s="102"/>
      <c r="AY195" s="102"/>
    </row>
    <row r="196" spans="1:51" x14ac:dyDescent="0.25">
      <c r="A196" s="99"/>
      <c r="B196" s="99" t="s">
        <v>142</v>
      </c>
      <c r="C196" s="114">
        <f t="shared" ref="C196" si="107">SUM(C182:C183)</f>
        <v>0</v>
      </c>
      <c r="D196" s="114">
        <f t="shared" ref="D196:AY196" si="108">SUM(D182:D183)</f>
        <v>79.446455872930457</v>
      </c>
      <c r="E196" s="115">
        <f t="shared" si="108"/>
        <v>5.2102181189807979</v>
      </c>
      <c r="F196" s="115">
        <f t="shared" si="108"/>
        <v>745.62135580121992</v>
      </c>
      <c r="G196" s="115">
        <f t="shared" si="108"/>
        <v>0</v>
      </c>
      <c r="H196" s="115">
        <f t="shared" si="108"/>
        <v>281.53254500964687</v>
      </c>
      <c r="I196" s="115">
        <f t="shared" si="108"/>
        <v>0</v>
      </c>
      <c r="J196" s="115">
        <f t="shared" si="108"/>
        <v>0</v>
      </c>
      <c r="K196" s="115">
        <f t="shared" si="108"/>
        <v>0</v>
      </c>
      <c r="L196" s="115">
        <f t="shared" si="108"/>
        <v>1584.3233471256547</v>
      </c>
      <c r="M196" s="116">
        <f t="shared" si="108"/>
        <v>2118.675557604498</v>
      </c>
      <c r="N196" s="116">
        <f t="shared" si="108"/>
        <v>3706.0954429146641</v>
      </c>
      <c r="O196" s="228">
        <f t="shared" si="108"/>
        <v>0</v>
      </c>
      <c r="P196" s="228">
        <f t="shared" si="108"/>
        <v>0</v>
      </c>
      <c r="Q196" s="229">
        <f t="shared" si="108"/>
        <v>0</v>
      </c>
      <c r="R196" s="229">
        <f t="shared" si="108"/>
        <v>0</v>
      </c>
      <c r="S196" s="229">
        <f t="shared" si="108"/>
        <v>0</v>
      </c>
      <c r="T196" s="229">
        <f t="shared" si="108"/>
        <v>0</v>
      </c>
      <c r="U196" s="229">
        <f t="shared" si="108"/>
        <v>0</v>
      </c>
      <c r="V196" s="229">
        <f t="shared" si="108"/>
        <v>0</v>
      </c>
      <c r="W196" s="229">
        <f t="shared" si="108"/>
        <v>0</v>
      </c>
      <c r="X196" s="229">
        <f t="shared" si="108"/>
        <v>0</v>
      </c>
      <c r="Y196" s="230">
        <f t="shared" si="108"/>
        <v>0</v>
      </c>
      <c r="Z196" s="230">
        <f t="shared" si="108"/>
        <v>0</v>
      </c>
      <c r="AA196" s="228">
        <f t="shared" si="108"/>
        <v>0</v>
      </c>
      <c r="AB196" s="228">
        <f t="shared" si="108"/>
        <v>0</v>
      </c>
      <c r="AC196" s="229">
        <f t="shared" si="108"/>
        <v>0</v>
      </c>
      <c r="AD196" s="229">
        <f t="shared" si="108"/>
        <v>0</v>
      </c>
      <c r="AE196" s="229">
        <f t="shared" si="108"/>
        <v>0</v>
      </c>
      <c r="AF196" s="229">
        <f t="shared" si="108"/>
        <v>0</v>
      </c>
      <c r="AG196" s="229">
        <f t="shared" si="108"/>
        <v>0</v>
      </c>
      <c r="AH196" s="229">
        <f t="shared" si="108"/>
        <v>0</v>
      </c>
      <c r="AI196" s="229">
        <f t="shared" si="108"/>
        <v>0</v>
      </c>
      <c r="AJ196" s="229">
        <f t="shared" si="108"/>
        <v>0</v>
      </c>
      <c r="AK196" s="230">
        <f t="shared" si="108"/>
        <v>0</v>
      </c>
      <c r="AL196" s="230">
        <f t="shared" si="108"/>
        <v>0</v>
      </c>
      <c r="AM196" s="228">
        <f t="shared" si="108"/>
        <v>0</v>
      </c>
      <c r="AN196" s="228">
        <f t="shared" si="108"/>
        <v>0</v>
      </c>
      <c r="AO196" s="229">
        <f t="shared" si="108"/>
        <v>0</v>
      </c>
      <c r="AP196" s="229">
        <f t="shared" si="108"/>
        <v>0</v>
      </c>
      <c r="AQ196" s="229">
        <f t="shared" si="108"/>
        <v>0</v>
      </c>
      <c r="AR196" s="229">
        <f t="shared" si="108"/>
        <v>0</v>
      </c>
      <c r="AS196" s="229">
        <f t="shared" si="108"/>
        <v>0</v>
      </c>
      <c r="AT196" s="229">
        <f t="shared" si="108"/>
        <v>0</v>
      </c>
      <c r="AU196" s="229">
        <f t="shared" si="108"/>
        <v>0</v>
      </c>
      <c r="AV196" s="229">
        <f t="shared" si="108"/>
        <v>0</v>
      </c>
      <c r="AW196" s="230">
        <f t="shared" si="108"/>
        <v>0</v>
      </c>
      <c r="AX196" s="230">
        <f t="shared" si="108"/>
        <v>0</v>
      </c>
      <c r="AY196" s="228">
        <f t="shared" si="108"/>
        <v>0</v>
      </c>
    </row>
    <row r="197" spans="1:51" x14ac:dyDescent="0.25">
      <c r="A197" s="99"/>
      <c r="B197" s="99" t="s">
        <v>143</v>
      </c>
      <c r="C197" s="114">
        <f t="shared" ref="C197" si="109">SUM(C189:C190)</f>
        <v>0</v>
      </c>
      <c r="D197" s="114">
        <f t="shared" ref="D197:AY197" si="110">SUM(D189:D190)</f>
        <v>0</v>
      </c>
      <c r="E197" s="115">
        <f t="shared" si="110"/>
        <v>429.37352838570484</v>
      </c>
      <c r="F197" s="115">
        <f t="shared" si="110"/>
        <v>0</v>
      </c>
      <c r="G197" s="115">
        <f t="shared" si="110"/>
        <v>1100.0659372305893</v>
      </c>
      <c r="H197" s="115">
        <f t="shared" si="110"/>
        <v>2551.7108654778408</v>
      </c>
      <c r="I197" s="115">
        <f t="shared" si="110"/>
        <v>4746.0493193602006</v>
      </c>
      <c r="J197" s="115">
        <f t="shared" si="110"/>
        <v>5378.1845365894078</v>
      </c>
      <c r="K197" s="115">
        <f t="shared" si="110"/>
        <v>0</v>
      </c>
      <c r="L197" s="115">
        <f t="shared" si="110"/>
        <v>1767.0478720669691</v>
      </c>
      <c r="M197" s="116">
        <f t="shared" si="110"/>
        <v>1194.6700701281363</v>
      </c>
      <c r="N197" s="116">
        <f t="shared" si="110"/>
        <v>0</v>
      </c>
      <c r="O197" s="228">
        <f t="shared" si="110"/>
        <v>0</v>
      </c>
      <c r="P197" s="228">
        <f t="shared" si="110"/>
        <v>0</v>
      </c>
      <c r="Q197" s="229">
        <f t="shared" si="110"/>
        <v>0</v>
      </c>
      <c r="R197" s="229">
        <f t="shared" si="110"/>
        <v>0</v>
      </c>
      <c r="S197" s="229">
        <f t="shared" si="110"/>
        <v>0</v>
      </c>
      <c r="T197" s="229">
        <f t="shared" si="110"/>
        <v>0</v>
      </c>
      <c r="U197" s="229">
        <f t="shared" si="110"/>
        <v>0</v>
      </c>
      <c r="V197" s="229">
        <f t="shared" si="110"/>
        <v>0</v>
      </c>
      <c r="W197" s="229">
        <f t="shared" si="110"/>
        <v>0</v>
      </c>
      <c r="X197" s="229">
        <f t="shared" si="110"/>
        <v>0</v>
      </c>
      <c r="Y197" s="230">
        <f t="shared" si="110"/>
        <v>0</v>
      </c>
      <c r="Z197" s="230">
        <f t="shared" si="110"/>
        <v>0</v>
      </c>
      <c r="AA197" s="228">
        <f t="shared" si="110"/>
        <v>0</v>
      </c>
      <c r="AB197" s="228">
        <f t="shared" si="110"/>
        <v>0</v>
      </c>
      <c r="AC197" s="229">
        <f t="shared" si="110"/>
        <v>0</v>
      </c>
      <c r="AD197" s="229">
        <f t="shared" si="110"/>
        <v>0</v>
      </c>
      <c r="AE197" s="229">
        <f t="shared" si="110"/>
        <v>0</v>
      </c>
      <c r="AF197" s="229">
        <f t="shared" si="110"/>
        <v>0</v>
      </c>
      <c r="AG197" s="229">
        <f t="shared" si="110"/>
        <v>0</v>
      </c>
      <c r="AH197" s="229">
        <f t="shared" si="110"/>
        <v>0</v>
      </c>
      <c r="AI197" s="229">
        <f t="shared" si="110"/>
        <v>0</v>
      </c>
      <c r="AJ197" s="229">
        <f t="shared" si="110"/>
        <v>0</v>
      </c>
      <c r="AK197" s="230">
        <f t="shared" si="110"/>
        <v>0</v>
      </c>
      <c r="AL197" s="230">
        <f t="shared" si="110"/>
        <v>0</v>
      </c>
      <c r="AM197" s="228">
        <f t="shared" si="110"/>
        <v>0</v>
      </c>
      <c r="AN197" s="228">
        <f t="shared" si="110"/>
        <v>0</v>
      </c>
      <c r="AO197" s="229">
        <f t="shared" si="110"/>
        <v>0</v>
      </c>
      <c r="AP197" s="229">
        <f t="shared" si="110"/>
        <v>0</v>
      </c>
      <c r="AQ197" s="229">
        <f t="shared" si="110"/>
        <v>0</v>
      </c>
      <c r="AR197" s="229">
        <f t="shared" si="110"/>
        <v>0</v>
      </c>
      <c r="AS197" s="229">
        <f t="shared" si="110"/>
        <v>0</v>
      </c>
      <c r="AT197" s="229">
        <f t="shared" si="110"/>
        <v>0</v>
      </c>
      <c r="AU197" s="229">
        <f t="shared" si="110"/>
        <v>0</v>
      </c>
      <c r="AV197" s="229">
        <f t="shared" si="110"/>
        <v>0</v>
      </c>
      <c r="AW197" s="230">
        <f t="shared" si="110"/>
        <v>0</v>
      </c>
      <c r="AX197" s="230">
        <f t="shared" si="110"/>
        <v>0</v>
      </c>
      <c r="AY197" s="228">
        <f t="shared" si="110"/>
        <v>0</v>
      </c>
    </row>
    <row r="198" spans="1:51" x14ac:dyDescent="0.25">
      <c r="A198" s="99"/>
      <c r="B198" s="99" t="s">
        <v>130</v>
      </c>
      <c r="C198" s="117">
        <f t="shared" ref="C198" si="111">SUM(C196:C197)</f>
        <v>0</v>
      </c>
      <c r="D198" s="117">
        <f t="shared" ref="D198:AY198" si="112">SUM(D196:D197)</f>
        <v>79.446455872930457</v>
      </c>
      <c r="E198" s="117">
        <f t="shared" si="112"/>
        <v>434.58374650468562</v>
      </c>
      <c r="F198" s="117">
        <f t="shared" si="112"/>
        <v>745.62135580121992</v>
      </c>
      <c r="G198" s="117">
        <f t="shared" si="112"/>
        <v>1100.0659372305893</v>
      </c>
      <c r="H198" s="117">
        <f t="shared" si="112"/>
        <v>2833.2434104874878</v>
      </c>
      <c r="I198" s="117">
        <f t="shared" si="112"/>
        <v>4746.0493193602006</v>
      </c>
      <c r="J198" s="117">
        <f t="shared" si="112"/>
        <v>5378.1845365894078</v>
      </c>
      <c r="K198" s="117">
        <f t="shared" si="112"/>
        <v>0</v>
      </c>
      <c r="L198" s="117">
        <f t="shared" si="112"/>
        <v>3351.3712191926238</v>
      </c>
      <c r="M198" s="118">
        <f t="shared" si="112"/>
        <v>3313.3456277326341</v>
      </c>
      <c r="N198" s="118">
        <f t="shared" si="112"/>
        <v>3706.0954429146641</v>
      </c>
      <c r="O198" s="231">
        <f t="shared" si="112"/>
        <v>0</v>
      </c>
      <c r="P198" s="231">
        <f t="shared" si="112"/>
        <v>0</v>
      </c>
      <c r="Q198" s="231">
        <f t="shared" si="112"/>
        <v>0</v>
      </c>
      <c r="R198" s="231">
        <f t="shared" si="112"/>
        <v>0</v>
      </c>
      <c r="S198" s="231">
        <f t="shared" si="112"/>
        <v>0</v>
      </c>
      <c r="T198" s="231">
        <f t="shared" si="112"/>
        <v>0</v>
      </c>
      <c r="U198" s="231">
        <f t="shared" si="112"/>
        <v>0</v>
      </c>
      <c r="V198" s="231">
        <f t="shared" si="112"/>
        <v>0</v>
      </c>
      <c r="W198" s="231">
        <f t="shared" si="112"/>
        <v>0</v>
      </c>
      <c r="X198" s="231">
        <f t="shared" si="112"/>
        <v>0</v>
      </c>
      <c r="Y198" s="232">
        <f t="shared" si="112"/>
        <v>0</v>
      </c>
      <c r="Z198" s="232">
        <f t="shared" si="112"/>
        <v>0</v>
      </c>
      <c r="AA198" s="231">
        <f t="shared" si="112"/>
        <v>0</v>
      </c>
      <c r="AB198" s="231">
        <f t="shared" si="112"/>
        <v>0</v>
      </c>
      <c r="AC198" s="231">
        <f t="shared" si="112"/>
        <v>0</v>
      </c>
      <c r="AD198" s="231">
        <f t="shared" si="112"/>
        <v>0</v>
      </c>
      <c r="AE198" s="231">
        <f t="shared" si="112"/>
        <v>0</v>
      </c>
      <c r="AF198" s="231">
        <f t="shared" si="112"/>
        <v>0</v>
      </c>
      <c r="AG198" s="231">
        <f t="shared" si="112"/>
        <v>0</v>
      </c>
      <c r="AH198" s="231">
        <f t="shared" si="112"/>
        <v>0</v>
      </c>
      <c r="AI198" s="231">
        <f t="shared" si="112"/>
        <v>0</v>
      </c>
      <c r="AJ198" s="231">
        <f t="shared" si="112"/>
        <v>0</v>
      </c>
      <c r="AK198" s="232">
        <f t="shared" si="112"/>
        <v>0</v>
      </c>
      <c r="AL198" s="232">
        <f t="shared" si="112"/>
        <v>0</v>
      </c>
      <c r="AM198" s="231">
        <f t="shared" si="112"/>
        <v>0</v>
      </c>
      <c r="AN198" s="231">
        <f t="shared" si="112"/>
        <v>0</v>
      </c>
      <c r="AO198" s="231">
        <f t="shared" si="112"/>
        <v>0</v>
      </c>
      <c r="AP198" s="231">
        <f t="shared" si="112"/>
        <v>0</v>
      </c>
      <c r="AQ198" s="231">
        <f t="shared" si="112"/>
        <v>0</v>
      </c>
      <c r="AR198" s="231">
        <f t="shared" si="112"/>
        <v>0</v>
      </c>
      <c r="AS198" s="231">
        <f t="shared" si="112"/>
        <v>0</v>
      </c>
      <c r="AT198" s="231">
        <f t="shared" si="112"/>
        <v>0</v>
      </c>
      <c r="AU198" s="231">
        <f t="shared" si="112"/>
        <v>0</v>
      </c>
      <c r="AV198" s="231">
        <f t="shared" si="112"/>
        <v>0</v>
      </c>
      <c r="AW198" s="232">
        <f t="shared" si="112"/>
        <v>0</v>
      </c>
      <c r="AX198" s="232">
        <f t="shared" si="112"/>
        <v>0</v>
      </c>
      <c r="AY198" s="231">
        <f t="shared" si="112"/>
        <v>0</v>
      </c>
    </row>
    <row r="200" spans="1:51" x14ac:dyDescent="0.25">
      <c r="B200" s="169" t="s">
        <v>221</v>
      </c>
      <c r="C200" s="363">
        <f>C198-C73</f>
        <v>0</v>
      </c>
      <c r="D200" s="363">
        <f t="shared" ref="D200:N200" si="113">D198-D73</f>
        <v>-2.3876127912103584E-4</v>
      </c>
      <c r="E200" s="363">
        <f t="shared" si="113"/>
        <v>-1.612306801973773E-3</v>
      </c>
      <c r="F200" s="363">
        <f t="shared" si="113"/>
        <v>-2.3722086767747896E-3</v>
      </c>
      <c r="G200" s="363">
        <f t="shared" si="113"/>
        <v>-1.0801593891528682E-2</v>
      </c>
      <c r="H200" s="363">
        <f t="shared" si="113"/>
        <v>3.8582838674301456E-3</v>
      </c>
      <c r="I200" s="363">
        <f t="shared" si="113"/>
        <v>-1.31372484665917E-2</v>
      </c>
      <c r="J200" s="363">
        <f t="shared" si="113"/>
        <v>-3.259967887061066E-3</v>
      </c>
      <c r="K200" s="363">
        <f t="shared" si="113"/>
        <v>-4450.9729674716527</v>
      </c>
      <c r="L200" s="363">
        <f t="shared" si="113"/>
        <v>1.2124499548463064E-2</v>
      </c>
      <c r="M200" s="363">
        <f t="shared" si="113"/>
        <v>-1.3511097266473371E-2</v>
      </c>
      <c r="N200" s="363">
        <f t="shared" si="113"/>
        <v>-1.066464709401771E-2</v>
      </c>
    </row>
    <row r="201" spans="1:51" x14ac:dyDescent="0.25">
      <c r="B201" s="169" t="s">
        <v>222</v>
      </c>
    </row>
  </sheetData>
  <mergeCells count="22">
    <mergeCell ref="A142:A158"/>
    <mergeCell ref="A161:A177"/>
    <mergeCell ref="C125:N125"/>
    <mergeCell ref="O125:Z125"/>
    <mergeCell ref="AA125:AL125"/>
    <mergeCell ref="O107:Z107"/>
    <mergeCell ref="AA107:AL107"/>
    <mergeCell ref="AM107:AX107"/>
    <mergeCell ref="C107:N107"/>
    <mergeCell ref="A126:A139"/>
    <mergeCell ref="AM125:AX125"/>
    <mergeCell ref="A108:A122"/>
    <mergeCell ref="B108:N108"/>
    <mergeCell ref="O108:Z108"/>
    <mergeCell ref="AA108:AL108"/>
    <mergeCell ref="AM108:AX108"/>
    <mergeCell ref="A92:A105"/>
    <mergeCell ref="A77:A90"/>
    <mergeCell ref="A4:A19"/>
    <mergeCell ref="A22:A37"/>
    <mergeCell ref="A40:A55"/>
    <mergeCell ref="A58:A74"/>
  </mergeCells>
  <conditionalFormatting sqref="C178:AY178">
    <cfRule type="expression" dxfId="0" priority="1">
      <formula>$C$178&lt;&gt;$C$73</formula>
    </cfRule>
  </conditionalFormatting>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9" tint="0.59999389629810485"/>
  </sheetPr>
  <dimension ref="A1:BA97"/>
  <sheetViews>
    <sheetView topLeftCell="A14" zoomScale="80" zoomScaleNormal="80" workbookViewId="0">
      <pane xSplit="2" topLeftCell="AP1" activePane="topRight" state="frozen"/>
      <selection activeCell="C61" sqref="C61:H61"/>
      <selection pane="topRight" activeCell="AZ14" sqref="AZ1:CH1048576"/>
    </sheetView>
  </sheetViews>
  <sheetFormatPr defaultRowHeight="15" x14ac:dyDescent="0.25"/>
  <cols>
    <col min="1" max="1" width="10.5703125" customWidth="1"/>
    <col min="2" max="2" width="24.85546875" customWidth="1"/>
    <col min="3" max="3" width="15.85546875" bestFit="1" customWidth="1"/>
    <col min="4" max="8" width="13.85546875" customWidth="1"/>
    <col min="9" max="14" width="14.140625" bestFit="1" customWidth="1"/>
    <col min="15" max="51" width="13.85546875" customWidth="1"/>
    <col min="52" max="52" width="10.5703125" bestFit="1" customWidth="1"/>
    <col min="53" max="53" width="10.5703125" customWidth="1"/>
  </cols>
  <sheetData>
    <row r="1" spans="1:53" s="2" customFormat="1" ht="15.75" thickBot="1" x14ac:dyDescent="0.3">
      <c r="A1" s="18"/>
      <c r="B1" s="18"/>
      <c r="C1" s="18"/>
      <c r="D1" s="18"/>
      <c r="E1" s="18"/>
      <c r="F1" s="18"/>
      <c r="G1" s="18"/>
      <c r="H1" s="18"/>
      <c r="I1" s="18"/>
      <c r="J1" s="18"/>
      <c r="K1" s="18"/>
      <c r="L1" s="18"/>
      <c r="M1" s="18"/>
      <c r="N1" s="18"/>
      <c r="O1" s="18"/>
      <c r="P1" s="18"/>
      <c r="Q1" s="18"/>
      <c r="R1" s="18"/>
      <c r="S1" s="18"/>
      <c r="T1" s="18"/>
      <c r="U1" s="18"/>
      <c r="V1" s="18"/>
      <c r="W1" s="18"/>
      <c r="X1" s="18"/>
      <c r="Y1" s="18"/>
      <c r="Z1" s="18"/>
      <c r="AA1" s="18"/>
      <c r="AB1" s="18"/>
      <c r="AC1" s="18"/>
      <c r="AD1" s="18"/>
      <c r="AE1" s="18"/>
      <c r="AF1" s="18"/>
      <c r="AG1" s="18"/>
      <c r="AH1" s="18"/>
      <c r="AI1" s="18"/>
      <c r="AJ1" s="18"/>
      <c r="AK1" s="18"/>
      <c r="AL1" s="18"/>
      <c r="AM1" s="18"/>
      <c r="AN1" s="18"/>
      <c r="AO1" s="18"/>
      <c r="AP1" s="18"/>
      <c r="AQ1" s="18"/>
      <c r="AR1" s="18"/>
      <c r="AS1" s="18"/>
      <c r="AT1" s="18"/>
      <c r="AU1" s="18"/>
      <c r="AV1" s="18"/>
      <c r="AW1" s="18"/>
      <c r="AX1" s="18"/>
      <c r="AY1" s="18"/>
      <c r="AZ1"/>
      <c r="BA1"/>
    </row>
    <row r="2" spans="1:53" ht="15.75" thickBot="1" x14ac:dyDescent="0.3">
      <c r="A2" s="18"/>
      <c r="B2" s="28" t="s">
        <v>13</v>
      </c>
      <c r="C2" s="385">
        <f>' 1M - RES'!C2</f>
        <v>0.79559297687405006</v>
      </c>
      <c r="D2" s="385">
        <f>C2</f>
        <v>0.79559297687405006</v>
      </c>
      <c r="E2" s="385">
        <f t="shared" ref="E2:AY2" si="0">D2</f>
        <v>0.79559297687405006</v>
      </c>
      <c r="F2" s="385">
        <f t="shared" si="0"/>
        <v>0.79559297687405006</v>
      </c>
      <c r="G2" s="385">
        <f t="shared" si="0"/>
        <v>0.79559297687405006</v>
      </c>
      <c r="H2" s="385">
        <f t="shared" si="0"/>
        <v>0.79559297687405006</v>
      </c>
      <c r="I2" s="385">
        <f t="shared" si="0"/>
        <v>0.79559297687405006</v>
      </c>
      <c r="J2" s="385">
        <f t="shared" si="0"/>
        <v>0.79559297687405006</v>
      </c>
      <c r="K2" s="385">
        <f t="shared" si="0"/>
        <v>0.79559297687405006</v>
      </c>
      <c r="L2" s="385">
        <f t="shared" si="0"/>
        <v>0.79559297687405006</v>
      </c>
      <c r="M2" s="385">
        <f t="shared" si="0"/>
        <v>0.79559297687405006</v>
      </c>
      <c r="N2" s="385">
        <f t="shared" si="0"/>
        <v>0.79559297687405006</v>
      </c>
      <c r="O2" s="385">
        <f t="shared" si="0"/>
        <v>0.79559297687405006</v>
      </c>
      <c r="P2" s="385">
        <f t="shared" si="0"/>
        <v>0.79559297687405006</v>
      </c>
      <c r="Q2" s="385">
        <f t="shared" si="0"/>
        <v>0.79559297687405006</v>
      </c>
      <c r="R2" s="385">
        <f t="shared" si="0"/>
        <v>0.79559297687405006</v>
      </c>
      <c r="S2" s="385">
        <f t="shared" si="0"/>
        <v>0.79559297687405006</v>
      </c>
      <c r="T2" s="385">
        <f t="shared" si="0"/>
        <v>0.79559297687405006</v>
      </c>
      <c r="U2" s="385">
        <f t="shared" si="0"/>
        <v>0.79559297687405006</v>
      </c>
      <c r="V2" s="385">
        <f t="shared" si="0"/>
        <v>0.79559297687405006</v>
      </c>
      <c r="W2" s="385">
        <f t="shared" si="0"/>
        <v>0.79559297687405006</v>
      </c>
      <c r="X2" s="385">
        <f t="shared" si="0"/>
        <v>0.79559297687405006</v>
      </c>
      <c r="Y2" s="385">
        <f t="shared" si="0"/>
        <v>0.79559297687405006</v>
      </c>
      <c r="Z2" s="385">
        <f t="shared" si="0"/>
        <v>0.79559297687405006</v>
      </c>
      <c r="AA2" s="385">
        <f t="shared" si="0"/>
        <v>0.79559297687405006</v>
      </c>
      <c r="AB2" s="385">
        <f t="shared" si="0"/>
        <v>0.79559297687405006</v>
      </c>
      <c r="AC2" s="385">
        <f t="shared" si="0"/>
        <v>0.79559297687405006</v>
      </c>
      <c r="AD2" s="385">
        <f t="shared" si="0"/>
        <v>0.79559297687405006</v>
      </c>
      <c r="AE2" s="385">
        <f t="shared" si="0"/>
        <v>0.79559297687405006</v>
      </c>
      <c r="AF2" s="385">
        <f t="shared" si="0"/>
        <v>0.79559297687405006</v>
      </c>
      <c r="AG2" s="385">
        <f t="shared" si="0"/>
        <v>0.79559297687405006</v>
      </c>
      <c r="AH2" s="385">
        <f t="shared" si="0"/>
        <v>0.79559297687405006</v>
      </c>
      <c r="AI2" s="385">
        <f t="shared" si="0"/>
        <v>0.79559297687405006</v>
      </c>
      <c r="AJ2" s="385">
        <f t="shared" si="0"/>
        <v>0.79559297687405006</v>
      </c>
      <c r="AK2" s="385">
        <f t="shared" si="0"/>
        <v>0.79559297687405006</v>
      </c>
      <c r="AL2" s="385">
        <f t="shared" si="0"/>
        <v>0.79559297687405006</v>
      </c>
      <c r="AM2" s="385">
        <f t="shared" si="0"/>
        <v>0.79559297687405006</v>
      </c>
      <c r="AN2" s="385">
        <f t="shared" si="0"/>
        <v>0.79559297687405006</v>
      </c>
      <c r="AO2" s="385">
        <f t="shared" si="0"/>
        <v>0.79559297687405006</v>
      </c>
      <c r="AP2" s="385">
        <f t="shared" si="0"/>
        <v>0.79559297687405006</v>
      </c>
      <c r="AQ2" s="385">
        <f t="shared" si="0"/>
        <v>0.79559297687405006</v>
      </c>
      <c r="AR2" s="385">
        <f t="shared" si="0"/>
        <v>0.79559297687405006</v>
      </c>
      <c r="AS2" s="385">
        <f t="shared" si="0"/>
        <v>0.79559297687405006</v>
      </c>
      <c r="AT2" s="385">
        <f t="shared" si="0"/>
        <v>0.79559297687405006</v>
      </c>
      <c r="AU2" s="385">
        <f t="shared" si="0"/>
        <v>0.79559297687405006</v>
      </c>
      <c r="AV2" s="385">
        <f t="shared" si="0"/>
        <v>0.79559297687405006</v>
      </c>
      <c r="AW2" s="385">
        <f t="shared" si="0"/>
        <v>0.79559297687405006</v>
      </c>
      <c r="AX2" s="385">
        <f t="shared" si="0"/>
        <v>0.79559297687405006</v>
      </c>
      <c r="AY2" s="385">
        <f t="shared" si="0"/>
        <v>0.79559297687405006</v>
      </c>
    </row>
    <row r="3" spans="1:53" s="7" customFormat="1" ht="16.5" customHeight="1" thickBot="1" x14ac:dyDescent="0.4">
      <c r="B3" s="67"/>
      <c r="C3" s="623"/>
      <c r="D3" s="623"/>
      <c r="E3" s="623"/>
      <c r="F3" s="623"/>
      <c r="G3" s="623"/>
      <c r="H3" s="623"/>
      <c r="I3" s="623"/>
      <c r="J3" s="623"/>
      <c r="K3" s="623"/>
      <c r="L3" s="623"/>
      <c r="M3" s="623"/>
      <c r="N3" s="623"/>
      <c r="O3" s="623"/>
    </row>
    <row r="4" spans="1:53" ht="15.75" customHeight="1" thickBot="1" x14ac:dyDescent="0.3">
      <c r="A4" s="574" t="s">
        <v>14</v>
      </c>
      <c r="B4" s="17" t="s">
        <v>10</v>
      </c>
      <c r="C4" s="146">
        <v>44197</v>
      </c>
      <c r="D4" s="146">
        <v>44228</v>
      </c>
      <c r="E4" s="146">
        <v>44256</v>
      </c>
      <c r="F4" s="146">
        <v>44287</v>
      </c>
      <c r="G4" s="146">
        <v>44317</v>
      </c>
      <c r="H4" s="146">
        <v>44348</v>
      </c>
      <c r="I4" s="146">
        <v>44378</v>
      </c>
      <c r="J4" s="146">
        <v>44409</v>
      </c>
      <c r="K4" s="146">
        <v>44440</v>
      </c>
      <c r="L4" s="146">
        <v>44470</v>
      </c>
      <c r="M4" s="146">
        <v>44501</v>
      </c>
      <c r="N4" s="146">
        <v>44531</v>
      </c>
      <c r="O4" s="146">
        <v>44562</v>
      </c>
      <c r="P4" s="146">
        <v>44593</v>
      </c>
      <c r="Q4" s="146">
        <v>44621</v>
      </c>
      <c r="R4" s="146">
        <v>44652</v>
      </c>
      <c r="S4" s="146">
        <v>44682</v>
      </c>
      <c r="T4" s="146">
        <v>44713</v>
      </c>
      <c r="U4" s="146">
        <v>44743</v>
      </c>
      <c r="V4" s="146">
        <v>44774</v>
      </c>
      <c r="W4" s="146">
        <v>44805</v>
      </c>
      <c r="X4" s="146">
        <v>44835</v>
      </c>
      <c r="Y4" s="146">
        <v>44866</v>
      </c>
      <c r="Z4" s="146">
        <v>44896</v>
      </c>
      <c r="AA4" s="146">
        <v>44927</v>
      </c>
      <c r="AB4" s="146">
        <v>44958</v>
      </c>
      <c r="AC4" s="146">
        <v>44986</v>
      </c>
      <c r="AD4" s="146">
        <v>45017</v>
      </c>
      <c r="AE4" s="146">
        <v>45047</v>
      </c>
      <c r="AF4" s="146">
        <v>45078</v>
      </c>
      <c r="AG4" s="146">
        <v>45108</v>
      </c>
      <c r="AH4" s="146">
        <v>45139</v>
      </c>
      <c r="AI4" s="146">
        <v>45170</v>
      </c>
      <c r="AJ4" s="146">
        <v>45200</v>
      </c>
      <c r="AK4" s="146">
        <v>45231</v>
      </c>
      <c r="AL4" s="146">
        <v>45261</v>
      </c>
      <c r="AM4" s="146">
        <v>45292</v>
      </c>
      <c r="AN4" s="146">
        <v>45323</v>
      </c>
      <c r="AO4" s="146">
        <v>45352</v>
      </c>
      <c r="AP4" s="146">
        <v>45383</v>
      </c>
      <c r="AQ4" s="146">
        <v>45413</v>
      </c>
      <c r="AR4" s="146">
        <v>45444</v>
      </c>
      <c r="AS4" s="146">
        <v>45474</v>
      </c>
      <c r="AT4" s="146">
        <v>45505</v>
      </c>
      <c r="AU4" s="146">
        <v>45536</v>
      </c>
      <c r="AV4" s="146">
        <v>45566</v>
      </c>
      <c r="AW4" s="146">
        <v>45597</v>
      </c>
      <c r="AX4" s="146">
        <v>45627</v>
      </c>
      <c r="AY4" s="146">
        <v>45658</v>
      </c>
    </row>
    <row r="5" spans="1:53" ht="15" customHeight="1" x14ac:dyDescent="0.25">
      <c r="A5" s="575"/>
      <c r="B5" s="11" t="s">
        <v>0</v>
      </c>
      <c r="C5" s="3">
        <f>'RES kWh ENTRY'!C214</f>
        <v>2537.6758575439453</v>
      </c>
      <c r="D5" s="3">
        <f>'RES kWh ENTRY'!D214</f>
        <v>0</v>
      </c>
      <c r="E5" s="3">
        <f>'RES kWh ENTRY'!E214</f>
        <v>46469.675590515137</v>
      </c>
      <c r="F5" s="3">
        <f>'RES kWh ENTRY'!F214</f>
        <v>10608.18267250061</v>
      </c>
      <c r="G5" s="3">
        <f>'RES kWh ENTRY'!G214</f>
        <v>8006.9045352935791</v>
      </c>
      <c r="H5" s="3">
        <f>'RES kWh ENTRY'!H214</f>
        <v>36137.807459072355</v>
      </c>
      <c r="I5" s="3">
        <f>'RES kWh ENTRY'!I214</f>
        <v>22861.593306472343</v>
      </c>
      <c r="J5" s="3">
        <f>'RES kWh ENTRY'!J214</f>
        <v>24854.183052635133</v>
      </c>
      <c r="K5" s="3">
        <f>'RES kWh ENTRY'!K214</f>
        <v>26686.017385407904</v>
      </c>
      <c r="L5" s="3">
        <f>'RES kWh ENTRY'!L214</f>
        <v>33400.05762414512</v>
      </c>
      <c r="M5" s="3">
        <f>'RES kWh ENTRY'!M214</f>
        <v>41046.93362223103</v>
      </c>
      <c r="N5" s="3">
        <f>'RES kWh ENTRY'!N214</f>
        <v>106162.84890441541</v>
      </c>
      <c r="O5" s="153"/>
      <c r="P5" s="153"/>
      <c r="Q5" s="153"/>
      <c r="R5" s="153"/>
      <c r="S5" s="153"/>
      <c r="T5" s="153"/>
      <c r="U5" s="153"/>
      <c r="V5" s="153"/>
      <c r="W5" s="153"/>
      <c r="X5" s="153"/>
      <c r="Y5" s="153"/>
      <c r="Z5" s="153"/>
      <c r="AA5" s="153"/>
      <c r="AB5" s="153"/>
      <c r="AC5" s="153"/>
      <c r="AD5" s="153"/>
      <c r="AE5" s="153"/>
      <c r="AF5" s="153"/>
      <c r="AG5" s="153"/>
      <c r="AH5" s="153"/>
      <c r="AI5" s="153"/>
      <c r="AJ5" s="153"/>
      <c r="AK5" s="153"/>
      <c r="AL5" s="153"/>
      <c r="AM5" s="153"/>
      <c r="AN5" s="153"/>
      <c r="AO5" s="153"/>
      <c r="AP5" s="153"/>
      <c r="AQ5" s="153"/>
      <c r="AR5" s="153"/>
      <c r="AS5" s="153"/>
      <c r="AT5" s="153"/>
      <c r="AU5" s="153"/>
      <c r="AV5" s="153"/>
      <c r="AW5" s="153"/>
      <c r="AX5" s="153"/>
      <c r="AY5" s="153"/>
    </row>
    <row r="6" spans="1:53" x14ac:dyDescent="0.25">
      <c r="A6" s="575"/>
      <c r="B6" s="12" t="s">
        <v>1</v>
      </c>
      <c r="C6" s="3">
        <f>'RES kWh ENTRY'!C215</f>
        <v>87188.597412109375</v>
      </c>
      <c r="D6" s="3">
        <f>'RES kWh ENTRY'!D215</f>
        <v>21102.877319335938</v>
      </c>
      <c r="E6" s="3">
        <f>'RES kWh ENTRY'!E215</f>
        <v>35057.571318413604</v>
      </c>
      <c r="F6" s="3">
        <f>'RES kWh ENTRY'!F215</f>
        <v>39211.667178859461</v>
      </c>
      <c r="G6" s="3">
        <f>'RES kWh ENTRY'!G215</f>
        <v>26875.958317618104</v>
      </c>
      <c r="H6" s="3">
        <f>'RES kWh ENTRY'!H215</f>
        <v>94361.549869952505</v>
      </c>
      <c r="I6" s="3">
        <f>'RES kWh ENTRY'!I215</f>
        <v>262263.91579741734</v>
      </c>
      <c r="J6" s="3">
        <f>'RES kWh ENTRY'!J215</f>
        <v>104335.68817318717</v>
      </c>
      <c r="K6" s="3">
        <f>'RES kWh ENTRY'!K215</f>
        <v>163331.87876603191</v>
      </c>
      <c r="L6" s="3">
        <f>'RES kWh ENTRY'!L215</f>
        <v>105344.09823313099</v>
      </c>
      <c r="M6" s="3">
        <f>'RES kWh ENTRY'!M215</f>
        <v>102778.03010348341</v>
      </c>
      <c r="N6" s="3">
        <f>'RES kWh ENTRY'!N215</f>
        <v>130885.85616158324</v>
      </c>
      <c r="O6" s="153"/>
      <c r="P6" s="153"/>
      <c r="Q6" s="153"/>
      <c r="R6" s="153"/>
      <c r="S6" s="153"/>
      <c r="T6" s="153"/>
      <c r="U6" s="153"/>
      <c r="V6" s="153"/>
      <c r="W6" s="153"/>
      <c r="X6" s="153"/>
      <c r="Y6" s="153"/>
      <c r="Z6" s="153"/>
      <c r="AA6" s="153"/>
      <c r="AB6" s="153"/>
      <c r="AC6" s="153"/>
      <c r="AD6" s="153"/>
      <c r="AE6" s="153"/>
      <c r="AF6" s="153"/>
      <c r="AG6" s="153"/>
      <c r="AH6" s="153"/>
      <c r="AI6" s="153"/>
      <c r="AJ6" s="153"/>
      <c r="AK6" s="153"/>
      <c r="AL6" s="153"/>
      <c r="AM6" s="153"/>
      <c r="AN6" s="153"/>
      <c r="AO6" s="153"/>
      <c r="AP6" s="153"/>
      <c r="AQ6" s="153"/>
      <c r="AR6" s="153"/>
      <c r="AS6" s="153"/>
      <c r="AT6" s="153"/>
      <c r="AU6" s="153"/>
      <c r="AV6" s="153"/>
      <c r="AW6" s="153"/>
      <c r="AX6" s="153"/>
      <c r="AY6" s="153"/>
    </row>
    <row r="7" spans="1:53" x14ac:dyDescent="0.25">
      <c r="A7" s="575"/>
      <c r="B7" s="11" t="s">
        <v>2</v>
      </c>
      <c r="C7" s="3">
        <f>'RES kWh ENTRY'!C216</f>
        <v>0</v>
      </c>
      <c r="D7" s="3">
        <f>'RES kWh ENTRY'!D216</f>
        <v>0</v>
      </c>
      <c r="E7" s="3">
        <f>'RES kWh ENTRY'!E216</f>
        <v>0</v>
      </c>
      <c r="F7" s="3">
        <f>'RES kWh ENTRY'!F216</f>
        <v>0</v>
      </c>
      <c r="G7" s="3">
        <f>'RES kWh ENTRY'!G216</f>
        <v>0</v>
      </c>
      <c r="H7" s="3">
        <f>'RES kWh ENTRY'!H216</f>
        <v>0</v>
      </c>
      <c r="I7" s="3">
        <f>'RES kWh ENTRY'!I216</f>
        <v>0</v>
      </c>
      <c r="J7" s="3">
        <f>'RES kWh ENTRY'!J216</f>
        <v>0</v>
      </c>
      <c r="K7" s="3">
        <f>'RES kWh ENTRY'!K216</f>
        <v>0</v>
      </c>
      <c r="L7" s="3">
        <f>'RES kWh ENTRY'!L216</f>
        <v>0</v>
      </c>
      <c r="M7" s="3">
        <f>'RES kWh ENTRY'!M216</f>
        <v>0</v>
      </c>
      <c r="N7" s="3">
        <f>'RES kWh ENTRY'!N216</f>
        <v>0</v>
      </c>
      <c r="O7" s="153"/>
      <c r="P7" s="153"/>
      <c r="Q7" s="153"/>
      <c r="R7" s="153"/>
      <c r="S7" s="153"/>
      <c r="T7" s="153"/>
      <c r="U7" s="153"/>
      <c r="V7" s="153"/>
      <c r="W7" s="153"/>
      <c r="X7" s="153"/>
      <c r="Y7" s="153"/>
      <c r="Z7" s="153"/>
      <c r="AA7" s="153"/>
      <c r="AB7" s="153"/>
      <c r="AC7" s="153"/>
      <c r="AD7" s="153"/>
      <c r="AE7" s="153"/>
      <c r="AF7" s="153"/>
      <c r="AG7" s="153"/>
      <c r="AH7" s="153"/>
      <c r="AI7" s="153"/>
      <c r="AJ7" s="153"/>
      <c r="AK7" s="153"/>
      <c r="AL7" s="153"/>
      <c r="AM7" s="153"/>
      <c r="AN7" s="153"/>
      <c r="AO7" s="153"/>
      <c r="AP7" s="153"/>
      <c r="AQ7" s="153"/>
      <c r="AR7" s="153"/>
      <c r="AS7" s="153"/>
      <c r="AT7" s="153"/>
      <c r="AU7" s="153"/>
      <c r="AV7" s="153"/>
      <c r="AW7" s="153"/>
      <c r="AX7" s="153"/>
      <c r="AY7" s="153"/>
    </row>
    <row r="8" spans="1:53" x14ac:dyDescent="0.25">
      <c r="A8" s="575"/>
      <c r="B8" s="11" t="s">
        <v>9</v>
      </c>
      <c r="C8" s="3">
        <f>'RES kWh ENTRY'!C217</f>
        <v>423234.0771484375</v>
      </c>
      <c r="D8" s="3">
        <f>'RES kWh ENTRY'!D217</f>
        <v>126628.14208984375</v>
      </c>
      <c r="E8" s="3">
        <f>'RES kWh ENTRY'!E217</f>
        <v>13106.177473379168</v>
      </c>
      <c r="F8" s="3">
        <f>'RES kWh ENTRY'!F217</f>
        <v>20609.899787758968</v>
      </c>
      <c r="G8" s="3">
        <f>'RES kWh ENTRY'!G217</f>
        <v>2718.0935439645809</v>
      </c>
      <c r="H8" s="3">
        <f>'RES kWh ENTRY'!H217</f>
        <v>433542.90599319094</v>
      </c>
      <c r="I8" s="3">
        <f>'RES kWh ENTRY'!I217</f>
        <v>847712.89833989274</v>
      </c>
      <c r="J8" s="3">
        <f>'RES kWh ENTRY'!J217</f>
        <v>16279.679258470753</v>
      </c>
      <c r="K8" s="3">
        <f>'RES kWh ENTRY'!K217</f>
        <v>486675.42122997995</v>
      </c>
      <c r="L8" s="3">
        <f>'RES kWh ENTRY'!L217</f>
        <v>148314.56299517263</v>
      </c>
      <c r="M8" s="3">
        <f>'RES kWh ENTRY'!M217</f>
        <v>413497.01303057937</v>
      </c>
      <c r="N8" s="3">
        <f>'RES kWh ENTRY'!N217</f>
        <v>524076.7865599675</v>
      </c>
      <c r="O8" s="153"/>
      <c r="P8" s="153"/>
      <c r="Q8" s="153"/>
      <c r="R8" s="153"/>
      <c r="S8" s="153"/>
      <c r="T8" s="153"/>
      <c r="U8" s="153"/>
      <c r="V8" s="153"/>
      <c r="W8" s="153"/>
      <c r="X8" s="153"/>
      <c r="Y8" s="153"/>
      <c r="Z8" s="153"/>
      <c r="AA8" s="153"/>
      <c r="AB8" s="153"/>
      <c r="AC8" s="153"/>
      <c r="AD8" s="153"/>
      <c r="AE8" s="153"/>
      <c r="AF8" s="153"/>
      <c r="AG8" s="153"/>
      <c r="AH8" s="153"/>
      <c r="AI8" s="153"/>
      <c r="AJ8" s="153"/>
      <c r="AK8" s="153"/>
      <c r="AL8" s="153"/>
      <c r="AM8" s="153"/>
      <c r="AN8" s="153"/>
      <c r="AO8" s="153"/>
      <c r="AP8" s="153"/>
      <c r="AQ8" s="153"/>
      <c r="AR8" s="153"/>
      <c r="AS8" s="153"/>
      <c r="AT8" s="153"/>
      <c r="AU8" s="153"/>
      <c r="AV8" s="153"/>
      <c r="AW8" s="153"/>
      <c r="AX8" s="153"/>
      <c r="AY8" s="153"/>
    </row>
    <row r="9" spans="1:53" x14ac:dyDescent="0.25">
      <c r="A9" s="575"/>
      <c r="B9" s="12" t="s">
        <v>3</v>
      </c>
      <c r="C9" s="3">
        <f>'RES kWh ENTRY'!C218</f>
        <v>0</v>
      </c>
      <c r="D9" s="3">
        <f>'RES kWh ENTRY'!D218</f>
        <v>74252.758884429932</v>
      </c>
      <c r="E9" s="3">
        <f>'RES kWh ENTRY'!E218</f>
        <v>93711.124073143146</v>
      </c>
      <c r="F9" s="3">
        <f>'RES kWh ENTRY'!F218</f>
        <v>186523.99756802514</v>
      </c>
      <c r="G9" s="3">
        <f>'RES kWh ENTRY'!G218</f>
        <v>96806.724320622379</v>
      </c>
      <c r="H9" s="3">
        <f>'RES kWh ENTRY'!H218</f>
        <v>17142.577514448833</v>
      </c>
      <c r="I9" s="3">
        <f>'RES kWh ENTRY'!I218</f>
        <v>57405.780074308088</v>
      </c>
      <c r="J9" s="3">
        <f>'RES kWh ENTRY'!J218</f>
        <v>35407.923911140868</v>
      </c>
      <c r="K9" s="3">
        <f>'RES kWh ENTRY'!K218</f>
        <v>29769.093833367027</v>
      </c>
      <c r="L9" s="3">
        <f>'RES kWh ENTRY'!L218</f>
        <v>225040.80791711807</v>
      </c>
      <c r="M9" s="3">
        <f>'RES kWh ENTRY'!M218</f>
        <v>8546.5644942919407</v>
      </c>
      <c r="N9" s="3">
        <f>'RES kWh ENTRY'!N218</f>
        <v>329003.56648983882</v>
      </c>
      <c r="O9" s="153"/>
      <c r="P9" s="153"/>
      <c r="Q9" s="153"/>
      <c r="R9" s="153"/>
      <c r="S9" s="153"/>
      <c r="T9" s="153"/>
      <c r="U9" s="153"/>
      <c r="V9" s="153"/>
      <c r="W9" s="153"/>
      <c r="X9" s="153"/>
      <c r="Y9" s="153"/>
      <c r="Z9" s="153"/>
      <c r="AA9" s="153"/>
      <c r="AB9" s="153"/>
      <c r="AC9" s="153"/>
      <c r="AD9" s="153"/>
      <c r="AE9" s="153"/>
      <c r="AF9" s="153"/>
      <c r="AG9" s="153"/>
      <c r="AH9" s="153"/>
      <c r="AI9" s="153"/>
      <c r="AJ9" s="153"/>
      <c r="AK9" s="153"/>
      <c r="AL9" s="153"/>
      <c r="AM9" s="153"/>
      <c r="AN9" s="153"/>
      <c r="AO9" s="153"/>
      <c r="AP9" s="153"/>
      <c r="AQ9" s="153"/>
      <c r="AR9" s="153"/>
      <c r="AS9" s="153"/>
      <c r="AT9" s="153"/>
      <c r="AU9" s="153"/>
      <c r="AV9" s="153"/>
      <c r="AW9" s="153"/>
      <c r="AX9" s="153"/>
      <c r="AY9" s="153"/>
    </row>
    <row r="10" spans="1:53" x14ac:dyDescent="0.25">
      <c r="A10" s="575"/>
      <c r="B10" s="11" t="s">
        <v>4</v>
      </c>
      <c r="C10" s="3">
        <f>'RES kWh ENTRY'!C219</f>
        <v>10531.475563049316</v>
      </c>
      <c r="D10" s="3">
        <f>'RES kWh ENTRY'!D219</f>
        <v>220713.6286277771</v>
      </c>
      <c r="E10" s="3">
        <f>'RES kWh ENTRY'!E219</f>
        <v>151945.40786361694</v>
      </c>
      <c r="F10" s="3">
        <f>'RES kWh ENTRY'!F219</f>
        <v>175769.95936584473</v>
      </c>
      <c r="G10" s="3">
        <f>'RES kWh ENTRY'!G219</f>
        <v>163961.50749778748</v>
      </c>
      <c r="H10" s="3">
        <f>'RES kWh ENTRY'!H219</f>
        <v>126286.42190609462</v>
      </c>
      <c r="I10" s="3">
        <f>'RES kWh ENTRY'!I219</f>
        <v>573764.4485036165</v>
      </c>
      <c r="J10" s="3">
        <f>'RES kWh ENTRY'!J219</f>
        <v>295404.6160181053</v>
      </c>
      <c r="K10" s="3">
        <f>'RES kWh ENTRY'!K219</f>
        <v>185332.45793220762</v>
      </c>
      <c r="L10" s="3">
        <f>'RES kWh ENTRY'!L219</f>
        <v>160988.93654813475</v>
      </c>
      <c r="M10" s="3">
        <f>'RES kWh ENTRY'!M219</f>
        <v>231367.59818312299</v>
      </c>
      <c r="N10" s="3">
        <f>'RES kWh ENTRY'!N219</f>
        <v>600272.40179452905</v>
      </c>
      <c r="O10" s="153"/>
      <c r="P10" s="153"/>
      <c r="Q10" s="153"/>
      <c r="R10" s="153"/>
      <c r="S10" s="153"/>
      <c r="T10" s="153"/>
      <c r="U10" s="153"/>
      <c r="V10" s="153"/>
      <c r="W10" s="153"/>
      <c r="X10" s="153"/>
      <c r="Y10" s="153"/>
      <c r="Z10" s="153"/>
      <c r="AA10" s="153"/>
      <c r="AB10" s="153"/>
      <c r="AC10" s="153"/>
      <c r="AD10" s="153"/>
      <c r="AE10" s="153"/>
      <c r="AF10" s="153"/>
      <c r="AG10" s="153"/>
      <c r="AH10" s="153"/>
      <c r="AI10" s="153"/>
      <c r="AJ10" s="153"/>
      <c r="AK10" s="153"/>
      <c r="AL10" s="153"/>
      <c r="AM10" s="153"/>
      <c r="AN10" s="153"/>
      <c r="AO10" s="153"/>
      <c r="AP10" s="153"/>
      <c r="AQ10" s="153"/>
      <c r="AR10" s="153"/>
      <c r="AS10" s="153"/>
      <c r="AT10" s="153"/>
      <c r="AU10" s="153"/>
      <c r="AV10" s="153"/>
      <c r="AW10" s="153"/>
      <c r="AX10" s="153"/>
      <c r="AY10" s="153"/>
    </row>
    <row r="11" spans="1:53" x14ac:dyDescent="0.25">
      <c r="A11" s="575"/>
      <c r="B11" s="11" t="s">
        <v>5</v>
      </c>
      <c r="C11" s="3">
        <f>'RES kWh ENTRY'!C220</f>
        <v>0</v>
      </c>
      <c r="D11" s="3">
        <f>'RES kWh ENTRY'!D220</f>
        <v>0</v>
      </c>
      <c r="E11" s="3">
        <f>'RES kWh ENTRY'!E220</f>
        <v>5520.9597778320313</v>
      </c>
      <c r="F11" s="3">
        <f>'RES kWh ENTRY'!F220</f>
        <v>0</v>
      </c>
      <c r="G11" s="3">
        <f>'RES kWh ENTRY'!G220</f>
        <v>0</v>
      </c>
      <c r="H11" s="3">
        <f>'RES kWh ENTRY'!H220</f>
        <v>11629.97764409222</v>
      </c>
      <c r="I11" s="3">
        <f>'RES kWh ENTRY'!I220</f>
        <v>9134.046368876081</v>
      </c>
      <c r="J11" s="3">
        <f>'RES kWh ENTRY'!J220</f>
        <v>12601.420707765959</v>
      </c>
      <c r="K11" s="3">
        <f>'RES kWh ENTRY'!K220</f>
        <v>15028.692572046111</v>
      </c>
      <c r="L11" s="3">
        <f>'RES kWh ENTRY'!L220</f>
        <v>25634.676134142261</v>
      </c>
      <c r="M11" s="3">
        <f>'RES kWh ENTRY'!M220</f>
        <v>26759.465289285534</v>
      </c>
      <c r="N11" s="3">
        <f>'RES kWh ENTRY'!N220</f>
        <v>68860.65557730991</v>
      </c>
      <c r="O11" s="153"/>
      <c r="P11" s="153"/>
      <c r="Q11" s="153"/>
      <c r="R11" s="153"/>
      <c r="S11" s="153"/>
      <c r="T11" s="153"/>
      <c r="U11" s="153"/>
      <c r="V11" s="153"/>
      <c r="W11" s="153"/>
      <c r="X11" s="153"/>
      <c r="Y11" s="153"/>
      <c r="Z11" s="153"/>
      <c r="AA11" s="153"/>
      <c r="AB11" s="153"/>
      <c r="AC11" s="153"/>
      <c r="AD11" s="153"/>
      <c r="AE11" s="153"/>
      <c r="AF11" s="153"/>
      <c r="AG11" s="153"/>
      <c r="AH11" s="153"/>
      <c r="AI11" s="153"/>
      <c r="AJ11" s="153"/>
      <c r="AK11" s="153"/>
      <c r="AL11" s="153"/>
      <c r="AM11" s="153"/>
      <c r="AN11" s="153"/>
      <c r="AO11" s="153"/>
      <c r="AP11" s="153"/>
      <c r="AQ11" s="153"/>
      <c r="AR11" s="153"/>
      <c r="AS11" s="153"/>
      <c r="AT11" s="153"/>
      <c r="AU11" s="153"/>
      <c r="AV11" s="153"/>
      <c r="AW11" s="153"/>
      <c r="AX11" s="153"/>
      <c r="AY11" s="153"/>
    </row>
    <row r="12" spans="1:53" x14ac:dyDescent="0.25">
      <c r="A12" s="575"/>
      <c r="B12" s="11" t="s">
        <v>6</v>
      </c>
      <c r="C12" s="3">
        <f>'RES kWh ENTRY'!C221</f>
        <v>0</v>
      </c>
      <c r="D12" s="3">
        <f>'RES kWh ENTRY'!D221</f>
        <v>0</v>
      </c>
      <c r="E12" s="3">
        <f>'RES kWh ENTRY'!E221</f>
        <v>0</v>
      </c>
      <c r="F12" s="3">
        <f>'RES kWh ENTRY'!F221</f>
        <v>0</v>
      </c>
      <c r="G12" s="3">
        <f>'RES kWh ENTRY'!G221</f>
        <v>0</v>
      </c>
      <c r="H12" s="3">
        <f>'RES kWh ENTRY'!H221</f>
        <v>0</v>
      </c>
      <c r="I12" s="3">
        <f>'RES kWh ENTRY'!I221</f>
        <v>0</v>
      </c>
      <c r="J12" s="3">
        <f>'RES kWh ENTRY'!J221</f>
        <v>0</v>
      </c>
      <c r="K12" s="3">
        <f>'RES kWh ENTRY'!K221</f>
        <v>0</v>
      </c>
      <c r="L12" s="3">
        <f>'RES kWh ENTRY'!L221</f>
        <v>0</v>
      </c>
      <c r="M12" s="3">
        <f>'RES kWh ENTRY'!M221</f>
        <v>0</v>
      </c>
      <c r="N12" s="3">
        <f>'RES kWh ENTRY'!N221</f>
        <v>0</v>
      </c>
      <c r="O12" s="153"/>
      <c r="P12" s="153"/>
      <c r="Q12" s="153"/>
      <c r="R12" s="153"/>
      <c r="S12" s="153"/>
      <c r="T12" s="153"/>
      <c r="U12" s="153"/>
      <c r="V12" s="153"/>
      <c r="W12" s="153"/>
      <c r="X12" s="153"/>
      <c r="Y12" s="153"/>
      <c r="Z12" s="153"/>
      <c r="AA12" s="153"/>
      <c r="AB12" s="153"/>
      <c r="AC12" s="153"/>
      <c r="AD12" s="153"/>
      <c r="AE12" s="153"/>
      <c r="AF12" s="153"/>
      <c r="AG12" s="153"/>
      <c r="AH12" s="153"/>
      <c r="AI12" s="153"/>
      <c r="AJ12" s="153"/>
      <c r="AK12" s="153"/>
      <c r="AL12" s="153"/>
      <c r="AM12" s="153"/>
      <c r="AN12" s="153"/>
      <c r="AO12" s="153"/>
      <c r="AP12" s="153"/>
      <c r="AQ12" s="153"/>
      <c r="AR12" s="153"/>
      <c r="AS12" s="153"/>
      <c r="AT12" s="153"/>
      <c r="AU12" s="153"/>
      <c r="AV12" s="153"/>
      <c r="AW12" s="153"/>
      <c r="AX12" s="153"/>
      <c r="AY12" s="153"/>
    </row>
    <row r="13" spans="1:53" x14ac:dyDescent="0.25">
      <c r="A13" s="575"/>
      <c r="B13" s="11" t="s">
        <v>7</v>
      </c>
      <c r="C13" s="3">
        <f>'RES kWh ENTRY'!C222</f>
        <v>0</v>
      </c>
      <c r="D13" s="3">
        <f>'RES kWh ENTRY'!D222</f>
        <v>0</v>
      </c>
      <c r="E13" s="3">
        <f>'RES kWh ENTRY'!E222</f>
        <v>0</v>
      </c>
      <c r="F13" s="3">
        <f>'RES kWh ENTRY'!F222</f>
        <v>0</v>
      </c>
      <c r="G13" s="3">
        <f>'RES kWh ENTRY'!G222</f>
        <v>0</v>
      </c>
      <c r="H13" s="3">
        <f>'RES kWh ENTRY'!H222</f>
        <v>0</v>
      </c>
      <c r="I13" s="3">
        <f>'RES kWh ENTRY'!I222</f>
        <v>0</v>
      </c>
      <c r="J13" s="3">
        <f>'RES kWh ENTRY'!J222</f>
        <v>6758.89013671875</v>
      </c>
      <c r="K13" s="3">
        <f>'RES kWh ENTRY'!K222</f>
        <v>0</v>
      </c>
      <c r="L13" s="3">
        <f>'RES kWh ENTRY'!L222</f>
        <v>0</v>
      </c>
      <c r="M13" s="3">
        <f>'RES kWh ENTRY'!M222</f>
        <v>24227.873657226563</v>
      </c>
      <c r="N13" s="3">
        <f>'RES kWh ENTRY'!N222</f>
        <v>3952.622802734375</v>
      </c>
      <c r="O13" s="153"/>
      <c r="P13" s="153"/>
      <c r="Q13" s="153"/>
      <c r="R13" s="153"/>
      <c r="S13" s="153"/>
      <c r="T13" s="153"/>
      <c r="U13" s="153"/>
      <c r="V13" s="153"/>
      <c r="W13" s="153"/>
      <c r="X13" s="153"/>
      <c r="Y13" s="153"/>
      <c r="Z13" s="153"/>
      <c r="AA13" s="153"/>
      <c r="AB13" s="153"/>
      <c r="AC13" s="153"/>
      <c r="AD13" s="153"/>
      <c r="AE13" s="153"/>
      <c r="AF13" s="153"/>
      <c r="AG13" s="153"/>
      <c r="AH13" s="153"/>
      <c r="AI13" s="153"/>
      <c r="AJ13" s="153"/>
      <c r="AK13" s="153"/>
      <c r="AL13" s="153"/>
      <c r="AM13" s="153"/>
      <c r="AN13" s="153"/>
      <c r="AO13" s="153"/>
      <c r="AP13" s="153"/>
      <c r="AQ13" s="153"/>
      <c r="AR13" s="153"/>
      <c r="AS13" s="153"/>
      <c r="AT13" s="153"/>
      <c r="AU13" s="153"/>
      <c r="AV13" s="153"/>
      <c r="AW13" s="153"/>
      <c r="AX13" s="153"/>
      <c r="AY13" s="153"/>
    </row>
    <row r="14" spans="1:53" x14ac:dyDescent="0.25">
      <c r="A14" s="575"/>
      <c r="B14" s="11" t="s">
        <v>8</v>
      </c>
      <c r="C14" s="3">
        <f>'RES kWh ENTRY'!C223</f>
        <v>0</v>
      </c>
      <c r="D14" s="3">
        <f>'RES kWh ENTRY'!D223</f>
        <v>92482.386662006378</v>
      </c>
      <c r="E14" s="3">
        <f>'RES kWh ENTRY'!E223</f>
        <v>86043.455871682425</v>
      </c>
      <c r="F14" s="3">
        <f>'RES kWh ENTRY'!F223</f>
        <v>25906.66470111044</v>
      </c>
      <c r="G14" s="3">
        <f>'RES kWh ENTRY'!G223</f>
        <v>92721.413016319275</v>
      </c>
      <c r="H14" s="3">
        <f>'RES kWh ENTRY'!H223</f>
        <v>27649.645407060514</v>
      </c>
      <c r="I14" s="3">
        <f>'RES kWh ENTRY'!I223</f>
        <v>389312.96643711277</v>
      </c>
      <c r="J14" s="3">
        <f>'RES kWh ENTRY'!J223</f>
        <v>38731.674248012132</v>
      </c>
      <c r="K14" s="3">
        <f>'RES kWh ENTRY'!K223</f>
        <v>46608.024693276348</v>
      </c>
      <c r="L14" s="3">
        <f>'RES kWh ENTRY'!L223</f>
        <v>82433.847731677903</v>
      </c>
      <c r="M14" s="3">
        <f>'RES kWh ENTRY'!M223</f>
        <v>109385.21531763599</v>
      </c>
      <c r="N14" s="3">
        <f>'RES kWh ENTRY'!N223</f>
        <v>224685.64082354488</v>
      </c>
      <c r="O14" s="153"/>
      <c r="P14" s="153"/>
      <c r="Q14" s="153"/>
      <c r="R14" s="153"/>
      <c r="S14" s="153"/>
      <c r="T14" s="153"/>
      <c r="U14" s="153"/>
      <c r="V14" s="153"/>
      <c r="W14" s="153"/>
      <c r="X14" s="153"/>
      <c r="Y14" s="153"/>
      <c r="Z14" s="153"/>
      <c r="AA14" s="153"/>
      <c r="AB14" s="153"/>
      <c r="AC14" s="153"/>
      <c r="AD14" s="153"/>
      <c r="AE14" s="153"/>
      <c r="AF14" s="153"/>
      <c r="AG14" s="153"/>
      <c r="AH14" s="153"/>
      <c r="AI14" s="153"/>
      <c r="AJ14" s="153"/>
      <c r="AK14" s="153"/>
      <c r="AL14" s="153"/>
      <c r="AM14" s="153"/>
      <c r="AN14" s="153"/>
      <c r="AO14" s="153"/>
      <c r="AP14" s="153"/>
      <c r="AQ14" s="153"/>
      <c r="AR14" s="153"/>
      <c r="AS14" s="153"/>
      <c r="AT14" s="153"/>
      <c r="AU14" s="153"/>
      <c r="AV14" s="153"/>
      <c r="AW14" s="153"/>
      <c r="AX14" s="153"/>
      <c r="AY14" s="153"/>
    </row>
    <row r="15" spans="1:53" x14ac:dyDescent="0.25">
      <c r="A15" s="575"/>
      <c r="B15" s="11" t="s">
        <v>11</v>
      </c>
      <c r="C15" s="3"/>
      <c r="D15" s="3"/>
      <c r="E15" s="235"/>
      <c r="F15" s="235"/>
      <c r="G15" s="235"/>
      <c r="H15" s="235"/>
      <c r="I15" s="235"/>
      <c r="J15" s="235"/>
      <c r="K15" s="235"/>
      <c r="L15" s="235"/>
      <c r="M15" s="235"/>
      <c r="N15" s="235"/>
      <c r="O15" s="153"/>
      <c r="P15" s="153"/>
      <c r="Q15" s="153"/>
      <c r="R15" s="153"/>
      <c r="S15" s="153"/>
      <c r="T15" s="153"/>
      <c r="U15" s="153"/>
      <c r="V15" s="153"/>
      <c r="W15" s="153"/>
      <c r="X15" s="153"/>
      <c r="Y15" s="153"/>
      <c r="Z15" s="153"/>
      <c r="AA15" s="153"/>
      <c r="AB15" s="153"/>
      <c r="AC15" s="153"/>
      <c r="AD15" s="153"/>
      <c r="AE15" s="153"/>
      <c r="AF15" s="153"/>
      <c r="AG15" s="153"/>
      <c r="AH15" s="153"/>
      <c r="AI15" s="153"/>
      <c r="AJ15" s="153"/>
      <c r="AK15" s="153"/>
      <c r="AL15" s="153"/>
      <c r="AM15" s="153"/>
      <c r="AN15" s="153"/>
      <c r="AO15" s="153"/>
      <c r="AP15" s="153"/>
      <c r="AQ15" s="153"/>
      <c r="AR15" s="153"/>
      <c r="AS15" s="153"/>
      <c r="AT15" s="153"/>
      <c r="AU15" s="153"/>
      <c r="AV15" s="153"/>
      <c r="AW15" s="153"/>
      <c r="AX15" s="153"/>
      <c r="AY15" s="153"/>
    </row>
    <row r="16" spans="1:53" ht="15.75" thickBot="1" x14ac:dyDescent="0.3">
      <c r="A16" s="576"/>
      <c r="B16" s="188" t="s">
        <v>25</v>
      </c>
      <c r="C16" s="236">
        <f>SUM(C5:C15)</f>
        <v>523491.82598114014</v>
      </c>
      <c r="D16" s="236">
        <f t="shared" ref="D16:AY16" si="1">SUM(D5:D15)</f>
        <v>535179.7935833931</v>
      </c>
      <c r="E16" s="236">
        <f t="shared" si="1"/>
        <v>431854.37196858245</v>
      </c>
      <c r="F16" s="236">
        <f t="shared" si="1"/>
        <v>458630.37127409934</v>
      </c>
      <c r="G16" s="236">
        <f t="shared" si="1"/>
        <v>391090.6012316054</v>
      </c>
      <c r="H16" s="236">
        <f t="shared" si="1"/>
        <v>746750.88579391188</v>
      </c>
      <c r="I16" s="236">
        <f t="shared" si="1"/>
        <v>2162455.6488276958</v>
      </c>
      <c r="J16" s="236">
        <f t="shared" si="1"/>
        <v>534374.07550603605</v>
      </c>
      <c r="K16" s="236">
        <f t="shared" si="1"/>
        <v>953431.58641231677</v>
      </c>
      <c r="L16" s="236">
        <f t="shared" si="1"/>
        <v>781156.98718352173</v>
      </c>
      <c r="M16" s="236">
        <f t="shared" si="1"/>
        <v>957608.69369785686</v>
      </c>
      <c r="N16" s="236">
        <f t="shared" si="1"/>
        <v>1987900.3791139233</v>
      </c>
      <c r="O16" s="237">
        <f t="shared" si="1"/>
        <v>0</v>
      </c>
      <c r="P16" s="237">
        <f t="shared" si="1"/>
        <v>0</v>
      </c>
      <c r="Q16" s="237">
        <f t="shared" si="1"/>
        <v>0</v>
      </c>
      <c r="R16" s="237">
        <f t="shared" si="1"/>
        <v>0</v>
      </c>
      <c r="S16" s="237">
        <f t="shared" si="1"/>
        <v>0</v>
      </c>
      <c r="T16" s="237">
        <f t="shared" si="1"/>
        <v>0</v>
      </c>
      <c r="U16" s="237">
        <f t="shared" si="1"/>
        <v>0</v>
      </c>
      <c r="V16" s="237">
        <f t="shared" si="1"/>
        <v>0</v>
      </c>
      <c r="W16" s="237">
        <f t="shared" si="1"/>
        <v>0</v>
      </c>
      <c r="X16" s="237">
        <f t="shared" si="1"/>
        <v>0</v>
      </c>
      <c r="Y16" s="237">
        <f t="shared" si="1"/>
        <v>0</v>
      </c>
      <c r="Z16" s="237">
        <f t="shared" si="1"/>
        <v>0</v>
      </c>
      <c r="AA16" s="237">
        <f t="shared" si="1"/>
        <v>0</v>
      </c>
      <c r="AB16" s="237">
        <f t="shared" si="1"/>
        <v>0</v>
      </c>
      <c r="AC16" s="237">
        <f t="shared" si="1"/>
        <v>0</v>
      </c>
      <c r="AD16" s="237">
        <f t="shared" si="1"/>
        <v>0</v>
      </c>
      <c r="AE16" s="237">
        <f t="shared" si="1"/>
        <v>0</v>
      </c>
      <c r="AF16" s="237">
        <f t="shared" si="1"/>
        <v>0</v>
      </c>
      <c r="AG16" s="237">
        <f t="shared" si="1"/>
        <v>0</v>
      </c>
      <c r="AH16" s="237">
        <f t="shared" si="1"/>
        <v>0</v>
      </c>
      <c r="AI16" s="237">
        <f t="shared" si="1"/>
        <v>0</v>
      </c>
      <c r="AJ16" s="237">
        <f t="shared" si="1"/>
        <v>0</v>
      </c>
      <c r="AK16" s="237">
        <f t="shared" si="1"/>
        <v>0</v>
      </c>
      <c r="AL16" s="237">
        <f t="shared" si="1"/>
        <v>0</v>
      </c>
      <c r="AM16" s="237">
        <f t="shared" si="1"/>
        <v>0</v>
      </c>
      <c r="AN16" s="237">
        <f t="shared" si="1"/>
        <v>0</v>
      </c>
      <c r="AO16" s="237">
        <f t="shared" si="1"/>
        <v>0</v>
      </c>
      <c r="AP16" s="237">
        <f t="shared" si="1"/>
        <v>0</v>
      </c>
      <c r="AQ16" s="237">
        <f t="shared" si="1"/>
        <v>0</v>
      </c>
      <c r="AR16" s="237">
        <f t="shared" si="1"/>
        <v>0</v>
      </c>
      <c r="AS16" s="237">
        <f t="shared" si="1"/>
        <v>0</v>
      </c>
      <c r="AT16" s="237">
        <f t="shared" si="1"/>
        <v>0</v>
      </c>
      <c r="AU16" s="237">
        <f t="shared" si="1"/>
        <v>0</v>
      </c>
      <c r="AV16" s="237">
        <f t="shared" si="1"/>
        <v>0</v>
      </c>
      <c r="AW16" s="237">
        <f t="shared" si="1"/>
        <v>0</v>
      </c>
      <c r="AX16" s="237">
        <f t="shared" si="1"/>
        <v>0</v>
      </c>
      <c r="AY16" s="237">
        <f t="shared" si="1"/>
        <v>0</v>
      </c>
    </row>
    <row r="17" spans="1:51" x14ac:dyDescent="0.25">
      <c r="A17" s="250"/>
      <c r="B17" s="251"/>
      <c r="C17" s="9"/>
      <c r="D17" s="251"/>
      <c r="E17" s="9"/>
      <c r="F17" s="251"/>
      <c r="G17" s="251"/>
      <c r="H17" s="9"/>
      <c r="I17" s="251"/>
      <c r="J17" s="251"/>
      <c r="K17" s="9"/>
      <c r="L17" s="251"/>
      <c r="M17" s="251"/>
      <c r="N17" s="9"/>
      <c r="O17" s="251"/>
      <c r="P17" s="251"/>
      <c r="Q17" s="9"/>
      <c r="R17" s="251"/>
      <c r="S17" s="251"/>
      <c r="T17" s="9"/>
      <c r="U17" s="251"/>
      <c r="V17" s="251"/>
      <c r="W17" s="9"/>
      <c r="X17" s="251"/>
      <c r="Y17" s="251"/>
      <c r="Z17" s="9"/>
      <c r="AA17" s="251"/>
      <c r="AB17" s="251"/>
      <c r="AC17" s="9"/>
      <c r="AD17" s="251"/>
      <c r="AE17" s="251"/>
      <c r="AF17" s="9"/>
      <c r="AG17" s="251"/>
      <c r="AH17" s="251"/>
      <c r="AI17" s="9"/>
      <c r="AJ17" s="251"/>
      <c r="AK17" s="251"/>
      <c r="AL17" s="9"/>
      <c r="AM17" s="251"/>
      <c r="AN17" s="251"/>
      <c r="AO17" s="9"/>
      <c r="AP17" s="251"/>
      <c r="AQ17" s="251"/>
      <c r="AR17" s="9"/>
      <c r="AS17" s="251"/>
      <c r="AT17" s="251"/>
      <c r="AU17" s="9"/>
      <c r="AV17" s="251"/>
      <c r="AW17" s="251"/>
      <c r="AX17" s="9"/>
      <c r="AY17" s="251"/>
    </row>
    <row r="18" spans="1:51" ht="15.75" thickBot="1" x14ac:dyDescent="0.3">
      <c r="C18" s="130"/>
      <c r="D18" s="130"/>
      <c r="E18" s="130"/>
      <c r="F18" s="130"/>
      <c r="G18" s="130"/>
      <c r="H18" s="130"/>
      <c r="I18" s="130"/>
      <c r="J18" s="130"/>
      <c r="K18" s="130"/>
      <c r="L18" s="130"/>
      <c r="M18" s="130"/>
      <c r="N18" s="130"/>
      <c r="O18" s="130"/>
      <c r="P18" s="130"/>
      <c r="Q18" s="130"/>
      <c r="R18" s="130"/>
      <c r="S18" s="130"/>
      <c r="T18" s="130"/>
      <c r="U18" s="130"/>
      <c r="V18" s="130"/>
      <c r="W18" s="130"/>
      <c r="X18" s="130"/>
      <c r="Y18" s="130"/>
      <c r="Z18" s="130"/>
      <c r="AA18" s="130"/>
      <c r="AB18" s="130"/>
      <c r="AC18" s="130"/>
      <c r="AD18" s="130"/>
      <c r="AE18" s="130"/>
      <c r="AF18" s="130"/>
      <c r="AG18" s="130"/>
      <c r="AH18" s="130"/>
      <c r="AI18" s="130"/>
      <c r="AJ18" s="130"/>
      <c r="AK18" s="130"/>
      <c r="AL18" s="130"/>
      <c r="AM18" s="130"/>
      <c r="AN18" s="130"/>
      <c r="AO18" s="130"/>
      <c r="AP18" s="130"/>
      <c r="AQ18" s="130"/>
      <c r="AR18" s="130"/>
      <c r="AS18" s="130"/>
      <c r="AT18" s="130"/>
      <c r="AU18" s="130"/>
      <c r="AV18" s="130"/>
      <c r="AW18" s="130"/>
      <c r="AX18" s="130"/>
      <c r="AY18" s="130"/>
    </row>
    <row r="19" spans="1:51" ht="16.5" thickBot="1" x14ac:dyDescent="0.3">
      <c r="A19" s="577" t="s">
        <v>15</v>
      </c>
      <c r="B19" s="17" t="s">
        <v>10</v>
      </c>
      <c r="C19" s="146">
        <f>C$4</f>
        <v>44197</v>
      </c>
      <c r="D19" s="146">
        <f t="shared" ref="D19:AY19" si="2">D$4</f>
        <v>44228</v>
      </c>
      <c r="E19" s="146">
        <f t="shared" si="2"/>
        <v>44256</v>
      </c>
      <c r="F19" s="146">
        <f t="shared" si="2"/>
        <v>44287</v>
      </c>
      <c r="G19" s="146">
        <f t="shared" si="2"/>
        <v>44317</v>
      </c>
      <c r="H19" s="146">
        <f t="shared" si="2"/>
        <v>44348</v>
      </c>
      <c r="I19" s="146">
        <f t="shared" si="2"/>
        <v>44378</v>
      </c>
      <c r="J19" s="146">
        <f t="shared" si="2"/>
        <v>44409</v>
      </c>
      <c r="K19" s="146">
        <f t="shared" si="2"/>
        <v>44440</v>
      </c>
      <c r="L19" s="146">
        <f t="shared" si="2"/>
        <v>44470</v>
      </c>
      <c r="M19" s="146">
        <f t="shared" si="2"/>
        <v>44501</v>
      </c>
      <c r="N19" s="146">
        <f t="shared" si="2"/>
        <v>44531</v>
      </c>
      <c r="O19" s="146">
        <f t="shared" si="2"/>
        <v>44562</v>
      </c>
      <c r="P19" s="146">
        <f t="shared" si="2"/>
        <v>44593</v>
      </c>
      <c r="Q19" s="146">
        <f t="shared" si="2"/>
        <v>44621</v>
      </c>
      <c r="R19" s="146">
        <f t="shared" si="2"/>
        <v>44652</v>
      </c>
      <c r="S19" s="146">
        <f t="shared" si="2"/>
        <v>44682</v>
      </c>
      <c r="T19" s="146">
        <f t="shared" si="2"/>
        <v>44713</v>
      </c>
      <c r="U19" s="146">
        <f t="shared" si="2"/>
        <v>44743</v>
      </c>
      <c r="V19" s="146">
        <f t="shared" si="2"/>
        <v>44774</v>
      </c>
      <c r="W19" s="146">
        <f t="shared" si="2"/>
        <v>44805</v>
      </c>
      <c r="X19" s="146">
        <f t="shared" si="2"/>
        <v>44835</v>
      </c>
      <c r="Y19" s="146">
        <f t="shared" si="2"/>
        <v>44866</v>
      </c>
      <c r="Z19" s="146">
        <f t="shared" si="2"/>
        <v>44896</v>
      </c>
      <c r="AA19" s="146">
        <f t="shared" si="2"/>
        <v>44927</v>
      </c>
      <c r="AB19" s="146">
        <f t="shared" si="2"/>
        <v>44958</v>
      </c>
      <c r="AC19" s="146">
        <f t="shared" si="2"/>
        <v>44986</v>
      </c>
      <c r="AD19" s="146">
        <f t="shared" si="2"/>
        <v>45017</v>
      </c>
      <c r="AE19" s="146">
        <f t="shared" si="2"/>
        <v>45047</v>
      </c>
      <c r="AF19" s="146">
        <f t="shared" si="2"/>
        <v>45078</v>
      </c>
      <c r="AG19" s="146">
        <f t="shared" si="2"/>
        <v>45108</v>
      </c>
      <c r="AH19" s="146">
        <f t="shared" si="2"/>
        <v>45139</v>
      </c>
      <c r="AI19" s="146">
        <f t="shared" si="2"/>
        <v>45170</v>
      </c>
      <c r="AJ19" s="146">
        <f t="shared" si="2"/>
        <v>45200</v>
      </c>
      <c r="AK19" s="146">
        <f t="shared" si="2"/>
        <v>45231</v>
      </c>
      <c r="AL19" s="146">
        <f t="shared" si="2"/>
        <v>45261</v>
      </c>
      <c r="AM19" s="146">
        <f t="shared" si="2"/>
        <v>45292</v>
      </c>
      <c r="AN19" s="146">
        <f t="shared" si="2"/>
        <v>45323</v>
      </c>
      <c r="AO19" s="146">
        <f t="shared" si="2"/>
        <v>45352</v>
      </c>
      <c r="AP19" s="146">
        <f t="shared" si="2"/>
        <v>45383</v>
      </c>
      <c r="AQ19" s="146">
        <f t="shared" si="2"/>
        <v>45413</v>
      </c>
      <c r="AR19" s="146">
        <f t="shared" si="2"/>
        <v>45444</v>
      </c>
      <c r="AS19" s="146">
        <f t="shared" si="2"/>
        <v>45474</v>
      </c>
      <c r="AT19" s="146">
        <f t="shared" si="2"/>
        <v>45505</v>
      </c>
      <c r="AU19" s="146">
        <f t="shared" si="2"/>
        <v>45536</v>
      </c>
      <c r="AV19" s="146">
        <f t="shared" si="2"/>
        <v>45566</v>
      </c>
      <c r="AW19" s="146">
        <f t="shared" si="2"/>
        <v>45597</v>
      </c>
      <c r="AX19" s="146">
        <f t="shared" si="2"/>
        <v>45627</v>
      </c>
      <c r="AY19" s="146">
        <f t="shared" si="2"/>
        <v>45658</v>
      </c>
    </row>
    <row r="20" spans="1:51" ht="15" customHeight="1" x14ac:dyDescent="0.25">
      <c r="A20" s="578"/>
      <c r="B20" s="11" t="str">
        <f t="shared" ref="B20:C31" si="3">B5</f>
        <v>Building Shell</v>
      </c>
      <c r="C20" s="3">
        <f>C5</f>
        <v>2537.6758575439453</v>
      </c>
      <c r="D20" s="3">
        <f>IF(SUM($C$16:$N$16)=0,0,C20+D5)</f>
        <v>2537.6758575439453</v>
      </c>
      <c r="E20" s="3">
        <f t="shared" ref="E20:AY20" si="4">IF(SUM($C$16:$N$16)=0,0,D20+E5)</f>
        <v>49007.351448059082</v>
      </c>
      <c r="F20" s="348">
        <f t="shared" si="4"/>
        <v>59615.534120559692</v>
      </c>
      <c r="G20" s="3">
        <f t="shared" si="4"/>
        <v>67622.438655853271</v>
      </c>
      <c r="H20" s="3">
        <f t="shared" si="4"/>
        <v>103760.24611492563</v>
      </c>
      <c r="I20" s="3">
        <f t="shared" si="4"/>
        <v>126621.83942139798</v>
      </c>
      <c r="J20" s="3">
        <f t="shared" si="4"/>
        <v>151476.02247403312</v>
      </c>
      <c r="K20" s="3">
        <f t="shared" si="4"/>
        <v>178162.03985944102</v>
      </c>
      <c r="L20" s="3">
        <f t="shared" si="4"/>
        <v>211562.09748358614</v>
      </c>
      <c r="M20" s="3">
        <f t="shared" si="4"/>
        <v>252609.03110581718</v>
      </c>
      <c r="N20" s="3">
        <f t="shared" si="4"/>
        <v>358771.88001023256</v>
      </c>
      <c r="O20" s="3">
        <f t="shared" si="4"/>
        <v>358771.88001023256</v>
      </c>
      <c r="P20" s="3">
        <f t="shared" si="4"/>
        <v>358771.88001023256</v>
      </c>
      <c r="Q20" s="3">
        <f t="shared" si="4"/>
        <v>358771.88001023256</v>
      </c>
      <c r="R20" s="3">
        <f t="shared" si="4"/>
        <v>358771.88001023256</v>
      </c>
      <c r="S20" s="3">
        <f t="shared" si="4"/>
        <v>358771.88001023256</v>
      </c>
      <c r="T20" s="3">
        <f t="shared" si="4"/>
        <v>358771.88001023256</v>
      </c>
      <c r="U20" s="3">
        <f t="shared" si="4"/>
        <v>358771.88001023256</v>
      </c>
      <c r="V20" s="3">
        <f t="shared" si="4"/>
        <v>358771.88001023256</v>
      </c>
      <c r="W20" s="3">
        <f t="shared" si="4"/>
        <v>358771.88001023256</v>
      </c>
      <c r="X20" s="3">
        <f t="shared" si="4"/>
        <v>358771.88001023256</v>
      </c>
      <c r="Y20" s="3">
        <f t="shared" si="4"/>
        <v>358771.88001023256</v>
      </c>
      <c r="Z20" s="462">
        <f t="shared" si="4"/>
        <v>358771.88001023256</v>
      </c>
      <c r="AA20" s="3">
        <f t="shared" si="4"/>
        <v>358771.88001023256</v>
      </c>
      <c r="AB20" s="3">
        <f t="shared" si="4"/>
        <v>358771.88001023256</v>
      </c>
      <c r="AC20" s="3">
        <f t="shared" si="4"/>
        <v>358771.88001023256</v>
      </c>
      <c r="AD20" s="3">
        <f t="shared" si="4"/>
        <v>358771.88001023256</v>
      </c>
      <c r="AE20" s="3">
        <f t="shared" si="4"/>
        <v>358771.88001023256</v>
      </c>
      <c r="AF20" s="3">
        <f t="shared" si="4"/>
        <v>358771.88001023256</v>
      </c>
      <c r="AG20" s="3">
        <f t="shared" si="4"/>
        <v>358771.88001023256</v>
      </c>
      <c r="AH20" s="3">
        <f t="shared" si="4"/>
        <v>358771.88001023256</v>
      </c>
      <c r="AI20" s="3">
        <f t="shared" si="4"/>
        <v>358771.88001023256</v>
      </c>
      <c r="AJ20" s="3">
        <f t="shared" si="4"/>
        <v>358771.88001023256</v>
      </c>
      <c r="AK20" s="3">
        <f t="shared" si="4"/>
        <v>358771.88001023256</v>
      </c>
      <c r="AL20" s="3">
        <f t="shared" si="4"/>
        <v>358771.88001023256</v>
      </c>
      <c r="AM20" s="3">
        <f t="shared" si="4"/>
        <v>358771.88001023256</v>
      </c>
      <c r="AN20" s="3">
        <f t="shared" si="4"/>
        <v>358771.88001023256</v>
      </c>
      <c r="AO20" s="3">
        <f t="shared" si="4"/>
        <v>358771.88001023256</v>
      </c>
      <c r="AP20" s="3">
        <f t="shared" si="4"/>
        <v>358771.88001023256</v>
      </c>
      <c r="AQ20" s="3">
        <f t="shared" si="4"/>
        <v>358771.88001023256</v>
      </c>
      <c r="AR20" s="3">
        <f t="shared" si="4"/>
        <v>358771.88001023256</v>
      </c>
      <c r="AS20" s="3">
        <f t="shared" si="4"/>
        <v>358771.88001023256</v>
      </c>
      <c r="AT20" s="3">
        <f t="shared" si="4"/>
        <v>358771.88001023256</v>
      </c>
      <c r="AU20" s="3">
        <f t="shared" si="4"/>
        <v>358771.88001023256</v>
      </c>
      <c r="AV20" s="3">
        <f t="shared" si="4"/>
        <v>358771.88001023256</v>
      </c>
      <c r="AW20" s="3">
        <f t="shared" si="4"/>
        <v>358771.88001023256</v>
      </c>
      <c r="AX20" s="3">
        <f t="shared" si="4"/>
        <v>358771.88001023256</v>
      </c>
      <c r="AY20" s="3">
        <f t="shared" si="4"/>
        <v>358771.88001023256</v>
      </c>
    </row>
    <row r="21" spans="1:51" x14ac:dyDescent="0.25">
      <c r="A21" s="578"/>
      <c r="B21" s="12" t="str">
        <f t="shared" si="3"/>
        <v>Cooling</v>
      </c>
      <c r="C21" s="3">
        <f t="shared" si="3"/>
        <v>87188.597412109375</v>
      </c>
      <c r="D21" s="3">
        <f t="shared" ref="D21:AY21" si="5">IF(SUM($C$16:$N$16)=0,0,C21+D6)</f>
        <v>108291.47473144531</v>
      </c>
      <c r="E21" s="3">
        <f t="shared" si="5"/>
        <v>143349.04604985891</v>
      </c>
      <c r="F21" s="348">
        <f t="shared" si="5"/>
        <v>182560.71322871838</v>
      </c>
      <c r="G21" s="3">
        <f t="shared" si="5"/>
        <v>209436.6715463365</v>
      </c>
      <c r="H21" s="3">
        <f t="shared" si="5"/>
        <v>303798.22141628899</v>
      </c>
      <c r="I21" s="3">
        <f t="shared" si="5"/>
        <v>566062.13721370627</v>
      </c>
      <c r="J21" s="3">
        <f t="shared" si="5"/>
        <v>670397.82538689347</v>
      </c>
      <c r="K21" s="3">
        <f t="shared" si="5"/>
        <v>833729.70415292541</v>
      </c>
      <c r="L21" s="3">
        <f t="shared" si="5"/>
        <v>939073.8023860564</v>
      </c>
      <c r="M21" s="3">
        <f t="shared" si="5"/>
        <v>1041851.8324895399</v>
      </c>
      <c r="N21" s="3">
        <f t="shared" si="5"/>
        <v>1172737.6886511231</v>
      </c>
      <c r="O21" s="3">
        <f t="shared" si="5"/>
        <v>1172737.6886511231</v>
      </c>
      <c r="P21" s="3">
        <f t="shared" si="5"/>
        <v>1172737.6886511231</v>
      </c>
      <c r="Q21" s="3">
        <f t="shared" si="5"/>
        <v>1172737.6886511231</v>
      </c>
      <c r="R21" s="3">
        <f t="shared" si="5"/>
        <v>1172737.6886511231</v>
      </c>
      <c r="S21" s="3">
        <f t="shared" si="5"/>
        <v>1172737.6886511231</v>
      </c>
      <c r="T21" s="3">
        <f t="shared" si="5"/>
        <v>1172737.6886511231</v>
      </c>
      <c r="U21" s="3">
        <f t="shared" si="5"/>
        <v>1172737.6886511231</v>
      </c>
      <c r="V21" s="3">
        <f t="shared" si="5"/>
        <v>1172737.6886511231</v>
      </c>
      <c r="W21" s="3">
        <f t="shared" si="5"/>
        <v>1172737.6886511231</v>
      </c>
      <c r="X21" s="3">
        <f t="shared" si="5"/>
        <v>1172737.6886511231</v>
      </c>
      <c r="Y21" s="3">
        <f t="shared" si="5"/>
        <v>1172737.6886511231</v>
      </c>
      <c r="Z21" s="462">
        <f t="shared" si="5"/>
        <v>1172737.6886511231</v>
      </c>
      <c r="AA21" s="3">
        <f t="shared" si="5"/>
        <v>1172737.6886511231</v>
      </c>
      <c r="AB21" s="3">
        <f t="shared" si="5"/>
        <v>1172737.6886511231</v>
      </c>
      <c r="AC21" s="3">
        <f t="shared" si="5"/>
        <v>1172737.6886511231</v>
      </c>
      <c r="AD21" s="3">
        <f t="shared" si="5"/>
        <v>1172737.6886511231</v>
      </c>
      <c r="AE21" s="3">
        <f t="shared" si="5"/>
        <v>1172737.6886511231</v>
      </c>
      <c r="AF21" s="3">
        <f t="shared" si="5"/>
        <v>1172737.6886511231</v>
      </c>
      <c r="AG21" s="3">
        <f t="shared" si="5"/>
        <v>1172737.6886511231</v>
      </c>
      <c r="AH21" s="3">
        <f t="shared" si="5"/>
        <v>1172737.6886511231</v>
      </c>
      <c r="AI21" s="3">
        <f t="shared" si="5"/>
        <v>1172737.6886511231</v>
      </c>
      <c r="AJ21" s="3">
        <f t="shared" si="5"/>
        <v>1172737.6886511231</v>
      </c>
      <c r="AK21" s="3">
        <f t="shared" si="5"/>
        <v>1172737.6886511231</v>
      </c>
      <c r="AL21" s="3">
        <f t="shared" si="5"/>
        <v>1172737.6886511231</v>
      </c>
      <c r="AM21" s="3">
        <f t="shared" si="5"/>
        <v>1172737.6886511231</v>
      </c>
      <c r="AN21" s="3">
        <f t="shared" si="5"/>
        <v>1172737.6886511231</v>
      </c>
      <c r="AO21" s="3">
        <f t="shared" si="5"/>
        <v>1172737.6886511231</v>
      </c>
      <c r="AP21" s="3">
        <f t="shared" si="5"/>
        <v>1172737.6886511231</v>
      </c>
      <c r="AQ21" s="3">
        <f t="shared" si="5"/>
        <v>1172737.6886511231</v>
      </c>
      <c r="AR21" s="3">
        <f t="shared" si="5"/>
        <v>1172737.6886511231</v>
      </c>
      <c r="AS21" s="3">
        <f t="shared" si="5"/>
        <v>1172737.6886511231</v>
      </c>
      <c r="AT21" s="3">
        <f t="shared" si="5"/>
        <v>1172737.6886511231</v>
      </c>
      <c r="AU21" s="3">
        <f t="shared" si="5"/>
        <v>1172737.6886511231</v>
      </c>
      <c r="AV21" s="3">
        <f t="shared" si="5"/>
        <v>1172737.6886511231</v>
      </c>
      <c r="AW21" s="3">
        <f t="shared" si="5"/>
        <v>1172737.6886511231</v>
      </c>
      <c r="AX21" s="3">
        <f t="shared" si="5"/>
        <v>1172737.6886511231</v>
      </c>
      <c r="AY21" s="3">
        <f t="shared" si="5"/>
        <v>1172737.6886511231</v>
      </c>
    </row>
    <row r="22" spans="1:51" x14ac:dyDescent="0.25">
      <c r="A22" s="578"/>
      <c r="B22" s="11" t="str">
        <f t="shared" si="3"/>
        <v>Freezer</v>
      </c>
      <c r="C22" s="3">
        <f t="shared" si="3"/>
        <v>0</v>
      </c>
      <c r="D22" s="3">
        <f t="shared" ref="D22:AY22" si="6">IF(SUM($C$16:$N$16)=0,0,C22+D7)</f>
        <v>0</v>
      </c>
      <c r="E22" s="3">
        <f t="shared" si="6"/>
        <v>0</v>
      </c>
      <c r="F22" s="348">
        <f t="shared" si="6"/>
        <v>0</v>
      </c>
      <c r="G22" s="3">
        <f t="shared" si="6"/>
        <v>0</v>
      </c>
      <c r="H22" s="3">
        <f t="shared" si="6"/>
        <v>0</v>
      </c>
      <c r="I22" s="3">
        <f t="shared" si="6"/>
        <v>0</v>
      </c>
      <c r="J22" s="3">
        <f t="shared" si="6"/>
        <v>0</v>
      </c>
      <c r="K22" s="3">
        <f t="shared" si="6"/>
        <v>0</v>
      </c>
      <c r="L22" s="3">
        <f t="shared" si="6"/>
        <v>0</v>
      </c>
      <c r="M22" s="3">
        <f t="shared" si="6"/>
        <v>0</v>
      </c>
      <c r="N22" s="3">
        <f t="shared" si="6"/>
        <v>0</v>
      </c>
      <c r="O22" s="3">
        <f t="shared" si="6"/>
        <v>0</v>
      </c>
      <c r="P22" s="3">
        <f t="shared" si="6"/>
        <v>0</v>
      </c>
      <c r="Q22" s="3">
        <f t="shared" si="6"/>
        <v>0</v>
      </c>
      <c r="R22" s="3">
        <f t="shared" si="6"/>
        <v>0</v>
      </c>
      <c r="S22" s="3">
        <f t="shared" si="6"/>
        <v>0</v>
      </c>
      <c r="T22" s="3">
        <f t="shared" si="6"/>
        <v>0</v>
      </c>
      <c r="U22" s="3">
        <f t="shared" si="6"/>
        <v>0</v>
      </c>
      <c r="V22" s="3">
        <f t="shared" si="6"/>
        <v>0</v>
      </c>
      <c r="W22" s="3">
        <f t="shared" si="6"/>
        <v>0</v>
      </c>
      <c r="X22" s="3">
        <f t="shared" si="6"/>
        <v>0</v>
      </c>
      <c r="Y22" s="3">
        <f t="shared" si="6"/>
        <v>0</v>
      </c>
      <c r="Z22" s="462">
        <f t="shared" si="6"/>
        <v>0</v>
      </c>
      <c r="AA22" s="3">
        <f t="shared" si="6"/>
        <v>0</v>
      </c>
      <c r="AB22" s="3">
        <f t="shared" si="6"/>
        <v>0</v>
      </c>
      <c r="AC22" s="3">
        <f t="shared" si="6"/>
        <v>0</v>
      </c>
      <c r="AD22" s="3">
        <f t="shared" si="6"/>
        <v>0</v>
      </c>
      <c r="AE22" s="3">
        <f t="shared" si="6"/>
        <v>0</v>
      </c>
      <c r="AF22" s="3">
        <f t="shared" si="6"/>
        <v>0</v>
      </c>
      <c r="AG22" s="3">
        <f t="shared" si="6"/>
        <v>0</v>
      </c>
      <c r="AH22" s="3">
        <f t="shared" si="6"/>
        <v>0</v>
      </c>
      <c r="AI22" s="3">
        <f t="shared" si="6"/>
        <v>0</v>
      </c>
      <c r="AJ22" s="3">
        <f t="shared" si="6"/>
        <v>0</v>
      </c>
      <c r="AK22" s="3">
        <f t="shared" si="6"/>
        <v>0</v>
      </c>
      <c r="AL22" s="3">
        <f t="shared" si="6"/>
        <v>0</v>
      </c>
      <c r="AM22" s="3">
        <f t="shared" si="6"/>
        <v>0</v>
      </c>
      <c r="AN22" s="3">
        <f t="shared" si="6"/>
        <v>0</v>
      </c>
      <c r="AO22" s="3">
        <f t="shared" si="6"/>
        <v>0</v>
      </c>
      <c r="AP22" s="3">
        <f t="shared" si="6"/>
        <v>0</v>
      </c>
      <c r="AQ22" s="3">
        <f t="shared" si="6"/>
        <v>0</v>
      </c>
      <c r="AR22" s="3">
        <f t="shared" si="6"/>
        <v>0</v>
      </c>
      <c r="AS22" s="3">
        <f t="shared" si="6"/>
        <v>0</v>
      </c>
      <c r="AT22" s="3">
        <f t="shared" si="6"/>
        <v>0</v>
      </c>
      <c r="AU22" s="3">
        <f t="shared" si="6"/>
        <v>0</v>
      </c>
      <c r="AV22" s="3">
        <f t="shared" si="6"/>
        <v>0</v>
      </c>
      <c r="AW22" s="3">
        <f t="shared" si="6"/>
        <v>0</v>
      </c>
      <c r="AX22" s="3">
        <f t="shared" si="6"/>
        <v>0</v>
      </c>
      <c r="AY22" s="3">
        <f t="shared" si="6"/>
        <v>0</v>
      </c>
    </row>
    <row r="23" spans="1:51" x14ac:dyDescent="0.25">
      <c r="A23" s="578"/>
      <c r="B23" s="11" t="str">
        <f t="shared" si="3"/>
        <v>Heating</v>
      </c>
      <c r="C23" s="3">
        <f t="shared" si="3"/>
        <v>423234.0771484375</v>
      </c>
      <c r="D23" s="3">
        <f t="shared" ref="D23:AY23" si="7">IF(SUM($C$16:$N$16)=0,0,C23+D8)</f>
        <v>549862.21923828125</v>
      </c>
      <c r="E23" s="3">
        <f t="shared" si="7"/>
        <v>562968.39671166043</v>
      </c>
      <c r="F23" s="348">
        <f t="shared" si="7"/>
        <v>583578.29649941938</v>
      </c>
      <c r="G23" s="3">
        <f t="shared" si="7"/>
        <v>586296.39004338393</v>
      </c>
      <c r="H23" s="3">
        <f t="shared" si="7"/>
        <v>1019839.2960365749</v>
      </c>
      <c r="I23" s="3">
        <f t="shared" si="7"/>
        <v>1867552.1943764677</v>
      </c>
      <c r="J23" s="3">
        <f t="shared" si="7"/>
        <v>1883831.8736349384</v>
      </c>
      <c r="K23" s="3">
        <f t="shared" si="7"/>
        <v>2370507.2948649181</v>
      </c>
      <c r="L23" s="3">
        <f t="shared" si="7"/>
        <v>2518821.8578600907</v>
      </c>
      <c r="M23" s="3">
        <f t="shared" si="7"/>
        <v>2932318.87089067</v>
      </c>
      <c r="N23" s="3">
        <f t="shared" si="7"/>
        <v>3456395.6574506373</v>
      </c>
      <c r="O23" s="3">
        <f t="shared" si="7"/>
        <v>3456395.6574506373</v>
      </c>
      <c r="P23" s="3">
        <f t="shared" si="7"/>
        <v>3456395.6574506373</v>
      </c>
      <c r="Q23" s="3">
        <f t="shared" si="7"/>
        <v>3456395.6574506373</v>
      </c>
      <c r="R23" s="3">
        <f t="shared" si="7"/>
        <v>3456395.6574506373</v>
      </c>
      <c r="S23" s="3">
        <f t="shared" si="7"/>
        <v>3456395.6574506373</v>
      </c>
      <c r="T23" s="3">
        <f t="shared" si="7"/>
        <v>3456395.6574506373</v>
      </c>
      <c r="U23" s="3">
        <f t="shared" si="7"/>
        <v>3456395.6574506373</v>
      </c>
      <c r="V23" s="3">
        <f t="shared" si="7"/>
        <v>3456395.6574506373</v>
      </c>
      <c r="W23" s="3">
        <f t="shared" si="7"/>
        <v>3456395.6574506373</v>
      </c>
      <c r="X23" s="3">
        <f t="shared" si="7"/>
        <v>3456395.6574506373</v>
      </c>
      <c r="Y23" s="3">
        <f t="shared" si="7"/>
        <v>3456395.6574506373</v>
      </c>
      <c r="Z23" s="462">
        <f t="shared" si="7"/>
        <v>3456395.6574506373</v>
      </c>
      <c r="AA23" s="3">
        <f t="shared" si="7"/>
        <v>3456395.6574506373</v>
      </c>
      <c r="AB23" s="3">
        <f t="shared" si="7"/>
        <v>3456395.6574506373</v>
      </c>
      <c r="AC23" s="3">
        <f t="shared" si="7"/>
        <v>3456395.6574506373</v>
      </c>
      <c r="AD23" s="3">
        <f t="shared" si="7"/>
        <v>3456395.6574506373</v>
      </c>
      <c r="AE23" s="3">
        <f t="shared" si="7"/>
        <v>3456395.6574506373</v>
      </c>
      <c r="AF23" s="3">
        <f t="shared" si="7"/>
        <v>3456395.6574506373</v>
      </c>
      <c r="AG23" s="3">
        <f t="shared" si="7"/>
        <v>3456395.6574506373</v>
      </c>
      <c r="AH23" s="3">
        <f t="shared" si="7"/>
        <v>3456395.6574506373</v>
      </c>
      <c r="AI23" s="3">
        <f t="shared" si="7"/>
        <v>3456395.6574506373</v>
      </c>
      <c r="AJ23" s="3">
        <f t="shared" si="7"/>
        <v>3456395.6574506373</v>
      </c>
      <c r="AK23" s="3">
        <f t="shared" si="7"/>
        <v>3456395.6574506373</v>
      </c>
      <c r="AL23" s="3">
        <f t="shared" si="7"/>
        <v>3456395.6574506373</v>
      </c>
      <c r="AM23" s="3">
        <f t="shared" si="7"/>
        <v>3456395.6574506373</v>
      </c>
      <c r="AN23" s="3">
        <f t="shared" si="7"/>
        <v>3456395.6574506373</v>
      </c>
      <c r="AO23" s="3">
        <f t="shared" si="7"/>
        <v>3456395.6574506373</v>
      </c>
      <c r="AP23" s="3">
        <f t="shared" si="7"/>
        <v>3456395.6574506373</v>
      </c>
      <c r="AQ23" s="3">
        <f t="shared" si="7"/>
        <v>3456395.6574506373</v>
      </c>
      <c r="AR23" s="3">
        <f t="shared" si="7"/>
        <v>3456395.6574506373</v>
      </c>
      <c r="AS23" s="3">
        <f t="shared" si="7"/>
        <v>3456395.6574506373</v>
      </c>
      <c r="AT23" s="3">
        <f t="shared" si="7"/>
        <v>3456395.6574506373</v>
      </c>
      <c r="AU23" s="3">
        <f t="shared" si="7"/>
        <v>3456395.6574506373</v>
      </c>
      <c r="AV23" s="3">
        <f t="shared" si="7"/>
        <v>3456395.6574506373</v>
      </c>
      <c r="AW23" s="3">
        <f t="shared" si="7"/>
        <v>3456395.6574506373</v>
      </c>
      <c r="AX23" s="3">
        <f t="shared" si="7"/>
        <v>3456395.6574506373</v>
      </c>
      <c r="AY23" s="3">
        <f t="shared" si="7"/>
        <v>3456395.6574506373</v>
      </c>
    </row>
    <row r="24" spans="1:51" x14ac:dyDescent="0.25">
      <c r="A24" s="578"/>
      <c r="B24" s="12" t="str">
        <f t="shared" si="3"/>
        <v>HVAC</v>
      </c>
      <c r="C24" s="3">
        <f t="shared" si="3"/>
        <v>0</v>
      </c>
      <c r="D24" s="3">
        <f t="shared" ref="D24:AY24" si="8">IF(SUM($C$16:$N$16)=0,0,C24+D9)</f>
        <v>74252.758884429932</v>
      </c>
      <c r="E24" s="3">
        <f t="shared" si="8"/>
        <v>167963.88295757308</v>
      </c>
      <c r="F24" s="348">
        <f t="shared" si="8"/>
        <v>354487.88052559819</v>
      </c>
      <c r="G24" s="3">
        <f t="shared" si="8"/>
        <v>451294.60484622058</v>
      </c>
      <c r="H24" s="3">
        <f t="shared" si="8"/>
        <v>468437.18236066942</v>
      </c>
      <c r="I24" s="3">
        <f t="shared" si="8"/>
        <v>525842.96243497753</v>
      </c>
      <c r="J24" s="3">
        <f t="shared" si="8"/>
        <v>561250.88634611841</v>
      </c>
      <c r="K24" s="3">
        <f t="shared" si="8"/>
        <v>591019.9801794854</v>
      </c>
      <c r="L24" s="3">
        <f t="shared" si="8"/>
        <v>816060.78809660347</v>
      </c>
      <c r="M24" s="3">
        <f t="shared" si="8"/>
        <v>824607.35259089537</v>
      </c>
      <c r="N24" s="3">
        <f t="shared" si="8"/>
        <v>1153610.9190807343</v>
      </c>
      <c r="O24" s="3">
        <f t="shared" si="8"/>
        <v>1153610.9190807343</v>
      </c>
      <c r="P24" s="3">
        <f t="shared" si="8"/>
        <v>1153610.9190807343</v>
      </c>
      <c r="Q24" s="3">
        <f t="shared" si="8"/>
        <v>1153610.9190807343</v>
      </c>
      <c r="R24" s="3">
        <f t="shared" si="8"/>
        <v>1153610.9190807343</v>
      </c>
      <c r="S24" s="3">
        <f t="shared" si="8"/>
        <v>1153610.9190807343</v>
      </c>
      <c r="T24" s="3">
        <f t="shared" si="8"/>
        <v>1153610.9190807343</v>
      </c>
      <c r="U24" s="3">
        <f t="shared" si="8"/>
        <v>1153610.9190807343</v>
      </c>
      <c r="V24" s="3">
        <f t="shared" si="8"/>
        <v>1153610.9190807343</v>
      </c>
      <c r="W24" s="3">
        <f t="shared" si="8"/>
        <v>1153610.9190807343</v>
      </c>
      <c r="X24" s="3">
        <f t="shared" si="8"/>
        <v>1153610.9190807343</v>
      </c>
      <c r="Y24" s="3">
        <f t="shared" si="8"/>
        <v>1153610.9190807343</v>
      </c>
      <c r="Z24" s="462">
        <f t="shared" si="8"/>
        <v>1153610.9190807343</v>
      </c>
      <c r="AA24" s="3">
        <f t="shared" si="8"/>
        <v>1153610.9190807343</v>
      </c>
      <c r="AB24" s="3">
        <f t="shared" si="8"/>
        <v>1153610.9190807343</v>
      </c>
      <c r="AC24" s="3">
        <f t="shared" si="8"/>
        <v>1153610.9190807343</v>
      </c>
      <c r="AD24" s="3">
        <f t="shared" si="8"/>
        <v>1153610.9190807343</v>
      </c>
      <c r="AE24" s="3">
        <f t="shared" si="8"/>
        <v>1153610.9190807343</v>
      </c>
      <c r="AF24" s="3">
        <f t="shared" si="8"/>
        <v>1153610.9190807343</v>
      </c>
      <c r="AG24" s="3">
        <f t="shared" si="8"/>
        <v>1153610.9190807343</v>
      </c>
      <c r="AH24" s="3">
        <f t="shared" si="8"/>
        <v>1153610.9190807343</v>
      </c>
      <c r="AI24" s="3">
        <f t="shared" si="8"/>
        <v>1153610.9190807343</v>
      </c>
      <c r="AJ24" s="3">
        <f t="shared" si="8"/>
        <v>1153610.9190807343</v>
      </c>
      <c r="AK24" s="3">
        <f t="shared" si="8"/>
        <v>1153610.9190807343</v>
      </c>
      <c r="AL24" s="3">
        <f t="shared" si="8"/>
        <v>1153610.9190807343</v>
      </c>
      <c r="AM24" s="3">
        <f t="shared" si="8"/>
        <v>1153610.9190807343</v>
      </c>
      <c r="AN24" s="3">
        <f t="shared" si="8"/>
        <v>1153610.9190807343</v>
      </c>
      <c r="AO24" s="3">
        <f t="shared" si="8"/>
        <v>1153610.9190807343</v>
      </c>
      <c r="AP24" s="3">
        <f t="shared" si="8"/>
        <v>1153610.9190807343</v>
      </c>
      <c r="AQ24" s="3">
        <f t="shared" si="8"/>
        <v>1153610.9190807343</v>
      </c>
      <c r="AR24" s="3">
        <f t="shared" si="8"/>
        <v>1153610.9190807343</v>
      </c>
      <c r="AS24" s="3">
        <f t="shared" si="8"/>
        <v>1153610.9190807343</v>
      </c>
      <c r="AT24" s="3">
        <f t="shared" si="8"/>
        <v>1153610.9190807343</v>
      </c>
      <c r="AU24" s="3">
        <f t="shared" si="8"/>
        <v>1153610.9190807343</v>
      </c>
      <c r="AV24" s="3">
        <f t="shared" si="8"/>
        <v>1153610.9190807343</v>
      </c>
      <c r="AW24" s="3">
        <f t="shared" si="8"/>
        <v>1153610.9190807343</v>
      </c>
      <c r="AX24" s="3">
        <f t="shared" si="8"/>
        <v>1153610.9190807343</v>
      </c>
      <c r="AY24" s="3">
        <f t="shared" si="8"/>
        <v>1153610.9190807343</v>
      </c>
    </row>
    <row r="25" spans="1:51" x14ac:dyDescent="0.25">
      <c r="A25" s="578"/>
      <c r="B25" s="11" t="str">
        <f t="shared" si="3"/>
        <v>Lighting</v>
      </c>
      <c r="C25" s="3">
        <f t="shared" si="3"/>
        <v>10531.475563049316</v>
      </c>
      <c r="D25" s="3">
        <f t="shared" ref="D25:AY25" si="9">IF(SUM($C$16:$N$16)=0,0,C25+D10)</f>
        <v>231245.10419082642</v>
      </c>
      <c r="E25" s="3">
        <f t="shared" si="9"/>
        <v>383190.51205444336</v>
      </c>
      <c r="F25" s="348">
        <f t="shared" si="9"/>
        <v>558960.47142028809</v>
      </c>
      <c r="G25" s="3">
        <f t="shared" si="9"/>
        <v>722921.97891807556</v>
      </c>
      <c r="H25" s="3">
        <f t="shared" si="9"/>
        <v>849208.40082417021</v>
      </c>
      <c r="I25" s="3">
        <f t="shared" si="9"/>
        <v>1422972.8493277868</v>
      </c>
      <c r="J25" s="3">
        <f t="shared" si="9"/>
        <v>1718377.4653458921</v>
      </c>
      <c r="K25" s="3">
        <f t="shared" si="9"/>
        <v>1903709.9232780999</v>
      </c>
      <c r="L25" s="3">
        <f t="shared" si="9"/>
        <v>2064698.8598262346</v>
      </c>
      <c r="M25" s="3">
        <f t="shared" si="9"/>
        <v>2296066.4580093576</v>
      </c>
      <c r="N25" s="3">
        <f t="shared" si="9"/>
        <v>2896338.8598038866</v>
      </c>
      <c r="O25" s="3">
        <f t="shared" si="9"/>
        <v>2896338.8598038866</v>
      </c>
      <c r="P25" s="3">
        <f t="shared" si="9"/>
        <v>2896338.8598038866</v>
      </c>
      <c r="Q25" s="3">
        <f t="shared" si="9"/>
        <v>2896338.8598038866</v>
      </c>
      <c r="R25" s="3">
        <f t="shared" si="9"/>
        <v>2896338.8598038866</v>
      </c>
      <c r="S25" s="3">
        <f t="shared" si="9"/>
        <v>2896338.8598038866</v>
      </c>
      <c r="T25" s="3">
        <f t="shared" si="9"/>
        <v>2896338.8598038866</v>
      </c>
      <c r="U25" s="3">
        <f t="shared" si="9"/>
        <v>2896338.8598038866</v>
      </c>
      <c r="V25" s="3">
        <f t="shared" si="9"/>
        <v>2896338.8598038866</v>
      </c>
      <c r="W25" s="3">
        <f t="shared" si="9"/>
        <v>2896338.8598038866</v>
      </c>
      <c r="X25" s="3">
        <f t="shared" si="9"/>
        <v>2896338.8598038866</v>
      </c>
      <c r="Y25" s="3">
        <f t="shared" si="9"/>
        <v>2896338.8598038866</v>
      </c>
      <c r="Z25" s="462">
        <f t="shared" si="9"/>
        <v>2896338.8598038866</v>
      </c>
      <c r="AA25" s="3">
        <f t="shared" si="9"/>
        <v>2896338.8598038866</v>
      </c>
      <c r="AB25" s="3">
        <f t="shared" si="9"/>
        <v>2896338.8598038866</v>
      </c>
      <c r="AC25" s="3">
        <f t="shared" si="9"/>
        <v>2896338.8598038866</v>
      </c>
      <c r="AD25" s="3">
        <f t="shared" si="9"/>
        <v>2896338.8598038866</v>
      </c>
      <c r="AE25" s="3">
        <f t="shared" si="9"/>
        <v>2896338.8598038866</v>
      </c>
      <c r="AF25" s="3">
        <f t="shared" si="9"/>
        <v>2896338.8598038866</v>
      </c>
      <c r="AG25" s="3">
        <f t="shared" si="9"/>
        <v>2896338.8598038866</v>
      </c>
      <c r="AH25" s="3">
        <f t="shared" si="9"/>
        <v>2896338.8598038866</v>
      </c>
      <c r="AI25" s="3">
        <f t="shared" si="9"/>
        <v>2896338.8598038866</v>
      </c>
      <c r="AJ25" s="3">
        <f t="shared" si="9"/>
        <v>2896338.8598038866</v>
      </c>
      <c r="AK25" s="3">
        <f t="shared" si="9"/>
        <v>2896338.8598038866</v>
      </c>
      <c r="AL25" s="3">
        <f t="shared" si="9"/>
        <v>2896338.8598038866</v>
      </c>
      <c r="AM25" s="3">
        <f t="shared" si="9"/>
        <v>2896338.8598038866</v>
      </c>
      <c r="AN25" s="3">
        <f t="shared" si="9"/>
        <v>2896338.8598038866</v>
      </c>
      <c r="AO25" s="3">
        <f t="shared" si="9"/>
        <v>2896338.8598038866</v>
      </c>
      <c r="AP25" s="3">
        <f t="shared" si="9"/>
        <v>2896338.8598038866</v>
      </c>
      <c r="AQ25" s="3">
        <f t="shared" si="9"/>
        <v>2896338.8598038866</v>
      </c>
      <c r="AR25" s="3">
        <f t="shared" si="9"/>
        <v>2896338.8598038866</v>
      </c>
      <c r="AS25" s="3">
        <f t="shared" si="9"/>
        <v>2896338.8598038866</v>
      </c>
      <c r="AT25" s="3">
        <f t="shared" si="9"/>
        <v>2896338.8598038866</v>
      </c>
      <c r="AU25" s="3">
        <f t="shared" si="9"/>
        <v>2896338.8598038866</v>
      </c>
      <c r="AV25" s="3">
        <f t="shared" si="9"/>
        <v>2896338.8598038866</v>
      </c>
      <c r="AW25" s="3">
        <f t="shared" si="9"/>
        <v>2896338.8598038866</v>
      </c>
      <c r="AX25" s="3">
        <f t="shared" si="9"/>
        <v>2896338.8598038866</v>
      </c>
      <c r="AY25" s="3">
        <f t="shared" si="9"/>
        <v>2896338.8598038866</v>
      </c>
    </row>
    <row r="26" spans="1:51" x14ac:dyDescent="0.25">
      <c r="A26" s="578"/>
      <c r="B26" s="11" t="str">
        <f t="shared" si="3"/>
        <v>Miscellaneous</v>
      </c>
      <c r="C26" s="3">
        <f t="shared" si="3"/>
        <v>0</v>
      </c>
      <c r="D26" s="3">
        <f t="shared" ref="D26:AY26" si="10">IF(SUM($C$16:$N$16)=0,0,C26+D11)</f>
        <v>0</v>
      </c>
      <c r="E26" s="3">
        <f t="shared" si="10"/>
        <v>5520.9597778320313</v>
      </c>
      <c r="F26" s="348">
        <f t="shared" si="10"/>
        <v>5520.9597778320313</v>
      </c>
      <c r="G26" s="3">
        <f t="shared" si="10"/>
        <v>5520.9597778320313</v>
      </c>
      <c r="H26" s="3">
        <f t="shared" si="10"/>
        <v>17150.937421924253</v>
      </c>
      <c r="I26" s="3">
        <f t="shared" si="10"/>
        <v>26284.983790800332</v>
      </c>
      <c r="J26" s="3">
        <f t="shared" si="10"/>
        <v>38886.404498566291</v>
      </c>
      <c r="K26" s="3">
        <f t="shared" si="10"/>
        <v>53915.097070612406</v>
      </c>
      <c r="L26" s="3">
        <f t="shared" si="10"/>
        <v>79549.77320475466</v>
      </c>
      <c r="M26" s="3">
        <f t="shared" si="10"/>
        <v>106309.2384940402</v>
      </c>
      <c r="N26" s="3">
        <f t="shared" si="10"/>
        <v>175169.89407135011</v>
      </c>
      <c r="O26" s="3">
        <f t="shared" si="10"/>
        <v>175169.89407135011</v>
      </c>
      <c r="P26" s="3">
        <f t="shared" si="10"/>
        <v>175169.89407135011</v>
      </c>
      <c r="Q26" s="3">
        <f t="shared" si="10"/>
        <v>175169.89407135011</v>
      </c>
      <c r="R26" s="3">
        <f t="shared" si="10"/>
        <v>175169.89407135011</v>
      </c>
      <c r="S26" s="3">
        <f t="shared" si="10"/>
        <v>175169.89407135011</v>
      </c>
      <c r="T26" s="3">
        <f t="shared" si="10"/>
        <v>175169.89407135011</v>
      </c>
      <c r="U26" s="3">
        <f t="shared" si="10"/>
        <v>175169.89407135011</v>
      </c>
      <c r="V26" s="3">
        <f t="shared" si="10"/>
        <v>175169.89407135011</v>
      </c>
      <c r="W26" s="3">
        <f t="shared" si="10"/>
        <v>175169.89407135011</v>
      </c>
      <c r="X26" s="3">
        <f t="shared" si="10"/>
        <v>175169.89407135011</v>
      </c>
      <c r="Y26" s="3">
        <f t="shared" si="10"/>
        <v>175169.89407135011</v>
      </c>
      <c r="Z26" s="462">
        <f t="shared" si="10"/>
        <v>175169.89407135011</v>
      </c>
      <c r="AA26" s="3">
        <f t="shared" si="10"/>
        <v>175169.89407135011</v>
      </c>
      <c r="AB26" s="3">
        <f t="shared" si="10"/>
        <v>175169.89407135011</v>
      </c>
      <c r="AC26" s="3">
        <f t="shared" si="10"/>
        <v>175169.89407135011</v>
      </c>
      <c r="AD26" s="3">
        <f t="shared" si="10"/>
        <v>175169.89407135011</v>
      </c>
      <c r="AE26" s="3">
        <f t="shared" si="10"/>
        <v>175169.89407135011</v>
      </c>
      <c r="AF26" s="3">
        <f t="shared" si="10"/>
        <v>175169.89407135011</v>
      </c>
      <c r="AG26" s="3">
        <f t="shared" si="10"/>
        <v>175169.89407135011</v>
      </c>
      <c r="AH26" s="3">
        <f t="shared" si="10"/>
        <v>175169.89407135011</v>
      </c>
      <c r="AI26" s="3">
        <f t="shared" si="10"/>
        <v>175169.89407135011</v>
      </c>
      <c r="AJ26" s="3">
        <f t="shared" si="10"/>
        <v>175169.89407135011</v>
      </c>
      <c r="AK26" s="3">
        <f t="shared" si="10"/>
        <v>175169.89407135011</v>
      </c>
      <c r="AL26" s="3">
        <f t="shared" si="10"/>
        <v>175169.89407135011</v>
      </c>
      <c r="AM26" s="3">
        <f t="shared" si="10"/>
        <v>175169.89407135011</v>
      </c>
      <c r="AN26" s="3">
        <f t="shared" si="10"/>
        <v>175169.89407135011</v>
      </c>
      <c r="AO26" s="3">
        <f t="shared" si="10"/>
        <v>175169.89407135011</v>
      </c>
      <c r="AP26" s="3">
        <f t="shared" si="10"/>
        <v>175169.89407135011</v>
      </c>
      <c r="AQ26" s="3">
        <f t="shared" si="10"/>
        <v>175169.89407135011</v>
      </c>
      <c r="AR26" s="3">
        <f t="shared" si="10"/>
        <v>175169.89407135011</v>
      </c>
      <c r="AS26" s="3">
        <f t="shared" si="10"/>
        <v>175169.89407135011</v>
      </c>
      <c r="AT26" s="3">
        <f t="shared" si="10"/>
        <v>175169.89407135011</v>
      </c>
      <c r="AU26" s="3">
        <f t="shared" si="10"/>
        <v>175169.89407135011</v>
      </c>
      <c r="AV26" s="3">
        <f t="shared" si="10"/>
        <v>175169.89407135011</v>
      </c>
      <c r="AW26" s="3">
        <f t="shared" si="10"/>
        <v>175169.89407135011</v>
      </c>
      <c r="AX26" s="3">
        <f t="shared" si="10"/>
        <v>175169.89407135011</v>
      </c>
      <c r="AY26" s="3">
        <f t="shared" si="10"/>
        <v>175169.89407135011</v>
      </c>
    </row>
    <row r="27" spans="1:51" x14ac:dyDescent="0.25">
      <c r="A27" s="578"/>
      <c r="B27" s="11" t="str">
        <f t="shared" si="3"/>
        <v>Pool Spa</v>
      </c>
      <c r="C27" s="3">
        <f t="shared" si="3"/>
        <v>0</v>
      </c>
      <c r="D27" s="3">
        <f t="shared" ref="D27:AY27" si="11">IF(SUM($C$16:$N$16)=0,0,C27+D12)</f>
        <v>0</v>
      </c>
      <c r="E27" s="3">
        <f t="shared" si="11"/>
        <v>0</v>
      </c>
      <c r="F27" s="348">
        <f t="shared" si="11"/>
        <v>0</v>
      </c>
      <c r="G27" s="3">
        <f t="shared" si="11"/>
        <v>0</v>
      </c>
      <c r="H27" s="3">
        <f t="shared" si="11"/>
        <v>0</v>
      </c>
      <c r="I27" s="3">
        <f t="shared" si="11"/>
        <v>0</v>
      </c>
      <c r="J27" s="3">
        <f t="shared" si="11"/>
        <v>0</v>
      </c>
      <c r="K27" s="3">
        <f t="shared" si="11"/>
        <v>0</v>
      </c>
      <c r="L27" s="3">
        <f t="shared" si="11"/>
        <v>0</v>
      </c>
      <c r="M27" s="3">
        <f t="shared" si="11"/>
        <v>0</v>
      </c>
      <c r="N27" s="3">
        <f t="shared" si="11"/>
        <v>0</v>
      </c>
      <c r="O27" s="3">
        <f t="shared" si="11"/>
        <v>0</v>
      </c>
      <c r="P27" s="3">
        <f t="shared" si="11"/>
        <v>0</v>
      </c>
      <c r="Q27" s="3">
        <f t="shared" si="11"/>
        <v>0</v>
      </c>
      <c r="R27" s="3">
        <f t="shared" si="11"/>
        <v>0</v>
      </c>
      <c r="S27" s="3">
        <f t="shared" si="11"/>
        <v>0</v>
      </c>
      <c r="T27" s="3">
        <f t="shared" si="11"/>
        <v>0</v>
      </c>
      <c r="U27" s="3">
        <f t="shared" si="11"/>
        <v>0</v>
      </c>
      <c r="V27" s="3">
        <f t="shared" si="11"/>
        <v>0</v>
      </c>
      <c r="W27" s="3">
        <f t="shared" si="11"/>
        <v>0</v>
      </c>
      <c r="X27" s="3">
        <f t="shared" si="11"/>
        <v>0</v>
      </c>
      <c r="Y27" s="3">
        <f t="shared" si="11"/>
        <v>0</v>
      </c>
      <c r="Z27" s="462">
        <f t="shared" si="11"/>
        <v>0</v>
      </c>
      <c r="AA27" s="3">
        <f t="shared" si="11"/>
        <v>0</v>
      </c>
      <c r="AB27" s="3">
        <f t="shared" si="11"/>
        <v>0</v>
      </c>
      <c r="AC27" s="3">
        <f t="shared" si="11"/>
        <v>0</v>
      </c>
      <c r="AD27" s="3">
        <f t="shared" si="11"/>
        <v>0</v>
      </c>
      <c r="AE27" s="3">
        <f t="shared" si="11"/>
        <v>0</v>
      </c>
      <c r="AF27" s="3">
        <f t="shared" si="11"/>
        <v>0</v>
      </c>
      <c r="AG27" s="3">
        <f t="shared" si="11"/>
        <v>0</v>
      </c>
      <c r="AH27" s="3">
        <f t="shared" si="11"/>
        <v>0</v>
      </c>
      <c r="AI27" s="3">
        <f t="shared" si="11"/>
        <v>0</v>
      </c>
      <c r="AJ27" s="3">
        <f t="shared" si="11"/>
        <v>0</v>
      </c>
      <c r="AK27" s="3">
        <f t="shared" si="11"/>
        <v>0</v>
      </c>
      <c r="AL27" s="3">
        <f t="shared" si="11"/>
        <v>0</v>
      </c>
      <c r="AM27" s="3">
        <f t="shared" si="11"/>
        <v>0</v>
      </c>
      <c r="AN27" s="3">
        <f t="shared" si="11"/>
        <v>0</v>
      </c>
      <c r="AO27" s="3">
        <f t="shared" si="11"/>
        <v>0</v>
      </c>
      <c r="AP27" s="3">
        <f t="shared" si="11"/>
        <v>0</v>
      </c>
      <c r="AQ27" s="3">
        <f t="shared" si="11"/>
        <v>0</v>
      </c>
      <c r="AR27" s="3">
        <f t="shared" si="11"/>
        <v>0</v>
      </c>
      <c r="AS27" s="3">
        <f t="shared" si="11"/>
        <v>0</v>
      </c>
      <c r="AT27" s="3">
        <f t="shared" si="11"/>
        <v>0</v>
      </c>
      <c r="AU27" s="3">
        <f t="shared" si="11"/>
        <v>0</v>
      </c>
      <c r="AV27" s="3">
        <f t="shared" si="11"/>
        <v>0</v>
      </c>
      <c r="AW27" s="3">
        <f t="shared" si="11"/>
        <v>0</v>
      </c>
      <c r="AX27" s="3">
        <f t="shared" si="11"/>
        <v>0</v>
      </c>
      <c r="AY27" s="3">
        <f t="shared" si="11"/>
        <v>0</v>
      </c>
    </row>
    <row r="28" spans="1:51" x14ac:dyDescent="0.25">
      <c r="A28" s="578"/>
      <c r="B28" s="11" t="str">
        <f t="shared" si="3"/>
        <v>Refrigeration</v>
      </c>
      <c r="C28" s="3">
        <f t="shared" si="3"/>
        <v>0</v>
      </c>
      <c r="D28" s="3">
        <f t="shared" ref="D28:AY28" si="12">IF(SUM($C$16:$N$16)=0,0,C28+D13)</f>
        <v>0</v>
      </c>
      <c r="E28" s="3">
        <f t="shared" si="12"/>
        <v>0</v>
      </c>
      <c r="F28" s="348">
        <f t="shared" si="12"/>
        <v>0</v>
      </c>
      <c r="G28" s="3">
        <f t="shared" si="12"/>
        <v>0</v>
      </c>
      <c r="H28" s="3">
        <f t="shared" si="12"/>
        <v>0</v>
      </c>
      <c r="I28" s="3">
        <f t="shared" si="12"/>
        <v>0</v>
      </c>
      <c r="J28" s="3">
        <f t="shared" si="12"/>
        <v>6758.89013671875</v>
      </c>
      <c r="K28" s="3">
        <f t="shared" si="12"/>
        <v>6758.89013671875</v>
      </c>
      <c r="L28" s="3">
        <f t="shared" si="12"/>
        <v>6758.89013671875</v>
      </c>
      <c r="M28" s="3">
        <f t="shared" si="12"/>
        <v>30986.763793945313</v>
      </c>
      <c r="N28" s="3">
        <f t="shared" si="12"/>
        <v>34939.386596679688</v>
      </c>
      <c r="O28" s="3">
        <f t="shared" si="12"/>
        <v>34939.386596679688</v>
      </c>
      <c r="P28" s="3">
        <f t="shared" si="12"/>
        <v>34939.386596679688</v>
      </c>
      <c r="Q28" s="3">
        <f t="shared" si="12"/>
        <v>34939.386596679688</v>
      </c>
      <c r="R28" s="3">
        <f t="shared" si="12"/>
        <v>34939.386596679688</v>
      </c>
      <c r="S28" s="3">
        <f t="shared" si="12"/>
        <v>34939.386596679688</v>
      </c>
      <c r="T28" s="3">
        <f t="shared" si="12"/>
        <v>34939.386596679688</v>
      </c>
      <c r="U28" s="3">
        <f t="shared" si="12"/>
        <v>34939.386596679688</v>
      </c>
      <c r="V28" s="3">
        <f t="shared" si="12"/>
        <v>34939.386596679688</v>
      </c>
      <c r="W28" s="3">
        <f t="shared" si="12"/>
        <v>34939.386596679688</v>
      </c>
      <c r="X28" s="3">
        <f t="shared" si="12"/>
        <v>34939.386596679688</v>
      </c>
      <c r="Y28" s="3">
        <f t="shared" si="12"/>
        <v>34939.386596679688</v>
      </c>
      <c r="Z28" s="462">
        <f t="shared" si="12"/>
        <v>34939.386596679688</v>
      </c>
      <c r="AA28" s="3">
        <f t="shared" si="12"/>
        <v>34939.386596679688</v>
      </c>
      <c r="AB28" s="3">
        <f t="shared" si="12"/>
        <v>34939.386596679688</v>
      </c>
      <c r="AC28" s="3">
        <f t="shared" si="12"/>
        <v>34939.386596679688</v>
      </c>
      <c r="AD28" s="3">
        <f t="shared" si="12"/>
        <v>34939.386596679688</v>
      </c>
      <c r="AE28" s="3">
        <f t="shared" si="12"/>
        <v>34939.386596679688</v>
      </c>
      <c r="AF28" s="3">
        <f t="shared" si="12"/>
        <v>34939.386596679688</v>
      </c>
      <c r="AG28" s="3">
        <f t="shared" si="12"/>
        <v>34939.386596679688</v>
      </c>
      <c r="AH28" s="3">
        <f t="shared" si="12"/>
        <v>34939.386596679688</v>
      </c>
      <c r="AI28" s="3">
        <f t="shared" si="12"/>
        <v>34939.386596679688</v>
      </c>
      <c r="AJ28" s="3">
        <f t="shared" si="12"/>
        <v>34939.386596679688</v>
      </c>
      <c r="AK28" s="3">
        <f t="shared" si="12"/>
        <v>34939.386596679688</v>
      </c>
      <c r="AL28" s="3">
        <f t="shared" si="12"/>
        <v>34939.386596679688</v>
      </c>
      <c r="AM28" s="3">
        <f t="shared" si="12"/>
        <v>34939.386596679688</v>
      </c>
      <c r="AN28" s="3">
        <f t="shared" si="12"/>
        <v>34939.386596679688</v>
      </c>
      <c r="AO28" s="3">
        <f t="shared" si="12"/>
        <v>34939.386596679688</v>
      </c>
      <c r="AP28" s="3">
        <f t="shared" si="12"/>
        <v>34939.386596679688</v>
      </c>
      <c r="AQ28" s="3">
        <f t="shared" si="12"/>
        <v>34939.386596679688</v>
      </c>
      <c r="AR28" s="3">
        <f t="shared" si="12"/>
        <v>34939.386596679688</v>
      </c>
      <c r="AS28" s="3">
        <f t="shared" si="12"/>
        <v>34939.386596679688</v>
      </c>
      <c r="AT28" s="3">
        <f t="shared" si="12"/>
        <v>34939.386596679688</v>
      </c>
      <c r="AU28" s="3">
        <f t="shared" si="12"/>
        <v>34939.386596679688</v>
      </c>
      <c r="AV28" s="3">
        <f t="shared" si="12"/>
        <v>34939.386596679688</v>
      </c>
      <c r="AW28" s="3">
        <f t="shared" si="12"/>
        <v>34939.386596679688</v>
      </c>
      <c r="AX28" s="3">
        <f t="shared" si="12"/>
        <v>34939.386596679688</v>
      </c>
      <c r="AY28" s="3">
        <f t="shared" si="12"/>
        <v>34939.386596679688</v>
      </c>
    </row>
    <row r="29" spans="1:51" ht="15" customHeight="1" x14ac:dyDescent="0.25">
      <c r="A29" s="578"/>
      <c r="B29" s="11" t="str">
        <f t="shared" si="3"/>
        <v>Water Heating</v>
      </c>
      <c r="C29" s="3">
        <f t="shared" si="3"/>
        <v>0</v>
      </c>
      <c r="D29" s="3">
        <f t="shared" ref="D29:AY29" si="13">IF(SUM($C$16:$N$16)=0,0,C29+D14)</f>
        <v>92482.386662006378</v>
      </c>
      <c r="E29" s="3">
        <f t="shared" si="13"/>
        <v>178525.84253368882</v>
      </c>
      <c r="F29" s="348">
        <f t="shared" si="13"/>
        <v>204432.50723479927</v>
      </c>
      <c r="G29" s="3">
        <f t="shared" si="13"/>
        <v>297153.92025111854</v>
      </c>
      <c r="H29" s="3">
        <f t="shared" si="13"/>
        <v>324803.56565817905</v>
      </c>
      <c r="I29" s="3">
        <f t="shared" si="13"/>
        <v>714116.53209529188</v>
      </c>
      <c r="J29" s="3">
        <f t="shared" si="13"/>
        <v>752848.20634330402</v>
      </c>
      <c r="K29" s="3">
        <f t="shared" si="13"/>
        <v>799456.2310365804</v>
      </c>
      <c r="L29" s="3">
        <f t="shared" si="13"/>
        <v>881890.07876825833</v>
      </c>
      <c r="M29" s="3">
        <f t="shared" si="13"/>
        <v>991275.29408589436</v>
      </c>
      <c r="N29" s="3">
        <f t="shared" si="13"/>
        <v>1215960.9349094392</v>
      </c>
      <c r="O29" s="3">
        <f t="shared" si="13"/>
        <v>1215960.9349094392</v>
      </c>
      <c r="P29" s="3">
        <f t="shared" si="13"/>
        <v>1215960.9349094392</v>
      </c>
      <c r="Q29" s="3">
        <f t="shared" si="13"/>
        <v>1215960.9349094392</v>
      </c>
      <c r="R29" s="3">
        <f t="shared" si="13"/>
        <v>1215960.9349094392</v>
      </c>
      <c r="S29" s="3">
        <f t="shared" si="13"/>
        <v>1215960.9349094392</v>
      </c>
      <c r="T29" s="3">
        <f t="shared" si="13"/>
        <v>1215960.9349094392</v>
      </c>
      <c r="U29" s="3">
        <f t="shared" si="13"/>
        <v>1215960.9349094392</v>
      </c>
      <c r="V29" s="3">
        <f t="shared" si="13"/>
        <v>1215960.9349094392</v>
      </c>
      <c r="W29" s="3">
        <f t="shared" si="13"/>
        <v>1215960.9349094392</v>
      </c>
      <c r="X29" s="3">
        <f t="shared" si="13"/>
        <v>1215960.9349094392</v>
      </c>
      <c r="Y29" s="3">
        <f t="shared" si="13"/>
        <v>1215960.9349094392</v>
      </c>
      <c r="Z29" s="462">
        <f t="shared" si="13"/>
        <v>1215960.9349094392</v>
      </c>
      <c r="AA29" s="3">
        <f t="shared" si="13"/>
        <v>1215960.9349094392</v>
      </c>
      <c r="AB29" s="3">
        <f t="shared" si="13"/>
        <v>1215960.9349094392</v>
      </c>
      <c r="AC29" s="3">
        <f t="shared" si="13"/>
        <v>1215960.9349094392</v>
      </c>
      <c r="AD29" s="3">
        <f t="shared" si="13"/>
        <v>1215960.9349094392</v>
      </c>
      <c r="AE29" s="3">
        <f t="shared" si="13"/>
        <v>1215960.9349094392</v>
      </c>
      <c r="AF29" s="3">
        <f t="shared" si="13"/>
        <v>1215960.9349094392</v>
      </c>
      <c r="AG29" s="3">
        <f t="shared" si="13"/>
        <v>1215960.9349094392</v>
      </c>
      <c r="AH29" s="3">
        <f t="shared" si="13"/>
        <v>1215960.9349094392</v>
      </c>
      <c r="AI29" s="3">
        <f t="shared" si="13"/>
        <v>1215960.9349094392</v>
      </c>
      <c r="AJ29" s="3">
        <f t="shared" si="13"/>
        <v>1215960.9349094392</v>
      </c>
      <c r="AK29" s="3">
        <f t="shared" si="13"/>
        <v>1215960.9349094392</v>
      </c>
      <c r="AL29" s="3">
        <f t="shared" si="13"/>
        <v>1215960.9349094392</v>
      </c>
      <c r="AM29" s="3">
        <f t="shared" si="13"/>
        <v>1215960.9349094392</v>
      </c>
      <c r="AN29" s="3">
        <f t="shared" si="13"/>
        <v>1215960.9349094392</v>
      </c>
      <c r="AO29" s="3">
        <f t="shared" si="13"/>
        <v>1215960.9349094392</v>
      </c>
      <c r="AP29" s="3">
        <f t="shared" si="13"/>
        <v>1215960.9349094392</v>
      </c>
      <c r="AQ29" s="3">
        <f t="shared" si="13"/>
        <v>1215960.9349094392</v>
      </c>
      <c r="AR29" s="3">
        <f t="shared" si="13"/>
        <v>1215960.9349094392</v>
      </c>
      <c r="AS29" s="3">
        <f t="shared" si="13"/>
        <v>1215960.9349094392</v>
      </c>
      <c r="AT29" s="3">
        <f t="shared" si="13"/>
        <v>1215960.9349094392</v>
      </c>
      <c r="AU29" s="3">
        <f t="shared" si="13"/>
        <v>1215960.9349094392</v>
      </c>
      <c r="AV29" s="3">
        <f t="shared" si="13"/>
        <v>1215960.9349094392</v>
      </c>
      <c r="AW29" s="3">
        <f t="shared" si="13"/>
        <v>1215960.9349094392</v>
      </c>
      <c r="AX29" s="3">
        <f t="shared" si="13"/>
        <v>1215960.9349094392</v>
      </c>
      <c r="AY29" s="3">
        <f t="shared" si="13"/>
        <v>1215960.9349094392</v>
      </c>
    </row>
    <row r="30" spans="1:51" ht="15" customHeight="1" x14ac:dyDescent="0.25">
      <c r="A30" s="578"/>
      <c r="B30" s="11" t="str">
        <f t="shared" si="3"/>
        <v xml:space="preserve"> </v>
      </c>
      <c r="C30" s="3"/>
      <c r="D30" s="3"/>
      <c r="E30" s="3"/>
      <c r="F30" s="3"/>
      <c r="G30" s="3"/>
      <c r="H30" s="3"/>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c r="AJ30" s="3"/>
      <c r="AK30" s="3"/>
      <c r="AL30" s="3"/>
      <c r="AM30" s="3"/>
      <c r="AN30" s="3"/>
      <c r="AO30" s="3"/>
      <c r="AP30" s="3"/>
      <c r="AQ30" s="3"/>
      <c r="AR30" s="3"/>
      <c r="AS30" s="3"/>
      <c r="AT30" s="3"/>
      <c r="AU30" s="3"/>
      <c r="AV30" s="3"/>
      <c r="AW30" s="3"/>
      <c r="AX30" s="3"/>
      <c r="AY30" s="3"/>
    </row>
    <row r="31" spans="1:51" ht="15" customHeight="1" thickBot="1" x14ac:dyDescent="0.3">
      <c r="A31" s="579"/>
      <c r="B31" s="188" t="str">
        <f t="shared" si="3"/>
        <v>Monthly kWh</v>
      </c>
      <c r="C31" s="236">
        <f>SUM(C20:C30)</f>
        <v>523491.82598114014</v>
      </c>
      <c r="D31" s="236">
        <f t="shared" ref="D31:AY31" si="14">SUM(D20:D30)</f>
        <v>1058671.6195645332</v>
      </c>
      <c r="E31" s="236">
        <f t="shared" si="14"/>
        <v>1490525.9915331157</v>
      </c>
      <c r="F31" s="236">
        <f t="shared" si="14"/>
        <v>1949156.362807215</v>
      </c>
      <c r="G31" s="236">
        <f t="shared" si="14"/>
        <v>2340246.9640388205</v>
      </c>
      <c r="H31" s="236">
        <f t="shared" si="14"/>
        <v>3086997.8498327327</v>
      </c>
      <c r="I31" s="236">
        <f t="shared" si="14"/>
        <v>5249453.4986604275</v>
      </c>
      <c r="J31" s="236">
        <f t="shared" si="14"/>
        <v>5783827.5741664646</v>
      </c>
      <c r="K31" s="236">
        <f t="shared" si="14"/>
        <v>6737259.1605787808</v>
      </c>
      <c r="L31" s="236">
        <f t="shared" si="14"/>
        <v>7518416.1477623032</v>
      </c>
      <c r="M31" s="236">
        <f t="shared" si="14"/>
        <v>8476024.841460159</v>
      </c>
      <c r="N31" s="236">
        <f t="shared" si="14"/>
        <v>10463925.220574083</v>
      </c>
      <c r="O31" s="236">
        <f t="shared" si="14"/>
        <v>10463925.220574083</v>
      </c>
      <c r="P31" s="236">
        <f t="shared" si="14"/>
        <v>10463925.220574083</v>
      </c>
      <c r="Q31" s="236">
        <f t="shared" si="14"/>
        <v>10463925.220574083</v>
      </c>
      <c r="R31" s="236">
        <f t="shared" si="14"/>
        <v>10463925.220574083</v>
      </c>
      <c r="S31" s="236">
        <f t="shared" si="14"/>
        <v>10463925.220574083</v>
      </c>
      <c r="T31" s="236">
        <f t="shared" si="14"/>
        <v>10463925.220574083</v>
      </c>
      <c r="U31" s="236">
        <f t="shared" si="14"/>
        <v>10463925.220574083</v>
      </c>
      <c r="V31" s="236">
        <f t="shared" si="14"/>
        <v>10463925.220574083</v>
      </c>
      <c r="W31" s="236">
        <f t="shared" si="14"/>
        <v>10463925.220574083</v>
      </c>
      <c r="X31" s="236">
        <f t="shared" si="14"/>
        <v>10463925.220574083</v>
      </c>
      <c r="Y31" s="236">
        <f t="shared" si="14"/>
        <v>10463925.220574083</v>
      </c>
      <c r="Z31" s="236">
        <f t="shared" si="14"/>
        <v>10463925.220574083</v>
      </c>
      <c r="AA31" s="236">
        <f t="shared" si="14"/>
        <v>10463925.220574083</v>
      </c>
      <c r="AB31" s="236">
        <f t="shared" si="14"/>
        <v>10463925.220574083</v>
      </c>
      <c r="AC31" s="236">
        <f t="shared" si="14"/>
        <v>10463925.220574083</v>
      </c>
      <c r="AD31" s="236">
        <f t="shared" si="14"/>
        <v>10463925.220574083</v>
      </c>
      <c r="AE31" s="236">
        <f t="shared" si="14"/>
        <v>10463925.220574083</v>
      </c>
      <c r="AF31" s="236">
        <f t="shared" si="14"/>
        <v>10463925.220574083</v>
      </c>
      <c r="AG31" s="236">
        <f t="shared" si="14"/>
        <v>10463925.220574083</v>
      </c>
      <c r="AH31" s="236">
        <f t="shared" si="14"/>
        <v>10463925.220574083</v>
      </c>
      <c r="AI31" s="236">
        <f t="shared" si="14"/>
        <v>10463925.220574083</v>
      </c>
      <c r="AJ31" s="236">
        <f t="shared" si="14"/>
        <v>10463925.220574083</v>
      </c>
      <c r="AK31" s="236">
        <f t="shared" si="14"/>
        <v>10463925.220574083</v>
      </c>
      <c r="AL31" s="236">
        <f t="shared" si="14"/>
        <v>10463925.220574083</v>
      </c>
      <c r="AM31" s="236">
        <f t="shared" si="14"/>
        <v>10463925.220574083</v>
      </c>
      <c r="AN31" s="236">
        <f t="shared" si="14"/>
        <v>10463925.220574083</v>
      </c>
      <c r="AO31" s="236">
        <f t="shared" si="14"/>
        <v>10463925.220574083</v>
      </c>
      <c r="AP31" s="236">
        <f t="shared" si="14"/>
        <v>10463925.220574083</v>
      </c>
      <c r="AQ31" s="236">
        <f t="shared" si="14"/>
        <v>10463925.220574083</v>
      </c>
      <c r="AR31" s="236">
        <f t="shared" si="14"/>
        <v>10463925.220574083</v>
      </c>
      <c r="AS31" s="236">
        <f t="shared" si="14"/>
        <v>10463925.220574083</v>
      </c>
      <c r="AT31" s="236">
        <f t="shared" si="14"/>
        <v>10463925.220574083</v>
      </c>
      <c r="AU31" s="236">
        <f t="shared" si="14"/>
        <v>10463925.220574083</v>
      </c>
      <c r="AV31" s="236">
        <f t="shared" si="14"/>
        <v>10463925.220574083</v>
      </c>
      <c r="AW31" s="236">
        <f t="shared" si="14"/>
        <v>10463925.220574083</v>
      </c>
      <c r="AX31" s="236">
        <f t="shared" si="14"/>
        <v>10463925.220574083</v>
      </c>
      <c r="AY31" s="236">
        <f t="shared" si="14"/>
        <v>10463925.220574083</v>
      </c>
    </row>
    <row r="32" spans="1:51" x14ac:dyDescent="0.25">
      <c r="A32" s="8"/>
      <c r="B32" s="251"/>
      <c r="C32" s="9"/>
      <c r="D32" s="251"/>
      <c r="E32" s="9"/>
      <c r="F32" s="251"/>
      <c r="G32" s="251"/>
      <c r="H32" s="9"/>
      <c r="I32" s="251"/>
      <c r="J32" s="251"/>
      <c r="K32" s="9"/>
      <c r="L32" s="251"/>
      <c r="M32" s="251"/>
      <c r="N32" s="310" t="s">
        <v>197</v>
      </c>
      <c r="O32" s="309">
        <f>SUM(C5:N15)</f>
        <v>10463925.220574083</v>
      </c>
      <c r="P32" s="251"/>
      <c r="Q32" s="9"/>
      <c r="R32" s="251"/>
      <c r="S32" s="251"/>
      <c r="T32" s="9"/>
      <c r="U32" s="251"/>
      <c r="V32" s="251"/>
      <c r="W32" s="9"/>
      <c r="X32" s="251"/>
      <c r="Y32" s="251"/>
      <c r="Z32" s="9"/>
      <c r="AA32" s="251"/>
      <c r="AB32" s="251"/>
      <c r="AC32" s="9"/>
      <c r="AD32" s="251"/>
      <c r="AE32" s="251"/>
      <c r="AF32" s="9"/>
      <c r="AG32" s="251"/>
      <c r="AH32" s="251"/>
      <c r="AI32" s="9"/>
      <c r="AJ32" s="251"/>
      <c r="AK32" s="251"/>
      <c r="AL32" s="9"/>
      <c r="AM32" s="251"/>
      <c r="AN32" s="251"/>
      <c r="AO32" s="9"/>
      <c r="AP32" s="251"/>
      <c r="AQ32" s="251"/>
      <c r="AR32" s="9"/>
      <c r="AS32" s="251"/>
      <c r="AT32" s="251"/>
      <c r="AU32" s="9"/>
      <c r="AV32" s="251"/>
      <c r="AW32" s="251"/>
      <c r="AX32" s="9"/>
      <c r="AY32" s="251"/>
    </row>
    <row r="33" spans="1:51" ht="15.75" thickBot="1" x14ac:dyDescent="0.3">
      <c r="C33" s="130"/>
      <c r="D33" s="130"/>
      <c r="E33" s="130"/>
      <c r="F33" s="130"/>
      <c r="G33" s="130"/>
      <c r="H33" s="130"/>
      <c r="I33" s="130"/>
      <c r="J33" s="130"/>
      <c r="K33" s="130"/>
      <c r="L33" s="130"/>
      <c r="M33" s="130"/>
      <c r="N33" s="130"/>
      <c r="O33" s="130"/>
      <c r="P33" s="130"/>
      <c r="Q33" s="346" t="s">
        <v>217</v>
      </c>
      <c r="R33" s="130"/>
      <c r="S33" s="130"/>
      <c r="T33" s="130"/>
      <c r="U33" s="130"/>
      <c r="V33" s="130"/>
      <c r="W33" s="130"/>
      <c r="X33" s="130"/>
      <c r="Y33" s="130"/>
      <c r="Z33" s="130"/>
      <c r="AA33" s="130"/>
      <c r="AB33" s="130"/>
      <c r="AC33" s="130"/>
      <c r="AD33" s="130"/>
      <c r="AE33" s="130"/>
      <c r="AF33" s="130"/>
      <c r="AG33" s="463" t="s">
        <v>287</v>
      </c>
      <c r="AH33" s="130"/>
      <c r="AI33" s="130"/>
      <c r="AJ33" s="130"/>
      <c r="AK33" s="130"/>
      <c r="AL33" s="130"/>
      <c r="AM33" s="130"/>
      <c r="AN33" s="130"/>
      <c r="AO33" s="130"/>
      <c r="AP33" s="130"/>
      <c r="AQ33" s="130"/>
      <c r="AR33" s="130"/>
      <c r="AS33" s="130"/>
      <c r="AT33" s="130"/>
      <c r="AU33" s="130"/>
      <c r="AV33" s="130"/>
      <c r="AW33" s="130"/>
      <c r="AX33" s="130"/>
      <c r="AY33" s="130"/>
    </row>
    <row r="34" spans="1:51" ht="16.5" thickBot="1" x14ac:dyDescent="0.3">
      <c r="A34" s="580" t="s">
        <v>16</v>
      </c>
      <c r="B34" s="17" t="s">
        <v>10</v>
      </c>
      <c r="C34" s="146">
        <f>C$4</f>
        <v>44197</v>
      </c>
      <c r="D34" s="146">
        <f t="shared" ref="D34:AY34" si="15">D$4</f>
        <v>44228</v>
      </c>
      <c r="E34" s="146">
        <f t="shared" si="15"/>
        <v>44256</v>
      </c>
      <c r="F34" s="146">
        <f t="shared" si="15"/>
        <v>44287</v>
      </c>
      <c r="G34" s="146">
        <f t="shared" si="15"/>
        <v>44317</v>
      </c>
      <c r="H34" s="146">
        <f t="shared" si="15"/>
        <v>44348</v>
      </c>
      <c r="I34" s="146">
        <f t="shared" si="15"/>
        <v>44378</v>
      </c>
      <c r="J34" s="146">
        <f t="shared" si="15"/>
        <v>44409</v>
      </c>
      <c r="K34" s="146">
        <f t="shared" si="15"/>
        <v>44440</v>
      </c>
      <c r="L34" s="146">
        <f t="shared" si="15"/>
        <v>44470</v>
      </c>
      <c r="M34" s="146">
        <f t="shared" si="15"/>
        <v>44501</v>
      </c>
      <c r="N34" s="146">
        <f t="shared" si="15"/>
        <v>44531</v>
      </c>
      <c r="O34" s="146">
        <f t="shared" si="15"/>
        <v>44562</v>
      </c>
      <c r="P34" s="146">
        <f t="shared" si="15"/>
        <v>44593</v>
      </c>
      <c r="Q34" s="146">
        <f t="shared" si="15"/>
        <v>44621</v>
      </c>
      <c r="R34" s="146">
        <f t="shared" si="15"/>
        <v>44652</v>
      </c>
      <c r="S34" s="146">
        <f t="shared" si="15"/>
        <v>44682</v>
      </c>
      <c r="T34" s="146">
        <f t="shared" si="15"/>
        <v>44713</v>
      </c>
      <c r="U34" s="146">
        <f t="shared" si="15"/>
        <v>44743</v>
      </c>
      <c r="V34" s="146">
        <f t="shared" si="15"/>
        <v>44774</v>
      </c>
      <c r="W34" s="146">
        <f t="shared" si="15"/>
        <v>44805</v>
      </c>
      <c r="X34" s="146">
        <f t="shared" si="15"/>
        <v>44835</v>
      </c>
      <c r="Y34" s="146">
        <f t="shared" si="15"/>
        <v>44866</v>
      </c>
      <c r="Z34" s="146">
        <f t="shared" si="15"/>
        <v>44896</v>
      </c>
      <c r="AA34" s="146">
        <f t="shared" si="15"/>
        <v>44927</v>
      </c>
      <c r="AB34" s="146">
        <f t="shared" si="15"/>
        <v>44958</v>
      </c>
      <c r="AC34" s="146">
        <f t="shared" si="15"/>
        <v>44986</v>
      </c>
      <c r="AD34" s="146">
        <f t="shared" si="15"/>
        <v>45017</v>
      </c>
      <c r="AE34" s="146">
        <f t="shared" si="15"/>
        <v>45047</v>
      </c>
      <c r="AF34" s="146">
        <f t="shared" si="15"/>
        <v>45078</v>
      </c>
      <c r="AG34" s="146">
        <f t="shared" si="15"/>
        <v>45108</v>
      </c>
      <c r="AH34" s="146">
        <f t="shared" si="15"/>
        <v>45139</v>
      </c>
      <c r="AI34" s="146">
        <f t="shared" si="15"/>
        <v>45170</v>
      </c>
      <c r="AJ34" s="146">
        <f t="shared" si="15"/>
        <v>45200</v>
      </c>
      <c r="AK34" s="146">
        <f t="shared" si="15"/>
        <v>45231</v>
      </c>
      <c r="AL34" s="146">
        <f t="shared" si="15"/>
        <v>45261</v>
      </c>
      <c r="AM34" s="146">
        <f t="shared" si="15"/>
        <v>45292</v>
      </c>
      <c r="AN34" s="146">
        <f t="shared" si="15"/>
        <v>45323</v>
      </c>
      <c r="AO34" s="146">
        <f t="shared" si="15"/>
        <v>45352</v>
      </c>
      <c r="AP34" s="146">
        <f t="shared" si="15"/>
        <v>45383</v>
      </c>
      <c r="AQ34" s="146">
        <f t="shared" si="15"/>
        <v>45413</v>
      </c>
      <c r="AR34" s="146">
        <f t="shared" si="15"/>
        <v>45444</v>
      </c>
      <c r="AS34" s="146">
        <f t="shared" si="15"/>
        <v>45474</v>
      </c>
      <c r="AT34" s="146">
        <f t="shared" si="15"/>
        <v>45505</v>
      </c>
      <c r="AU34" s="146">
        <f t="shared" si="15"/>
        <v>45536</v>
      </c>
      <c r="AV34" s="146">
        <f t="shared" si="15"/>
        <v>45566</v>
      </c>
      <c r="AW34" s="146">
        <f t="shared" si="15"/>
        <v>45597</v>
      </c>
      <c r="AX34" s="146">
        <f t="shared" si="15"/>
        <v>45627</v>
      </c>
      <c r="AY34" s="146">
        <f t="shared" si="15"/>
        <v>45658</v>
      </c>
    </row>
    <row r="35" spans="1:51" ht="15" customHeight="1" x14ac:dyDescent="0.25">
      <c r="A35" s="581"/>
      <c r="B35" s="11" t="str">
        <f t="shared" ref="B35:B46" si="16">B20</f>
        <v>Building Shell</v>
      </c>
      <c r="C35" s="3">
        <v>0</v>
      </c>
      <c r="D35" s="3">
        <v>0</v>
      </c>
      <c r="E35" s="3">
        <v>0</v>
      </c>
      <c r="F35" s="3">
        <v>0</v>
      </c>
      <c r="G35" s="3">
        <f>F35</f>
        <v>0</v>
      </c>
      <c r="H35" s="3">
        <f t="shared" ref="H35:AY35" si="17">G35</f>
        <v>0</v>
      </c>
      <c r="I35" s="3">
        <f t="shared" si="17"/>
        <v>0</v>
      </c>
      <c r="J35" s="3">
        <f t="shared" si="17"/>
        <v>0</v>
      </c>
      <c r="K35" s="3">
        <f t="shared" si="17"/>
        <v>0</v>
      </c>
      <c r="L35" s="3">
        <f t="shared" si="17"/>
        <v>0</v>
      </c>
      <c r="M35" s="3">
        <f t="shared" si="17"/>
        <v>0</v>
      </c>
      <c r="N35" s="3">
        <f t="shared" si="17"/>
        <v>0</v>
      </c>
      <c r="O35" s="3">
        <f t="shared" si="17"/>
        <v>0</v>
      </c>
      <c r="P35" s="3">
        <f t="shared" si="17"/>
        <v>0</v>
      </c>
      <c r="Q35" s="347">
        <v>37882.699999999997</v>
      </c>
      <c r="R35" s="3">
        <f t="shared" si="17"/>
        <v>37882.699999999997</v>
      </c>
      <c r="S35" s="3">
        <f t="shared" si="17"/>
        <v>37882.699999999997</v>
      </c>
      <c r="T35" s="3">
        <f t="shared" si="17"/>
        <v>37882.699999999997</v>
      </c>
      <c r="U35" s="3">
        <f t="shared" si="17"/>
        <v>37882.699999999997</v>
      </c>
      <c r="V35" s="3">
        <f t="shared" si="17"/>
        <v>37882.699999999997</v>
      </c>
      <c r="W35" s="3">
        <f t="shared" si="17"/>
        <v>37882.699999999997</v>
      </c>
      <c r="X35" s="3">
        <f t="shared" si="17"/>
        <v>37882.699999999997</v>
      </c>
      <c r="Y35" s="3">
        <f t="shared" si="17"/>
        <v>37882.699999999997</v>
      </c>
      <c r="Z35" s="3">
        <f t="shared" si="17"/>
        <v>37882.699999999997</v>
      </c>
      <c r="AA35" s="3">
        <f t="shared" si="17"/>
        <v>37882.699999999997</v>
      </c>
      <c r="AB35" s="3">
        <f t="shared" si="17"/>
        <v>37882.699999999997</v>
      </c>
      <c r="AC35" s="3">
        <f t="shared" si="17"/>
        <v>37882.699999999997</v>
      </c>
      <c r="AD35" s="3">
        <f t="shared" si="17"/>
        <v>37882.699999999997</v>
      </c>
      <c r="AE35" s="3">
        <f t="shared" si="17"/>
        <v>37882.699999999997</v>
      </c>
      <c r="AF35" s="3">
        <f t="shared" si="17"/>
        <v>37882.699999999997</v>
      </c>
      <c r="AG35" s="462">
        <v>358771.88001023256</v>
      </c>
      <c r="AH35" s="3">
        <f t="shared" si="17"/>
        <v>358771.88001023256</v>
      </c>
      <c r="AI35" s="3">
        <f t="shared" si="17"/>
        <v>358771.88001023256</v>
      </c>
      <c r="AJ35" s="3">
        <f t="shared" si="17"/>
        <v>358771.88001023256</v>
      </c>
      <c r="AK35" s="3">
        <f t="shared" si="17"/>
        <v>358771.88001023256</v>
      </c>
      <c r="AL35" s="3">
        <f t="shared" si="17"/>
        <v>358771.88001023256</v>
      </c>
      <c r="AM35" s="3">
        <f t="shared" si="17"/>
        <v>358771.88001023256</v>
      </c>
      <c r="AN35" s="3">
        <f t="shared" si="17"/>
        <v>358771.88001023256</v>
      </c>
      <c r="AO35" s="3">
        <f t="shared" si="17"/>
        <v>358771.88001023256</v>
      </c>
      <c r="AP35" s="3">
        <f t="shared" si="17"/>
        <v>358771.88001023256</v>
      </c>
      <c r="AQ35" s="3">
        <f t="shared" si="17"/>
        <v>358771.88001023256</v>
      </c>
      <c r="AR35" s="3">
        <f t="shared" si="17"/>
        <v>358771.88001023256</v>
      </c>
      <c r="AS35" s="3">
        <f t="shared" si="17"/>
        <v>358771.88001023256</v>
      </c>
      <c r="AT35" s="3">
        <f t="shared" si="17"/>
        <v>358771.88001023256</v>
      </c>
      <c r="AU35" s="3">
        <f t="shared" si="17"/>
        <v>358771.88001023256</v>
      </c>
      <c r="AV35" s="3">
        <f t="shared" si="17"/>
        <v>358771.88001023256</v>
      </c>
      <c r="AW35" s="3">
        <f t="shared" si="17"/>
        <v>358771.88001023256</v>
      </c>
      <c r="AX35" s="3">
        <f t="shared" si="17"/>
        <v>358771.88001023256</v>
      </c>
      <c r="AY35" s="3">
        <f t="shared" si="17"/>
        <v>358771.88001023256</v>
      </c>
    </row>
    <row r="36" spans="1:51" x14ac:dyDescent="0.25">
      <c r="A36" s="581"/>
      <c r="B36" s="12" t="str">
        <f t="shared" si="16"/>
        <v>Cooling</v>
      </c>
      <c r="C36" s="3">
        <v>0</v>
      </c>
      <c r="D36" s="3">
        <v>0</v>
      </c>
      <c r="E36" s="3">
        <v>0</v>
      </c>
      <c r="F36" s="3">
        <v>0</v>
      </c>
      <c r="G36" s="3">
        <f t="shared" ref="G36:AY36" si="18">F36</f>
        <v>0</v>
      </c>
      <c r="H36" s="3">
        <f t="shared" si="18"/>
        <v>0</v>
      </c>
      <c r="I36" s="3">
        <f t="shared" si="18"/>
        <v>0</v>
      </c>
      <c r="J36" s="3">
        <f t="shared" si="18"/>
        <v>0</v>
      </c>
      <c r="K36" s="3">
        <f t="shared" si="18"/>
        <v>0</v>
      </c>
      <c r="L36" s="3">
        <f t="shared" si="18"/>
        <v>0</v>
      </c>
      <c r="M36" s="3">
        <f t="shared" si="18"/>
        <v>0</v>
      </c>
      <c r="N36" s="3">
        <f t="shared" si="18"/>
        <v>0</v>
      </c>
      <c r="O36" s="3">
        <f t="shared" si="18"/>
        <v>0</v>
      </c>
      <c r="P36" s="3">
        <f t="shared" si="18"/>
        <v>0</v>
      </c>
      <c r="Q36" s="347">
        <v>142649.56999999998</v>
      </c>
      <c r="R36" s="3">
        <f t="shared" si="18"/>
        <v>142649.56999999998</v>
      </c>
      <c r="S36" s="3">
        <f t="shared" si="18"/>
        <v>142649.56999999998</v>
      </c>
      <c r="T36" s="3">
        <f t="shared" si="18"/>
        <v>142649.56999999998</v>
      </c>
      <c r="U36" s="3">
        <f t="shared" si="18"/>
        <v>142649.56999999998</v>
      </c>
      <c r="V36" s="3">
        <f t="shared" si="18"/>
        <v>142649.56999999998</v>
      </c>
      <c r="W36" s="3">
        <f t="shared" si="18"/>
        <v>142649.56999999998</v>
      </c>
      <c r="X36" s="3">
        <f t="shared" si="18"/>
        <v>142649.56999999998</v>
      </c>
      <c r="Y36" s="3">
        <f t="shared" si="18"/>
        <v>142649.56999999998</v>
      </c>
      <c r="Z36" s="3">
        <f t="shared" si="18"/>
        <v>142649.56999999998</v>
      </c>
      <c r="AA36" s="3">
        <f t="shared" si="18"/>
        <v>142649.56999999998</v>
      </c>
      <c r="AB36" s="3">
        <f t="shared" si="18"/>
        <v>142649.56999999998</v>
      </c>
      <c r="AC36" s="3">
        <f t="shared" si="18"/>
        <v>142649.56999999998</v>
      </c>
      <c r="AD36" s="3">
        <f t="shared" si="18"/>
        <v>142649.56999999998</v>
      </c>
      <c r="AE36" s="3">
        <f t="shared" si="18"/>
        <v>142649.56999999998</v>
      </c>
      <c r="AF36" s="3">
        <f t="shared" si="18"/>
        <v>142649.56999999998</v>
      </c>
      <c r="AG36" s="462">
        <v>1172737.6886511231</v>
      </c>
      <c r="AH36" s="3">
        <f t="shared" si="18"/>
        <v>1172737.6886511231</v>
      </c>
      <c r="AI36" s="3">
        <f t="shared" si="18"/>
        <v>1172737.6886511231</v>
      </c>
      <c r="AJ36" s="3">
        <f t="shared" si="18"/>
        <v>1172737.6886511231</v>
      </c>
      <c r="AK36" s="3">
        <f t="shared" si="18"/>
        <v>1172737.6886511231</v>
      </c>
      <c r="AL36" s="3">
        <f t="shared" si="18"/>
        <v>1172737.6886511231</v>
      </c>
      <c r="AM36" s="3">
        <f t="shared" si="18"/>
        <v>1172737.6886511231</v>
      </c>
      <c r="AN36" s="3">
        <f t="shared" si="18"/>
        <v>1172737.6886511231</v>
      </c>
      <c r="AO36" s="3">
        <f t="shared" si="18"/>
        <v>1172737.6886511231</v>
      </c>
      <c r="AP36" s="3">
        <f t="shared" si="18"/>
        <v>1172737.6886511231</v>
      </c>
      <c r="AQ36" s="3">
        <f t="shared" si="18"/>
        <v>1172737.6886511231</v>
      </c>
      <c r="AR36" s="3">
        <f t="shared" si="18"/>
        <v>1172737.6886511231</v>
      </c>
      <c r="AS36" s="3">
        <f t="shared" si="18"/>
        <v>1172737.6886511231</v>
      </c>
      <c r="AT36" s="3">
        <f t="shared" si="18"/>
        <v>1172737.6886511231</v>
      </c>
      <c r="AU36" s="3">
        <f t="shared" si="18"/>
        <v>1172737.6886511231</v>
      </c>
      <c r="AV36" s="3">
        <f t="shared" si="18"/>
        <v>1172737.6886511231</v>
      </c>
      <c r="AW36" s="3">
        <f t="shared" si="18"/>
        <v>1172737.6886511231</v>
      </c>
      <c r="AX36" s="3">
        <f t="shared" si="18"/>
        <v>1172737.6886511231</v>
      </c>
      <c r="AY36" s="3">
        <f t="shared" si="18"/>
        <v>1172737.6886511231</v>
      </c>
    </row>
    <row r="37" spans="1:51" x14ac:dyDescent="0.25">
      <c r="A37" s="581"/>
      <c r="B37" s="11" t="str">
        <f t="shared" si="16"/>
        <v>Freezer</v>
      </c>
      <c r="C37" s="3">
        <v>0</v>
      </c>
      <c r="D37" s="3">
        <v>0</v>
      </c>
      <c r="E37" s="3">
        <v>0</v>
      </c>
      <c r="F37" s="3">
        <v>0</v>
      </c>
      <c r="G37" s="3">
        <f t="shared" ref="G37:AY37" si="19">F37</f>
        <v>0</v>
      </c>
      <c r="H37" s="3">
        <f t="shared" si="19"/>
        <v>0</v>
      </c>
      <c r="I37" s="3">
        <f t="shared" si="19"/>
        <v>0</v>
      </c>
      <c r="J37" s="3">
        <f t="shared" si="19"/>
        <v>0</v>
      </c>
      <c r="K37" s="3">
        <f t="shared" si="19"/>
        <v>0</v>
      </c>
      <c r="L37" s="3">
        <f t="shared" si="19"/>
        <v>0</v>
      </c>
      <c r="M37" s="3">
        <f t="shared" si="19"/>
        <v>0</v>
      </c>
      <c r="N37" s="3">
        <f t="shared" si="19"/>
        <v>0</v>
      </c>
      <c r="O37" s="3">
        <f t="shared" si="19"/>
        <v>0</v>
      </c>
      <c r="P37" s="3">
        <f t="shared" si="19"/>
        <v>0</v>
      </c>
      <c r="Q37" s="347">
        <v>0</v>
      </c>
      <c r="R37" s="3">
        <f t="shared" si="19"/>
        <v>0</v>
      </c>
      <c r="S37" s="3">
        <f t="shared" si="19"/>
        <v>0</v>
      </c>
      <c r="T37" s="3">
        <f t="shared" si="19"/>
        <v>0</v>
      </c>
      <c r="U37" s="3">
        <f t="shared" si="19"/>
        <v>0</v>
      </c>
      <c r="V37" s="3">
        <f t="shared" si="19"/>
        <v>0</v>
      </c>
      <c r="W37" s="3">
        <f t="shared" si="19"/>
        <v>0</v>
      </c>
      <c r="X37" s="3">
        <f t="shared" si="19"/>
        <v>0</v>
      </c>
      <c r="Y37" s="3">
        <f t="shared" si="19"/>
        <v>0</v>
      </c>
      <c r="Z37" s="3">
        <f t="shared" si="19"/>
        <v>0</v>
      </c>
      <c r="AA37" s="3">
        <f t="shared" si="19"/>
        <v>0</v>
      </c>
      <c r="AB37" s="3">
        <f t="shared" si="19"/>
        <v>0</v>
      </c>
      <c r="AC37" s="3">
        <f t="shared" si="19"/>
        <v>0</v>
      </c>
      <c r="AD37" s="3">
        <f t="shared" si="19"/>
        <v>0</v>
      </c>
      <c r="AE37" s="3">
        <f t="shared" si="19"/>
        <v>0</v>
      </c>
      <c r="AF37" s="3">
        <f t="shared" si="19"/>
        <v>0</v>
      </c>
      <c r="AG37" s="462">
        <v>0</v>
      </c>
      <c r="AH37" s="3">
        <f t="shared" si="19"/>
        <v>0</v>
      </c>
      <c r="AI37" s="3">
        <f t="shared" si="19"/>
        <v>0</v>
      </c>
      <c r="AJ37" s="3">
        <f t="shared" si="19"/>
        <v>0</v>
      </c>
      <c r="AK37" s="3">
        <f t="shared" si="19"/>
        <v>0</v>
      </c>
      <c r="AL37" s="3">
        <f t="shared" si="19"/>
        <v>0</v>
      </c>
      <c r="AM37" s="3">
        <f t="shared" si="19"/>
        <v>0</v>
      </c>
      <c r="AN37" s="3">
        <f t="shared" si="19"/>
        <v>0</v>
      </c>
      <c r="AO37" s="3">
        <f t="shared" si="19"/>
        <v>0</v>
      </c>
      <c r="AP37" s="3">
        <f t="shared" si="19"/>
        <v>0</v>
      </c>
      <c r="AQ37" s="3">
        <f t="shared" si="19"/>
        <v>0</v>
      </c>
      <c r="AR37" s="3">
        <f t="shared" si="19"/>
        <v>0</v>
      </c>
      <c r="AS37" s="3">
        <f t="shared" si="19"/>
        <v>0</v>
      </c>
      <c r="AT37" s="3">
        <f t="shared" si="19"/>
        <v>0</v>
      </c>
      <c r="AU37" s="3">
        <f t="shared" si="19"/>
        <v>0</v>
      </c>
      <c r="AV37" s="3">
        <f t="shared" si="19"/>
        <v>0</v>
      </c>
      <c r="AW37" s="3">
        <f t="shared" si="19"/>
        <v>0</v>
      </c>
      <c r="AX37" s="3">
        <f t="shared" si="19"/>
        <v>0</v>
      </c>
      <c r="AY37" s="3">
        <f t="shared" si="19"/>
        <v>0</v>
      </c>
    </row>
    <row r="38" spans="1:51" x14ac:dyDescent="0.25">
      <c r="A38" s="581"/>
      <c r="B38" s="11" t="str">
        <f t="shared" si="16"/>
        <v>Heating</v>
      </c>
      <c r="C38" s="3">
        <v>0</v>
      </c>
      <c r="D38" s="3">
        <v>0</v>
      </c>
      <c r="E38" s="3">
        <v>0</v>
      </c>
      <c r="F38" s="3">
        <v>0</v>
      </c>
      <c r="G38" s="3">
        <f t="shared" ref="G38:AY38" si="20">F38</f>
        <v>0</v>
      </c>
      <c r="H38" s="3">
        <f t="shared" si="20"/>
        <v>0</v>
      </c>
      <c r="I38" s="3">
        <f t="shared" si="20"/>
        <v>0</v>
      </c>
      <c r="J38" s="3">
        <f t="shared" si="20"/>
        <v>0</v>
      </c>
      <c r="K38" s="3">
        <f t="shared" si="20"/>
        <v>0</v>
      </c>
      <c r="L38" s="3">
        <f t="shared" si="20"/>
        <v>0</v>
      </c>
      <c r="M38" s="3">
        <f t="shared" si="20"/>
        <v>0</v>
      </c>
      <c r="N38" s="3">
        <f t="shared" si="20"/>
        <v>0</v>
      </c>
      <c r="O38" s="3">
        <f t="shared" si="20"/>
        <v>0</v>
      </c>
      <c r="P38" s="3">
        <f t="shared" si="20"/>
        <v>0</v>
      </c>
      <c r="Q38" s="347">
        <v>577188.7300000001</v>
      </c>
      <c r="R38" s="3">
        <f t="shared" si="20"/>
        <v>577188.7300000001</v>
      </c>
      <c r="S38" s="3">
        <f t="shared" si="20"/>
        <v>577188.7300000001</v>
      </c>
      <c r="T38" s="3">
        <f t="shared" si="20"/>
        <v>577188.7300000001</v>
      </c>
      <c r="U38" s="3">
        <f t="shared" si="20"/>
        <v>577188.7300000001</v>
      </c>
      <c r="V38" s="3">
        <f t="shared" si="20"/>
        <v>577188.7300000001</v>
      </c>
      <c r="W38" s="3">
        <f t="shared" si="20"/>
        <v>577188.7300000001</v>
      </c>
      <c r="X38" s="3">
        <f t="shared" si="20"/>
        <v>577188.7300000001</v>
      </c>
      <c r="Y38" s="3">
        <f t="shared" si="20"/>
        <v>577188.7300000001</v>
      </c>
      <c r="Z38" s="3">
        <f t="shared" si="20"/>
        <v>577188.7300000001</v>
      </c>
      <c r="AA38" s="3">
        <f t="shared" si="20"/>
        <v>577188.7300000001</v>
      </c>
      <c r="AB38" s="3">
        <f t="shared" si="20"/>
        <v>577188.7300000001</v>
      </c>
      <c r="AC38" s="3">
        <f t="shared" si="20"/>
        <v>577188.7300000001</v>
      </c>
      <c r="AD38" s="3">
        <f t="shared" si="20"/>
        <v>577188.7300000001</v>
      </c>
      <c r="AE38" s="3">
        <f t="shared" si="20"/>
        <v>577188.7300000001</v>
      </c>
      <c r="AF38" s="3">
        <f t="shared" si="20"/>
        <v>577188.7300000001</v>
      </c>
      <c r="AG38" s="462">
        <v>3456395.6574506373</v>
      </c>
      <c r="AH38" s="3">
        <f t="shared" si="20"/>
        <v>3456395.6574506373</v>
      </c>
      <c r="AI38" s="3">
        <f t="shared" si="20"/>
        <v>3456395.6574506373</v>
      </c>
      <c r="AJ38" s="3">
        <f t="shared" si="20"/>
        <v>3456395.6574506373</v>
      </c>
      <c r="AK38" s="3">
        <f t="shared" si="20"/>
        <v>3456395.6574506373</v>
      </c>
      <c r="AL38" s="3">
        <f t="shared" si="20"/>
        <v>3456395.6574506373</v>
      </c>
      <c r="AM38" s="3">
        <f t="shared" si="20"/>
        <v>3456395.6574506373</v>
      </c>
      <c r="AN38" s="3">
        <f t="shared" si="20"/>
        <v>3456395.6574506373</v>
      </c>
      <c r="AO38" s="3">
        <f t="shared" si="20"/>
        <v>3456395.6574506373</v>
      </c>
      <c r="AP38" s="3">
        <f t="shared" si="20"/>
        <v>3456395.6574506373</v>
      </c>
      <c r="AQ38" s="3">
        <f t="shared" si="20"/>
        <v>3456395.6574506373</v>
      </c>
      <c r="AR38" s="3">
        <f t="shared" si="20"/>
        <v>3456395.6574506373</v>
      </c>
      <c r="AS38" s="3">
        <f t="shared" si="20"/>
        <v>3456395.6574506373</v>
      </c>
      <c r="AT38" s="3">
        <f t="shared" si="20"/>
        <v>3456395.6574506373</v>
      </c>
      <c r="AU38" s="3">
        <f t="shared" si="20"/>
        <v>3456395.6574506373</v>
      </c>
      <c r="AV38" s="3">
        <f t="shared" si="20"/>
        <v>3456395.6574506373</v>
      </c>
      <c r="AW38" s="3">
        <f t="shared" si="20"/>
        <v>3456395.6574506373</v>
      </c>
      <c r="AX38" s="3">
        <f t="shared" si="20"/>
        <v>3456395.6574506373</v>
      </c>
      <c r="AY38" s="3">
        <f t="shared" si="20"/>
        <v>3456395.6574506373</v>
      </c>
    </row>
    <row r="39" spans="1:51" x14ac:dyDescent="0.25">
      <c r="A39" s="581"/>
      <c r="B39" s="12" t="str">
        <f t="shared" si="16"/>
        <v>HVAC</v>
      </c>
      <c r="C39" s="3">
        <v>0</v>
      </c>
      <c r="D39" s="3">
        <v>0</v>
      </c>
      <c r="E39" s="3">
        <v>0</v>
      </c>
      <c r="F39" s="3">
        <v>0</v>
      </c>
      <c r="G39" s="3">
        <f t="shared" ref="G39:AY39" si="21">F39</f>
        <v>0</v>
      </c>
      <c r="H39" s="3">
        <f t="shared" si="21"/>
        <v>0</v>
      </c>
      <c r="I39" s="3">
        <f t="shared" si="21"/>
        <v>0</v>
      </c>
      <c r="J39" s="3">
        <f t="shared" si="21"/>
        <v>0</v>
      </c>
      <c r="K39" s="3">
        <f t="shared" si="21"/>
        <v>0</v>
      </c>
      <c r="L39" s="3">
        <f t="shared" si="21"/>
        <v>0</v>
      </c>
      <c r="M39" s="3">
        <f t="shared" si="21"/>
        <v>0</v>
      </c>
      <c r="N39" s="3">
        <f t="shared" si="21"/>
        <v>0</v>
      </c>
      <c r="O39" s="3">
        <f t="shared" si="21"/>
        <v>0</v>
      </c>
      <c r="P39" s="3">
        <f t="shared" si="21"/>
        <v>0</v>
      </c>
      <c r="Q39" s="347">
        <v>162109.18</v>
      </c>
      <c r="R39" s="3">
        <f t="shared" si="21"/>
        <v>162109.18</v>
      </c>
      <c r="S39" s="3">
        <f t="shared" si="21"/>
        <v>162109.18</v>
      </c>
      <c r="T39" s="3">
        <f t="shared" si="21"/>
        <v>162109.18</v>
      </c>
      <c r="U39" s="3">
        <f t="shared" si="21"/>
        <v>162109.18</v>
      </c>
      <c r="V39" s="3">
        <f t="shared" si="21"/>
        <v>162109.18</v>
      </c>
      <c r="W39" s="3">
        <f t="shared" si="21"/>
        <v>162109.18</v>
      </c>
      <c r="X39" s="3">
        <f t="shared" si="21"/>
        <v>162109.18</v>
      </c>
      <c r="Y39" s="3">
        <f t="shared" si="21"/>
        <v>162109.18</v>
      </c>
      <c r="Z39" s="3">
        <f t="shared" si="21"/>
        <v>162109.18</v>
      </c>
      <c r="AA39" s="3">
        <f t="shared" si="21"/>
        <v>162109.18</v>
      </c>
      <c r="AB39" s="3">
        <f t="shared" si="21"/>
        <v>162109.18</v>
      </c>
      <c r="AC39" s="3">
        <f t="shared" si="21"/>
        <v>162109.18</v>
      </c>
      <c r="AD39" s="3">
        <f t="shared" si="21"/>
        <v>162109.18</v>
      </c>
      <c r="AE39" s="3">
        <f t="shared" si="21"/>
        <v>162109.18</v>
      </c>
      <c r="AF39" s="3">
        <f t="shared" si="21"/>
        <v>162109.18</v>
      </c>
      <c r="AG39" s="462">
        <v>1153610.9190807343</v>
      </c>
      <c r="AH39" s="3">
        <f t="shared" si="21"/>
        <v>1153610.9190807343</v>
      </c>
      <c r="AI39" s="3">
        <f t="shared" si="21"/>
        <v>1153610.9190807343</v>
      </c>
      <c r="AJ39" s="3">
        <f t="shared" si="21"/>
        <v>1153610.9190807343</v>
      </c>
      <c r="AK39" s="3">
        <f t="shared" si="21"/>
        <v>1153610.9190807343</v>
      </c>
      <c r="AL39" s="3">
        <f t="shared" si="21"/>
        <v>1153610.9190807343</v>
      </c>
      <c r="AM39" s="3">
        <f t="shared" si="21"/>
        <v>1153610.9190807343</v>
      </c>
      <c r="AN39" s="3">
        <f t="shared" si="21"/>
        <v>1153610.9190807343</v>
      </c>
      <c r="AO39" s="3">
        <f t="shared" si="21"/>
        <v>1153610.9190807343</v>
      </c>
      <c r="AP39" s="3">
        <f t="shared" si="21"/>
        <v>1153610.9190807343</v>
      </c>
      <c r="AQ39" s="3">
        <f t="shared" si="21"/>
        <v>1153610.9190807343</v>
      </c>
      <c r="AR39" s="3">
        <f t="shared" si="21"/>
        <v>1153610.9190807343</v>
      </c>
      <c r="AS39" s="3">
        <f t="shared" si="21"/>
        <v>1153610.9190807343</v>
      </c>
      <c r="AT39" s="3">
        <f t="shared" si="21"/>
        <v>1153610.9190807343</v>
      </c>
      <c r="AU39" s="3">
        <f t="shared" si="21"/>
        <v>1153610.9190807343</v>
      </c>
      <c r="AV39" s="3">
        <f t="shared" si="21"/>
        <v>1153610.9190807343</v>
      </c>
      <c r="AW39" s="3">
        <f t="shared" si="21"/>
        <v>1153610.9190807343</v>
      </c>
      <c r="AX39" s="3">
        <f t="shared" si="21"/>
        <v>1153610.9190807343</v>
      </c>
      <c r="AY39" s="3">
        <f t="shared" si="21"/>
        <v>1153610.9190807343</v>
      </c>
    </row>
    <row r="40" spans="1:51" x14ac:dyDescent="0.25">
      <c r="A40" s="581"/>
      <c r="B40" s="11" t="str">
        <f t="shared" si="16"/>
        <v>Lighting</v>
      </c>
      <c r="C40" s="3">
        <v>0</v>
      </c>
      <c r="D40" s="3">
        <v>0</v>
      </c>
      <c r="E40" s="3">
        <v>0</v>
      </c>
      <c r="F40" s="3">
        <v>0</v>
      </c>
      <c r="G40" s="3">
        <f t="shared" ref="G40:AY40" si="22">F40</f>
        <v>0</v>
      </c>
      <c r="H40" s="3">
        <f t="shared" si="22"/>
        <v>0</v>
      </c>
      <c r="I40" s="3">
        <f t="shared" si="22"/>
        <v>0</v>
      </c>
      <c r="J40" s="3">
        <f t="shared" si="22"/>
        <v>0</v>
      </c>
      <c r="K40" s="3">
        <f t="shared" si="22"/>
        <v>0</v>
      </c>
      <c r="L40" s="3">
        <f t="shared" si="22"/>
        <v>0</v>
      </c>
      <c r="M40" s="3">
        <f t="shared" si="22"/>
        <v>0</v>
      </c>
      <c r="N40" s="3">
        <f t="shared" si="22"/>
        <v>0</v>
      </c>
      <c r="O40" s="3">
        <f t="shared" si="22"/>
        <v>0</v>
      </c>
      <c r="P40" s="3">
        <f t="shared" si="22"/>
        <v>0</v>
      </c>
      <c r="Q40" s="347">
        <v>569920.87</v>
      </c>
      <c r="R40" s="3">
        <f t="shared" si="22"/>
        <v>569920.87</v>
      </c>
      <c r="S40" s="3">
        <f t="shared" si="22"/>
        <v>569920.87</v>
      </c>
      <c r="T40" s="3">
        <f t="shared" si="22"/>
        <v>569920.87</v>
      </c>
      <c r="U40" s="3">
        <f t="shared" si="22"/>
        <v>569920.87</v>
      </c>
      <c r="V40" s="3">
        <f t="shared" si="22"/>
        <v>569920.87</v>
      </c>
      <c r="W40" s="3">
        <f t="shared" si="22"/>
        <v>569920.87</v>
      </c>
      <c r="X40" s="3">
        <f t="shared" si="22"/>
        <v>569920.87</v>
      </c>
      <c r="Y40" s="3">
        <f t="shared" si="22"/>
        <v>569920.87</v>
      </c>
      <c r="Z40" s="3">
        <f t="shared" si="22"/>
        <v>569920.87</v>
      </c>
      <c r="AA40" s="3">
        <f t="shared" si="22"/>
        <v>569920.87</v>
      </c>
      <c r="AB40" s="3">
        <f t="shared" si="22"/>
        <v>569920.87</v>
      </c>
      <c r="AC40" s="3">
        <f t="shared" si="22"/>
        <v>569920.87</v>
      </c>
      <c r="AD40" s="3">
        <f t="shared" si="22"/>
        <v>569920.87</v>
      </c>
      <c r="AE40" s="3">
        <f t="shared" si="22"/>
        <v>569920.87</v>
      </c>
      <c r="AF40" s="3">
        <f t="shared" si="22"/>
        <v>569920.87</v>
      </c>
      <c r="AG40" s="462">
        <v>2896338.8598038866</v>
      </c>
      <c r="AH40" s="3">
        <f t="shared" si="22"/>
        <v>2896338.8598038866</v>
      </c>
      <c r="AI40" s="3">
        <f t="shared" si="22"/>
        <v>2896338.8598038866</v>
      </c>
      <c r="AJ40" s="3">
        <f t="shared" si="22"/>
        <v>2896338.8598038866</v>
      </c>
      <c r="AK40" s="3">
        <f t="shared" si="22"/>
        <v>2896338.8598038866</v>
      </c>
      <c r="AL40" s="3">
        <f t="shared" si="22"/>
        <v>2896338.8598038866</v>
      </c>
      <c r="AM40" s="3">
        <f t="shared" si="22"/>
        <v>2896338.8598038866</v>
      </c>
      <c r="AN40" s="3">
        <f t="shared" si="22"/>
        <v>2896338.8598038866</v>
      </c>
      <c r="AO40" s="3">
        <f t="shared" si="22"/>
        <v>2896338.8598038866</v>
      </c>
      <c r="AP40" s="3">
        <f t="shared" si="22"/>
        <v>2896338.8598038866</v>
      </c>
      <c r="AQ40" s="3">
        <f t="shared" si="22"/>
        <v>2896338.8598038866</v>
      </c>
      <c r="AR40" s="3">
        <f t="shared" si="22"/>
        <v>2896338.8598038866</v>
      </c>
      <c r="AS40" s="3">
        <f t="shared" si="22"/>
        <v>2896338.8598038866</v>
      </c>
      <c r="AT40" s="3">
        <f t="shared" si="22"/>
        <v>2896338.8598038866</v>
      </c>
      <c r="AU40" s="3">
        <f t="shared" si="22"/>
        <v>2896338.8598038866</v>
      </c>
      <c r="AV40" s="3">
        <f t="shared" si="22"/>
        <v>2896338.8598038866</v>
      </c>
      <c r="AW40" s="3">
        <f t="shared" si="22"/>
        <v>2896338.8598038866</v>
      </c>
      <c r="AX40" s="3">
        <f t="shared" si="22"/>
        <v>2896338.8598038866</v>
      </c>
      <c r="AY40" s="3">
        <f t="shared" si="22"/>
        <v>2896338.8598038866</v>
      </c>
    </row>
    <row r="41" spans="1:51" x14ac:dyDescent="0.25">
      <c r="A41" s="581"/>
      <c r="B41" s="11" t="str">
        <f t="shared" si="16"/>
        <v>Miscellaneous</v>
      </c>
      <c r="C41" s="3">
        <v>0</v>
      </c>
      <c r="D41" s="3">
        <v>0</v>
      </c>
      <c r="E41" s="3">
        <v>0</v>
      </c>
      <c r="F41" s="3">
        <v>0</v>
      </c>
      <c r="G41" s="3">
        <f t="shared" ref="G41:AY41" si="23">F41</f>
        <v>0</v>
      </c>
      <c r="H41" s="3">
        <f t="shared" si="23"/>
        <v>0</v>
      </c>
      <c r="I41" s="3">
        <f t="shared" si="23"/>
        <v>0</v>
      </c>
      <c r="J41" s="3">
        <f t="shared" si="23"/>
        <v>0</v>
      </c>
      <c r="K41" s="3">
        <f t="shared" si="23"/>
        <v>0</v>
      </c>
      <c r="L41" s="3">
        <f t="shared" si="23"/>
        <v>0</v>
      </c>
      <c r="M41" s="3">
        <f t="shared" si="23"/>
        <v>0</v>
      </c>
      <c r="N41" s="3">
        <f t="shared" si="23"/>
        <v>0</v>
      </c>
      <c r="O41" s="3">
        <f t="shared" si="23"/>
        <v>0</v>
      </c>
      <c r="P41" s="3">
        <f t="shared" si="23"/>
        <v>0</v>
      </c>
      <c r="Q41" s="347">
        <v>5521</v>
      </c>
      <c r="R41" s="3">
        <f t="shared" si="23"/>
        <v>5521</v>
      </c>
      <c r="S41" s="3">
        <f t="shared" si="23"/>
        <v>5521</v>
      </c>
      <c r="T41" s="3">
        <f t="shared" si="23"/>
        <v>5521</v>
      </c>
      <c r="U41" s="3">
        <f t="shared" si="23"/>
        <v>5521</v>
      </c>
      <c r="V41" s="3">
        <f t="shared" si="23"/>
        <v>5521</v>
      </c>
      <c r="W41" s="3">
        <f t="shared" si="23"/>
        <v>5521</v>
      </c>
      <c r="X41" s="3">
        <f t="shared" si="23"/>
        <v>5521</v>
      </c>
      <c r="Y41" s="3">
        <f t="shared" si="23"/>
        <v>5521</v>
      </c>
      <c r="Z41" s="3">
        <f t="shared" si="23"/>
        <v>5521</v>
      </c>
      <c r="AA41" s="3">
        <f t="shared" si="23"/>
        <v>5521</v>
      </c>
      <c r="AB41" s="3">
        <f t="shared" si="23"/>
        <v>5521</v>
      </c>
      <c r="AC41" s="3">
        <f t="shared" si="23"/>
        <v>5521</v>
      </c>
      <c r="AD41" s="3">
        <f t="shared" si="23"/>
        <v>5521</v>
      </c>
      <c r="AE41" s="3">
        <f t="shared" si="23"/>
        <v>5521</v>
      </c>
      <c r="AF41" s="3">
        <f t="shared" si="23"/>
        <v>5521</v>
      </c>
      <c r="AG41" s="462">
        <v>175169.89407135011</v>
      </c>
      <c r="AH41" s="3">
        <f t="shared" si="23"/>
        <v>175169.89407135011</v>
      </c>
      <c r="AI41" s="3">
        <f t="shared" si="23"/>
        <v>175169.89407135011</v>
      </c>
      <c r="AJ41" s="3">
        <f t="shared" si="23"/>
        <v>175169.89407135011</v>
      </c>
      <c r="AK41" s="3">
        <f t="shared" si="23"/>
        <v>175169.89407135011</v>
      </c>
      <c r="AL41" s="3">
        <f t="shared" si="23"/>
        <v>175169.89407135011</v>
      </c>
      <c r="AM41" s="3">
        <f t="shared" si="23"/>
        <v>175169.89407135011</v>
      </c>
      <c r="AN41" s="3">
        <f t="shared" si="23"/>
        <v>175169.89407135011</v>
      </c>
      <c r="AO41" s="3">
        <f t="shared" si="23"/>
        <v>175169.89407135011</v>
      </c>
      <c r="AP41" s="3">
        <f t="shared" si="23"/>
        <v>175169.89407135011</v>
      </c>
      <c r="AQ41" s="3">
        <f t="shared" si="23"/>
        <v>175169.89407135011</v>
      </c>
      <c r="AR41" s="3">
        <f t="shared" si="23"/>
        <v>175169.89407135011</v>
      </c>
      <c r="AS41" s="3">
        <f t="shared" si="23"/>
        <v>175169.89407135011</v>
      </c>
      <c r="AT41" s="3">
        <f t="shared" si="23"/>
        <v>175169.89407135011</v>
      </c>
      <c r="AU41" s="3">
        <f t="shared" si="23"/>
        <v>175169.89407135011</v>
      </c>
      <c r="AV41" s="3">
        <f t="shared" si="23"/>
        <v>175169.89407135011</v>
      </c>
      <c r="AW41" s="3">
        <f t="shared" si="23"/>
        <v>175169.89407135011</v>
      </c>
      <c r="AX41" s="3">
        <f t="shared" si="23"/>
        <v>175169.89407135011</v>
      </c>
      <c r="AY41" s="3">
        <f t="shared" si="23"/>
        <v>175169.89407135011</v>
      </c>
    </row>
    <row r="42" spans="1:51" x14ac:dyDescent="0.25">
      <c r="A42" s="581"/>
      <c r="B42" s="11" t="str">
        <f t="shared" si="16"/>
        <v>Pool Spa</v>
      </c>
      <c r="C42" s="3">
        <v>0</v>
      </c>
      <c r="D42" s="3">
        <v>0</v>
      </c>
      <c r="E42" s="3">
        <v>0</v>
      </c>
      <c r="F42" s="3">
        <v>0</v>
      </c>
      <c r="G42" s="3">
        <f t="shared" ref="G42:AY42" si="24">F42</f>
        <v>0</v>
      </c>
      <c r="H42" s="3">
        <f t="shared" si="24"/>
        <v>0</v>
      </c>
      <c r="I42" s="3">
        <f t="shared" si="24"/>
        <v>0</v>
      </c>
      <c r="J42" s="3">
        <f t="shared" si="24"/>
        <v>0</v>
      </c>
      <c r="K42" s="3">
        <f t="shared" si="24"/>
        <v>0</v>
      </c>
      <c r="L42" s="3">
        <f t="shared" si="24"/>
        <v>0</v>
      </c>
      <c r="M42" s="3">
        <f t="shared" si="24"/>
        <v>0</v>
      </c>
      <c r="N42" s="3">
        <f t="shared" si="24"/>
        <v>0</v>
      </c>
      <c r="O42" s="3">
        <f t="shared" si="24"/>
        <v>0</v>
      </c>
      <c r="P42" s="3">
        <f t="shared" si="24"/>
        <v>0</v>
      </c>
      <c r="Q42" s="347">
        <v>0</v>
      </c>
      <c r="R42" s="3">
        <f t="shared" si="24"/>
        <v>0</v>
      </c>
      <c r="S42" s="3">
        <f t="shared" si="24"/>
        <v>0</v>
      </c>
      <c r="T42" s="3">
        <f t="shared" si="24"/>
        <v>0</v>
      </c>
      <c r="U42" s="3">
        <f t="shared" si="24"/>
        <v>0</v>
      </c>
      <c r="V42" s="3">
        <f t="shared" si="24"/>
        <v>0</v>
      </c>
      <c r="W42" s="3">
        <f t="shared" si="24"/>
        <v>0</v>
      </c>
      <c r="X42" s="3">
        <f t="shared" si="24"/>
        <v>0</v>
      </c>
      <c r="Y42" s="3">
        <f t="shared" si="24"/>
        <v>0</v>
      </c>
      <c r="Z42" s="3">
        <f t="shared" si="24"/>
        <v>0</v>
      </c>
      <c r="AA42" s="3">
        <f t="shared" si="24"/>
        <v>0</v>
      </c>
      <c r="AB42" s="3">
        <f t="shared" si="24"/>
        <v>0</v>
      </c>
      <c r="AC42" s="3">
        <f t="shared" si="24"/>
        <v>0</v>
      </c>
      <c r="AD42" s="3">
        <f t="shared" si="24"/>
        <v>0</v>
      </c>
      <c r="AE42" s="3">
        <f t="shared" si="24"/>
        <v>0</v>
      </c>
      <c r="AF42" s="3">
        <f t="shared" si="24"/>
        <v>0</v>
      </c>
      <c r="AG42" s="462">
        <v>0</v>
      </c>
      <c r="AH42" s="3">
        <f t="shared" si="24"/>
        <v>0</v>
      </c>
      <c r="AI42" s="3">
        <f t="shared" si="24"/>
        <v>0</v>
      </c>
      <c r="AJ42" s="3">
        <f t="shared" si="24"/>
        <v>0</v>
      </c>
      <c r="AK42" s="3">
        <f t="shared" si="24"/>
        <v>0</v>
      </c>
      <c r="AL42" s="3">
        <f t="shared" si="24"/>
        <v>0</v>
      </c>
      <c r="AM42" s="3">
        <f t="shared" si="24"/>
        <v>0</v>
      </c>
      <c r="AN42" s="3">
        <f t="shared" si="24"/>
        <v>0</v>
      </c>
      <c r="AO42" s="3">
        <f t="shared" si="24"/>
        <v>0</v>
      </c>
      <c r="AP42" s="3">
        <f t="shared" si="24"/>
        <v>0</v>
      </c>
      <c r="AQ42" s="3">
        <f t="shared" si="24"/>
        <v>0</v>
      </c>
      <c r="AR42" s="3">
        <f t="shared" si="24"/>
        <v>0</v>
      </c>
      <c r="AS42" s="3">
        <f t="shared" si="24"/>
        <v>0</v>
      </c>
      <c r="AT42" s="3">
        <f t="shared" si="24"/>
        <v>0</v>
      </c>
      <c r="AU42" s="3">
        <f t="shared" si="24"/>
        <v>0</v>
      </c>
      <c r="AV42" s="3">
        <f t="shared" si="24"/>
        <v>0</v>
      </c>
      <c r="AW42" s="3">
        <f t="shared" si="24"/>
        <v>0</v>
      </c>
      <c r="AX42" s="3">
        <f t="shared" si="24"/>
        <v>0</v>
      </c>
      <c r="AY42" s="3">
        <f t="shared" si="24"/>
        <v>0</v>
      </c>
    </row>
    <row r="43" spans="1:51" x14ac:dyDescent="0.25">
      <c r="A43" s="581"/>
      <c r="B43" s="11" t="str">
        <f t="shared" si="16"/>
        <v>Refrigeration</v>
      </c>
      <c r="C43" s="3">
        <v>0</v>
      </c>
      <c r="D43" s="3">
        <v>0</v>
      </c>
      <c r="E43" s="3">
        <v>0</v>
      </c>
      <c r="F43" s="3">
        <v>0</v>
      </c>
      <c r="G43" s="3">
        <f t="shared" ref="G43:AY43" si="25">F43</f>
        <v>0</v>
      </c>
      <c r="H43" s="3">
        <f t="shared" si="25"/>
        <v>0</v>
      </c>
      <c r="I43" s="3">
        <f t="shared" si="25"/>
        <v>0</v>
      </c>
      <c r="J43" s="3">
        <f t="shared" si="25"/>
        <v>0</v>
      </c>
      <c r="K43" s="3">
        <f t="shared" si="25"/>
        <v>0</v>
      </c>
      <c r="L43" s="3">
        <f t="shared" si="25"/>
        <v>0</v>
      </c>
      <c r="M43" s="3">
        <f t="shared" si="25"/>
        <v>0</v>
      </c>
      <c r="N43" s="3">
        <f t="shared" si="25"/>
        <v>0</v>
      </c>
      <c r="O43" s="3">
        <f t="shared" si="25"/>
        <v>0</v>
      </c>
      <c r="P43" s="3">
        <f t="shared" si="25"/>
        <v>0</v>
      </c>
      <c r="Q43" s="347">
        <v>0</v>
      </c>
      <c r="R43" s="3">
        <f t="shared" si="25"/>
        <v>0</v>
      </c>
      <c r="S43" s="3">
        <f t="shared" si="25"/>
        <v>0</v>
      </c>
      <c r="T43" s="3">
        <f t="shared" si="25"/>
        <v>0</v>
      </c>
      <c r="U43" s="3">
        <f t="shared" si="25"/>
        <v>0</v>
      </c>
      <c r="V43" s="3">
        <f t="shared" si="25"/>
        <v>0</v>
      </c>
      <c r="W43" s="3">
        <f t="shared" si="25"/>
        <v>0</v>
      </c>
      <c r="X43" s="3">
        <f t="shared" si="25"/>
        <v>0</v>
      </c>
      <c r="Y43" s="3">
        <f t="shared" si="25"/>
        <v>0</v>
      </c>
      <c r="Z43" s="3">
        <f t="shared" si="25"/>
        <v>0</v>
      </c>
      <c r="AA43" s="3">
        <f t="shared" si="25"/>
        <v>0</v>
      </c>
      <c r="AB43" s="3">
        <f t="shared" si="25"/>
        <v>0</v>
      </c>
      <c r="AC43" s="3">
        <f t="shared" si="25"/>
        <v>0</v>
      </c>
      <c r="AD43" s="3">
        <f t="shared" si="25"/>
        <v>0</v>
      </c>
      <c r="AE43" s="3">
        <f t="shared" si="25"/>
        <v>0</v>
      </c>
      <c r="AF43" s="3">
        <f t="shared" si="25"/>
        <v>0</v>
      </c>
      <c r="AG43" s="462">
        <v>34939.386596679688</v>
      </c>
      <c r="AH43" s="3">
        <f t="shared" si="25"/>
        <v>34939.386596679688</v>
      </c>
      <c r="AI43" s="3">
        <f t="shared" si="25"/>
        <v>34939.386596679688</v>
      </c>
      <c r="AJ43" s="3">
        <f t="shared" si="25"/>
        <v>34939.386596679688</v>
      </c>
      <c r="AK43" s="3">
        <f t="shared" si="25"/>
        <v>34939.386596679688</v>
      </c>
      <c r="AL43" s="3">
        <f t="shared" si="25"/>
        <v>34939.386596679688</v>
      </c>
      <c r="AM43" s="3">
        <f t="shared" si="25"/>
        <v>34939.386596679688</v>
      </c>
      <c r="AN43" s="3">
        <f t="shared" si="25"/>
        <v>34939.386596679688</v>
      </c>
      <c r="AO43" s="3">
        <f t="shared" si="25"/>
        <v>34939.386596679688</v>
      </c>
      <c r="AP43" s="3">
        <f t="shared" si="25"/>
        <v>34939.386596679688</v>
      </c>
      <c r="AQ43" s="3">
        <f t="shared" si="25"/>
        <v>34939.386596679688</v>
      </c>
      <c r="AR43" s="3">
        <f t="shared" si="25"/>
        <v>34939.386596679688</v>
      </c>
      <c r="AS43" s="3">
        <f t="shared" si="25"/>
        <v>34939.386596679688</v>
      </c>
      <c r="AT43" s="3">
        <f t="shared" si="25"/>
        <v>34939.386596679688</v>
      </c>
      <c r="AU43" s="3">
        <f t="shared" si="25"/>
        <v>34939.386596679688</v>
      </c>
      <c r="AV43" s="3">
        <f t="shared" si="25"/>
        <v>34939.386596679688</v>
      </c>
      <c r="AW43" s="3">
        <f t="shared" si="25"/>
        <v>34939.386596679688</v>
      </c>
      <c r="AX43" s="3">
        <f t="shared" si="25"/>
        <v>34939.386596679688</v>
      </c>
      <c r="AY43" s="3">
        <f t="shared" si="25"/>
        <v>34939.386596679688</v>
      </c>
    </row>
    <row r="44" spans="1:51" ht="15" customHeight="1" x14ac:dyDescent="0.25">
      <c r="A44" s="581"/>
      <c r="B44" s="11" t="str">
        <f t="shared" si="16"/>
        <v>Water Heating</v>
      </c>
      <c r="C44" s="3">
        <v>0</v>
      </c>
      <c r="D44" s="3">
        <v>0</v>
      </c>
      <c r="E44" s="3">
        <v>0</v>
      </c>
      <c r="F44" s="3">
        <v>0</v>
      </c>
      <c r="G44" s="3">
        <f t="shared" ref="G44:AY44" si="26">F44</f>
        <v>0</v>
      </c>
      <c r="H44" s="3">
        <f t="shared" si="26"/>
        <v>0</v>
      </c>
      <c r="I44" s="3">
        <f t="shared" si="26"/>
        <v>0</v>
      </c>
      <c r="J44" s="3">
        <f t="shared" si="26"/>
        <v>0</v>
      </c>
      <c r="K44" s="3">
        <f t="shared" si="26"/>
        <v>0</v>
      </c>
      <c r="L44" s="3">
        <f t="shared" si="26"/>
        <v>0</v>
      </c>
      <c r="M44" s="3">
        <f t="shared" si="26"/>
        <v>0</v>
      </c>
      <c r="N44" s="3">
        <f t="shared" si="26"/>
        <v>0</v>
      </c>
      <c r="O44" s="3">
        <f t="shared" si="26"/>
        <v>0</v>
      </c>
      <c r="P44" s="3">
        <f t="shared" si="26"/>
        <v>0</v>
      </c>
      <c r="Q44" s="347">
        <v>322895.95999999996</v>
      </c>
      <c r="R44" s="3">
        <f t="shared" si="26"/>
        <v>322895.95999999996</v>
      </c>
      <c r="S44" s="3">
        <f t="shared" si="26"/>
        <v>322895.95999999996</v>
      </c>
      <c r="T44" s="3">
        <f t="shared" si="26"/>
        <v>322895.95999999996</v>
      </c>
      <c r="U44" s="3">
        <f t="shared" si="26"/>
        <v>322895.95999999996</v>
      </c>
      <c r="V44" s="3">
        <f t="shared" si="26"/>
        <v>322895.95999999996</v>
      </c>
      <c r="W44" s="3">
        <f t="shared" si="26"/>
        <v>322895.95999999996</v>
      </c>
      <c r="X44" s="3">
        <f t="shared" si="26"/>
        <v>322895.95999999996</v>
      </c>
      <c r="Y44" s="3">
        <f t="shared" si="26"/>
        <v>322895.95999999996</v>
      </c>
      <c r="Z44" s="3">
        <f t="shared" si="26"/>
        <v>322895.95999999996</v>
      </c>
      <c r="AA44" s="3">
        <f t="shared" si="26"/>
        <v>322895.95999999996</v>
      </c>
      <c r="AB44" s="3">
        <f t="shared" si="26"/>
        <v>322895.95999999996</v>
      </c>
      <c r="AC44" s="3">
        <f t="shared" si="26"/>
        <v>322895.95999999996</v>
      </c>
      <c r="AD44" s="3">
        <f t="shared" si="26"/>
        <v>322895.95999999996</v>
      </c>
      <c r="AE44" s="3">
        <f t="shared" si="26"/>
        <v>322895.95999999996</v>
      </c>
      <c r="AF44" s="3">
        <f t="shared" si="26"/>
        <v>322895.95999999996</v>
      </c>
      <c r="AG44" s="462">
        <v>1215960.9349094392</v>
      </c>
      <c r="AH44" s="3">
        <f t="shared" si="26"/>
        <v>1215960.9349094392</v>
      </c>
      <c r="AI44" s="3">
        <f t="shared" si="26"/>
        <v>1215960.9349094392</v>
      </c>
      <c r="AJ44" s="3">
        <f t="shared" si="26"/>
        <v>1215960.9349094392</v>
      </c>
      <c r="AK44" s="3">
        <f t="shared" si="26"/>
        <v>1215960.9349094392</v>
      </c>
      <c r="AL44" s="3">
        <f t="shared" si="26"/>
        <v>1215960.9349094392</v>
      </c>
      <c r="AM44" s="3">
        <f t="shared" si="26"/>
        <v>1215960.9349094392</v>
      </c>
      <c r="AN44" s="3">
        <f t="shared" si="26"/>
        <v>1215960.9349094392</v>
      </c>
      <c r="AO44" s="3">
        <f t="shared" si="26"/>
        <v>1215960.9349094392</v>
      </c>
      <c r="AP44" s="3">
        <f t="shared" si="26"/>
        <v>1215960.9349094392</v>
      </c>
      <c r="AQ44" s="3">
        <f t="shared" si="26"/>
        <v>1215960.9349094392</v>
      </c>
      <c r="AR44" s="3">
        <f t="shared" si="26"/>
        <v>1215960.9349094392</v>
      </c>
      <c r="AS44" s="3">
        <f t="shared" si="26"/>
        <v>1215960.9349094392</v>
      </c>
      <c r="AT44" s="3">
        <f t="shared" si="26"/>
        <v>1215960.9349094392</v>
      </c>
      <c r="AU44" s="3">
        <f t="shared" si="26"/>
        <v>1215960.9349094392</v>
      </c>
      <c r="AV44" s="3">
        <f t="shared" si="26"/>
        <v>1215960.9349094392</v>
      </c>
      <c r="AW44" s="3">
        <f t="shared" si="26"/>
        <v>1215960.9349094392</v>
      </c>
      <c r="AX44" s="3">
        <f t="shared" si="26"/>
        <v>1215960.9349094392</v>
      </c>
      <c r="AY44" s="3">
        <f t="shared" si="26"/>
        <v>1215960.9349094392</v>
      </c>
    </row>
    <row r="45" spans="1:51" ht="15" customHeight="1" x14ac:dyDescent="0.25">
      <c r="A45" s="581"/>
      <c r="B45" s="11" t="str">
        <f t="shared" si="16"/>
        <v xml:space="preserve"> </v>
      </c>
      <c r="C45" s="3"/>
      <c r="D45" s="3"/>
      <c r="E45" s="3"/>
      <c r="F45" s="3">
        <v>0</v>
      </c>
      <c r="G45" s="3">
        <f t="shared" ref="G45:AY45" si="27">F45</f>
        <v>0</v>
      </c>
      <c r="H45" s="3">
        <f t="shared" si="27"/>
        <v>0</v>
      </c>
      <c r="I45" s="3">
        <f t="shared" si="27"/>
        <v>0</v>
      </c>
      <c r="J45" s="3">
        <f t="shared" si="27"/>
        <v>0</v>
      </c>
      <c r="K45" s="3">
        <f t="shared" si="27"/>
        <v>0</v>
      </c>
      <c r="L45" s="3">
        <f t="shared" si="27"/>
        <v>0</v>
      </c>
      <c r="M45" s="3">
        <f t="shared" si="27"/>
        <v>0</v>
      </c>
      <c r="N45" s="3">
        <f t="shared" si="27"/>
        <v>0</v>
      </c>
      <c r="O45" s="3">
        <f t="shared" si="27"/>
        <v>0</v>
      </c>
      <c r="P45" s="3">
        <f t="shared" si="27"/>
        <v>0</v>
      </c>
      <c r="Q45" s="3">
        <f t="shared" si="27"/>
        <v>0</v>
      </c>
      <c r="R45" s="3">
        <f t="shared" si="27"/>
        <v>0</v>
      </c>
      <c r="S45" s="3">
        <f t="shared" si="27"/>
        <v>0</v>
      </c>
      <c r="T45" s="3">
        <f t="shared" si="27"/>
        <v>0</v>
      </c>
      <c r="U45" s="3">
        <f t="shared" si="27"/>
        <v>0</v>
      </c>
      <c r="V45" s="3">
        <f t="shared" si="27"/>
        <v>0</v>
      </c>
      <c r="W45" s="3">
        <f t="shared" si="27"/>
        <v>0</v>
      </c>
      <c r="X45" s="3">
        <f t="shared" si="27"/>
        <v>0</v>
      </c>
      <c r="Y45" s="3">
        <f t="shared" si="27"/>
        <v>0</v>
      </c>
      <c r="Z45" s="3">
        <f t="shared" si="27"/>
        <v>0</v>
      </c>
      <c r="AA45" s="3">
        <f t="shared" si="27"/>
        <v>0</v>
      </c>
      <c r="AB45" s="3">
        <f t="shared" si="27"/>
        <v>0</v>
      </c>
      <c r="AC45" s="3">
        <f t="shared" si="27"/>
        <v>0</v>
      </c>
      <c r="AD45" s="3">
        <f t="shared" si="27"/>
        <v>0</v>
      </c>
      <c r="AE45" s="3">
        <f t="shared" si="27"/>
        <v>0</v>
      </c>
      <c r="AF45" s="3">
        <f t="shared" si="27"/>
        <v>0</v>
      </c>
      <c r="AG45" s="3">
        <f t="shared" si="27"/>
        <v>0</v>
      </c>
      <c r="AH45" s="3">
        <f t="shared" si="27"/>
        <v>0</v>
      </c>
      <c r="AI45" s="3">
        <f t="shared" si="27"/>
        <v>0</v>
      </c>
      <c r="AJ45" s="3">
        <f t="shared" si="27"/>
        <v>0</v>
      </c>
      <c r="AK45" s="3">
        <f t="shared" si="27"/>
        <v>0</v>
      </c>
      <c r="AL45" s="3">
        <f t="shared" si="27"/>
        <v>0</v>
      </c>
      <c r="AM45" s="3">
        <f t="shared" si="27"/>
        <v>0</v>
      </c>
      <c r="AN45" s="3">
        <f t="shared" si="27"/>
        <v>0</v>
      </c>
      <c r="AO45" s="3">
        <f t="shared" si="27"/>
        <v>0</v>
      </c>
      <c r="AP45" s="3">
        <f t="shared" si="27"/>
        <v>0</v>
      </c>
      <c r="AQ45" s="3">
        <f t="shared" si="27"/>
        <v>0</v>
      </c>
      <c r="AR45" s="3">
        <f t="shared" si="27"/>
        <v>0</v>
      </c>
      <c r="AS45" s="3">
        <f t="shared" si="27"/>
        <v>0</v>
      </c>
      <c r="AT45" s="3">
        <f t="shared" si="27"/>
        <v>0</v>
      </c>
      <c r="AU45" s="3">
        <f t="shared" si="27"/>
        <v>0</v>
      </c>
      <c r="AV45" s="3">
        <f t="shared" si="27"/>
        <v>0</v>
      </c>
      <c r="AW45" s="3">
        <f t="shared" si="27"/>
        <v>0</v>
      </c>
      <c r="AX45" s="3">
        <f t="shared" si="27"/>
        <v>0</v>
      </c>
      <c r="AY45" s="3">
        <f t="shared" si="27"/>
        <v>0</v>
      </c>
    </row>
    <row r="46" spans="1:51" ht="15" customHeight="1" thickBot="1" x14ac:dyDescent="0.3">
      <c r="A46" s="582"/>
      <c r="B46" s="188" t="str">
        <f t="shared" si="16"/>
        <v>Monthly kWh</v>
      </c>
      <c r="C46" s="236">
        <f>SUM(C35:C45)</f>
        <v>0</v>
      </c>
      <c r="D46" s="236">
        <f t="shared" ref="D46:AY46" si="28">SUM(D35:D45)</f>
        <v>0</v>
      </c>
      <c r="E46" s="236">
        <f t="shared" si="28"/>
        <v>0</v>
      </c>
      <c r="F46" s="236">
        <f t="shared" si="28"/>
        <v>0</v>
      </c>
      <c r="G46" s="236">
        <f t="shared" si="28"/>
        <v>0</v>
      </c>
      <c r="H46" s="236">
        <f t="shared" si="28"/>
        <v>0</v>
      </c>
      <c r="I46" s="236">
        <f t="shared" si="28"/>
        <v>0</v>
      </c>
      <c r="J46" s="236">
        <f t="shared" si="28"/>
        <v>0</v>
      </c>
      <c r="K46" s="236">
        <f t="shared" si="28"/>
        <v>0</v>
      </c>
      <c r="L46" s="236">
        <f t="shared" si="28"/>
        <v>0</v>
      </c>
      <c r="M46" s="236">
        <f t="shared" si="28"/>
        <v>0</v>
      </c>
      <c r="N46" s="236">
        <f t="shared" si="28"/>
        <v>0</v>
      </c>
      <c r="O46" s="236">
        <f t="shared" si="28"/>
        <v>0</v>
      </c>
      <c r="P46" s="236">
        <f t="shared" si="28"/>
        <v>0</v>
      </c>
      <c r="Q46" s="236">
        <f t="shared" si="28"/>
        <v>1818168.0099999998</v>
      </c>
      <c r="R46" s="236">
        <f t="shared" si="28"/>
        <v>1818168.0099999998</v>
      </c>
      <c r="S46" s="236">
        <f t="shared" si="28"/>
        <v>1818168.0099999998</v>
      </c>
      <c r="T46" s="236">
        <f t="shared" si="28"/>
        <v>1818168.0099999998</v>
      </c>
      <c r="U46" s="236">
        <f t="shared" si="28"/>
        <v>1818168.0099999998</v>
      </c>
      <c r="V46" s="236">
        <f t="shared" si="28"/>
        <v>1818168.0099999998</v>
      </c>
      <c r="W46" s="236">
        <f t="shared" si="28"/>
        <v>1818168.0099999998</v>
      </c>
      <c r="X46" s="236">
        <f t="shared" si="28"/>
        <v>1818168.0099999998</v>
      </c>
      <c r="Y46" s="236">
        <f t="shared" si="28"/>
        <v>1818168.0099999998</v>
      </c>
      <c r="Z46" s="236">
        <f t="shared" si="28"/>
        <v>1818168.0099999998</v>
      </c>
      <c r="AA46" s="236">
        <f t="shared" si="28"/>
        <v>1818168.0099999998</v>
      </c>
      <c r="AB46" s="236">
        <f t="shared" si="28"/>
        <v>1818168.0099999998</v>
      </c>
      <c r="AC46" s="236">
        <f t="shared" si="28"/>
        <v>1818168.0099999998</v>
      </c>
      <c r="AD46" s="236">
        <f t="shared" si="28"/>
        <v>1818168.0099999998</v>
      </c>
      <c r="AE46" s="236">
        <f t="shared" si="28"/>
        <v>1818168.0099999998</v>
      </c>
      <c r="AF46" s="236">
        <f t="shared" si="28"/>
        <v>1818168.0099999998</v>
      </c>
      <c r="AG46" s="236">
        <f t="shared" si="28"/>
        <v>10463925.220574083</v>
      </c>
      <c r="AH46" s="236">
        <f t="shared" si="28"/>
        <v>10463925.220574083</v>
      </c>
      <c r="AI46" s="236">
        <f t="shared" si="28"/>
        <v>10463925.220574083</v>
      </c>
      <c r="AJ46" s="236">
        <f t="shared" si="28"/>
        <v>10463925.220574083</v>
      </c>
      <c r="AK46" s="236">
        <f t="shared" si="28"/>
        <v>10463925.220574083</v>
      </c>
      <c r="AL46" s="236">
        <f t="shared" si="28"/>
        <v>10463925.220574083</v>
      </c>
      <c r="AM46" s="236">
        <f t="shared" si="28"/>
        <v>10463925.220574083</v>
      </c>
      <c r="AN46" s="236">
        <f t="shared" si="28"/>
        <v>10463925.220574083</v>
      </c>
      <c r="AO46" s="236">
        <f t="shared" si="28"/>
        <v>10463925.220574083</v>
      </c>
      <c r="AP46" s="236">
        <f t="shared" si="28"/>
        <v>10463925.220574083</v>
      </c>
      <c r="AQ46" s="236">
        <f t="shared" si="28"/>
        <v>10463925.220574083</v>
      </c>
      <c r="AR46" s="236">
        <f t="shared" si="28"/>
        <v>10463925.220574083</v>
      </c>
      <c r="AS46" s="236">
        <f t="shared" si="28"/>
        <v>10463925.220574083</v>
      </c>
      <c r="AT46" s="236">
        <f t="shared" si="28"/>
        <v>10463925.220574083</v>
      </c>
      <c r="AU46" s="236">
        <f t="shared" si="28"/>
        <v>10463925.220574083</v>
      </c>
      <c r="AV46" s="236">
        <f t="shared" si="28"/>
        <v>10463925.220574083</v>
      </c>
      <c r="AW46" s="236">
        <f t="shared" si="28"/>
        <v>10463925.220574083</v>
      </c>
      <c r="AX46" s="236">
        <f t="shared" si="28"/>
        <v>10463925.220574083</v>
      </c>
      <c r="AY46" s="236">
        <f t="shared" si="28"/>
        <v>10463925.220574083</v>
      </c>
    </row>
    <row r="47" spans="1:51" x14ac:dyDescent="0.25">
      <c r="A47" s="8"/>
      <c r="B47" s="251"/>
      <c r="C47" s="9"/>
      <c r="D47" s="251"/>
      <c r="E47" s="9"/>
      <c r="F47" s="251"/>
      <c r="G47" s="251"/>
      <c r="H47" s="9"/>
      <c r="I47" s="251"/>
      <c r="J47" s="251"/>
      <c r="K47" s="9"/>
      <c r="L47" s="251"/>
      <c r="M47" s="251"/>
      <c r="N47" s="9"/>
      <c r="O47" s="251"/>
      <c r="P47" s="251"/>
      <c r="Q47" s="9"/>
      <c r="R47" s="251"/>
      <c r="S47" s="251"/>
      <c r="T47" s="9"/>
      <c r="U47" s="251"/>
      <c r="V47" s="251"/>
      <c r="W47" s="9"/>
      <c r="X47" s="251"/>
      <c r="Y47" s="251"/>
      <c r="Z47" s="9"/>
      <c r="AA47" s="251"/>
      <c r="AB47" s="251"/>
      <c r="AC47" s="9"/>
      <c r="AD47" s="251"/>
      <c r="AE47" s="251"/>
      <c r="AF47" s="9"/>
      <c r="AG47" s="251"/>
      <c r="AH47" s="251"/>
      <c r="AI47" s="9"/>
      <c r="AJ47" s="251"/>
      <c r="AK47" s="251"/>
      <c r="AL47" s="9"/>
      <c r="AM47" s="251"/>
      <c r="AN47" s="251"/>
      <c r="AO47" s="9"/>
      <c r="AP47" s="251"/>
      <c r="AQ47" s="251"/>
      <c r="AR47" s="9"/>
      <c r="AS47" s="251"/>
      <c r="AT47" s="251"/>
      <c r="AU47" s="9"/>
      <c r="AV47" s="251"/>
      <c r="AW47" s="251"/>
      <c r="AX47" s="9"/>
      <c r="AY47" s="251"/>
    </row>
    <row r="48" spans="1:51" ht="15.75" thickBot="1" x14ac:dyDescent="0.3">
      <c r="A48" s="203" t="s">
        <v>184</v>
      </c>
      <c r="B48" s="203"/>
      <c r="C48" s="203"/>
      <c r="D48" s="203"/>
      <c r="E48" s="203"/>
      <c r="F48" s="203"/>
      <c r="G48" s="203"/>
      <c r="H48" s="203"/>
      <c r="I48" s="203"/>
      <c r="J48" s="203"/>
    </row>
    <row r="49" spans="1:52" ht="16.5" thickBot="1" x14ac:dyDescent="0.3">
      <c r="A49" s="583" t="s">
        <v>17</v>
      </c>
      <c r="B49" s="17" t="s">
        <v>10</v>
      </c>
      <c r="C49" s="146">
        <f>C$4</f>
        <v>44197</v>
      </c>
      <c r="D49" s="146">
        <f t="shared" ref="D49:AY49" si="29">D$4</f>
        <v>44228</v>
      </c>
      <c r="E49" s="146">
        <f t="shared" si="29"/>
        <v>44256</v>
      </c>
      <c r="F49" s="146">
        <f t="shared" si="29"/>
        <v>44287</v>
      </c>
      <c r="G49" s="146">
        <f t="shared" si="29"/>
        <v>44317</v>
      </c>
      <c r="H49" s="146">
        <f t="shared" si="29"/>
        <v>44348</v>
      </c>
      <c r="I49" s="146">
        <f t="shared" si="29"/>
        <v>44378</v>
      </c>
      <c r="J49" s="146">
        <f t="shared" si="29"/>
        <v>44409</v>
      </c>
      <c r="K49" s="146">
        <f t="shared" si="29"/>
        <v>44440</v>
      </c>
      <c r="L49" s="146">
        <f t="shared" si="29"/>
        <v>44470</v>
      </c>
      <c r="M49" s="146">
        <f t="shared" si="29"/>
        <v>44501</v>
      </c>
      <c r="N49" s="146">
        <f t="shared" si="29"/>
        <v>44531</v>
      </c>
      <c r="O49" s="146">
        <f t="shared" si="29"/>
        <v>44562</v>
      </c>
      <c r="P49" s="146">
        <f t="shared" si="29"/>
        <v>44593</v>
      </c>
      <c r="Q49" s="146">
        <f t="shared" si="29"/>
        <v>44621</v>
      </c>
      <c r="R49" s="146">
        <f t="shared" si="29"/>
        <v>44652</v>
      </c>
      <c r="S49" s="146">
        <f t="shared" si="29"/>
        <v>44682</v>
      </c>
      <c r="T49" s="146">
        <f t="shared" si="29"/>
        <v>44713</v>
      </c>
      <c r="U49" s="146">
        <f t="shared" si="29"/>
        <v>44743</v>
      </c>
      <c r="V49" s="146">
        <f t="shared" si="29"/>
        <v>44774</v>
      </c>
      <c r="W49" s="146">
        <f t="shared" si="29"/>
        <v>44805</v>
      </c>
      <c r="X49" s="146">
        <f t="shared" si="29"/>
        <v>44835</v>
      </c>
      <c r="Y49" s="146">
        <f t="shared" si="29"/>
        <v>44866</v>
      </c>
      <c r="Z49" s="146">
        <f t="shared" si="29"/>
        <v>44896</v>
      </c>
      <c r="AA49" s="146">
        <f t="shared" si="29"/>
        <v>44927</v>
      </c>
      <c r="AB49" s="146">
        <f t="shared" si="29"/>
        <v>44958</v>
      </c>
      <c r="AC49" s="146">
        <f t="shared" si="29"/>
        <v>44986</v>
      </c>
      <c r="AD49" s="146">
        <f t="shared" si="29"/>
        <v>45017</v>
      </c>
      <c r="AE49" s="146">
        <f t="shared" si="29"/>
        <v>45047</v>
      </c>
      <c r="AF49" s="146">
        <f t="shared" si="29"/>
        <v>45078</v>
      </c>
      <c r="AG49" s="146">
        <f t="shared" si="29"/>
        <v>45108</v>
      </c>
      <c r="AH49" s="146">
        <f t="shared" si="29"/>
        <v>45139</v>
      </c>
      <c r="AI49" s="146">
        <f t="shared" si="29"/>
        <v>45170</v>
      </c>
      <c r="AJ49" s="146">
        <f t="shared" si="29"/>
        <v>45200</v>
      </c>
      <c r="AK49" s="146">
        <f t="shared" si="29"/>
        <v>45231</v>
      </c>
      <c r="AL49" s="146">
        <f t="shared" si="29"/>
        <v>45261</v>
      </c>
      <c r="AM49" s="146">
        <f t="shared" si="29"/>
        <v>45292</v>
      </c>
      <c r="AN49" s="146">
        <f t="shared" si="29"/>
        <v>45323</v>
      </c>
      <c r="AO49" s="146">
        <f t="shared" si="29"/>
        <v>45352</v>
      </c>
      <c r="AP49" s="146">
        <f t="shared" si="29"/>
        <v>45383</v>
      </c>
      <c r="AQ49" s="146">
        <f t="shared" si="29"/>
        <v>45413</v>
      </c>
      <c r="AR49" s="146">
        <f t="shared" si="29"/>
        <v>45444</v>
      </c>
      <c r="AS49" s="146">
        <f t="shared" si="29"/>
        <v>45474</v>
      </c>
      <c r="AT49" s="146">
        <f t="shared" si="29"/>
        <v>45505</v>
      </c>
      <c r="AU49" s="146">
        <f t="shared" si="29"/>
        <v>45536</v>
      </c>
      <c r="AV49" s="146">
        <f t="shared" si="29"/>
        <v>45566</v>
      </c>
      <c r="AW49" s="146">
        <f t="shared" si="29"/>
        <v>45597</v>
      </c>
      <c r="AX49" s="146">
        <f t="shared" si="29"/>
        <v>45627</v>
      </c>
      <c r="AY49" s="146">
        <f t="shared" si="29"/>
        <v>45658</v>
      </c>
    </row>
    <row r="50" spans="1:52" ht="15" customHeight="1" x14ac:dyDescent="0.25">
      <c r="A50" s="584"/>
      <c r="B50" s="13" t="str">
        <f t="shared" ref="B50:B60" si="30">B35</f>
        <v>Building Shell</v>
      </c>
      <c r="C50" s="26">
        <f>((C5*0.5)-C35)*C66*C$78*C$2</f>
        <v>4.98561705413137</v>
      </c>
      <c r="D50" s="26">
        <f>((D5*0.5)+C20-D35)*D66*D$78*D$2</f>
        <v>8.5732163950668028</v>
      </c>
      <c r="E50" s="26">
        <f t="shared" ref="E50:AY50" si="31">((E5*0.5)+D20-E35)*E66*E$78*E$2</f>
        <v>67.830372680800295</v>
      </c>
      <c r="F50" s="26">
        <f t="shared" si="31"/>
        <v>76.368559258440399</v>
      </c>
      <c r="G50" s="26">
        <f t="shared" si="31"/>
        <v>102.86021295033404</v>
      </c>
      <c r="H50" s="26">
        <f t="shared" si="31"/>
        <v>742.80803219650591</v>
      </c>
      <c r="I50" s="26">
        <f t="shared" si="31"/>
        <v>1345.4758744321132</v>
      </c>
      <c r="J50" s="26">
        <f t="shared" si="31"/>
        <v>1544.2363515276088</v>
      </c>
      <c r="K50" s="26">
        <f t="shared" si="31"/>
        <v>917.35250127701966</v>
      </c>
      <c r="L50" s="26">
        <f t="shared" si="31"/>
        <v>268.37064497714545</v>
      </c>
      <c r="M50" s="26">
        <f t="shared" si="31"/>
        <v>542.78498500128865</v>
      </c>
      <c r="N50" s="26">
        <f t="shared" si="31"/>
        <v>1197.3133674771127</v>
      </c>
      <c r="O50" s="26">
        <f t="shared" si="31"/>
        <v>1409.7144820165938</v>
      </c>
      <c r="P50" s="26">
        <f t="shared" si="31"/>
        <v>1212.0653450080754</v>
      </c>
      <c r="Q50" s="26">
        <f t="shared" si="31"/>
        <v>940.5324487649674</v>
      </c>
      <c r="R50" s="26">
        <f t="shared" si="31"/>
        <v>519.17815066443575</v>
      </c>
      <c r="S50" s="26">
        <f t="shared" si="31"/>
        <v>588.71565594433935</v>
      </c>
      <c r="T50" s="26">
        <f t="shared" si="31"/>
        <v>3070.0009676554887</v>
      </c>
      <c r="U50" s="26">
        <f t="shared" si="31"/>
        <v>4136.7194903343561</v>
      </c>
      <c r="V50" s="26">
        <f t="shared" si="31"/>
        <v>3933.1905292574479</v>
      </c>
      <c r="W50" s="26">
        <f t="shared" si="31"/>
        <v>1971.1866984670328</v>
      </c>
      <c r="X50" s="26">
        <f t="shared" si="31"/>
        <v>527.91412012041962</v>
      </c>
      <c r="Y50" s="26">
        <f t="shared" si="31"/>
        <v>850.59531755214994</v>
      </c>
      <c r="Z50" s="26">
        <f t="shared" si="31"/>
        <v>1439.3755611295442</v>
      </c>
      <c r="AA50" s="26">
        <f t="shared" si="31"/>
        <v>1450.2692770593187</v>
      </c>
      <c r="AB50" s="26">
        <f t="shared" si="31"/>
        <v>1225.3978132363611</v>
      </c>
      <c r="AC50" s="26">
        <f t="shared" si="31"/>
        <v>940.5324487649674</v>
      </c>
      <c r="AD50" s="26">
        <f t="shared" si="31"/>
        <v>519.17815066443575</v>
      </c>
      <c r="AE50" s="26">
        <f t="shared" si="31"/>
        <v>588.71565594433935</v>
      </c>
      <c r="AF50" s="26">
        <f t="shared" si="31"/>
        <v>3070.0009676554887</v>
      </c>
      <c r="AG50" s="26">
        <f t="shared" si="31"/>
        <v>0</v>
      </c>
      <c r="AH50" s="26">
        <f t="shared" si="31"/>
        <v>0</v>
      </c>
      <c r="AI50" s="26">
        <f t="shared" si="31"/>
        <v>0</v>
      </c>
      <c r="AJ50" s="26">
        <f t="shared" si="31"/>
        <v>0</v>
      </c>
      <c r="AK50" s="26">
        <f t="shared" si="31"/>
        <v>0</v>
      </c>
      <c r="AL50" s="26">
        <f t="shared" si="31"/>
        <v>0</v>
      </c>
      <c r="AM50" s="26">
        <f t="shared" si="31"/>
        <v>0</v>
      </c>
      <c r="AN50" s="26">
        <f t="shared" si="31"/>
        <v>0</v>
      </c>
      <c r="AO50" s="26">
        <f t="shared" si="31"/>
        <v>0</v>
      </c>
      <c r="AP50" s="26">
        <f t="shared" si="31"/>
        <v>0</v>
      </c>
      <c r="AQ50" s="26">
        <f t="shared" si="31"/>
        <v>0</v>
      </c>
      <c r="AR50" s="26">
        <f t="shared" si="31"/>
        <v>0</v>
      </c>
      <c r="AS50" s="26">
        <f t="shared" si="31"/>
        <v>0</v>
      </c>
      <c r="AT50" s="26">
        <f t="shared" si="31"/>
        <v>0</v>
      </c>
      <c r="AU50" s="26">
        <f t="shared" si="31"/>
        <v>0</v>
      </c>
      <c r="AV50" s="26">
        <f t="shared" si="31"/>
        <v>0</v>
      </c>
      <c r="AW50" s="26">
        <f t="shared" si="31"/>
        <v>0</v>
      </c>
      <c r="AX50" s="26">
        <f t="shared" si="31"/>
        <v>0</v>
      </c>
      <c r="AY50" s="26">
        <f t="shared" si="31"/>
        <v>0</v>
      </c>
    </row>
    <row r="51" spans="1:52" ht="15.75" x14ac:dyDescent="0.25">
      <c r="A51" s="584"/>
      <c r="B51" s="13" t="str">
        <f t="shared" si="30"/>
        <v>Cooling</v>
      </c>
      <c r="C51" s="26">
        <f>((C6*0.5)-C36)*C67*C$78*C$2</f>
        <v>1.8468866772317609</v>
      </c>
      <c r="D51" s="26">
        <f t="shared" ref="D51:AY51" si="32">((D6*0.5)+C21-D36)*D67*D$78*D$2</f>
        <v>3.9023879418348653</v>
      </c>
      <c r="E51" s="26">
        <f t="shared" si="32"/>
        <v>14.798026594450373</v>
      </c>
      <c r="F51" s="26">
        <f t="shared" si="32"/>
        <v>92.892228585137275</v>
      </c>
      <c r="G51" s="26">
        <f t="shared" si="32"/>
        <v>506.94649980131823</v>
      </c>
      <c r="H51" s="26">
        <f t="shared" si="32"/>
        <v>4510.4849495040689</v>
      </c>
      <c r="I51" s="26">
        <f t="shared" si="32"/>
        <v>10326.379925423937</v>
      </c>
      <c r="J51" s="26">
        <f t="shared" si="32"/>
        <v>13956.073936375393</v>
      </c>
      <c r="K51" s="26">
        <f t="shared" si="32"/>
        <v>7938.2467057881795</v>
      </c>
      <c r="L51" s="26">
        <f t="shared" si="32"/>
        <v>609.28629306809967</v>
      </c>
      <c r="M51" s="26">
        <f t="shared" si="32"/>
        <v>56.129324784183893</v>
      </c>
      <c r="N51" s="26">
        <f t="shared" si="32"/>
        <v>49.560126550818282</v>
      </c>
      <c r="O51" s="26">
        <f t="shared" si="32"/>
        <v>49.683414513937599</v>
      </c>
      <c r="P51" s="26">
        <f t="shared" si="32"/>
        <v>46.822956068551122</v>
      </c>
      <c r="Q51" s="26">
        <f t="shared" si="32"/>
        <v>134.92079356623637</v>
      </c>
      <c r="R51" s="26">
        <f t="shared" si="32"/>
        <v>675.65417779541406</v>
      </c>
      <c r="S51" s="26">
        <f t="shared" si="32"/>
        <v>3023.2438004119608</v>
      </c>
      <c r="T51" s="26">
        <f t="shared" si="32"/>
        <v>19982.748880484582</v>
      </c>
      <c r="U51" s="26">
        <f t="shared" si="32"/>
        <v>26992.724826913563</v>
      </c>
      <c r="V51" s="26">
        <f t="shared" si="32"/>
        <v>25664.415094051827</v>
      </c>
      <c r="W51" s="26">
        <f t="shared" si="32"/>
        <v>12000.18936270592</v>
      </c>
      <c r="X51" s="26">
        <f t="shared" si="32"/>
        <v>845.79610948878724</v>
      </c>
      <c r="Y51" s="26">
        <f t="shared" si="32"/>
        <v>66.162854860079591</v>
      </c>
      <c r="Z51" s="26">
        <f t="shared" si="32"/>
        <v>52.800330221945387</v>
      </c>
      <c r="AA51" s="26">
        <f t="shared" si="32"/>
        <v>50.195610331866291</v>
      </c>
      <c r="AB51" s="26">
        <f t="shared" si="32"/>
        <v>46.488626335109913</v>
      </c>
      <c r="AC51" s="26">
        <f t="shared" si="32"/>
        <v>134.92079356623637</v>
      </c>
      <c r="AD51" s="26">
        <f t="shared" si="32"/>
        <v>675.65417779541406</v>
      </c>
      <c r="AE51" s="26">
        <f t="shared" si="32"/>
        <v>3023.2438004119608</v>
      </c>
      <c r="AF51" s="26">
        <f t="shared" si="32"/>
        <v>19982.748880484582</v>
      </c>
      <c r="AG51" s="26">
        <f t="shared" si="32"/>
        <v>0</v>
      </c>
      <c r="AH51" s="26">
        <f t="shared" si="32"/>
        <v>0</v>
      </c>
      <c r="AI51" s="26">
        <f t="shared" si="32"/>
        <v>0</v>
      </c>
      <c r="AJ51" s="26">
        <f t="shared" si="32"/>
        <v>0</v>
      </c>
      <c r="AK51" s="26">
        <f t="shared" si="32"/>
        <v>0</v>
      </c>
      <c r="AL51" s="26">
        <f t="shared" si="32"/>
        <v>0</v>
      </c>
      <c r="AM51" s="26">
        <f t="shared" si="32"/>
        <v>0</v>
      </c>
      <c r="AN51" s="26">
        <f t="shared" si="32"/>
        <v>0</v>
      </c>
      <c r="AO51" s="26">
        <f t="shared" si="32"/>
        <v>0</v>
      </c>
      <c r="AP51" s="26">
        <f t="shared" si="32"/>
        <v>0</v>
      </c>
      <c r="AQ51" s="26">
        <f t="shared" si="32"/>
        <v>0</v>
      </c>
      <c r="AR51" s="26">
        <f t="shared" si="32"/>
        <v>0</v>
      </c>
      <c r="AS51" s="26">
        <f t="shared" si="32"/>
        <v>0</v>
      </c>
      <c r="AT51" s="26">
        <f t="shared" si="32"/>
        <v>0</v>
      </c>
      <c r="AU51" s="26">
        <f t="shared" si="32"/>
        <v>0</v>
      </c>
      <c r="AV51" s="26">
        <f t="shared" si="32"/>
        <v>0</v>
      </c>
      <c r="AW51" s="26">
        <f t="shared" si="32"/>
        <v>0</v>
      </c>
      <c r="AX51" s="26">
        <f t="shared" si="32"/>
        <v>0</v>
      </c>
      <c r="AY51" s="26">
        <f t="shared" si="32"/>
        <v>0</v>
      </c>
    </row>
    <row r="52" spans="1:52" ht="15.75" x14ac:dyDescent="0.25">
      <c r="A52" s="584"/>
      <c r="B52" s="13" t="str">
        <f t="shared" si="30"/>
        <v>Freezer</v>
      </c>
      <c r="C52" s="26">
        <f t="shared" ref="C52:C59" si="33">((C7*0.5)-C37)*C68*C$78*C$2</f>
        <v>0</v>
      </c>
      <c r="D52" s="26">
        <f t="shared" ref="D52:AY52" si="34">((D7*0.5)+C22-D37)*D68*D$78*D$2</f>
        <v>0</v>
      </c>
      <c r="E52" s="26">
        <f t="shared" si="34"/>
        <v>0</v>
      </c>
      <c r="F52" s="26">
        <f t="shared" si="34"/>
        <v>0</v>
      </c>
      <c r="G52" s="26">
        <f t="shared" si="34"/>
        <v>0</v>
      </c>
      <c r="H52" s="26">
        <f t="shared" si="34"/>
        <v>0</v>
      </c>
      <c r="I52" s="26">
        <f t="shared" si="34"/>
        <v>0</v>
      </c>
      <c r="J52" s="26">
        <f t="shared" si="34"/>
        <v>0</v>
      </c>
      <c r="K52" s="26">
        <f t="shared" si="34"/>
        <v>0</v>
      </c>
      <c r="L52" s="26">
        <f t="shared" si="34"/>
        <v>0</v>
      </c>
      <c r="M52" s="26">
        <f t="shared" si="34"/>
        <v>0</v>
      </c>
      <c r="N52" s="26">
        <f t="shared" si="34"/>
        <v>0</v>
      </c>
      <c r="O52" s="26">
        <f t="shared" si="34"/>
        <v>0</v>
      </c>
      <c r="P52" s="26">
        <f t="shared" si="34"/>
        <v>0</v>
      </c>
      <c r="Q52" s="26">
        <f t="shared" si="34"/>
        <v>0</v>
      </c>
      <c r="R52" s="26">
        <f t="shared" si="34"/>
        <v>0</v>
      </c>
      <c r="S52" s="26">
        <f t="shared" si="34"/>
        <v>0</v>
      </c>
      <c r="T52" s="26">
        <f t="shared" si="34"/>
        <v>0</v>
      </c>
      <c r="U52" s="26">
        <f t="shared" si="34"/>
        <v>0</v>
      </c>
      <c r="V52" s="26">
        <f t="shared" si="34"/>
        <v>0</v>
      </c>
      <c r="W52" s="26">
        <f t="shared" si="34"/>
        <v>0</v>
      </c>
      <c r="X52" s="26">
        <f t="shared" si="34"/>
        <v>0</v>
      </c>
      <c r="Y52" s="26">
        <f t="shared" si="34"/>
        <v>0</v>
      </c>
      <c r="Z52" s="26">
        <f t="shared" si="34"/>
        <v>0</v>
      </c>
      <c r="AA52" s="26">
        <f t="shared" si="34"/>
        <v>0</v>
      </c>
      <c r="AB52" s="26">
        <f t="shared" si="34"/>
        <v>0</v>
      </c>
      <c r="AC52" s="26">
        <f t="shared" si="34"/>
        <v>0</v>
      </c>
      <c r="AD52" s="26">
        <f t="shared" si="34"/>
        <v>0</v>
      </c>
      <c r="AE52" s="26">
        <f t="shared" si="34"/>
        <v>0</v>
      </c>
      <c r="AF52" s="26">
        <f t="shared" si="34"/>
        <v>0</v>
      </c>
      <c r="AG52" s="26">
        <f t="shared" si="34"/>
        <v>0</v>
      </c>
      <c r="AH52" s="26">
        <f t="shared" si="34"/>
        <v>0</v>
      </c>
      <c r="AI52" s="26">
        <f t="shared" si="34"/>
        <v>0</v>
      </c>
      <c r="AJ52" s="26">
        <f t="shared" si="34"/>
        <v>0</v>
      </c>
      <c r="AK52" s="26">
        <f t="shared" si="34"/>
        <v>0</v>
      </c>
      <c r="AL52" s="26">
        <f t="shared" si="34"/>
        <v>0</v>
      </c>
      <c r="AM52" s="26">
        <f t="shared" si="34"/>
        <v>0</v>
      </c>
      <c r="AN52" s="26">
        <f t="shared" si="34"/>
        <v>0</v>
      </c>
      <c r="AO52" s="26">
        <f t="shared" si="34"/>
        <v>0</v>
      </c>
      <c r="AP52" s="26">
        <f t="shared" si="34"/>
        <v>0</v>
      </c>
      <c r="AQ52" s="26">
        <f t="shared" si="34"/>
        <v>0</v>
      </c>
      <c r="AR52" s="26">
        <f t="shared" si="34"/>
        <v>0</v>
      </c>
      <c r="AS52" s="26">
        <f t="shared" si="34"/>
        <v>0</v>
      </c>
      <c r="AT52" s="26">
        <f t="shared" si="34"/>
        <v>0</v>
      </c>
      <c r="AU52" s="26">
        <f t="shared" si="34"/>
        <v>0</v>
      </c>
      <c r="AV52" s="26">
        <f t="shared" si="34"/>
        <v>0</v>
      </c>
      <c r="AW52" s="26">
        <f t="shared" si="34"/>
        <v>0</v>
      </c>
      <c r="AX52" s="26">
        <f t="shared" si="34"/>
        <v>0</v>
      </c>
      <c r="AY52" s="26">
        <f t="shared" si="34"/>
        <v>0</v>
      </c>
    </row>
    <row r="53" spans="1:52" ht="15.75" x14ac:dyDescent="0.25">
      <c r="A53" s="584"/>
      <c r="B53" s="13" t="str">
        <f t="shared" si="30"/>
        <v>Heating</v>
      </c>
      <c r="C53" s="26">
        <f t="shared" si="33"/>
        <v>1627.9727638676345</v>
      </c>
      <c r="D53" s="26">
        <f t="shared" ref="D53:AY53" si="35">((D8*0.5)+C23-D38)*D69*D$78*D$2</f>
        <v>3216.506956014628</v>
      </c>
      <c r="E53" s="26">
        <f t="shared" si="35"/>
        <v>2819.0589237999147</v>
      </c>
      <c r="F53" s="26">
        <f t="shared" si="35"/>
        <v>1270.21068519046</v>
      </c>
      <c r="G53" s="26">
        <f t="shared" si="35"/>
        <v>396.53936977839646</v>
      </c>
      <c r="H53" s="26">
        <f t="shared" si="35"/>
        <v>34.146129408546059</v>
      </c>
      <c r="I53" s="26">
        <f t="shared" si="35"/>
        <v>0.72218089769028626</v>
      </c>
      <c r="J53" s="26">
        <f t="shared" si="35"/>
        <v>1.407418039506984</v>
      </c>
      <c r="K53" s="26">
        <f t="shared" si="35"/>
        <v>1562.2401473382449</v>
      </c>
      <c r="L53" s="26">
        <f t="shared" si="35"/>
        <v>4999.8697299467412</v>
      </c>
      <c r="M53" s="26">
        <f t="shared" si="35"/>
        <v>12397.140845939819</v>
      </c>
      <c r="N53" s="26">
        <f t="shared" si="35"/>
        <v>24487.967834196355</v>
      </c>
      <c r="O53" s="26">
        <f t="shared" si="35"/>
        <v>26590.098932447348</v>
      </c>
      <c r="P53" s="26">
        <f t="shared" si="35"/>
        <v>22849.785198464073</v>
      </c>
      <c r="Q53" s="26">
        <f t="shared" si="35"/>
        <v>16245.356550091918</v>
      </c>
      <c r="R53" s="26">
        <f t="shared" si="35"/>
        <v>7340.4885589660835</v>
      </c>
      <c r="S53" s="26">
        <f t="shared" si="35"/>
        <v>2214.8263439136781</v>
      </c>
      <c r="T53" s="26">
        <f t="shared" si="35"/>
        <v>135.11573201158356</v>
      </c>
      <c r="U53" s="26">
        <f t="shared" si="35"/>
        <v>1.5895968471951005</v>
      </c>
      <c r="V53" s="26">
        <f t="shared" si="35"/>
        <v>2.3843952707926515</v>
      </c>
      <c r="W53" s="26">
        <f t="shared" si="35"/>
        <v>2333.7931044902739</v>
      </c>
      <c r="X53" s="26">
        <f t="shared" si="35"/>
        <v>7034.1688928512394</v>
      </c>
      <c r="Y53" s="26">
        <f t="shared" si="35"/>
        <v>14843.12116182227</v>
      </c>
      <c r="Z53" s="26">
        <f t="shared" si="35"/>
        <v>25277.565054129078</v>
      </c>
      <c r="AA53" s="26">
        <f t="shared" si="35"/>
        <v>25477.111596546943</v>
      </c>
      <c r="AB53" s="26">
        <f t="shared" si="35"/>
        <v>21515.227331882936</v>
      </c>
      <c r="AC53" s="26">
        <f t="shared" si="35"/>
        <v>16245.356550091918</v>
      </c>
      <c r="AD53" s="26">
        <f t="shared" si="35"/>
        <v>7340.4885589660835</v>
      </c>
      <c r="AE53" s="26">
        <f t="shared" si="35"/>
        <v>2214.8263439136781</v>
      </c>
      <c r="AF53" s="26">
        <f t="shared" si="35"/>
        <v>135.11573201158356</v>
      </c>
      <c r="AG53" s="26">
        <f t="shared" si="35"/>
        <v>0</v>
      </c>
      <c r="AH53" s="26">
        <f t="shared" si="35"/>
        <v>0</v>
      </c>
      <c r="AI53" s="26">
        <f t="shared" si="35"/>
        <v>0</v>
      </c>
      <c r="AJ53" s="26">
        <f t="shared" si="35"/>
        <v>0</v>
      </c>
      <c r="AK53" s="26">
        <f t="shared" si="35"/>
        <v>0</v>
      </c>
      <c r="AL53" s="26">
        <f t="shared" si="35"/>
        <v>0</v>
      </c>
      <c r="AM53" s="26">
        <f t="shared" si="35"/>
        <v>0</v>
      </c>
      <c r="AN53" s="26">
        <f t="shared" si="35"/>
        <v>0</v>
      </c>
      <c r="AO53" s="26">
        <f t="shared" si="35"/>
        <v>0</v>
      </c>
      <c r="AP53" s="26">
        <f t="shared" si="35"/>
        <v>0</v>
      </c>
      <c r="AQ53" s="26">
        <f t="shared" si="35"/>
        <v>0</v>
      </c>
      <c r="AR53" s="26">
        <f t="shared" si="35"/>
        <v>0</v>
      </c>
      <c r="AS53" s="26">
        <f t="shared" si="35"/>
        <v>0</v>
      </c>
      <c r="AT53" s="26">
        <f t="shared" si="35"/>
        <v>0</v>
      </c>
      <c r="AU53" s="26">
        <f t="shared" si="35"/>
        <v>0</v>
      </c>
      <c r="AV53" s="26">
        <f t="shared" si="35"/>
        <v>0</v>
      </c>
      <c r="AW53" s="26">
        <f t="shared" si="35"/>
        <v>0</v>
      </c>
      <c r="AX53" s="26">
        <f t="shared" si="35"/>
        <v>0</v>
      </c>
      <c r="AY53" s="26">
        <f t="shared" si="35"/>
        <v>0</v>
      </c>
    </row>
    <row r="54" spans="1:52" ht="15.75" x14ac:dyDescent="0.25">
      <c r="A54" s="584"/>
      <c r="B54" s="13" t="str">
        <f t="shared" si="30"/>
        <v>HVAC</v>
      </c>
      <c r="C54" s="26">
        <f t="shared" si="33"/>
        <v>0</v>
      </c>
      <c r="D54" s="26">
        <f t="shared" ref="D54:AY54" si="36">((D9*0.5)+C24-D39)*D70*D$78*D$2</f>
        <v>125.42676952899865</v>
      </c>
      <c r="E54" s="26">
        <f t="shared" si="36"/>
        <v>318.74355188961295</v>
      </c>
      <c r="F54" s="26">
        <f t="shared" si="36"/>
        <v>367.31567432018278</v>
      </c>
      <c r="G54" s="26">
        <f t="shared" si="36"/>
        <v>651.40112050228549</v>
      </c>
      <c r="H54" s="26">
        <f t="shared" si="36"/>
        <v>3986.3079512231434</v>
      </c>
      <c r="I54" s="26">
        <f t="shared" si="36"/>
        <v>5806.7880761435663</v>
      </c>
      <c r="J54" s="26">
        <f t="shared" si="36"/>
        <v>6036.471576473512</v>
      </c>
      <c r="K54" s="26">
        <f t="shared" si="36"/>
        <v>3206.664163941608</v>
      </c>
      <c r="L54" s="26">
        <f t="shared" si="36"/>
        <v>968.93966047789002</v>
      </c>
      <c r="M54" s="26">
        <f t="shared" si="36"/>
        <v>1918.5381797472839</v>
      </c>
      <c r="N54" s="26">
        <f t="shared" si="36"/>
        <v>3874.0940997589064</v>
      </c>
      <c r="O54" s="26">
        <f t="shared" si="36"/>
        <v>4532.8580913147407</v>
      </c>
      <c r="P54" s="26">
        <f t="shared" si="36"/>
        <v>3897.3283430150477</v>
      </c>
      <c r="Q54" s="26">
        <f t="shared" si="36"/>
        <v>2906.1109464101901</v>
      </c>
      <c r="R54" s="26">
        <f t="shared" si="36"/>
        <v>1604.1863401567248</v>
      </c>
      <c r="S54" s="26">
        <f t="shared" si="36"/>
        <v>1819.047300610928</v>
      </c>
      <c r="T54" s="26">
        <f t="shared" si="36"/>
        <v>9485.8645539649842</v>
      </c>
      <c r="U54" s="26">
        <f t="shared" si="36"/>
        <v>12781.872447755613</v>
      </c>
      <c r="V54" s="26">
        <f t="shared" si="36"/>
        <v>12152.99702461229</v>
      </c>
      <c r="W54" s="26">
        <f t="shared" si="36"/>
        <v>6090.6853871500143</v>
      </c>
      <c r="X54" s="26">
        <f t="shared" si="36"/>
        <v>1631.1792381655889</v>
      </c>
      <c r="Y54" s="26">
        <f t="shared" si="36"/>
        <v>2628.2180551553429</v>
      </c>
      <c r="Z54" s="26">
        <f t="shared" si="36"/>
        <v>4447.4649223284559</v>
      </c>
      <c r="AA54" s="26">
        <f t="shared" si="36"/>
        <v>4481.1249487870555</v>
      </c>
      <c r="AB54" s="26">
        <f t="shared" si="36"/>
        <v>3786.3042401455778</v>
      </c>
      <c r="AC54" s="26">
        <f t="shared" si="36"/>
        <v>2906.1109464101901</v>
      </c>
      <c r="AD54" s="26">
        <f t="shared" si="36"/>
        <v>1604.1863401567248</v>
      </c>
      <c r="AE54" s="26">
        <f t="shared" si="36"/>
        <v>1819.047300610928</v>
      </c>
      <c r="AF54" s="26">
        <f t="shared" si="36"/>
        <v>9485.8645539649842</v>
      </c>
      <c r="AG54" s="26">
        <f t="shared" si="36"/>
        <v>0</v>
      </c>
      <c r="AH54" s="26">
        <f t="shared" si="36"/>
        <v>0</v>
      </c>
      <c r="AI54" s="26">
        <f t="shared" si="36"/>
        <v>0</v>
      </c>
      <c r="AJ54" s="26">
        <f t="shared" si="36"/>
        <v>0</v>
      </c>
      <c r="AK54" s="26">
        <f t="shared" si="36"/>
        <v>0</v>
      </c>
      <c r="AL54" s="26">
        <f t="shared" si="36"/>
        <v>0</v>
      </c>
      <c r="AM54" s="26">
        <f t="shared" si="36"/>
        <v>0</v>
      </c>
      <c r="AN54" s="26">
        <f t="shared" si="36"/>
        <v>0</v>
      </c>
      <c r="AO54" s="26">
        <f t="shared" si="36"/>
        <v>0</v>
      </c>
      <c r="AP54" s="26">
        <f t="shared" si="36"/>
        <v>0</v>
      </c>
      <c r="AQ54" s="26">
        <f t="shared" si="36"/>
        <v>0</v>
      </c>
      <c r="AR54" s="26">
        <f t="shared" si="36"/>
        <v>0</v>
      </c>
      <c r="AS54" s="26">
        <f t="shared" si="36"/>
        <v>0</v>
      </c>
      <c r="AT54" s="26">
        <f t="shared" si="36"/>
        <v>0</v>
      </c>
      <c r="AU54" s="26">
        <f t="shared" si="36"/>
        <v>0</v>
      </c>
      <c r="AV54" s="26">
        <f t="shared" si="36"/>
        <v>0</v>
      </c>
      <c r="AW54" s="26">
        <f t="shared" si="36"/>
        <v>0</v>
      </c>
      <c r="AX54" s="26">
        <f t="shared" si="36"/>
        <v>0</v>
      </c>
      <c r="AY54" s="26">
        <f t="shared" si="36"/>
        <v>0</v>
      </c>
    </row>
    <row r="55" spans="1:52" ht="15.75" x14ac:dyDescent="0.25">
      <c r="A55" s="584"/>
      <c r="B55" s="13" t="str">
        <f t="shared" si="30"/>
        <v>Lighting</v>
      </c>
      <c r="C55" s="26">
        <f t="shared" si="33"/>
        <v>18.810129914245845</v>
      </c>
      <c r="D55" s="26">
        <f t="shared" ref="D55:AY55" si="37">((D10*0.5)+C25-D40)*D71*D$78*D$2</f>
        <v>388.06380650798684</v>
      </c>
      <c r="E55" s="26">
        <f t="shared" si="37"/>
        <v>1072.1925949046049</v>
      </c>
      <c r="F55" s="26">
        <f t="shared" si="37"/>
        <v>1510.6154106380206</v>
      </c>
      <c r="G55" s="26">
        <f t="shared" si="37"/>
        <v>2012.1725716317171</v>
      </c>
      <c r="H55" s="26">
        <f t="shared" si="37"/>
        <v>4489.7165480841386</v>
      </c>
      <c r="I55" s="26">
        <f t="shared" si="37"/>
        <v>6427.9353472166658</v>
      </c>
      <c r="J55" s="26">
        <f t="shared" si="37"/>
        <v>9240.4855125434678</v>
      </c>
      <c r="K55" s="26">
        <f t="shared" si="37"/>
        <v>11141.849288150132</v>
      </c>
      <c r="L55" s="26">
        <f t="shared" si="37"/>
        <v>6241.9515671879562</v>
      </c>
      <c r="M55" s="26">
        <f t="shared" si="37"/>
        <v>7690.9543072504011</v>
      </c>
      <c r="N55" s="26">
        <f t="shared" si="37"/>
        <v>9348.5246474230444</v>
      </c>
      <c r="O55" s="26">
        <f t="shared" si="37"/>
        <v>10346.225446268867</v>
      </c>
      <c r="P55" s="26">
        <f t="shared" si="37"/>
        <v>9297.5447333788452</v>
      </c>
      <c r="Q55" s="26">
        <f t="shared" si="37"/>
        <v>9042.0197190393264</v>
      </c>
      <c r="R55" s="26">
        <f t="shared" si="37"/>
        <v>8583.9904236031925</v>
      </c>
      <c r="S55" s="26">
        <f t="shared" si="37"/>
        <v>8287.5202817495974</v>
      </c>
      <c r="T55" s="26">
        <f t="shared" si="37"/>
        <v>14665.332039581152</v>
      </c>
      <c r="U55" s="26">
        <f t="shared" si="37"/>
        <v>14527.472609536626</v>
      </c>
      <c r="V55" s="26">
        <f t="shared" si="37"/>
        <v>15105.668759459391</v>
      </c>
      <c r="W55" s="26">
        <f t="shared" si="37"/>
        <v>15796.464381747712</v>
      </c>
      <c r="X55" s="26">
        <f t="shared" si="37"/>
        <v>8742.2302205476262</v>
      </c>
      <c r="Y55" s="26">
        <f t="shared" si="37"/>
        <v>9300.8679061487892</v>
      </c>
      <c r="Z55" s="26">
        <f t="shared" si="37"/>
        <v>9593.6823250595808</v>
      </c>
      <c r="AA55" s="26">
        <f t="shared" si="37"/>
        <v>9558.7504215841618</v>
      </c>
      <c r="AB55" s="26">
        <f t="shared" si="37"/>
        <v>8441.5275580480193</v>
      </c>
      <c r="AC55" s="26">
        <f t="shared" si="37"/>
        <v>9042.0197190393264</v>
      </c>
      <c r="AD55" s="26">
        <f t="shared" si="37"/>
        <v>8583.9904236031925</v>
      </c>
      <c r="AE55" s="26">
        <f t="shared" si="37"/>
        <v>8287.5202817495974</v>
      </c>
      <c r="AF55" s="26">
        <f t="shared" si="37"/>
        <v>14665.332039581152</v>
      </c>
      <c r="AG55" s="26">
        <f t="shared" si="37"/>
        <v>0</v>
      </c>
      <c r="AH55" s="26">
        <f t="shared" si="37"/>
        <v>0</v>
      </c>
      <c r="AI55" s="26">
        <f t="shared" si="37"/>
        <v>0</v>
      </c>
      <c r="AJ55" s="26">
        <f t="shared" si="37"/>
        <v>0</v>
      </c>
      <c r="AK55" s="26">
        <f t="shared" si="37"/>
        <v>0</v>
      </c>
      <c r="AL55" s="26">
        <f t="shared" si="37"/>
        <v>0</v>
      </c>
      <c r="AM55" s="26">
        <f t="shared" si="37"/>
        <v>0</v>
      </c>
      <c r="AN55" s="26">
        <f t="shared" si="37"/>
        <v>0</v>
      </c>
      <c r="AO55" s="26">
        <f t="shared" si="37"/>
        <v>0</v>
      </c>
      <c r="AP55" s="26">
        <f t="shared" si="37"/>
        <v>0</v>
      </c>
      <c r="AQ55" s="26">
        <f t="shared" si="37"/>
        <v>0</v>
      </c>
      <c r="AR55" s="26">
        <f t="shared" si="37"/>
        <v>0</v>
      </c>
      <c r="AS55" s="26">
        <f t="shared" si="37"/>
        <v>0</v>
      </c>
      <c r="AT55" s="26">
        <f t="shared" si="37"/>
        <v>0</v>
      </c>
      <c r="AU55" s="26">
        <f t="shared" si="37"/>
        <v>0</v>
      </c>
      <c r="AV55" s="26">
        <f t="shared" si="37"/>
        <v>0</v>
      </c>
      <c r="AW55" s="26">
        <f t="shared" si="37"/>
        <v>0</v>
      </c>
      <c r="AX55" s="26">
        <f t="shared" si="37"/>
        <v>0</v>
      </c>
      <c r="AY55" s="26">
        <f t="shared" si="37"/>
        <v>0</v>
      </c>
    </row>
    <row r="56" spans="1:52" ht="15.75" x14ac:dyDescent="0.25">
      <c r="A56" s="584"/>
      <c r="B56" s="13" t="str">
        <f t="shared" si="30"/>
        <v>Miscellaneous</v>
      </c>
      <c r="C56" s="26">
        <f t="shared" si="33"/>
        <v>0</v>
      </c>
      <c r="D56" s="26">
        <f t="shared" ref="D56:AY56" si="38">((D11*0.5)+C26-D41)*D72*D$78*D$2</f>
        <v>0</v>
      </c>
      <c r="E56" s="26">
        <f t="shared" si="38"/>
        <v>8.8026179743955524</v>
      </c>
      <c r="F56" s="26">
        <f t="shared" si="38"/>
        <v>17.181161555665859</v>
      </c>
      <c r="G56" s="26">
        <f t="shared" si="38"/>
        <v>18.523194207882071</v>
      </c>
      <c r="H56" s="26">
        <f t="shared" si="38"/>
        <v>77.613354713895532</v>
      </c>
      <c r="I56" s="26">
        <f t="shared" si="38"/>
        <v>153.69467864273258</v>
      </c>
      <c r="J56" s="26">
        <f t="shared" si="38"/>
        <v>230.48714399380324</v>
      </c>
      <c r="K56" s="26">
        <f t="shared" si="38"/>
        <v>317.74419614088487</v>
      </c>
      <c r="L56" s="26">
        <f t="shared" si="38"/>
        <v>210.74774661973433</v>
      </c>
      <c r="M56" s="26">
        <f t="shared" si="38"/>
        <v>299.50052881832806</v>
      </c>
      <c r="N56" s="26">
        <f t="shared" si="38"/>
        <v>437.72220478687473</v>
      </c>
      <c r="O56" s="26">
        <f t="shared" si="38"/>
        <v>525.00163429779343</v>
      </c>
      <c r="P56" s="26">
        <f t="shared" si="38"/>
        <v>491.89779032962593</v>
      </c>
      <c r="Q56" s="26">
        <f t="shared" si="38"/>
        <v>602.46189680327041</v>
      </c>
      <c r="R56" s="26">
        <f t="shared" si="38"/>
        <v>607.47309454644062</v>
      </c>
      <c r="S56" s="26">
        <f t="shared" si="38"/>
        <v>645.86562109886756</v>
      </c>
      <c r="T56" s="26">
        <f t="shared" si="38"/>
        <v>1281.9568705521426</v>
      </c>
      <c r="U56" s="26">
        <f t="shared" si="38"/>
        <v>1325.0571715627666</v>
      </c>
      <c r="V56" s="26">
        <f t="shared" si="38"/>
        <v>1324.3859245712936</v>
      </c>
      <c r="W56" s="26">
        <f t="shared" si="38"/>
        <v>1282.1754160842502</v>
      </c>
      <c r="X56" s="26">
        <f t="shared" si="38"/>
        <v>639.99635884519705</v>
      </c>
      <c r="Y56" s="26">
        <f t="shared" si="38"/>
        <v>619.70245359727255</v>
      </c>
      <c r="Z56" s="26">
        <f t="shared" si="38"/>
        <v>604.26369450994264</v>
      </c>
      <c r="AA56" s="26">
        <f t="shared" si="38"/>
        <v>584.83456077473875</v>
      </c>
      <c r="AB56" s="26">
        <f t="shared" si="38"/>
        <v>538.4939481569503</v>
      </c>
      <c r="AC56" s="26">
        <f t="shared" si="38"/>
        <v>602.46189680327041</v>
      </c>
      <c r="AD56" s="26">
        <f t="shared" si="38"/>
        <v>607.47309454644062</v>
      </c>
      <c r="AE56" s="26">
        <f t="shared" si="38"/>
        <v>645.86562109886756</v>
      </c>
      <c r="AF56" s="26">
        <f t="shared" si="38"/>
        <v>1281.9568705521426</v>
      </c>
      <c r="AG56" s="26">
        <f t="shared" si="38"/>
        <v>0</v>
      </c>
      <c r="AH56" s="26">
        <f t="shared" si="38"/>
        <v>0</v>
      </c>
      <c r="AI56" s="26">
        <f t="shared" si="38"/>
        <v>0</v>
      </c>
      <c r="AJ56" s="26">
        <f t="shared" si="38"/>
        <v>0</v>
      </c>
      <c r="AK56" s="26">
        <f t="shared" si="38"/>
        <v>0</v>
      </c>
      <c r="AL56" s="26">
        <f t="shared" si="38"/>
        <v>0</v>
      </c>
      <c r="AM56" s="26">
        <f t="shared" si="38"/>
        <v>0</v>
      </c>
      <c r="AN56" s="26">
        <f t="shared" si="38"/>
        <v>0</v>
      </c>
      <c r="AO56" s="26">
        <f t="shared" si="38"/>
        <v>0</v>
      </c>
      <c r="AP56" s="26">
        <f t="shared" si="38"/>
        <v>0</v>
      </c>
      <c r="AQ56" s="26">
        <f t="shared" si="38"/>
        <v>0</v>
      </c>
      <c r="AR56" s="26">
        <f t="shared" si="38"/>
        <v>0</v>
      </c>
      <c r="AS56" s="26">
        <f t="shared" si="38"/>
        <v>0</v>
      </c>
      <c r="AT56" s="26">
        <f t="shared" si="38"/>
        <v>0</v>
      </c>
      <c r="AU56" s="26">
        <f t="shared" si="38"/>
        <v>0</v>
      </c>
      <c r="AV56" s="26">
        <f t="shared" si="38"/>
        <v>0</v>
      </c>
      <c r="AW56" s="26">
        <f t="shared" si="38"/>
        <v>0</v>
      </c>
      <c r="AX56" s="26">
        <f t="shared" si="38"/>
        <v>0</v>
      </c>
      <c r="AY56" s="26">
        <f t="shared" si="38"/>
        <v>0</v>
      </c>
    </row>
    <row r="57" spans="1:52" ht="15.75" x14ac:dyDescent="0.25">
      <c r="A57" s="584"/>
      <c r="B57" s="13" t="str">
        <f t="shared" si="30"/>
        <v>Pool Spa</v>
      </c>
      <c r="C57" s="26">
        <f t="shared" si="33"/>
        <v>0</v>
      </c>
      <c r="D57" s="26">
        <f t="shared" ref="D57:AY57" si="39">((D12*0.5)+C27-D42)*D73*D$78*D$2</f>
        <v>0</v>
      </c>
      <c r="E57" s="26">
        <f t="shared" si="39"/>
        <v>0</v>
      </c>
      <c r="F57" s="26">
        <f t="shared" si="39"/>
        <v>0</v>
      </c>
      <c r="G57" s="26">
        <f t="shared" si="39"/>
        <v>0</v>
      </c>
      <c r="H57" s="26">
        <f t="shared" si="39"/>
        <v>0</v>
      </c>
      <c r="I57" s="26">
        <f t="shared" si="39"/>
        <v>0</v>
      </c>
      <c r="J57" s="26">
        <f t="shared" si="39"/>
        <v>0</v>
      </c>
      <c r="K57" s="26">
        <f t="shared" si="39"/>
        <v>0</v>
      </c>
      <c r="L57" s="26">
        <f t="shared" si="39"/>
        <v>0</v>
      </c>
      <c r="M57" s="26">
        <f t="shared" si="39"/>
        <v>0</v>
      </c>
      <c r="N57" s="26">
        <f t="shared" si="39"/>
        <v>0</v>
      </c>
      <c r="O57" s="26">
        <f t="shared" si="39"/>
        <v>0</v>
      </c>
      <c r="P57" s="26">
        <f t="shared" si="39"/>
        <v>0</v>
      </c>
      <c r="Q57" s="26">
        <f t="shared" si="39"/>
        <v>0</v>
      </c>
      <c r="R57" s="26">
        <f t="shared" si="39"/>
        <v>0</v>
      </c>
      <c r="S57" s="26">
        <f t="shared" si="39"/>
        <v>0</v>
      </c>
      <c r="T57" s="26">
        <f t="shared" si="39"/>
        <v>0</v>
      </c>
      <c r="U57" s="26">
        <f t="shared" si="39"/>
        <v>0</v>
      </c>
      <c r="V57" s="26">
        <f t="shared" si="39"/>
        <v>0</v>
      </c>
      <c r="W57" s="26">
        <f t="shared" si="39"/>
        <v>0</v>
      </c>
      <c r="X57" s="26">
        <f t="shared" si="39"/>
        <v>0</v>
      </c>
      <c r="Y57" s="26">
        <f t="shared" si="39"/>
        <v>0</v>
      </c>
      <c r="Z57" s="26">
        <f t="shared" si="39"/>
        <v>0</v>
      </c>
      <c r="AA57" s="26">
        <f t="shared" si="39"/>
        <v>0</v>
      </c>
      <c r="AB57" s="26">
        <f t="shared" si="39"/>
        <v>0</v>
      </c>
      <c r="AC57" s="26">
        <f t="shared" si="39"/>
        <v>0</v>
      </c>
      <c r="AD57" s="26">
        <f t="shared" si="39"/>
        <v>0</v>
      </c>
      <c r="AE57" s="26">
        <f t="shared" si="39"/>
        <v>0</v>
      </c>
      <c r="AF57" s="26">
        <f t="shared" si="39"/>
        <v>0</v>
      </c>
      <c r="AG57" s="26">
        <f t="shared" si="39"/>
        <v>0</v>
      </c>
      <c r="AH57" s="26">
        <f t="shared" si="39"/>
        <v>0</v>
      </c>
      <c r="AI57" s="26">
        <f t="shared" si="39"/>
        <v>0</v>
      </c>
      <c r="AJ57" s="26">
        <f t="shared" si="39"/>
        <v>0</v>
      </c>
      <c r="AK57" s="26">
        <f t="shared" si="39"/>
        <v>0</v>
      </c>
      <c r="AL57" s="26">
        <f t="shared" si="39"/>
        <v>0</v>
      </c>
      <c r="AM57" s="26">
        <f t="shared" si="39"/>
        <v>0</v>
      </c>
      <c r="AN57" s="26">
        <f t="shared" si="39"/>
        <v>0</v>
      </c>
      <c r="AO57" s="26">
        <f t="shared" si="39"/>
        <v>0</v>
      </c>
      <c r="AP57" s="26">
        <f t="shared" si="39"/>
        <v>0</v>
      </c>
      <c r="AQ57" s="26">
        <f t="shared" si="39"/>
        <v>0</v>
      </c>
      <c r="AR57" s="26">
        <f t="shared" si="39"/>
        <v>0</v>
      </c>
      <c r="AS57" s="26">
        <f t="shared" si="39"/>
        <v>0</v>
      </c>
      <c r="AT57" s="26">
        <f t="shared" si="39"/>
        <v>0</v>
      </c>
      <c r="AU57" s="26">
        <f t="shared" si="39"/>
        <v>0</v>
      </c>
      <c r="AV57" s="26">
        <f t="shared" si="39"/>
        <v>0</v>
      </c>
      <c r="AW57" s="26">
        <f t="shared" si="39"/>
        <v>0</v>
      </c>
      <c r="AX57" s="26">
        <f t="shared" si="39"/>
        <v>0</v>
      </c>
      <c r="AY57" s="26">
        <f t="shared" si="39"/>
        <v>0</v>
      </c>
    </row>
    <row r="58" spans="1:52" ht="15.75" x14ac:dyDescent="0.25">
      <c r="A58" s="584"/>
      <c r="B58" s="13" t="str">
        <f t="shared" si="30"/>
        <v>Refrigeration</v>
      </c>
      <c r="C58" s="26">
        <f t="shared" si="33"/>
        <v>0</v>
      </c>
      <c r="D58" s="26">
        <f t="shared" ref="D58:AY58" si="40">((D13*0.5)+C28-D43)*D74*D$78*D$2</f>
        <v>0</v>
      </c>
      <c r="E58" s="26">
        <f t="shared" si="40"/>
        <v>0</v>
      </c>
      <c r="F58" s="26">
        <f t="shared" si="40"/>
        <v>0</v>
      </c>
      <c r="G58" s="26">
        <f t="shared" si="40"/>
        <v>0</v>
      </c>
      <c r="H58" s="26">
        <f t="shared" si="40"/>
        <v>0</v>
      </c>
      <c r="I58" s="26">
        <f t="shared" si="40"/>
        <v>0</v>
      </c>
      <c r="J58" s="26">
        <f t="shared" si="40"/>
        <v>26.544263801594902</v>
      </c>
      <c r="K58" s="26">
        <f t="shared" si="40"/>
        <v>47.88121766835053</v>
      </c>
      <c r="L58" s="26">
        <f t="shared" si="40"/>
        <v>21.542437800597011</v>
      </c>
      <c r="M58" s="26">
        <f t="shared" si="40"/>
        <v>58.302870903189657</v>
      </c>
      <c r="N58" s="26">
        <f t="shared" si="40"/>
        <v>95.625295910631337</v>
      </c>
      <c r="O58" s="26">
        <f t="shared" si="40"/>
        <v>95.046063660872008</v>
      </c>
      <c r="P58" s="26">
        <f t="shared" si="40"/>
        <v>91.52320597107925</v>
      </c>
      <c r="Q58" s="26">
        <f t="shared" si="40"/>
        <v>117.36525083662774</v>
      </c>
      <c r="R58" s="26">
        <f t="shared" si="40"/>
        <v>119.9435878815797</v>
      </c>
      <c r="S58" s="26">
        <f t="shared" si="40"/>
        <v>134.26938651496457</v>
      </c>
      <c r="T58" s="26">
        <f t="shared" si="40"/>
        <v>286.49320826918438</v>
      </c>
      <c r="U58" s="26">
        <f t="shared" si="40"/>
        <v>302.9764055803895</v>
      </c>
      <c r="V58" s="26">
        <f t="shared" si="40"/>
        <v>302.88960114750427</v>
      </c>
      <c r="W58" s="26">
        <f t="shared" si="40"/>
        <v>273.1799802477878</v>
      </c>
      <c r="X58" s="26">
        <f t="shared" si="40"/>
        <v>133.02560421598099</v>
      </c>
      <c r="Y58" s="26">
        <f t="shared" si="40"/>
        <v>122.33661949923099</v>
      </c>
      <c r="Z58" s="26">
        <f t="shared" si="40"/>
        <v>116.0789433471905</v>
      </c>
      <c r="AA58" s="26">
        <f t="shared" si="40"/>
        <v>109.32385657046913</v>
      </c>
      <c r="AB58" s="26">
        <f t="shared" si="40"/>
        <v>103.4536015238829</v>
      </c>
      <c r="AC58" s="26">
        <f t="shared" si="40"/>
        <v>117.36525083662774</v>
      </c>
      <c r="AD58" s="26">
        <f t="shared" si="40"/>
        <v>119.9435878815797</v>
      </c>
      <c r="AE58" s="26">
        <f t="shared" si="40"/>
        <v>134.26938651496457</v>
      </c>
      <c r="AF58" s="26">
        <f t="shared" si="40"/>
        <v>286.49320826918438</v>
      </c>
      <c r="AG58" s="26">
        <f t="shared" si="40"/>
        <v>0</v>
      </c>
      <c r="AH58" s="26">
        <f t="shared" si="40"/>
        <v>0</v>
      </c>
      <c r="AI58" s="26">
        <f t="shared" si="40"/>
        <v>0</v>
      </c>
      <c r="AJ58" s="26">
        <f t="shared" si="40"/>
        <v>0</v>
      </c>
      <c r="AK58" s="26">
        <f t="shared" si="40"/>
        <v>0</v>
      </c>
      <c r="AL58" s="26">
        <f t="shared" si="40"/>
        <v>0</v>
      </c>
      <c r="AM58" s="26">
        <f t="shared" si="40"/>
        <v>0</v>
      </c>
      <c r="AN58" s="26">
        <f t="shared" si="40"/>
        <v>0</v>
      </c>
      <c r="AO58" s="26">
        <f t="shared" si="40"/>
        <v>0</v>
      </c>
      <c r="AP58" s="26">
        <f t="shared" si="40"/>
        <v>0</v>
      </c>
      <c r="AQ58" s="26">
        <f t="shared" si="40"/>
        <v>0</v>
      </c>
      <c r="AR58" s="26">
        <f t="shared" si="40"/>
        <v>0</v>
      </c>
      <c r="AS58" s="26">
        <f t="shared" si="40"/>
        <v>0</v>
      </c>
      <c r="AT58" s="26">
        <f t="shared" si="40"/>
        <v>0</v>
      </c>
      <c r="AU58" s="26">
        <f t="shared" si="40"/>
        <v>0</v>
      </c>
      <c r="AV58" s="26">
        <f t="shared" si="40"/>
        <v>0</v>
      </c>
      <c r="AW58" s="26">
        <f t="shared" si="40"/>
        <v>0</v>
      </c>
      <c r="AX58" s="26">
        <f t="shared" si="40"/>
        <v>0</v>
      </c>
      <c r="AY58" s="26">
        <f t="shared" si="40"/>
        <v>0</v>
      </c>
    </row>
    <row r="59" spans="1:52" ht="15.75" customHeight="1" x14ac:dyDescent="0.25">
      <c r="A59" s="584"/>
      <c r="B59" s="13" t="str">
        <f t="shared" si="30"/>
        <v>Water Heating</v>
      </c>
      <c r="C59" s="26">
        <f t="shared" si="33"/>
        <v>0</v>
      </c>
      <c r="D59" s="26">
        <f t="shared" ref="D59:AY59" si="41">((D14*0.5)+C29-D44)*D75*D$78*D$2</f>
        <v>152.26403544565184</v>
      </c>
      <c r="E59" s="26">
        <f t="shared" si="41"/>
        <v>486.47468204286179</v>
      </c>
      <c r="F59" s="26">
        <f t="shared" si="41"/>
        <v>615.14056838991576</v>
      </c>
      <c r="G59" s="26">
        <f t="shared" si="41"/>
        <v>829.06172148568635</v>
      </c>
      <c r="H59" s="26">
        <f t="shared" si="41"/>
        <v>1998.0527803021641</v>
      </c>
      <c r="I59" s="26">
        <f t="shared" si="41"/>
        <v>2932.4921861743992</v>
      </c>
      <c r="J59" s="26">
        <f t="shared" si="41"/>
        <v>3894.6313902737284</v>
      </c>
      <c r="K59" s="26">
        <f t="shared" si="41"/>
        <v>4489.0707368999047</v>
      </c>
      <c r="L59" s="26">
        <f t="shared" si="41"/>
        <v>2491.4783908615232</v>
      </c>
      <c r="M59" s="26">
        <f t="shared" si="41"/>
        <v>3115.1612280492536</v>
      </c>
      <c r="N59" s="26">
        <f t="shared" si="41"/>
        <v>4025.0920250700824</v>
      </c>
      <c r="O59" s="26">
        <f t="shared" si="41"/>
        <v>4444.2917267001412</v>
      </c>
      <c r="P59" s="26">
        <f t="shared" si="41"/>
        <v>4003.9433577818986</v>
      </c>
      <c r="Q59" s="26">
        <f t="shared" si="41"/>
        <v>3570.6074135096983</v>
      </c>
      <c r="R59" s="26">
        <f t="shared" si="41"/>
        <v>3301.2161080833894</v>
      </c>
      <c r="S59" s="26">
        <f t="shared" si="41"/>
        <v>3349.9936087372248</v>
      </c>
      <c r="T59" s="26">
        <f t="shared" si="41"/>
        <v>6332.9069016968833</v>
      </c>
      <c r="U59" s="26">
        <f t="shared" si="41"/>
        <v>5564.3131399169451</v>
      </c>
      <c r="V59" s="26">
        <f t="shared" si="41"/>
        <v>5233.6362130055295</v>
      </c>
      <c r="W59" s="26">
        <f t="shared" si="41"/>
        <v>5700.8077660600529</v>
      </c>
      <c r="X59" s="26">
        <f t="shared" si="41"/>
        <v>3161.6479251833275</v>
      </c>
      <c r="Y59" s="26">
        <f t="shared" si="41"/>
        <v>3366.7097590508129</v>
      </c>
      <c r="Z59" s="26">
        <f t="shared" si="41"/>
        <v>3730.2088655991151</v>
      </c>
      <c r="AA59" s="26">
        <f t="shared" si="41"/>
        <v>3754.4541204251109</v>
      </c>
      <c r="AB59" s="26">
        <f t="shared" si="41"/>
        <v>3324.0362343395045</v>
      </c>
      <c r="AC59" s="26">
        <f t="shared" si="41"/>
        <v>3570.6074135096983</v>
      </c>
      <c r="AD59" s="26">
        <f t="shared" si="41"/>
        <v>3301.2161080833894</v>
      </c>
      <c r="AE59" s="26">
        <f t="shared" si="41"/>
        <v>3349.9936087372248</v>
      </c>
      <c r="AF59" s="26">
        <f t="shared" si="41"/>
        <v>6332.9069016968833</v>
      </c>
      <c r="AG59" s="26">
        <f t="shared" si="41"/>
        <v>0</v>
      </c>
      <c r="AH59" s="26">
        <f t="shared" si="41"/>
        <v>0</v>
      </c>
      <c r="AI59" s="26">
        <f t="shared" si="41"/>
        <v>0</v>
      </c>
      <c r="AJ59" s="26">
        <f t="shared" si="41"/>
        <v>0</v>
      </c>
      <c r="AK59" s="26">
        <f t="shared" si="41"/>
        <v>0</v>
      </c>
      <c r="AL59" s="26">
        <f t="shared" si="41"/>
        <v>0</v>
      </c>
      <c r="AM59" s="26">
        <f t="shared" si="41"/>
        <v>0</v>
      </c>
      <c r="AN59" s="26">
        <f t="shared" si="41"/>
        <v>0</v>
      </c>
      <c r="AO59" s="26">
        <f t="shared" si="41"/>
        <v>0</v>
      </c>
      <c r="AP59" s="26">
        <f t="shared" si="41"/>
        <v>0</v>
      </c>
      <c r="AQ59" s="26">
        <f t="shared" si="41"/>
        <v>0</v>
      </c>
      <c r="AR59" s="26">
        <f t="shared" si="41"/>
        <v>0</v>
      </c>
      <c r="AS59" s="26">
        <f t="shared" si="41"/>
        <v>0</v>
      </c>
      <c r="AT59" s="26">
        <f t="shared" si="41"/>
        <v>0</v>
      </c>
      <c r="AU59" s="26">
        <f t="shared" si="41"/>
        <v>0</v>
      </c>
      <c r="AV59" s="26">
        <f t="shared" si="41"/>
        <v>0</v>
      </c>
      <c r="AW59" s="26">
        <f t="shared" si="41"/>
        <v>0</v>
      </c>
      <c r="AX59" s="26">
        <f t="shared" si="41"/>
        <v>0</v>
      </c>
      <c r="AY59" s="26">
        <f t="shared" si="41"/>
        <v>0</v>
      </c>
    </row>
    <row r="60" spans="1:52" ht="15.75" customHeight="1" x14ac:dyDescent="0.25">
      <c r="A60" s="584"/>
      <c r="B60" s="256" t="str">
        <f t="shared" si="30"/>
        <v xml:space="preserve"> </v>
      </c>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3"/>
      <c r="AH60" s="3"/>
      <c r="AI60" s="3"/>
      <c r="AJ60" s="3"/>
      <c r="AK60" s="3"/>
      <c r="AL60" s="3"/>
      <c r="AM60" s="3"/>
      <c r="AN60" s="3"/>
      <c r="AO60" s="3"/>
      <c r="AP60" s="3"/>
      <c r="AQ60" s="3"/>
      <c r="AR60" s="3"/>
      <c r="AS60" s="3"/>
      <c r="AT60" s="3"/>
      <c r="AU60" s="3"/>
      <c r="AV60" s="3"/>
      <c r="AW60" s="3"/>
      <c r="AX60" s="3"/>
      <c r="AY60" s="3"/>
    </row>
    <row r="61" spans="1:52" ht="15.75" customHeight="1" x14ac:dyDescent="0.25">
      <c r="A61" s="584"/>
      <c r="B61" s="239" t="s">
        <v>18</v>
      </c>
      <c r="C61" s="26">
        <f>SUM(C50:C60)</f>
        <v>1653.6153975132436</v>
      </c>
      <c r="D61" s="26">
        <f>SUM(D50:D60)</f>
        <v>3894.7371718341669</v>
      </c>
      <c r="E61" s="26">
        <f t="shared" ref="E61:AY61" si="42">SUM(E50:E60)</f>
        <v>4787.9007698866399</v>
      </c>
      <c r="F61" s="26">
        <f t="shared" si="42"/>
        <v>3949.7242879378223</v>
      </c>
      <c r="G61" s="26">
        <f t="shared" si="42"/>
        <v>4517.5046903576194</v>
      </c>
      <c r="H61" s="26">
        <f t="shared" si="42"/>
        <v>15839.129745432463</v>
      </c>
      <c r="I61" s="26">
        <f t="shared" si="42"/>
        <v>26993.488268931105</v>
      </c>
      <c r="J61" s="26">
        <f t="shared" si="42"/>
        <v>34930.337593028613</v>
      </c>
      <c r="K61" s="26">
        <f t="shared" si="42"/>
        <v>29621.048957204323</v>
      </c>
      <c r="L61" s="26">
        <f t="shared" si="42"/>
        <v>15812.186470939687</v>
      </c>
      <c r="M61" s="26">
        <f t="shared" si="42"/>
        <v>26078.512270493746</v>
      </c>
      <c r="N61" s="26">
        <f t="shared" si="42"/>
        <v>43515.899601173827</v>
      </c>
      <c r="O61" s="26">
        <f t="shared" si="42"/>
        <v>47992.919791220287</v>
      </c>
      <c r="P61" s="26">
        <f t="shared" si="42"/>
        <v>41890.910930017191</v>
      </c>
      <c r="Q61" s="26">
        <f t="shared" si="42"/>
        <v>33559.375019022234</v>
      </c>
      <c r="R61" s="26">
        <f t="shared" si="42"/>
        <v>22752.130441697256</v>
      </c>
      <c r="S61" s="26">
        <f t="shared" si="42"/>
        <v>20063.481998981559</v>
      </c>
      <c r="T61" s="26">
        <f t="shared" si="42"/>
        <v>55240.419154216004</v>
      </c>
      <c r="U61" s="26">
        <f t="shared" si="42"/>
        <v>65632.725688447463</v>
      </c>
      <c r="V61" s="26">
        <f t="shared" si="42"/>
        <v>63719.567541376076</v>
      </c>
      <c r="W61" s="26">
        <f t="shared" si="42"/>
        <v>45448.482096953056</v>
      </c>
      <c r="X61" s="26">
        <f t="shared" si="42"/>
        <v>22715.958469418169</v>
      </c>
      <c r="Y61" s="26">
        <f t="shared" si="42"/>
        <v>31797.714127685947</v>
      </c>
      <c r="Z61" s="26">
        <f t="shared" si="42"/>
        <v>45261.439696324851</v>
      </c>
      <c r="AA61" s="26">
        <f t="shared" si="42"/>
        <v>45466.064392079657</v>
      </c>
      <c r="AB61" s="26">
        <f t="shared" si="42"/>
        <v>38980.92935366834</v>
      </c>
      <c r="AC61" s="26">
        <f t="shared" si="42"/>
        <v>33559.375019022234</v>
      </c>
      <c r="AD61" s="26">
        <f t="shared" si="42"/>
        <v>22752.130441697256</v>
      </c>
      <c r="AE61" s="26">
        <f t="shared" si="42"/>
        <v>20063.481998981559</v>
      </c>
      <c r="AF61" s="26">
        <f t="shared" si="42"/>
        <v>55240.419154216004</v>
      </c>
      <c r="AG61" s="26">
        <f t="shared" si="42"/>
        <v>0</v>
      </c>
      <c r="AH61" s="26">
        <f t="shared" si="42"/>
        <v>0</v>
      </c>
      <c r="AI61" s="26">
        <f t="shared" si="42"/>
        <v>0</v>
      </c>
      <c r="AJ61" s="26">
        <f t="shared" si="42"/>
        <v>0</v>
      </c>
      <c r="AK61" s="26">
        <f t="shared" si="42"/>
        <v>0</v>
      </c>
      <c r="AL61" s="26">
        <f t="shared" si="42"/>
        <v>0</v>
      </c>
      <c r="AM61" s="26">
        <f t="shared" si="42"/>
        <v>0</v>
      </c>
      <c r="AN61" s="26">
        <f t="shared" si="42"/>
        <v>0</v>
      </c>
      <c r="AO61" s="26">
        <f t="shared" si="42"/>
        <v>0</v>
      </c>
      <c r="AP61" s="26">
        <f t="shared" si="42"/>
        <v>0</v>
      </c>
      <c r="AQ61" s="26">
        <f t="shared" si="42"/>
        <v>0</v>
      </c>
      <c r="AR61" s="26">
        <f t="shared" si="42"/>
        <v>0</v>
      </c>
      <c r="AS61" s="26">
        <f t="shared" si="42"/>
        <v>0</v>
      </c>
      <c r="AT61" s="26">
        <f t="shared" si="42"/>
        <v>0</v>
      </c>
      <c r="AU61" s="26">
        <f t="shared" si="42"/>
        <v>0</v>
      </c>
      <c r="AV61" s="26">
        <f t="shared" si="42"/>
        <v>0</v>
      </c>
      <c r="AW61" s="26">
        <f t="shared" si="42"/>
        <v>0</v>
      </c>
      <c r="AX61" s="26">
        <f t="shared" si="42"/>
        <v>0</v>
      </c>
      <c r="AY61" s="26">
        <f t="shared" si="42"/>
        <v>0</v>
      </c>
    </row>
    <row r="62" spans="1:52" ht="16.5" customHeight="1" thickBot="1" x14ac:dyDescent="0.3">
      <c r="A62" s="585"/>
      <c r="B62" s="138" t="s">
        <v>19</v>
      </c>
      <c r="C62" s="27">
        <f>C61</f>
        <v>1653.6153975132436</v>
      </c>
      <c r="D62" s="27">
        <f>C62+D61</f>
        <v>5548.3525693474103</v>
      </c>
      <c r="E62" s="27">
        <f t="shared" ref="E62:AY62" si="43">D62+E61</f>
        <v>10336.25333923405</v>
      </c>
      <c r="F62" s="27">
        <f t="shared" si="43"/>
        <v>14285.977627171873</v>
      </c>
      <c r="G62" s="27">
        <f t="shared" si="43"/>
        <v>18803.482317529491</v>
      </c>
      <c r="H62" s="27">
        <f t="shared" si="43"/>
        <v>34642.612062961955</v>
      </c>
      <c r="I62" s="27">
        <f t="shared" si="43"/>
        <v>61636.10033189306</v>
      </c>
      <c r="J62" s="27">
        <f t="shared" si="43"/>
        <v>96566.437924921673</v>
      </c>
      <c r="K62" s="27">
        <f t="shared" si="43"/>
        <v>126187.48688212599</v>
      </c>
      <c r="L62" s="27">
        <f t="shared" si="43"/>
        <v>141999.67335306568</v>
      </c>
      <c r="M62" s="27">
        <f t="shared" si="43"/>
        <v>168078.18562355943</v>
      </c>
      <c r="N62" s="27">
        <f t="shared" si="43"/>
        <v>211594.08522473325</v>
      </c>
      <c r="O62" s="27">
        <f t="shared" si="43"/>
        <v>259587.00501595353</v>
      </c>
      <c r="P62" s="27">
        <f t="shared" si="43"/>
        <v>301477.91594597074</v>
      </c>
      <c r="Q62" s="27">
        <f t="shared" si="43"/>
        <v>335037.29096499295</v>
      </c>
      <c r="R62" s="27">
        <f t="shared" si="43"/>
        <v>357789.42140669021</v>
      </c>
      <c r="S62" s="27">
        <f t="shared" si="43"/>
        <v>377852.90340567176</v>
      </c>
      <c r="T62" s="27">
        <f t="shared" si="43"/>
        <v>433093.32255988778</v>
      </c>
      <c r="U62" s="27">
        <f t="shared" si="43"/>
        <v>498726.04824833525</v>
      </c>
      <c r="V62" s="27">
        <f t="shared" si="43"/>
        <v>562445.61578971136</v>
      </c>
      <c r="W62" s="27">
        <f t="shared" si="43"/>
        <v>607894.09788666444</v>
      </c>
      <c r="X62" s="27">
        <f t="shared" si="43"/>
        <v>630610.05635608267</v>
      </c>
      <c r="Y62" s="27">
        <f t="shared" si="43"/>
        <v>662407.77048376866</v>
      </c>
      <c r="Z62" s="27">
        <f t="shared" si="43"/>
        <v>707669.21018009353</v>
      </c>
      <c r="AA62" s="27">
        <f t="shared" si="43"/>
        <v>753135.27457217313</v>
      </c>
      <c r="AB62" s="27">
        <f t="shared" si="43"/>
        <v>792116.20392584149</v>
      </c>
      <c r="AC62" s="27">
        <f t="shared" si="43"/>
        <v>825675.57894486375</v>
      </c>
      <c r="AD62" s="27">
        <f t="shared" si="43"/>
        <v>848427.70938656107</v>
      </c>
      <c r="AE62" s="27">
        <f t="shared" si="43"/>
        <v>868491.19138554262</v>
      </c>
      <c r="AF62" s="27">
        <f t="shared" si="43"/>
        <v>923731.61053975858</v>
      </c>
      <c r="AG62" s="27">
        <f t="shared" si="43"/>
        <v>923731.61053975858</v>
      </c>
      <c r="AH62" s="27">
        <f t="shared" si="43"/>
        <v>923731.61053975858</v>
      </c>
      <c r="AI62" s="27">
        <f t="shared" si="43"/>
        <v>923731.61053975858</v>
      </c>
      <c r="AJ62" s="27">
        <f t="shared" si="43"/>
        <v>923731.61053975858</v>
      </c>
      <c r="AK62" s="27">
        <f t="shared" si="43"/>
        <v>923731.61053975858</v>
      </c>
      <c r="AL62" s="27">
        <f t="shared" si="43"/>
        <v>923731.61053975858</v>
      </c>
      <c r="AM62" s="27">
        <f t="shared" si="43"/>
        <v>923731.61053975858</v>
      </c>
      <c r="AN62" s="27">
        <f t="shared" si="43"/>
        <v>923731.61053975858</v>
      </c>
      <c r="AO62" s="27">
        <f t="shared" si="43"/>
        <v>923731.61053975858</v>
      </c>
      <c r="AP62" s="27">
        <f t="shared" si="43"/>
        <v>923731.61053975858</v>
      </c>
      <c r="AQ62" s="27">
        <f t="shared" si="43"/>
        <v>923731.61053975858</v>
      </c>
      <c r="AR62" s="27">
        <f t="shared" si="43"/>
        <v>923731.61053975858</v>
      </c>
      <c r="AS62" s="27">
        <f t="shared" si="43"/>
        <v>923731.61053975858</v>
      </c>
      <c r="AT62" s="27">
        <f t="shared" si="43"/>
        <v>923731.61053975858</v>
      </c>
      <c r="AU62" s="27">
        <f t="shared" si="43"/>
        <v>923731.61053975858</v>
      </c>
      <c r="AV62" s="27">
        <f t="shared" si="43"/>
        <v>923731.61053975858</v>
      </c>
      <c r="AW62" s="27">
        <f t="shared" si="43"/>
        <v>923731.61053975858</v>
      </c>
      <c r="AX62" s="27">
        <f t="shared" si="43"/>
        <v>923731.61053975858</v>
      </c>
      <c r="AY62" s="27">
        <f t="shared" si="43"/>
        <v>923731.61053975858</v>
      </c>
    </row>
    <row r="63" spans="1:52" x14ac:dyDescent="0.25">
      <c r="A63" s="8"/>
      <c r="B63" s="33"/>
      <c r="C63" s="34"/>
      <c r="D63" s="30"/>
      <c r="E63" s="35"/>
      <c r="F63" s="30"/>
      <c r="G63" s="35"/>
      <c r="H63" s="30"/>
      <c r="I63" s="35"/>
      <c r="J63" s="30"/>
      <c r="K63" s="35"/>
      <c r="L63" s="30"/>
      <c r="M63" s="35"/>
      <c r="N63" s="30"/>
      <c r="O63" s="35"/>
      <c r="P63" s="30"/>
      <c r="Q63" s="35"/>
      <c r="R63" s="30"/>
      <c r="S63" s="35"/>
      <c r="T63" s="30"/>
      <c r="U63" s="35"/>
      <c r="V63" s="30"/>
      <c r="W63" s="35"/>
      <c r="X63" s="30"/>
      <c r="Y63" s="35"/>
      <c r="Z63" s="30"/>
      <c r="AA63" s="35"/>
      <c r="AB63" s="30"/>
      <c r="AC63" s="35"/>
      <c r="AD63" s="30"/>
      <c r="AE63" s="35"/>
      <c r="AF63" s="30"/>
      <c r="AG63" s="35"/>
      <c r="AH63" s="30"/>
      <c r="AI63" s="35"/>
      <c r="AJ63" s="30"/>
      <c r="AK63" s="35"/>
      <c r="AL63" s="30"/>
      <c r="AM63" s="35"/>
      <c r="AN63" s="30"/>
      <c r="AO63" s="35"/>
      <c r="AP63" s="30"/>
      <c r="AQ63" s="35"/>
      <c r="AR63" s="30"/>
      <c r="AS63" s="35"/>
      <c r="AT63" s="30"/>
      <c r="AU63" s="35"/>
      <c r="AV63" s="30"/>
      <c r="AW63" s="35"/>
      <c r="AX63" s="30"/>
      <c r="AY63" s="35"/>
    </row>
    <row r="64" spans="1:52" ht="15.75" thickBot="1" x14ac:dyDescent="0.3">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193"/>
    </row>
    <row r="65" spans="1:53" ht="16.5" thickBot="1" x14ac:dyDescent="0.3">
      <c r="A65" s="564" t="s">
        <v>12</v>
      </c>
      <c r="B65" s="17" t="s">
        <v>12</v>
      </c>
      <c r="C65" s="146">
        <f>C$4</f>
        <v>44197</v>
      </c>
      <c r="D65" s="146">
        <f t="shared" ref="D65:AY65" si="44">D$4</f>
        <v>44228</v>
      </c>
      <c r="E65" s="146">
        <f t="shared" si="44"/>
        <v>44256</v>
      </c>
      <c r="F65" s="146">
        <f t="shared" si="44"/>
        <v>44287</v>
      </c>
      <c r="G65" s="146">
        <f t="shared" si="44"/>
        <v>44317</v>
      </c>
      <c r="H65" s="146">
        <f t="shared" si="44"/>
        <v>44348</v>
      </c>
      <c r="I65" s="146">
        <f t="shared" si="44"/>
        <v>44378</v>
      </c>
      <c r="J65" s="146">
        <f t="shared" si="44"/>
        <v>44409</v>
      </c>
      <c r="K65" s="146">
        <f t="shared" si="44"/>
        <v>44440</v>
      </c>
      <c r="L65" s="146">
        <f t="shared" si="44"/>
        <v>44470</v>
      </c>
      <c r="M65" s="146">
        <f t="shared" si="44"/>
        <v>44501</v>
      </c>
      <c r="N65" s="146">
        <f t="shared" si="44"/>
        <v>44531</v>
      </c>
      <c r="O65" s="146">
        <f t="shared" si="44"/>
        <v>44562</v>
      </c>
      <c r="P65" s="146">
        <f t="shared" si="44"/>
        <v>44593</v>
      </c>
      <c r="Q65" s="146">
        <f t="shared" si="44"/>
        <v>44621</v>
      </c>
      <c r="R65" s="146">
        <f t="shared" si="44"/>
        <v>44652</v>
      </c>
      <c r="S65" s="146">
        <f t="shared" si="44"/>
        <v>44682</v>
      </c>
      <c r="T65" s="146">
        <f t="shared" si="44"/>
        <v>44713</v>
      </c>
      <c r="U65" s="146">
        <f t="shared" si="44"/>
        <v>44743</v>
      </c>
      <c r="V65" s="146">
        <f t="shared" si="44"/>
        <v>44774</v>
      </c>
      <c r="W65" s="146">
        <f t="shared" si="44"/>
        <v>44805</v>
      </c>
      <c r="X65" s="146">
        <f t="shared" si="44"/>
        <v>44835</v>
      </c>
      <c r="Y65" s="146">
        <f t="shared" si="44"/>
        <v>44866</v>
      </c>
      <c r="Z65" s="146">
        <f t="shared" si="44"/>
        <v>44896</v>
      </c>
      <c r="AA65" s="146">
        <f t="shared" si="44"/>
        <v>44927</v>
      </c>
      <c r="AB65" s="146">
        <f t="shared" si="44"/>
        <v>44958</v>
      </c>
      <c r="AC65" s="146">
        <f t="shared" si="44"/>
        <v>44986</v>
      </c>
      <c r="AD65" s="146">
        <f t="shared" si="44"/>
        <v>45017</v>
      </c>
      <c r="AE65" s="146">
        <f t="shared" si="44"/>
        <v>45047</v>
      </c>
      <c r="AF65" s="146">
        <f t="shared" si="44"/>
        <v>45078</v>
      </c>
      <c r="AG65" s="146">
        <f t="shared" si="44"/>
        <v>45108</v>
      </c>
      <c r="AH65" s="146">
        <f t="shared" si="44"/>
        <v>45139</v>
      </c>
      <c r="AI65" s="146">
        <f t="shared" si="44"/>
        <v>45170</v>
      </c>
      <c r="AJ65" s="146">
        <f t="shared" si="44"/>
        <v>45200</v>
      </c>
      <c r="AK65" s="146">
        <f t="shared" si="44"/>
        <v>45231</v>
      </c>
      <c r="AL65" s="146">
        <f t="shared" si="44"/>
        <v>45261</v>
      </c>
      <c r="AM65" s="146">
        <f t="shared" si="44"/>
        <v>45292</v>
      </c>
      <c r="AN65" s="146">
        <f t="shared" si="44"/>
        <v>45323</v>
      </c>
      <c r="AO65" s="146">
        <f t="shared" si="44"/>
        <v>45352</v>
      </c>
      <c r="AP65" s="146">
        <f t="shared" si="44"/>
        <v>45383</v>
      </c>
      <c r="AQ65" s="146">
        <f t="shared" si="44"/>
        <v>45413</v>
      </c>
      <c r="AR65" s="146">
        <f t="shared" si="44"/>
        <v>45444</v>
      </c>
      <c r="AS65" s="146">
        <f t="shared" si="44"/>
        <v>45474</v>
      </c>
      <c r="AT65" s="146">
        <f t="shared" si="44"/>
        <v>45505</v>
      </c>
      <c r="AU65" s="146">
        <f t="shared" si="44"/>
        <v>45536</v>
      </c>
      <c r="AV65" s="146">
        <f t="shared" si="44"/>
        <v>45566</v>
      </c>
      <c r="AW65" s="146">
        <f t="shared" si="44"/>
        <v>45597</v>
      </c>
      <c r="AX65" s="146">
        <f t="shared" si="44"/>
        <v>45627</v>
      </c>
      <c r="AY65" s="146">
        <f t="shared" si="44"/>
        <v>45658</v>
      </c>
      <c r="BA65" s="195" t="s">
        <v>183</v>
      </c>
    </row>
    <row r="66" spans="1:53" ht="15" customHeight="1" x14ac:dyDescent="0.25">
      <c r="A66" s="565"/>
      <c r="B66" s="77" t="s">
        <v>0</v>
      </c>
      <c r="C66" s="20">
        <f>' 1M - RES'!C66</f>
        <v>0.11129699999999999</v>
      </c>
      <c r="D66" s="20">
        <f>' 1M - RES'!D66</f>
        <v>9.3076999999999993E-2</v>
      </c>
      <c r="E66" s="20">
        <f>' 1M - RES'!E66</f>
        <v>7.0041999999999993E-2</v>
      </c>
      <c r="F66" s="20">
        <f>' 1M - RES'!F66</f>
        <v>3.7116000000000003E-2</v>
      </c>
      <c r="G66" s="20">
        <f>' 1M - RES'!G66</f>
        <v>4.0888000000000001E-2</v>
      </c>
      <c r="H66" s="20">
        <f>' 1M - RES'!H66</f>
        <v>0.103973</v>
      </c>
      <c r="I66" s="20">
        <f>' 1M - RES'!I66</f>
        <v>0.1401</v>
      </c>
      <c r="J66" s="20">
        <f>' 1M - RES'!J66</f>
        <v>0.13320699999999999</v>
      </c>
      <c r="K66" s="20">
        <f>' 1M - RES'!K66</f>
        <v>6.6758999999999999E-2</v>
      </c>
      <c r="L66" s="20">
        <f>' 1M - RES'!L66</f>
        <v>3.7011000000000002E-2</v>
      </c>
      <c r="M66" s="20">
        <f>' 1M - RES'!M66</f>
        <v>5.9593E-2</v>
      </c>
      <c r="N66" s="20">
        <f>' 1M - RES'!N66</f>
        <v>0.106937</v>
      </c>
      <c r="O66" s="20">
        <f>' 1M - RES'!O66</f>
        <v>0.11129699999999999</v>
      </c>
      <c r="P66" s="20">
        <f>' 1M - RES'!P66</f>
        <v>9.3076999999999993E-2</v>
      </c>
      <c r="Q66" s="20">
        <f>' 1M - RES'!Q66</f>
        <v>7.0041999999999993E-2</v>
      </c>
      <c r="R66" s="20">
        <f>' 1M - RES'!R66</f>
        <v>3.7116000000000003E-2</v>
      </c>
      <c r="S66" s="20">
        <f>' 1M - RES'!S66</f>
        <v>4.0888000000000001E-2</v>
      </c>
      <c r="T66" s="20">
        <f>' 1M - RES'!T66</f>
        <v>0.103973</v>
      </c>
      <c r="U66" s="20">
        <f>' 1M - RES'!U66</f>
        <v>0.1401</v>
      </c>
      <c r="V66" s="20">
        <f>' 1M - RES'!V66</f>
        <v>0.13320699999999999</v>
      </c>
      <c r="W66" s="20">
        <f>' 1M - RES'!W66</f>
        <v>6.6758999999999999E-2</v>
      </c>
      <c r="X66" s="20">
        <f>' 1M - RES'!X66</f>
        <v>3.7011000000000002E-2</v>
      </c>
      <c r="Y66" s="20">
        <f>' 1M - RES'!Y66</f>
        <v>5.9593E-2</v>
      </c>
      <c r="Z66" s="20">
        <f>' 1M - RES'!Z66</f>
        <v>0.106937</v>
      </c>
      <c r="AA66" s="20">
        <f>' 1M - RES'!AA66</f>
        <v>0.11129699999999999</v>
      </c>
      <c r="AB66" s="20">
        <f>' 1M - RES'!AB66</f>
        <v>9.3076999999999993E-2</v>
      </c>
      <c r="AC66" s="20">
        <f>' 1M - RES'!AC66</f>
        <v>7.0041999999999993E-2</v>
      </c>
      <c r="AD66" s="20">
        <f>' 1M - RES'!AD66</f>
        <v>3.7116000000000003E-2</v>
      </c>
      <c r="AE66" s="20">
        <f>' 1M - RES'!AE66</f>
        <v>4.0888000000000001E-2</v>
      </c>
      <c r="AF66" s="20">
        <f>' 1M - RES'!AF66</f>
        <v>0.103973</v>
      </c>
      <c r="AG66" s="20">
        <f>' 1M - RES'!AG66</f>
        <v>0.1401</v>
      </c>
      <c r="AH66" s="20">
        <f>' 1M - RES'!AH66</f>
        <v>0.13320699999999999</v>
      </c>
      <c r="AI66" s="20">
        <f>' 1M - RES'!AI66</f>
        <v>6.6758999999999999E-2</v>
      </c>
      <c r="AJ66" s="20">
        <f>' 1M - RES'!AJ66</f>
        <v>3.7011000000000002E-2</v>
      </c>
      <c r="AK66" s="20">
        <f>' 1M - RES'!AK66</f>
        <v>5.9593E-2</v>
      </c>
      <c r="AL66" s="20">
        <f>' 1M - RES'!AL66</f>
        <v>0.106937</v>
      </c>
      <c r="AM66" s="20">
        <f>' 1M - RES'!AM66</f>
        <v>0.11129699999999999</v>
      </c>
      <c r="AN66" s="20">
        <f>' 1M - RES'!AN66</f>
        <v>9.3076999999999993E-2</v>
      </c>
      <c r="AO66" s="20">
        <f>' 1M - RES'!AO66</f>
        <v>7.0041999999999993E-2</v>
      </c>
      <c r="AP66" s="20">
        <f>' 1M - RES'!AP66</f>
        <v>3.7116000000000003E-2</v>
      </c>
      <c r="AQ66" s="20">
        <f>' 1M - RES'!AQ66</f>
        <v>4.0888000000000001E-2</v>
      </c>
      <c r="AR66" s="20">
        <f>' 1M - RES'!AR66</f>
        <v>0.103973</v>
      </c>
      <c r="AS66" s="20">
        <f>' 1M - RES'!AS66</f>
        <v>0.1401</v>
      </c>
      <c r="AT66" s="20">
        <f>' 1M - RES'!AT66</f>
        <v>0.13320699999999999</v>
      </c>
      <c r="AU66" s="20">
        <f>' 1M - RES'!AU66</f>
        <v>6.6758999999999999E-2</v>
      </c>
      <c r="AV66" s="20">
        <f>' 1M - RES'!AV66</f>
        <v>3.7011000000000002E-2</v>
      </c>
      <c r="AW66" s="20">
        <f>' 1M - RES'!AW66</f>
        <v>5.9593E-2</v>
      </c>
      <c r="AX66" s="20">
        <f>' 1M - RES'!AX66</f>
        <v>0.106937</v>
      </c>
      <c r="AY66" s="20">
        <f>' 1M - RES'!AY66</f>
        <v>0.11129699999999999</v>
      </c>
      <c r="BA66" s="210">
        <f t="shared" ref="BA66:BA75" si="45">SUM(C66:N66)</f>
        <v>1</v>
      </c>
    </row>
    <row r="67" spans="1:53" x14ac:dyDescent="0.25">
      <c r="A67" s="565"/>
      <c r="B67" s="78" t="s">
        <v>1</v>
      </c>
      <c r="C67" s="20">
        <f>' 1M - RES'!C67</f>
        <v>1.1999999999999999E-3</v>
      </c>
      <c r="D67" s="20">
        <f>' 1M - RES'!D67</f>
        <v>1.1000000000000001E-3</v>
      </c>
      <c r="E67" s="20">
        <f>' 1M - RES'!E67</f>
        <v>3.13E-3</v>
      </c>
      <c r="F67" s="20">
        <f>' 1M - RES'!F67</f>
        <v>1.5047E-2</v>
      </c>
      <c r="G67" s="20">
        <f>' 1M - RES'!G67</f>
        <v>6.5409999999999996E-2</v>
      </c>
      <c r="H67" s="20">
        <f>' 1M - RES'!H67</f>
        <v>0.21082300000000001</v>
      </c>
      <c r="I67" s="20">
        <f>' 1M - RES'!I67</f>
        <v>0.28477999999999998</v>
      </c>
      <c r="J67" s="20">
        <f>' 1M - RES'!J67</f>
        <v>0.27076600000000001</v>
      </c>
      <c r="K67" s="20">
        <f>' 1M - RES'!K67</f>
        <v>0.126605</v>
      </c>
      <c r="L67" s="20">
        <f>' 1M - RES'!L67</f>
        <v>1.8471999999999999E-2</v>
      </c>
      <c r="M67" s="20">
        <f>' 1M - RES'!M67</f>
        <v>1.444E-3</v>
      </c>
      <c r="N67" s="20">
        <f>' 1M - RES'!N67</f>
        <v>1.222E-3</v>
      </c>
      <c r="O67" s="20">
        <f>' 1M - RES'!O67</f>
        <v>1.1999999999999999E-3</v>
      </c>
      <c r="P67" s="20">
        <f>' 1M - RES'!P67</f>
        <v>1.1000000000000001E-3</v>
      </c>
      <c r="Q67" s="20">
        <f>' 1M - RES'!Q67</f>
        <v>3.13E-3</v>
      </c>
      <c r="R67" s="20">
        <f>' 1M - RES'!R67</f>
        <v>1.5047E-2</v>
      </c>
      <c r="S67" s="20">
        <f>' 1M - RES'!S67</f>
        <v>6.5409999999999996E-2</v>
      </c>
      <c r="T67" s="20">
        <f>' 1M - RES'!T67</f>
        <v>0.21082300000000001</v>
      </c>
      <c r="U67" s="20">
        <f>' 1M - RES'!U67</f>
        <v>0.28477999999999998</v>
      </c>
      <c r="V67" s="20">
        <f>' 1M - RES'!V67</f>
        <v>0.27076600000000001</v>
      </c>
      <c r="W67" s="20">
        <f>' 1M - RES'!W67</f>
        <v>0.126605</v>
      </c>
      <c r="X67" s="20">
        <f>' 1M - RES'!X67</f>
        <v>1.8471999999999999E-2</v>
      </c>
      <c r="Y67" s="20">
        <f>' 1M - RES'!Y67</f>
        <v>1.444E-3</v>
      </c>
      <c r="Z67" s="20">
        <f>' 1M - RES'!Z67</f>
        <v>1.222E-3</v>
      </c>
      <c r="AA67" s="20">
        <f>' 1M - RES'!AA67</f>
        <v>1.1999999999999999E-3</v>
      </c>
      <c r="AB67" s="20">
        <f>' 1M - RES'!AB67</f>
        <v>1.1000000000000001E-3</v>
      </c>
      <c r="AC67" s="20">
        <f>' 1M - RES'!AC67</f>
        <v>3.13E-3</v>
      </c>
      <c r="AD67" s="20">
        <f>' 1M - RES'!AD67</f>
        <v>1.5047E-2</v>
      </c>
      <c r="AE67" s="20">
        <f>' 1M - RES'!AE67</f>
        <v>6.5409999999999996E-2</v>
      </c>
      <c r="AF67" s="20">
        <f>' 1M - RES'!AF67</f>
        <v>0.21082300000000001</v>
      </c>
      <c r="AG67" s="20">
        <f>' 1M - RES'!AG67</f>
        <v>0.28477999999999998</v>
      </c>
      <c r="AH67" s="20">
        <f>' 1M - RES'!AH67</f>
        <v>0.27076600000000001</v>
      </c>
      <c r="AI67" s="20">
        <f>' 1M - RES'!AI67</f>
        <v>0.126605</v>
      </c>
      <c r="AJ67" s="20">
        <f>' 1M - RES'!AJ67</f>
        <v>1.8471999999999999E-2</v>
      </c>
      <c r="AK67" s="20">
        <f>' 1M - RES'!AK67</f>
        <v>1.444E-3</v>
      </c>
      <c r="AL67" s="20">
        <f>' 1M - RES'!AL67</f>
        <v>1.222E-3</v>
      </c>
      <c r="AM67" s="20">
        <f>' 1M - RES'!AM67</f>
        <v>1.1999999999999999E-3</v>
      </c>
      <c r="AN67" s="20">
        <f>' 1M - RES'!AN67</f>
        <v>1.1000000000000001E-3</v>
      </c>
      <c r="AO67" s="20">
        <f>' 1M - RES'!AO67</f>
        <v>3.13E-3</v>
      </c>
      <c r="AP67" s="20">
        <f>' 1M - RES'!AP67</f>
        <v>1.5047E-2</v>
      </c>
      <c r="AQ67" s="20">
        <f>' 1M - RES'!AQ67</f>
        <v>6.5409999999999996E-2</v>
      </c>
      <c r="AR67" s="20">
        <f>' 1M - RES'!AR67</f>
        <v>0.21082300000000001</v>
      </c>
      <c r="AS67" s="20">
        <f>' 1M - RES'!AS67</f>
        <v>0.28477999999999998</v>
      </c>
      <c r="AT67" s="20">
        <f>' 1M - RES'!AT67</f>
        <v>0.27076600000000001</v>
      </c>
      <c r="AU67" s="20">
        <f>' 1M - RES'!AU67</f>
        <v>0.126605</v>
      </c>
      <c r="AV67" s="20">
        <f>' 1M - RES'!AV67</f>
        <v>1.8471999999999999E-2</v>
      </c>
      <c r="AW67" s="20">
        <f>' 1M - RES'!AW67</f>
        <v>1.444E-3</v>
      </c>
      <c r="AX67" s="20">
        <f>' 1M - RES'!AX67</f>
        <v>1.222E-3</v>
      </c>
      <c r="AY67" s="20">
        <f>' 1M - RES'!AY67</f>
        <v>1.1999999999999999E-3</v>
      </c>
      <c r="BA67" s="210">
        <f t="shared" si="45"/>
        <v>0.99999900000000008</v>
      </c>
    </row>
    <row r="68" spans="1:53" x14ac:dyDescent="0.25">
      <c r="A68" s="565"/>
      <c r="B68" s="77" t="s">
        <v>2</v>
      </c>
      <c r="C68" s="20">
        <f>' 1M - RES'!C68</f>
        <v>7.9578999999999997E-2</v>
      </c>
      <c r="D68" s="20">
        <f>' 1M - RES'!D68</f>
        <v>7.2517999999999999E-2</v>
      </c>
      <c r="E68" s="20">
        <f>' 1M - RES'!E68</f>
        <v>8.1079999999999999E-2</v>
      </c>
      <c r="F68" s="20">
        <f>' 1M - RES'!F68</f>
        <v>7.9918000000000003E-2</v>
      </c>
      <c r="G68" s="20">
        <f>' 1M - RES'!G68</f>
        <v>8.4083000000000005E-2</v>
      </c>
      <c r="H68" s="20">
        <f>' 1M - RES'!H68</f>
        <v>8.5730000000000001E-2</v>
      </c>
      <c r="I68" s="20">
        <f>' 1M - RES'!I68</f>
        <v>9.6095E-2</v>
      </c>
      <c r="J68" s="20">
        <f>' 1M - RES'!J68</f>
        <v>9.6095E-2</v>
      </c>
      <c r="K68" s="20">
        <f>' 1M - RES'!K68</f>
        <v>8.4277000000000005E-2</v>
      </c>
      <c r="L68" s="20">
        <f>' 1M - RES'!L68</f>
        <v>8.2582000000000003E-2</v>
      </c>
      <c r="M68" s="20">
        <f>' 1M - RES'!M68</f>
        <v>7.8464999999999993E-2</v>
      </c>
      <c r="N68" s="20">
        <f>' 1M - RES'!N68</f>
        <v>7.9578999999999997E-2</v>
      </c>
      <c r="O68" s="20">
        <f>' 1M - RES'!O68</f>
        <v>7.9578999999999997E-2</v>
      </c>
      <c r="P68" s="20">
        <f>' 1M - RES'!P68</f>
        <v>7.2517999999999999E-2</v>
      </c>
      <c r="Q68" s="20">
        <f>' 1M - RES'!Q68</f>
        <v>8.1079999999999999E-2</v>
      </c>
      <c r="R68" s="20">
        <f>' 1M - RES'!R68</f>
        <v>7.9918000000000003E-2</v>
      </c>
      <c r="S68" s="20">
        <f>' 1M - RES'!S68</f>
        <v>8.4083000000000005E-2</v>
      </c>
      <c r="T68" s="20">
        <f>' 1M - RES'!T68</f>
        <v>8.5730000000000001E-2</v>
      </c>
      <c r="U68" s="20">
        <f>' 1M - RES'!U68</f>
        <v>9.6095E-2</v>
      </c>
      <c r="V68" s="20">
        <f>' 1M - RES'!V68</f>
        <v>9.6095E-2</v>
      </c>
      <c r="W68" s="20">
        <f>' 1M - RES'!W68</f>
        <v>8.4277000000000005E-2</v>
      </c>
      <c r="X68" s="20">
        <f>' 1M - RES'!X68</f>
        <v>8.2582000000000003E-2</v>
      </c>
      <c r="Y68" s="20">
        <f>' 1M - RES'!Y68</f>
        <v>7.8464999999999993E-2</v>
      </c>
      <c r="Z68" s="20">
        <f>' 1M - RES'!Z68</f>
        <v>7.9578999999999997E-2</v>
      </c>
      <c r="AA68" s="20">
        <f>' 1M - RES'!AA68</f>
        <v>7.9578999999999997E-2</v>
      </c>
      <c r="AB68" s="20">
        <f>' 1M - RES'!AB68</f>
        <v>7.2517999999999999E-2</v>
      </c>
      <c r="AC68" s="20">
        <f>' 1M - RES'!AC68</f>
        <v>8.1079999999999999E-2</v>
      </c>
      <c r="AD68" s="20">
        <f>' 1M - RES'!AD68</f>
        <v>7.9918000000000003E-2</v>
      </c>
      <c r="AE68" s="20">
        <f>' 1M - RES'!AE68</f>
        <v>8.4083000000000005E-2</v>
      </c>
      <c r="AF68" s="20">
        <f>' 1M - RES'!AF68</f>
        <v>8.5730000000000001E-2</v>
      </c>
      <c r="AG68" s="20">
        <f>' 1M - RES'!AG68</f>
        <v>9.6095E-2</v>
      </c>
      <c r="AH68" s="20">
        <f>' 1M - RES'!AH68</f>
        <v>9.6095E-2</v>
      </c>
      <c r="AI68" s="20">
        <f>' 1M - RES'!AI68</f>
        <v>8.4277000000000005E-2</v>
      </c>
      <c r="AJ68" s="20">
        <f>' 1M - RES'!AJ68</f>
        <v>8.2582000000000003E-2</v>
      </c>
      <c r="AK68" s="20">
        <f>' 1M - RES'!AK68</f>
        <v>7.8464999999999993E-2</v>
      </c>
      <c r="AL68" s="20">
        <f>' 1M - RES'!AL68</f>
        <v>7.9578999999999997E-2</v>
      </c>
      <c r="AM68" s="20">
        <f>' 1M - RES'!AM68</f>
        <v>7.9578999999999997E-2</v>
      </c>
      <c r="AN68" s="20">
        <f>' 1M - RES'!AN68</f>
        <v>7.2517999999999999E-2</v>
      </c>
      <c r="AO68" s="20">
        <f>' 1M - RES'!AO68</f>
        <v>8.1079999999999999E-2</v>
      </c>
      <c r="AP68" s="20">
        <f>' 1M - RES'!AP68</f>
        <v>7.9918000000000003E-2</v>
      </c>
      <c r="AQ68" s="20">
        <f>' 1M - RES'!AQ68</f>
        <v>8.4083000000000005E-2</v>
      </c>
      <c r="AR68" s="20">
        <f>' 1M - RES'!AR68</f>
        <v>8.5730000000000001E-2</v>
      </c>
      <c r="AS68" s="20">
        <f>' 1M - RES'!AS68</f>
        <v>9.6095E-2</v>
      </c>
      <c r="AT68" s="20">
        <f>' 1M - RES'!AT68</f>
        <v>9.6095E-2</v>
      </c>
      <c r="AU68" s="20">
        <f>' 1M - RES'!AU68</f>
        <v>8.4277000000000005E-2</v>
      </c>
      <c r="AV68" s="20">
        <f>' 1M - RES'!AV68</f>
        <v>8.2582000000000003E-2</v>
      </c>
      <c r="AW68" s="20">
        <f>' 1M - RES'!AW68</f>
        <v>7.8464999999999993E-2</v>
      </c>
      <c r="AX68" s="20">
        <f>' 1M - RES'!AX68</f>
        <v>7.9578999999999997E-2</v>
      </c>
      <c r="AY68" s="20">
        <f>' 1M - RES'!AY68</f>
        <v>7.9578999999999997E-2</v>
      </c>
      <c r="BA68" s="210">
        <f t="shared" si="45"/>
        <v>1.0000010000000001</v>
      </c>
    </row>
    <row r="69" spans="1:53" x14ac:dyDescent="0.25">
      <c r="A69" s="565"/>
      <c r="B69" s="77" t="s">
        <v>9</v>
      </c>
      <c r="C69" s="300">
        <f>' 1M - RES'!C69</f>
        <v>0.21790499999999999</v>
      </c>
      <c r="D69" s="300">
        <f>' 1M - RES'!D69</f>
        <v>0.18213499999999999</v>
      </c>
      <c r="E69" s="300">
        <f>' 1M - RES'!E69</f>
        <v>0.13483300000000001</v>
      </c>
      <c r="F69" s="300">
        <f>' 1M - RES'!F69</f>
        <v>5.8486000000000003E-2</v>
      </c>
      <c r="G69" s="300">
        <f>' 1M - RES'!G69</f>
        <v>1.7144E-2</v>
      </c>
      <c r="H69" s="300">
        <f>' 1M - RES'!H69</f>
        <v>5.1000000000000004E-4</v>
      </c>
      <c r="I69" s="300">
        <f>' 1M - RES'!I69</f>
        <v>6.0000000000000002E-6</v>
      </c>
      <c r="J69" s="300">
        <f>' 1M - RES'!J69</f>
        <v>9.0000000000000002E-6</v>
      </c>
      <c r="K69" s="300">
        <f>' 1M - RES'!K69</f>
        <v>8.8090000000000009E-3</v>
      </c>
      <c r="L69" s="300">
        <f>' 1M - RES'!L69</f>
        <v>5.4961999999999997E-2</v>
      </c>
      <c r="M69" s="300">
        <f>' 1M - RES'!M69</f>
        <v>0.115899</v>
      </c>
      <c r="N69" s="300">
        <f>' 1M - RES'!N69</f>
        <v>0.20930099999999999</v>
      </c>
      <c r="O69" s="20">
        <f>' 1M - RES'!O69</f>
        <v>0.21790499999999999</v>
      </c>
      <c r="P69" s="20">
        <f>' 1M - RES'!P69</f>
        <v>0.18213499999999999</v>
      </c>
      <c r="Q69" s="20">
        <f>' 1M - RES'!Q69</f>
        <v>0.13483300000000001</v>
      </c>
      <c r="R69" s="20">
        <f>' 1M - RES'!R69</f>
        <v>5.8486000000000003E-2</v>
      </c>
      <c r="S69" s="20">
        <f>' 1M - RES'!S69</f>
        <v>1.7144E-2</v>
      </c>
      <c r="T69" s="20">
        <f>' 1M - RES'!T69</f>
        <v>5.1000000000000004E-4</v>
      </c>
      <c r="U69" s="20">
        <f>' 1M - RES'!U69</f>
        <v>6.0000000000000002E-6</v>
      </c>
      <c r="V69" s="20">
        <f>' 1M - RES'!V69</f>
        <v>9.0000000000000002E-6</v>
      </c>
      <c r="W69" s="20">
        <f>' 1M - RES'!W69</f>
        <v>8.8090000000000009E-3</v>
      </c>
      <c r="X69" s="20">
        <f>' 1M - RES'!X69</f>
        <v>5.4961999999999997E-2</v>
      </c>
      <c r="Y69" s="20">
        <f>' 1M - RES'!Y69</f>
        <v>0.115899</v>
      </c>
      <c r="Z69" s="20">
        <f>' 1M - RES'!Z69</f>
        <v>0.20930099999999999</v>
      </c>
      <c r="AA69" s="20">
        <f>' 1M - RES'!AA69</f>
        <v>0.21790499999999999</v>
      </c>
      <c r="AB69" s="20">
        <f>' 1M - RES'!AB69</f>
        <v>0.18213499999999999</v>
      </c>
      <c r="AC69" s="20">
        <f>' 1M - RES'!AC69</f>
        <v>0.13483300000000001</v>
      </c>
      <c r="AD69" s="20">
        <f>' 1M - RES'!AD69</f>
        <v>5.8486000000000003E-2</v>
      </c>
      <c r="AE69" s="20">
        <f>' 1M - RES'!AE69</f>
        <v>1.7144E-2</v>
      </c>
      <c r="AF69" s="20">
        <f>' 1M - RES'!AF69</f>
        <v>5.1000000000000004E-4</v>
      </c>
      <c r="AG69" s="20">
        <f>' 1M - RES'!AG69</f>
        <v>6.0000000000000002E-6</v>
      </c>
      <c r="AH69" s="20">
        <f>' 1M - RES'!AH69</f>
        <v>9.0000000000000002E-6</v>
      </c>
      <c r="AI69" s="20">
        <f>' 1M - RES'!AI69</f>
        <v>8.8090000000000009E-3</v>
      </c>
      <c r="AJ69" s="20">
        <f>' 1M - RES'!AJ69</f>
        <v>5.4961999999999997E-2</v>
      </c>
      <c r="AK69" s="20">
        <f>' 1M - RES'!AK69</f>
        <v>0.115899</v>
      </c>
      <c r="AL69" s="20">
        <f>' 1M - RES'!AL69</f>
        <v>0.20930099999999999</v>
      </c>
      <c r="AM69" s="20">
        <f>' 1M - RES'!AM69</f>
        <v>0.21790499999999999</v>
      </c>
      <c r="AN69" s="20">
        <f>' 1M - RES'!AN69</f>
        <v>0.18213499999999999</v>
      </c>
      <c r="AO69" s="20">
        <f>' 1M - RES'!AO69</f>
        <v>0.13483300000000001</v>
      </c>
      <c r="AP69" s="20">
        <f>' 1M - RES'!AP69</f>
        <v>5.8486000000000003E-2</v>
      </c>
      <c r="AQ69" s="20">
        <f>' 1M - RES'!AQ69</f>
        <v>1.7144E-2</v>
      </c>
      <c r="AR69" s="20">
        <f>' 1M - RES'!AR69</f>
        <v>5.1000000000000004E-4</v>
      </c>
      <c r="AS69" s="20">
        <f>' 1M - RES'!AS69</f>
        <v>6.0000000000000002E-6</v>
      </c>
      <c r="AT69" s="20">
        <f>' 1M - RES'!AT69</f>
        <v>9.0000000000000002E-6</v>
      </c>
      <c r="AU69" s="20">
        <f>' 1M - RES'!AU69</f>
        <v>8.8090000000000009E-3</v>
      </c>
      <c r="AV69" s="20">
        <f>' 1M - RES'!AV69</f>
        <v>5.4961999999999997E-2</v>
      </c>
      <c r="AW69" s="20">
        <f>' 1M - RES'!AW69</f>
        <v>0.115899</v>
      </c>
      <c r="AX69" s="20">
        <f>' 1M - RES'!AX69</f>
        <v>0.20930099999999999</v>
      </c>
      <c r="AY69" s="20">
        <f>' 1M - RES'!AY69</f>
        <v>0.21790499999999999</v>
      </c>
      <c r="BA69" s="210">
        <f t="shared" si="45"/>
        <v>0.99999899999999986</v>
      </c>
    </row>
    <row r="70" spans="1:53" x14ac:dyDescent="0.25">
      <c r="A70" s="565"/>
      <c r="B70" s="78" t="s">
        <v>3</v>
      </c>
      <c r="C70" s="20">
        <f>' 1M - RES'!C70</f>
        <v>0.11129699999999999</v>
      </c>
      <c r="D70" s="20">
        <f>' 1M - RES'!D70</f>
        <v>9.3076999999999993E-2</v>
      </c>
      <c r="E70" s="20">
        <f>' 1M - RES'!E70</f>
        <v>7.0041999999999993E-2</v>
      </c>
      <c r="F70" s="20">
        <f>' 1M - RES'!F70</f>
        <v>3.7116000000000003E-2</v>
      </c>
      <c r="G70" s="20">
        <f>' 1M - RES'!G70</f>
        <v>4.0888000000000001E-2</v>
      </c>
      <c r="H70" s="20">
        <f>' 1M - RES'!H70</f>
        <v>0.103973</v>
      </c>
      <c r="I70" s="20">
        <f>' 1M - RES'!I70</f>
        <v>0.1401</v>
      </c>
      <c r="J70" s="20">
        <f>' 1M - RES'!J70</f>
        <v>0.13320699999999999</v>
      </c>
      <c r="K70" s="20">
        <f>' 1M - RES'!K70</f>
        <v>6.6758999999999999E-2</v>
      </c>
      <c r="L70" s="20">
        <f>' 1M - RES'!L70</f>
        <v>3.7011000000000002E-2</v>
      </c>
      <c r="M70" s="20">
        <f>' 1M - RES'!M70</f>
        <v>5.9593E-2</v>
      </c>
      <c r="N70" s="20">
        <f>' 1M - RES'!N70</f>
        <v>0.106937</v>
      </c>
      <c r="O70" s="20">
        <f>' 1M - RES'!O70</f>
        <v>0.11129699999999999</v>
      </c>
      <c r="P70" s="20">
        <f>' 1M - RES'!P70</f>
        <v>9.3076999999999993E-2</v>
      </c>
      <c r="Q70" s="20">
        <f>' 1M - RES'!Q70</f>
        <v>7.0041999999999993E-2</v>
      </c>
      <c r="R70" s="20">
        <f>' 1M - RES'!R70</f>
        <v>3.7116000000000003E-2</v>
      </c>
      <c r="S70" s="20">
        <f>' 1M - RES'!S70</f>
        <v>4.0888000000000001E-2</v>
      </c>
      <c r="T70" s="20">
        <f>' 1M - RES'!T70</f>
        <v>0.103973</v>
      </c>
      <c r="U70" s="20">
        <f>' 1M - RES'!U70</f>
        <v>0.1401</v>
      </c>
      <c r="V70" s="20">
        <f>' 1M - RES'!V70</f>
        <v>0.13320699999999999</v>
      </c>
      <c r="W70" s="20">
        <f>' 1M - RES'!W70</f>
        <v>6.6758999999999999E-2</v>
      </c>
      <c r="X70" s="20">
        <f>' 1M - RES'!X70</f>
        <v>3.7011000000000002E-2</v>
      </c>
      <c r="Y70" s="20">
        <f>' 1M - RES'!Y70</f>
        <v>5.9593E-2</v>
      </c>
      <c r="Z70" s="20">
        <f>' 1M - RES'!Z70</f>
        <v>0.106937</v>
      </c>
      <c r="AA70" s="20">
        <f>' 1M - RES'!AA70</f>
        <v>0.11129699999999999</v>
      </c>
      <c r="AB70" s="20">
        <f>' 1M - RES'!AB70</f>
        <v>9.3076999999999993E-2</v>
      </c>
      <c r="AC70" s="20">
        <f>' 1M - RES'!AC70</f>
        <v>7.0041999999999993E-2</v>
      </c>
      <c r="AD70" s="20">
        <f>' 1M - RES'!AD70</f>
        <v>3.7116000000000003E-2</v>
      </c>
      <c r="AE70" s="20">
        <f>' 1M - RES'!AE70</f>
        <v>4.0888000000000001E-2</v>
      </c>
      <c r="AF70" s="20">
        <f>' 1M - RES'!AF70</f>
        <v>0.103973</v>
      </c>
      <c r="AG70" s="20">
        <f>' 1M - RES'!AG70</f>
        <v>0.1401</v>
      </c>
      <c r="AH70" s="20">
        <f>' 1M - RES'!AH70</f>
        <v>0.13320699999999999</v>
      </c>
      <c r="AI70" s="20">
        <f>' 1M - RES'!AI70</f>
        <v>6.6758999999999999E-2</v>
      </c>
      <c r="AJ70" s="20">
        <f>' 1M - RES'!AJ70</f>
        <v>3.7011000000000002E-2</v>
      </c>
      <c r="AK70" s="20">
        <f>' 1M - RES'!AK70</f>
        <v>5.9593E-2</v>
      </c>
      <c r="AL70" s="20">
        <f>' 1M - RES'!AL70</f>
        <v>0.106937</v>
      </c>
      <c r="AM70" s="20">
        <f>' 1M - RES'!AM70</f>
        <v>0.11129699999999999</v>
      </c>
      <c r="AN70" s="20">
        <f>' 1M - RES'!AN70</f>
        <v>9.3076999999999993E-2</v>
      </c>
      <c r="AO70" s="20">
        <f>' 1M - RES'!AO70</f>
        <v>7.0041999999999993E-2</v>
      </c>
      <c r="AP70" s="20">
        <f>' 1M - RES'!AP70</f>
        <v>3.7116000000000003E-2</v>
      </c>
      <c r="AQ70" s="20">
        <f>' 1M - RES'!AQ70</f>
        <v>4.0888000000000001E-2</v>
      </c>
      <c r="AR70" s="20">
        <f>' 1M - RES'!AR70</f>
        <v>0.103973</v>
      </c>
      <c r="AS70" s="20">
        <f>' 1M - RES'!AS70</f>
        <v>0.1401</v>
      </c>
      <c r="AT70" s="20">
        <f>' 1M - RES'!AT70</f>
        <v>0.13320699999999999</v>
      </c>
      <c r="AU70" s="20">
        <f>' 1M - RES'!AU70</f>
        <v>6.6758999999999999E-2</v>
      </c>
      <c r="AV70" s="20">
        <f>' 1M - RES'!AV70</f>
        <v>3.7011000000000002E-2</v>
      </c>
      <c r="AW70" s="20">
        <f>' 1M - RES'!AW70</f>
        <v>5.9593E-2</v>
      </c>
      <c r="AX70" s="20">
        <f>' 1M - RES'!AX70</f>
        <v>0.106937</v>
      </c>
      <c r="AY70" s="20">
        <f>' 1M - RES'!AY70</f>
        <v>0.11129699999999999</v>
      </c>
      <c r="BA70" s="210">
        <f t="shared" si="45"/>
        <v>1</v>
      </c>
    </row>
    <row r="71" spans="1:53" x14ac:dyDescent="0.25">
      <c r="A71" s="565"/>
      <c r="B71" s="77" t="s">
        <v>4</v>
      </c>
      <c r="C71" s="20">
        <f>' 1M - RES'!C71</f>
        <v>0.10118199999999999</v>
      </c>
      <c r="D71" s="20">
        <f>' 1M - RES'!D71</f>
        <v>8.8441000000000006E-2</v>
      </c>
      <c r="E71" s="20">
        <f>' 1M - RES'!E71</f>
        <v>9.2879000000000003E-2</v>
      </c>
      <c r="F71" s="20">
        <f>' 1M - RES'!F71</f>
        <v>8.4644999999999998E-2</v>
      </c>
      <c r="G71" s="20">
        <f>' 1M - RES'!G71</f>
        <v>7.9393000000000005E-2</v>
      </c>
      <c r="H71" s="20">
        <f>' 1M - RES'!H71</f>
        <v>6.8507999999999999E-2</v>
      </c>
      <c r="I71" s="20">
        <f>' 1M - RES'!I71</f>
        <v>6.7863999999999994E-2</v>
      </c>
      <c r="J71" s="20">
        <f>' 1M - RES'!J71</f>
        <v>7.0565000000000003E-2</v>
      </c>
      <c r="K71" s="20">
        <f>' 1M - RES'!K71</f>
        <v>7.3791999999999996E-2</v>
      </c>
      <c r="L71" s="20">
        <f>' 1M - RES'!L71</f>
        <v>8.4539000000000003E-2</v>
      </c>
      <c r="M71" s="20">
        <f>' 1M - RES'!M71</f>
        <v>8.9880000000000002E-2</v>
      </c>
      <c r="N71" s="20">
        <f>' 1M - RES'!N71</f>
        <v>9.8311999999999997E-2</v>
      </c>
      <c r="O71" s="20">
        <f>' 1M - RES'!O71</f>
        <v>0.10118199999999999</v>
      </c>
      <c r="P71" s="20">
        <f>' 1M - RES'!P71</f>
        <v>8.8441000000000006E-2</v>
      </c>
      <c r="Q71" s="20">
        <f>' 1M - RES'!Q71</f>
        <v>9.2879000000000003E-2</v>
      </c>
      <c r="R71" s="20">
        <f>' 1M - RES'!R71</f>
        <v>8.4644999999999998E-2</v>
      </c>
      <c r="S71" s="20">
        <f>' 1M - RES'!S71</f>
        <v>7.9393000000000005E-2</v>
      </c>
      <c r="T71" s="20">
        <f>' 1M - RES'!T71</f>
        <v>6.8507999999999999E-2</v>
      </c>
      <c r="U71" s="20">
        <f>' 1M - RES'!U71</f>
        <v>6.7863999999999994E-2</v>
      </c>
      <c r="V71" s="20">
        <f>' 1M - RES'!V71</f>
        <v>7.0565000000000003E-2</v>
      </c>
      <c r="W71" s="20">
        <f>' 1M - RES'!W71</f>
        <v>7.3791999999999996E-2</v>
      </c>
      <c r="X71" s="20">
        <f>' 1M - RES'!X71</f>
        <v>8.4539000000000003E-2</v>
      </c>
      <c r="Y71" s="20">
        <f>' 1M - RES'!Y71</f>
        <v>8.9880000000000002E-2</v>
      </c>
      <c r="Z71" s="20">
        <f>' 1M - RES'!Z71</f>
        <v>9.8311999999999997E-2</v>
      </c>
      <c r="AA71" s="20">
        <f>' 1M - RES'!AA71</f>
        <v>0.10118199999999999</v>
      </c>
      <c r="AB71" s="20">
        <f>' 1M - RES'!AB71</f>
        <v>8.8441000000000006E-2</v>
      </c>
      <c r="AC71" s="20">
        <f>' 1M - RES'!AC71</f>
        <v>9.2879000000000003E-2</v>
      </c>
      <c r="AD71" s="20">
        <f>' 1M - RES'!AD71</f>
        <v>8.4644999999999998E-2</v>
      </c>
      <c r="AE71" s="20">
        <f>' 1M - RES'!AE71</f>
        <v>7.9393000000000005E-2</v>
      </c>
      <c r="AF71" s="20">
        <f>' 1M - RES'!AF71</f>
        <v>6.8507999999999999E-2</v>
      </c>
      <c r="AG71" s="20">
        <f>' 1M - RES'!AG71</f>
        <v>6.7863999999999994E-2</v>
      </c>
      <c r="AH71" s="20">
        <f>' 1M - RES'!AH71</f>
        <v>7.0565000000000003E-2</v>
      </c>
      <c r="AI71" s="20">
        <f>' 1M - RES'!AI71</f>
        <v>7.3791999999999996E-2</v>
      </c>
      <c r="AJ71" s="20">
        <f>' 1M - RES'!AJ71</f>
        <v>8.4539000000000003E-2</v>
      </c>
      <c r="AK71" s="20">
        <f>' 1M - RES'!AK71</f>
        <v>8.9880000000000002E-2</v>
      </c>
      <c r="AL71" s="20">
        <f>' 1M - RES'!AL71</f>
        <v>9.8311999999999997E-2</v>
      </c>
      <c r="AM71" s="20">
        <f>' 1M - RES'!AM71</f>
        <v>0.10118199999999999</v>
      </c>
      <c r="AN71" s="20">
        <f>' 1M - RES'!AN71</f>
        <v>8.8441000000000006E-2</v>
      </c>
      <c r="AO71" s="20">
        <f>' 1M - RES'!AO71</f>
        <v>9.2879000000000003E-2</v>
      </c>
      <c r="AP71" s="20">
        <f>' 1M - RES'!AP71</f>
        <v>8.4644999999999998E-2</v>
      </c>
      <c r="AQ71" s="20">
        <f>' 1M - RES'!AQ71</f>
        <v>7.9393000000000005E-2</v>
      </c>
      <c r="AR71" s="20">
        <f>' 1M - RES'!AR71</f>
        <v>6.8507999999999999E-2</v>
      </c>
      <c r="AS71" s="20">
        <f>' 1M - RES'!AS71</f>
        <v>6.7863999999999994E-2</v>
      </c>
      <c r="AT71" s="20">
        <f>' 1M - RES'!AT71</f>
        <v>7.0565000000000003E-2</v>
      </c>
      <c r="AU71" s="20">
        <f>' 1M - RES'!AU71</f>
        <v>7.3791999999999996E-2</v>
      </c>
      <c r="AV71" s="20">
        <f>' 1M - RES'!AV71</f>
        <v>8.4539000000000003E-2</v>
      </c>
      <c r="AW71" s="20">
        <f>' 1M - RES'!AW71</f>
        <v>8.9880000000000002E-2</v>
      </c>
      <c r="AX71" s="20">
        <f>' 1M - RES'!AX71</f>
        <v>9.8311999999999997E-2</v>
      </c>
      <c r="AY71" s="20">
        <f>' 1M - RES'!AY71</f>
        <v>0.10118199999999999</v>
      </c>
      <c r="BA71" s="210">
        <f t="shared" si="45"/>
        <v>0.99999999999999989</v>
      </c>
    </row>
    <row r="72" spans="1:53" x14ac:dyDescent="0.25">
      <c r="A72" s="565"/>
      <c r="B72" s="77" t="s">
        <v>5</v>
      </c>
      <c r="C72" s="20">
        <f>' 1M - RES'!C72</f>
        <v>8.4892999999999996E-2</v>
      </c>
      <c r="D72" s="20">
        <f>' 1M - RES'!D72</f>
        <v>7.7366000000000004E-2</v>
      </c>
      <c r="E72" s="20">
        <f>' 1M - RES'!E72</f>
        <v>8.4862999999999994E-2</v>
      </c>
      <c r="F72" s="20">
        <f>' 1M - RES'!F72</f>
        <v>8.2143999999999995E-2</v>
      </c>
      <c r="G72" s="20">
        <f>' 1M - RES'!G72</f>
        <v>8.4847000000000006E-2</v>
      </c>
      <c r="H72" s="20">
        <f>' 1M - RES'!H72</f>
        <v>8.2122000000000001E-2</v>
      </c>
      <c r="I72" s="20">
        <f>' 1M - RES'!I72</f>
        <v>8.4883E-2</v>
      </c>
      <c r="J72" s="20">
        <f>' 1M - RES'!J72</f>
        <v>8.4839999999999999E-2</v>
      </c>
      <c r="K72" s="20">
        <f>' 1M - RES'!K72</f>
        <v>8.2136000000000001E-2</v>
      </c>
      <c r="L72" s="20">
        <f>' 1M - RES'!L72</f>
        <v>8.4869E-2</v>
      </c>
      <c r="M72" s="20">
        <f>' 1M - RES'!M72</f>
        <v>8.2122000000000001E-2</v>
      </c>
      <c r="N72" s="20">
        <f>' 1M - RES'!N72</f>
        <v>8.4915000000000004E-2</v>
      </c>
      <c r="O72" s="20">
        <f>' 1M - RES'!O72</f>
        <v>8.4892999999999996E-2</v>
      </c>
      <c r="P72" s="20">
        <f>' 1M - RES'!P72</f>
        <v>7.7366000000000004E-2</v>
      </c>
      <c r="Q72" s="20">
        <f>' 1M - RES'!Q72</f>
        <v>8.4862999999999994E-2</v>
      </c>
      <c r="R72" s="20">
        <f>' 1M - RES'!R72</f>
        <v>8.2143999999999995E-2</v>
      </c>
      <c r="S72" s="20">
        <f>' 1M - RES'!S72</f>
        <v>8.4847000000000006E-2</v>
      </c>
      <c r="T72" s="20">
        <f>' 1M - RES'!T72</f>
        <v>8.2122000000000001E-2</v>
      </c>
      <c r="U72" s="20">
        <f>' 1M - RES'!U72</f>
        <v>8.4883E-2</v>
      </c>
      <c r="V72" s="20">
        <f>' 1M - RES'!V72</f>
        <v>8.4839999999999999E-2</v>
      </c>
      <c r="W72" s="20">
        <f>' 1M - RES'!W72</f>
        <v>8.2136000000000001E-2</v>
      </c>
      <c r="X72" s="20">
        <f>' 1M - RES'!X72</f>
        <v>8.4869E-2</v>
      </c>
      <c r="Y72" s="20">
        <f>' 1M - RES'!Y72</f>
        <v>8.2122000000000001E-2</v>
      </c>
      <c r="Z72" s="20">
        <f>' 1M - RES'!Z72</f>
        <v>8.4915000000000004E-2</v>
      </c>
      <c r="AA72" s="20">
        <f>' 1M - RES'!AA72</f>
        <v>8.4892999999999996E-2</v>
      </c>
      <c r="AB72" s="20">
        <f>' 1M - RES'!AB72</f>
        <v>7.7366000000000004E-2</v>
      </c>
      <c r="AC72" s="20">
        <f>' 1M - RES'!AC72</f>
        <v>8.4862999999999994E-2</v>
      </c>
      <c r="AD72" s="20">
        <f>' 1M - RES'!AD72</f>
        <v>8.2143999999999995E-2</v>
      </c>
      <c r="AE72" s="20">
        <f>' 1M - RES'!AE72</f>
        <v>8.4847000000000006E-2</v>
      </c>
      <c r="AF72" s="20">
        <f>' 1M - RES'!AF72</f>
        <v>8.2122000000000001E-2</v>
      </c>
      <c r="AG72" s="20">
        <f>' 1M - RES'!AG72</f>
        <v>8.4883E-2</v>
      </c>
      <c r="AH72" s="20">
        <f>' 1M - RES'!AH72</f>
        <v>8.4839999999999999E-2</v>
      </c>
      <c r="AI72" s="20">
        <f>' 1M - RES'!AI72</f>
        <v>8.2136000000000001E-2</v>
      </c>
      <c r="AJ72" s="20">
        <f>' 1M - RES'!AJ72</f>
        <v>8.4869E-2</v>
      </c>
      <c r="AK72" s="20">
        <f>' 1M - RES'!AK72</f>
        <v>8.2122000000000001E-2</v>
      </c>
      <c r="AL72" s="20">
        <f>' 1M - RES'!AL72</f>
        <v>8.4915000000000004E-2</v>
      </c>
      <c r="AM72" s="20">
        <f>' 1M - RES'!AM72</f>
        <v>8.4892999999999996E-2</v>
      </c>
      <c r="AN72" s="20">
        <f>' 1M - RES'!AN72</f>
        <v>7.7366000000000004E-2</v>
      </c>
      <c r="AO72" s="20">
        <f>' 1M - RES'!AO72</f>
        <v>8.4862999999999994E-2</v>
      </c>
      <c r="AP72" s="20">
        <f>' 1M - RES'!AP72</f>
        <v>8.2143999999999995E-2</v>
      </c>
      <c r="AQ72" s="20">
        <f>' 1M - RES'!AQ72</f>
        <v>8.4847000000000006E-2</v>
      </c>
      <c r="AR72" s="20">
        <f>' 1M - RES'!AR72</f>
        <v>8.2122000000000001E-2</v>
      </c>
      <c r="AS72" s="20">
        <f>' 1M - RES'!AS72</f>
        <v>8.4883E-2</v>
      </c>
      <c r="AT72" s="20">
        <f>' 1M - RES'!AT72</f>
        <v>8.4839999999999999E-2</v>
      </c>
      <c r="AU72" s="20">
        <f>' 1M - RES'!AU72</f>
        <v>8.2136000000000001E-2</v>
      </c>
      <c r="AV72" s="20">
        <f>' 1M - RES'!AV72</f>
        <v>8.4869E-2</v>
      </c>
      <c r="AW72" s="20">
        <f>' 1M - RES'!AW72</f>
        <v>8.2122000000000001E-2</v>
      </c>
      <c r="AX72" s="20">
        <f>' 1M - RES'!AX72</f>
        <v>8.4915000000000004E-2</v>
      </c>
      <c r="AY72" s="20">
        <f>' 1M - RES'!AY72</f>
        <v>8.4892999999999996E-2</v>
      </c>
      <c r="BA72" s="210">
        <f t="shared" si="45"/>
        <v>1</v>
      </c>
    </row>
    <row r="73" spans="1:53" x14ac:dyDescent="0.25">
      <c r="A73" s="565"/>
      <c r="B73" s="77" t="s">
        <v>6</v>
      </c>
      <c r="C73" s="20">
        <f>' 1M - RES'!C73</f>
        <v>8.6451E-2</v>
      </c>
      <c r="D73" s="20">
        <f>' 1M - RES'!D73</f>
        <v>7.1145E-2</v>
      </c>
      <c r="E73" s="20">
        <f>' 1M - RES'!E73</f>
        <v>8.6052000000000003E-2</v>
      </c>
      <c r="F73" s="20">
        <f>' 1M - RES'!F73</f>
        <v>8.0701999999999996E-2</v>
      </c>
      <c r="G73" s="20">
        <f>' 1M - RES'!G73</f>
        <v>8.6052000000000003E-2</v>
      </c>
      <c r="H73" s="20">
        <f>' 1M - RES'!H73</f>
        <v>8.0701999999999996E-2</v>
      </c>
      <c r="I73" s="20">
        <f>' 1M - RES'!I73</f>
        <v>8.6451E-2</v>
      </c>
      <c r="J73" s="20">
        <f>' 1M - RES'!J73</f>
        <v>8.5653000000000007E-2</v>
      </c>
      <c r="K73" s="20">
        <f>' 1M - RES'!K73</f>
        <v>8.3031999999999995E-2</v>
      </c>
      <c r="L73" s="20">
        <f>' 1M - RES'!L73</f>
        <v>8.6052000000000003E-2</v>
      </c>
      <c r="M73" s="20">
        <f>' 1M - RES'!M73</f>
        <v>8.1087999999999993E-2</v>
      </c>
      <c r="N73" s="20">
        <f>' 1M - RES'!N73</f>
        <v>8.6619000000000002E-2</v>
      </c>
      <c r="O73" s="20">
        <f>' 1M - RES'!O73</f>
        <v>8.6451E-2</v>
      </c>
      <c r="P73" s="20">
        <f>' 1M - RES'!P73</f>
        <v>7.1145E-2</v>
      </c>
      <c r="Q73" s="20">
        <f>' 1M - RES'!Q73</f>
        <v>8.6052000000000003E-2</v>
      </c>
      <c r="R73" s="20">
        <f>' 1M - RES'!R73</f>
        <v>8.0701999999999996E-2</v>
      </c>
      <c r="S73" s="20">
        <f>' 1M - RES'!S73</f>
        <v>8.6052000000000003E-2</v>
      </c>
      <c r="T73" s="20">
        <f>' 1M - RES'!T73</f>
        <v>8.0701999999999996E-2</v>
      </c>
      <c r="U73" s="20">
        <f>' 1M - RES'!U73</f>
        <v>8.6451E-2</v>
      </c>
      <c r="V73" s="20">
        <f>' 1M - RES'!V73</f>
        <v>8.5653000000000007E-2</v>
      </c>
      <c r="W73" s="20">
        <f>' 1M - RES'!W73</f>
        <v>8.3031999999999995E-2</v>
      </c>
      <c r="X73" s="20">
        <f>' 1M - RES'!X73</f>
        <v>8.6052000000000003E-2</v>
      </c>
      <c r="Y73" s="20">
        <f>' 1M - RES'!Y73</f>
        <v>8.1087999999999993E-2</v>
      </c>
      <c r="Z73" s="20">
        <f>' 1M - RES'!Z73</f>
        <v>8.6619000000000002E-2</v>
      </c>
      <c r="AA73" s="20">
        <f>' 1M - RES'!AA73</f>
        <v>8.6451E-2</v>
      </c>
      <c r="AB73" s="20">
        <f>' 1M - RES'!AB73</f>
        <v>7.1145E-2</v>
      </c>
      <c r="AC73" s="20">
        <f>' 1M - RES'!AC73</f>
        <v>8.6052000000000003E-2</v>
      </c>
      <c r="AD73" s="20">
        <f>' 1M - RES'!AD73</f>
        <v>8.0701999999999996E-2</v>
      </c>
      <c r="AE73" s="20">
        <f>' 1M - RES'!AE73</f>
        <v>8.6052000000000003E-2</v>
      </c>
      <c r="AF73" s="20">
        <f>' 1M - RES'!AF73</f>
        <v>8.0701999999999996E-2</v>
      </c>
      <c r="AG73" s="20">
        <f>' 1M - RES'!AG73</f>
        <v>8.6451E-2</v>
      </c>
      <c r="AH73" s="20">
        <f>' 1M - RES'!AH73</f>
        <v>8.5653000000000007E-2</v>
      </c>
      <c r="AI73" s="20">
        <f>' 1M - RES'!AI73</f>
        <v>8.3031999999999995E-2</v>
      </c>
      <c r="AJ73" s="20">
        <f>' 1M - RES'!AJ73</f>
        <v>8.6052000000000003E-2</v>
      </c>
      <c r="AK73" s="20">
        <f>' 1M - RES'!AK73</f>
        <v>8.1087999999999993E-2</v>
      </c>
      <c r="AL73" s="20">
        <f>' 1M - RES'!AL73</f>
        <v>8.6619000000000002E-2</v>
      </c>
      <c r="AM73" s="20">
        <f>' 1M - RES'!AM73</f>
        <v>8.6451E-2</v>
      </c>
      <c r="AN73" s="20">
        <f>' 1M - RES'!AN73</f>
        <v>7.1145E-2</v>
      </c>
      <c r="AO73" s="20">
        <f>' 1M - RES'!AO73</f>
        <v>8.6052000000000003E-2</v>
      </c>
      <c r="AP73" s="20">
        <f>' 1M - RES'!AP73</f>
        <v>8.0701999999999996E-2</v>
      </c>
      <c r="AQ73" s="20">
        <f>' 1M - RES'!AQ73</f>
        <v>8.6052000000000003E-2</v>
      </c>
      <c r="AR73" s="20">
        <f>' 1M - RES'!AR73</f>
        <v>8.0701999999999996E-2</v>
      </c>
      <c r="AS73" s="20">
        <f>' 1M - RES'!AS73</f>
        <v>8.6451E-2</v>
      </c>
      <c r="AT73" s="20">
        <f>' 1M - RES'!AT73</f>
        <v>8.5653000000000007E-2</v>
      </c>
      <c r="AU73" s="20">
        <f>' 1M - RES'!AU73</f>
        <v>8.3031999999999995E-2</v>
      </c>
      <c r="AV73" s="20">
        <f>' 1M - RES'!AV73</f>
        <v>8.6052000000000003E-2</v>
      </c>
      <c r="AW73" s="20">
        <f>' 1M - RES'!AW73</f>
        <v>8.1087999999999993E-2</v>
      </c>
      <c r="AX73" s="20">
        <f>' 1M - RES'!AX73</f>
        <v>8.6619000000000002E-2</v>
      </c>
      <c r="AY73" s="20">
        <f>' 1M - RES'!AY73</f>
        <v>8.6451E-2</v>
      </c>
      <c r="BA73" s="210">
        <f t="shared" si="45"/>
        <v>0.99999900000000008</v>
      </c>
    </row>
    <row r="74" spans="1:53" x14ac:dyDescent="0.25">
      <c r="A74" s="565"/>
      <c r="B74" s="77" t="s">
        <v>7</v>
      </c>
      <c r="C74" s="20">
        <f>' 1M - RES'!C74</f>
        <v>7.7052999999999996E-2</v>
      </c>
      <c r="D74" s="20">
        <f>' 1M - RES'!D74</f>
        <v>7.2168999999999997E-2</v>
      </c>
      <c r="E74" s="20">
        <f>' 1M - RES'!E74</f>
        <v>8.0271999999999996E-2</v>
      </c>
      <c r="F74" s="20">
        <f>' 1M - RES'!F74</f>
        <v>7.8752000000000003E-2</v>
      </c>
      <c r="G74" s="20">
        <f>' 1M - RES'!G74</f>
        <v>8.5646E-2</v>
      </c>
      <c r="H74" s="20">
        <f>' 1M - RES'!H74</f>
        <v>8.9111999999999997E-2</v>
      </c>
      <c r="I74" s="20">
        <f>' 1M - RES'!I74</f>
        <v>9.4239000000000003E-2</v>
      </c>
      <c r="J74" s="20">
        <f>' 1M - RES'!J74</f>
        <v>9.4212000000000004E-2</v>
      </c>
      <c r="K74" s="20">
        <f>' 1M - RES'!K74</f>
        <v>8.4971000000000005E-2</v>
      </c>
      <c r="L74" s="20">
        <f>' 1M - RES'!L74</f>
        <v>8.5653000000000007E-2</v>
      </c>
      <c r="M74" s="20">
        <f>' 1M - RES'!M74</f>
        <v>7.8716999999999995E-2</v>
      </c>
      <c r="N74" s="20">
        <f>' 1M - RES'!N74</f>
        <v>7.9203999999999997E-2</v>
      </c>
      <c r="O74" s="20">
        <f>' 1M - RES'!O74</f>
        <v>7.7052999999999996E-2</v>
      </c>
      <c r="P74" s="20">
        <f>' 1M - RES'!P74</f>
        <v>7.2168999999999997E-2</v>
      </c>
      <c r="Q74" s="20">
        <f>' 1M - RES'!Q74</f>
        <v>8.0271999999999996E-2</v>
      </c>
      <c r="R74" s="20">
        <f>' 1M - RES'!R74</f>
        <v>7.8752000000000003E-2</v>
      </c>
      <c r="S74" s="20">
        <f>' 1M - RES'!S74</f>
        <v>8.5646E-2</v>
      </c>
      <c r="T74" s="20">
        <f>' 1M - RES'!T74</f>
        <v>8.9111999999999997E-2</v>
      </c>
      <c r="U74" s="20">
        <f>' 1M - RES'!U74</f>
        <v>9.4239000000000003E-2</v>
      </c>
      <c r="V74" s="20">
        <f>' 1M - RES'!V74</f>
        <v>9.4212000000000004E-2</v>
      </c>
      <c r="W74" s="20">
        <f>' 1M - RES'!W74</f>
        <v>8.4971000000000005E-2</v>
      </c>
      <c r="X74" s="20">
        <f>' 1M - RES'!X74</f>
        <v>8.5653000000000007E-2</v>
      </c>
      <c r="Y74" s="20">
        <f>' 1M - RES'!Y74</f>
        <v>7.8716999999999995E-2</v>
      </c>
      <c r="Z74" s="20">
        <f>' 1M - RES'!Z74</f>
        <v>7.9203999999999997E-2</v>
      </c>
      <c r="AA74" s="20">
        <f>' 1M - RES'!AA74</f>
        <v>7.7052999999999996E-2</v>
      </c>
      <c r="AB74" s="20">
        <f>' 1M - RES'!AB74</f>
        <v>7.2168999999999997E-2</v>
      </c>
      <c r="AC74" s="20">
        <f>' 1M - RES'!AC74</f>
        <v>8.0271999999999996E-2</v>
      </c>
      <c r="AD74" s="20">
        <f>' 1M - RES'!AD74</f>
        <v>7.8752000000000003E-2</v>
      </c>
      <c r="AE74" s="20">
        <f>' 1M - RES'!AE74</f>
        <v>8.5646E-2</v>
      </c>
      <c r="AF74" s="20">
        <f>' 1M - RES'!AF74</f>
        <v>8.9111999999999997E-2</v>
      </c>
      <c r="AG74" s="20">
        <f>' 1M - RES'!AG74</f>
        <v>9.4239000000000003E-2</v>
      </c>
      <c r="AH74" s="20">
        <f>' 1M - RES'!AH74</f>
        <v>9.4212000000000004E-2</v>
      </c>
      <c r="AI74" s="20">
        <f>' 1M - RES'!AI74</f>
        <v>8.4971000000000005E-2</v>
      </c>
      <c r="AJ74" s="20">
        <f>' 1M - RES'!AJ74</f>
        <v>8.5653000000000007E-2</v>
      </c>
      <c r="AK74" s="20">
        <f>' 1M - RES'!AK74</f>
        <v>7.8716999999999995E-2</v>
      </c>
      <c r="AL74" s="20">
        <f>' 1M - RES'!AL74</f>
        <v>7.9203999999999997E-2</v>
      </c>
      <c r="AM74" s="20">
        <f>' 1M - RES'!AM74</f>
        <v>7.7052999999999996E-2</v>
      </c>
      <c r="AN74" s="20">
        <f>' 1M - RES'!AN74</f>
        <v>7.2168999999999997E-2</v>
      </c>
      <c r="AO74" s="20">
        <f>' 1M - RES'!AO74</f>
        <v>8.0271999999999996E-2</v>
      </c>
      <c r="AP74" s="20">
        <f>' 1M - RES'!AP74</f>
        <v>7.8752000000000003E-2</v>
      </c>
      <c r="AQ74" s="20">
        <f>' 1M - RES'!AQ74</f>
        <v>8.5646E-2</v>
      </c>
      <c r="AR74" s="20">
        <f>' 1M - RES'!AR74</f>
        <v>8.9111999999999997E-2</v>
      </c>
      <c r="AS74" s="20">
        <f>' 1M - RES'!AS74</f>
        <v>9.4239000000000003E-2</v>
      </c>
      <c r="AT74" s="20">
        <f>' 1M - RES'!AT74</f>
        <v>9.4212000000000004E-2</v>
      </c>
      <c r="AU74" s="20">
        <f>' 1M - RES'!AU74</f>
        <v>8.4971000000000005E-2</v>
      </c>
      <c r="AV74" s="20">
        <f>' 1M - RES'!AV74</f>
        <v>8.5653000000000007E-2</v>
      </c>
      <c r="AW74" s="20">
        <f>' 1M - RES'!AW74</f>
        <v>7.8716999999999995E-2</v>
      </c>
      <c r="AX74" s="20">
        <f>' 1M - RES'!AX74</f>
        <v>7.9203999999999997E-2</v>
      </c>
      <c r="AY74" s="20">
        <f>' 1M - RES'!AY74</f>
        <v>7.7052999999999996E-2</v>
      </c>
      <c r="BA74" s="210">
        <f t="shared" si="45"/>
        <v>1</v>
      </c>
    </row>
    <row r="75" spans="1:53" ht="15.75" thickBot="1" x14ac:dyDescent="0.3">
      <c r="A75" s="566"/>
      <c r="B75" s="79" t="s">
        <v>8</v>
      </c>
      <c r="C75" s="21">
        <f>' 1M - RES'!C75</f>
        <v>0.10352699999999999</v>
      </c>
      <c r="D75" s="21">
        <f>' 1M - RES'!D75</f>
        <v>9.0719999999999995E-2</v>
      </c>
      <c r="E75" s="21">
        <f>' 1M - RES'!E75</f>
        <v>9.5543000000000003E-2</v>
      </c>
      <c r="F75" s="21">
        <f>' 1M - RES'!F75</f>
        <v>8.4798999999999999E-2</v>
      </c>
      <c r="G75" s="21">
        <f>' 1M - RES'!G75</f>
        <v>8.3599999999999994E-2</v>
      </c>
      <c r="H75" s="21">
        <f>' 1M - RES'!H75</f>
        <v>7.7064999999999995E-2</v>
      </c>
      <c r="I75" s="21">
        <f>' 1M - RES'!I75</f>
        <v>6.7711999999999994E-2</v>
      </c>
      <c r="J75" s="21">
        <f>' 1M - RES'!J75</f>
        <v>6.3687999999999995E-2</v>
      </c>
      <c r="K75" s="21">
        <f>' 1M - RES'!K75</f>
        <v>6.9373000000000004E-2</v>
      </c>
      <c r="L75" s="21">
        <f>' 1M - RES'!L75</f>
        <v>7.9644000000000006E-2</v>
      </c>
      <c r="M75" s="21">
        <f>' 1M - RES'!M75</f>
        <v>8.4751999999999994E-2</v>
      </c>
      <c r="N75" s="21">
        <f>' 1M - RES'!N75</f>
        <v>9.9576999999999999E-2</v>
      </c>
      <c r="O75" s="21">
        <f>' 1M - RES'!O75</f>
        <v>0.10352699999999999</v>
      </c>
      <c r="P75" s="21">
        <f>' 1M - RES'!P75</f>
        <v>9.0719999999999995E-2</v>
      </c>
      <c r="Q75" s="21">
        <f>' 1M - RES'!Q75</f>
        <v>9.5543000000000003E-2</v>
      </c>
      <c r="R75" s="21">
        <f>' 1M - RES'!R75</f>
        <v>8.4798999999999999E-2</v>
      </c>
      <c r="S75" s="21">
        <f>' 1M - RES'!S75</f>
        <v>8.3599999999999994E-2</v>
      </c>
      <c r="T75" s="21">
        <f>' 1M - RES'!T75</f>
        <v>7.7064999999999995E-2</v>
      </c>
      <c r="U75" s="21">
        <f>' 1M - RES'!U75</f>
        <v>6.7711999999999994E-2</v>
      </c>
      <c r="V75" s="21">
        <f>' 1M - RES'!V75</f>
        <v>6.3687999999999995E-2</v>
      </c>
      <c r="W75" s="21">
        <f>' 1M - RES'!W75</f>
        <v>6.9373000000000004E-2</v>
      </c>
      <c r="X75" s="21">
        <f>' 1M - RES'!X75</f>
        <v>7.9644000000000006E-2</v>
      </c>
      <c r="Y75" s="21">
        <f>' 1M - RES'!Y75</f>
        <v>8.4751999999999994E-2</v>
      </c>
      <c r="Z75" s="21">
        <f>' 1M - RES'!Z75</f>
        <v>9.9576999999999999E-2</v>
      </c>
      <c r="AA75" s="21">
        <f>' 1M - RES'!AA75</f>
        <v>0.10352699999999999</v>
      </c>
      <c r="AB75" s="21">
        <f>' 1M - RES'!AB75</f>
        <v>9.0719999999999995E-2</v>
      </c>
      <c r="AC75" s="21">
        <f>' 1M - RES'!AC75</f>
        <v>9.5543000000000003E-2</v>
      </c>
      <c r="AD75" s="21">
        <f>' 1M - RES'!AD75</f>
        <v>8.4798999999999999E-2</v>
      </c>
      <c r="AE75" s="21">
        <f>' 1M - RES'!AE75</f>
        <v>8.3599999999999994E-2</v>
      </c>
      <c r="AF75" s="21">
        <f>' 1M - RES'!AF75</f>
        <v>7.7064999999999995E-2</v>
      </c>
      <c r="AG75" s="21">
        <f>' 1M - RES'!AG75</f>
        <v>6.7711999999999994E-2</v>
      </c>
      <c r="AH75" s="21">
        <f>' 1M - RES'!AH75</f>
        <v>6.3687999999999995E-2</v>
      </c>
      <c r="AI75" s="21">
        <f>' 1M - RES'!AI75</f>
        <v>6.9373000000000004E-2</v>
      </c>
      <c r="AJ75" s="21">
        <f>' 1M - RES'!AJ75</f>
        <v>7.9644000000000006E-2</v>
      </c>
      <c r="AK75" s="21">
        <f>' 1M - RES'!AK75</f>
        <v>8.4751999999999994E-2</v>
      </c>
      <c r="AL75" s="21">
        <f>' 1M - RES'!AL75</f>
        <v>9.9576999999999999E-2</v>
      </c>
      <c r="AM75" s="21">
        <f>' 1M - RES'!AM75</f>
        <v>0.10352699999999999</v>
      </c>
      <c r="AN75" s="21">
        <f>' 1M - RES'!AN75</f>
        <v>9.0719999999999995E-2</v>
      </c>
      <c r="AO75" s="21">
        <f>' 1M - RES'!AO75</f>
        <v>9.5543000000000003E-2</v>
      </c>
      <c r="AP75" s="21">
        <f>' 1M - RES'!AP75</f>
        <v>8.4798999999999999E-2</v>
      </c>
      <c r="AQ75" s="21">
        <f>' 1M - RES'!AQ75</f>
        <v>8.3599999999999994E-2</v>
      </c>
      <c r="AR75" s="21">
        <f>' 1M - RES'!AR75</f>
        <v>7.7064999999999995E-2</v>
      </c>
      <c r="AS75" s="21">
        <f>' 1M - RES'!AS75</f>
        <v>6.7711999999999994E-2</v>
      </c>
      <c r="AT75" s="21">
        <f>' 1M - RES'!AT75</f>
        <v>6.3687999999999995E-2</v>
      </c>
      <c r="AU75" s="21">
        <f>' 1M - RES'!AU75</f>
        <v>6.9373000000000004E-2</v>
      </c>
      <c r="AV75" s="21">
        <f>' 1M - RES'!AV75</f>
        <v>7.9644000000000006E-2</v>
      </c>
      <c r="AW75" s="21">
        <f>' 1M - RES'!AW75</f>
        <v>8.4751999999999994E-2</v>
      </c>
      <c r="AX75" s="21">
        <f>' 1M - RES'!AX75</f>
        <v>9.9576999999999999E-2</v>
      </c>
      <c r="AY75" s="21">
        <f>' 1M - RES'!AY75</f>
        <v>0.10352699999999999</v>
      </c>
      <c r="BA75" s="210">
        <f t="shared" si="45"/>
        <v>1</v>
      </c>
    </row>
    <row r="76" spans="1:53" ht="15.75" thickBot="1" x14ac:dyDescent="0.3">
      <c r="BA76" s="195" t="s">
        <v>187</v>
      </c>
    </row>
    <row r="77" spans="1:53" ht="15.75" thickBot="1" x14ac:dyDescent="0.3">
      <c r="A77" s="19"/>
      <c r="B77" s="572" t="s">
        <v>28</v>
      </c>
      <c r="C77" s="146">
        <f>C$4</f>
        <v>44197</v>
      </c>
      <c r="D77" s="146">
        <f t="shared" ref="D77:AY77" si="46">D$4</f>
        <v>44228</v>
      </c>
      <c r="E77" s="146">
        <f t="shared" si="46"/>
        <v>44256</v>
      </c>
      <c r="F77" s="146">
        <f t="shared" si="46"/>
        <v>44287</v>
      </c>
      <c r="G77" s="146">
        <f t="shared" si="46"/>
        <v>44317</v>
      </c>
      <c r="H77" s="146">
        <f t="shared" si="46"/>
        <v>44348</v>
      </c>
      <c r="I77" s="146">
        <f t="shared" si="46"/>
        <v>44378</v>
      </c>
      <c r="J77" s="146">
        <f t="shared" si="46"/>
        <v>44409</v>
      </c>
      <c r="K77" s="146">
        <f t="shared" si="46"/>
        <v>44440</v>
      </c>
      <c r="L77" s="146">
        <f t="shared" si="46"/>
        <v>44470</v>
      </c>
      <c r="M77" s="146">
        <f t="shared" si="46"/>
        <v>44501</v>
      </c>
      <c r="N77" s="146">
        <f t="shared" si="46"/>
        <v>44531</v>
      </c>
      <c r="O77" s="146">
        <f t="shared" si="46"/>
        <v>44562</v>
      </c>
      <c r="P77" s="146">
        <f t="shared" si="46"/>
        <v>44593</v>
      </c>
      <c r="Q77" s="146">
        <f t="shared" si="46"/>
        <v>44621</v>
      </c>
      <c r="R77" s="146">
        <f t="shared" si="46"/>
        <v>44652</v>
      </c>
      <c r="S77" s="146">
        <f t="shared" si="46"/>
        <v>44682</v>
      </c>
      <c r="T77" s="146">
        <f t="shared" si="46"/>
        <v>44713</v>
      </c>
      <c r="U77" s="146">
        <f t="shared" si="46"/>
        <v>44743</v>
      </c>
      <c r="V77" s="146">
        <f t="shared" si="46"/>
        <v>44774</v>
      </c>
      <c r="W77" s="146">
        <f t="shared" si="46"/>
        <v>44805</v>
      </c>
      <c r="X77" s="146">
        <f t="shared" si="46"/>
        <v>44835</v>
      </c>
      <c r="Y77" s="146">
        <f t="shared" si="46"/>
        <v>44866</v>
      </c>
      <c r="Z77" s="146">
        <f t="shared" si="46"/>
        <v>44896</v>
      </c>
      <c r="AA77" s="146">
        <f t="shared" si="46"/>
        <v>44927</v>
      </c>
      <c r="AB77" s="146">
        <f t="shared" si="46"/>
        <v>44958</v>
      </c>
      <c r="AC77" s="146">
        <f t="shared" si="46"/>
        <v>44986</v>
      </c>
      <c r="AD77" s="146">
        <f t="shared" si="46"/>
        <v>45017</v>
      </c>
      <c r="AE77" s="146">
        <f t="shared" si="46"/>
        <v>45047</v>
      </c>
      <c r="AF77" s="146">
        <f t="shared" si="46"/>
        <v>45078</v>
      </c>
      <c r="AG77" s="146">
        <f t="shared" si="46"/>
        <v>45108</v>
      </c>
      <c r="AH77" s="146">
        <f t="shared" si="46"/>
        <v>45139</v>
      </c>
      <c r="AI77" s="146">
        <f t="shared" si="46"/>
        <v>45170</v>
      </c>
      <c r="AJ77" s="146">
        <f t="shared" si="46"/>
        <v>45200</v>
      </c>
      <c r="AK77" s="146">
        <f t="shared" si="46"/>
        <v>45231</v>
      </c>
      <c r="AL77" s="146">
        <f t="shared" si="46"/>
        <v>45261</v>
      </c>
      <c r="AM77" s="146">
        <f t="shared" si="46"/>
        <v>45292</v>
      </c>
      <c r="AN77" s="146">
        <f t="shared" si="46"/>
        <v>45323</v>
      </c>
      <c r="AO77" s="146">
        <f t="shared" si="46"/>
        <v>45352</v>
      </c>
      <c r="AP77" s="146">
        <f t="shared" si="46"/>
        <v>45383</v>
      </c>
      <c r="AQ77" s="146">
        <f t="shared" si="46"/>
        <v>45413</v>
      </c>
      <c r="AR77" s="146">
        <f t="shared" si="46"/>
        <v>45444</v>
      </c>
      <c r="AS77" s="146">
        <f t="shared" si="46"/>
        <v>45474</v>
      </c>
      <c r="AT77" s="146">
        <f t="shared" si="46"/>
        <v>45505</v>
      </c>
      <c r="AU77" s="146">
        <f t="shared" si="46"/>
        <v>45536</v>
      </c>
      <c r="AV77" s="146">
        <f t="shared" si="46"/>
        <v>45566</v>
      </c>
      <c r="AW77" s="146">
        <f t="shared" si="46"/>
        <v>45597</v>
      </c>
      <c r="AX77" s="146">
        <f t="shared" si="46"/>
        <v>45627</v>
      </c>
      <c r="AY77" s="146">
        <f t="shared" si="46"/>
        <v>45658</v>
      </c>
    </row>
    <row r="78" spans="1:53" ht="15.75" thickBot="1" x14ac:dyDescent="0.3">
      <c r="A78" s="19"/>
      <c r="B78" s="573"/>
      <c r="C78" s="291">
        <f>' 1M - RES'!C78</f>
        <v>4.4374999999999998E-2</v>
      </c>
      <c r="D78" s="291">
        <f>' 1M - RES'!D78</f>
        <v>4.5622000000000003E-2</v>
      </c>
      <c r="E78" s="291">
        <f>' 1M - RES'!E78</f>
        <v>4.7230000000000001E-2</v>
      </c>
      <c r="F78" s="291">
        <f>' 1M - RES'!F78</f>
        <v>4.7618000000000001E-2</v>
      </c>
      <c r="G78" s="291">
        <f>' 1M - RES'!G78</f>
        <v>4.9702000000000003E-2</v>
      </c>
      <c r="H78" s="291">
        <f>' 1M - RES'!H78</f>
        <v>0.104792</v>
      </c>
      <c r="I78" s="291">
        <f>' 1M - RES'!I78</f>
        <v>0.104792</v>
      </c>
      <c r="J78" s="291">
        <f>' 1M - RES'!J78</f>
        <v>0.104792</v>
      </c>
      <c r="K78" s="291">
        <f>' 1M - RES'!K78</f>
        <v>0.104792</v>
      </c>
      <c r="L78" s="291">
        <f>' 1M - RES'!L78</f>
        <v>4.6772000000000001E-2</v>
      </c>
      <c r="M78" s="291">
        <f>' 1M - RES'!M78</f>
        <v>4.9327999999999997E-2</v>
      </c>
      <c r="N78" s="291">
        <f>' 1M - RES'!N78</f>
        <v>4.6037000000000002E-2</v>
      </c>
      <c r="O78" s="291">
        <f>' 1M - RES'!O78</f>
        <v>4.4374999999999998E-2</v>
      </c>
      <c r="P78" s="291">
        <f>' 1M - RES'!P78</f>
        <v>4.5622000000000003E-2</v>
      </c>
      <c r="Q78" s="354">
        <f>' 1M - RES'!Q78</f>
        <v>5.2597999999999999E-2</v>
      </c>
      <c r="R78" s="354">
        <f>' 1M - RES'!R78</f>
        <v>5.4790999999999999E-2</v>
      </c>
      <c r="S78" s="354">
        <f>' 1M - RES'!S78</f>
        <v>5.6397999999999997E-2</v>
      </c>
      <c r="T78" s="354">
        <f>' 1M - RES'!T78</f>
        <v>0.115657</v>
      </c>
      <c r="U78" s="354">
        <f>' 1M - RES'!U78</f>
        <v>0.115657</v>
      </c>
      <c r="V78" s="354">
        <f>' 1M - RES'!V78</f>
        <v>0.115657</v>
      </c>
      <c r="W78" s="354">
        <f>' 1M - RES'!W78</f>
        <v>0.115657</v>
      </c>
      <c r="X78" s="354">
        <f>' 1M - RES'!X78</f>
        <v>5.5870999999999997E-2</v>
      </c>
      <c r="Y78" s="354">
        <f>' 1M - RES'!Y78</f>
        <v>5.5909E-2</v>
      </c>
      <c r="Z78" s="354">
        <f>' 1M - RES'!Z78</f>
        <v>5.2722999999999999E-2</v>
      </c>
      <c r="AA78" s="354">
        <f>' 1M - RES'!AA78</f>
        <v>5.1041000000000003E-2</v>
      </c>
      <c r="AB78" s="354">
        <f>' 1M - RES'!AB78</f>
        <v>5.1568999999999997E-2</v>
      </c>
      <c r="AC78" s="354">
        <f>' 1M - RES'!AC78</f>
        <v>5.2597999999999999E-2</v>
      </c>
      <c r="AD78" s="354">
        <f>' 1M - RES'!AD78</f>
        <v>5.4790999999999999E-2</v>
      </c>
      <c r="AE78" s="354">
        <f>' 1M - RES'!AE78</f>
        <v>5.6397999999999997E-2</v>
      </c>
      <c r="AF78" s="354">
        <f>' 1M - RES'!AF78</f>
        <v>0.115657</v>
      </c>
      <c r="AG78" s="354">
        <f>' 1M - RES'!AG78</f>
        <v>0.115657</v>
      </c>
      <c r="AH78" s="354">
        <f>' 1M - RES'!AH78</f>
        <v>0.115657</v>
      </c>
      <c r="AI78" s="354">
        <f>' 1M - RES'!AI78</f>
        <v>0.115657</v>
      </c>
      <c r="AJ78" s="354">
        <f>' 1M - RES'!AJ78</f>
        <v>5.5870999999999997E-2</v>
      </c>
      <c r="AK78" s="354">
        <f>' 1M - RES'!AK78</f>
        <v>5.5909E-2</v>
      </c>
      <c r="AL78" s="354">
        <f>' 1M - RES'!AL78</f>
        <v>5.2722999999999999E-2</v>
      </c>
      <c r="AM78" s="354">
        <f>' 1M - RES'!AM78</f>
        <v>5.1041000000000003E-2</v>
      </c>
      <c r="AN78" s="354">
        <f>' 1M - RES'!AN78</f>
        <v>5.1568999999999997E-2</v>
      </c>
      <c r="AO78" s="354">
        <f>' 1M - RES'!AO78</f>
        <v>5.2597999999999999E-2</v>
      </c>
      <c r="AP78" s="354">
        <f>' 1M - RES'!AP78</f>
        <v>5.4790999999999999E-2</v>
      </c>
      <c r="AQ78" s="354">
        <f>' 1M - RES'!AQ78</f>
        <v>5.6397999999999997E-2</v>
      </c>
      <c r="AR78" s="354">
        <f>' 1M - RES'!AR78</f>
        <v>0.115657</v>
      </c>
      <c r="AS78" s="354">
        <f>' 1M - RES'!AS78</f>
        <v>0.115657</v>
      </c>
      <c r="AT78" s="354">
        <f>' 1M - RES'!AT78</f>
        <v>0.115657</v>
      </c>
      <c r="AU78" s="354">
        <f>' 1M - RES'!AU78</f>
        <v>0.115657</v>
      </c>
      <c r="AV78" s="354">
        <f>' 1M - RES'!AV78</f>
        <v>5.5870999999999997E-2</v>
      </c>
      <c r="AW78" s="354">
        <f>' 1M - RES'!AW78</f>
        <v>5.5909E-2</v>
      </c>
      <c r="AX78" s="354">
        <f>' 1M - RES'!AX78</f>
        <v>5.2722999999999999E-2</v>
      </c>
      <c r="AY78" s="354">
        <f>' 1M - RES'!AY78</f>
        <v>5.1041000000000003E-2</v>
      </c>
      <c r="BA78" s="195" t="s">
        <v>188</v>
      </c>
    </row>
    <row r="79" spans="1:53" x14ac:dyDescent="0.25">
      <c r="Q79" s="353" t="s">
        <v>218</v>
      </c>
      <c r="BA79" s="195" t="s">
        <v>195</v>
      </c>
    </row>
    <row r="80" spans="1:53" x14ac:dyDescent="0.25">
      <c r="BA80" s="195" t="s">
        <v>219</v>
      </c>
    </row>
    <row r="96" spans="10:10" x14ac:dyDescent="0.25">
      <c r="J96" s="5"/>
    </row>
    <row r="97" spans="4:4" x14ac:dyDescent="0.25">
      <c r="D97" s="6"/>
    </row>
  </sheetData>
  <mergeCells count="7">
    <mergeCell ref="A49:A62"/>
    <mergeCell ref="A65:A75"/>
    <mergeCell ref="B77:B78"/>
    <mergeCell ref="C3:O3"/>
    <mergeCell ref="A4:A16"/>
    <mergeCell ref="A19:A31"/>
    <mergeCell ref="A34:A46"/>
  </mergeCell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9" tint="0.59999389629810485"/>
  </sheetPr>
  <dimension ref="A1:BA112"/>
  <sheetViews>
    <sheetView topLeftCell="A34" zoomScale="80" zoomScaleNormal="80" workbookViewId="0">
      <pane xSplit="2" topLeftCell="AP1" activePane="topRight" state="frozen"/>
      <selection activeCell="C61" sqref="C61:H61"/>
      <selection pane="topRight" activeCell="AZ34" sqref="AZ1:CH1048576"/>
    </sheetView>
  </sheetViews>
  <sheetFormatPr defaultRowHeight="15" x14ac:dyDescent="0.25"/>
  <cols>
    <col min="1" max="1" width="9.42578125" customWidth="1"/>
    <col min="2" max="2" width="24.85546875" customWidth="1"/>
    <col min="3" max="3" width="15.85546875" bestFit="1" customWidth="1"/>
    <col min="4" max="9" width="13.85546875" customWidth="1"/>
    <col min="10" max="16" width="14.140625" bestFit="1" customWidth="1"/>
    <col min="17" max="51" width="14.140625" customWidth="1"/>
    <col min="52" max="53" width="10.5703125" bestFit="1" customWidth="1"/>
    <col min="64" max="64" width="9.140625" customWidth="1"/>
  </cols>
  <sheetData>
    <row r="1" spans="1:53" s="2" customFormat="1" ht="15.75" thickBot="1" x14ac:dyDescent="0.3">
      <c r="A1" s="18"/>
      <c r="B1" s="18"/>
      <c r="C1" s="18"/>
      <c r="D1" s="18"/>
      <c r="E1" s="18"/>
      <c r="F1" s="18"/>
      <c r="G1" s="18"/>
      <c r="H1" s="18"/>
      <c r="I1" s="18"/>
      <c r="J1" s="18"/>
      <c r="K1" s="18"/>
      <c r="L1" s="18"/>
      <c r="M1" s="18"/>
      <c r="N1" s="18"/>
      <c r="O1" s="18"/>
      <c r="P1" s="18"/>
      <c r="Q1" s="18"/>
      <c r="R1" s="18"/>
      <c r="S1" s="18"/>
      <c r="T1" s="18"/>
      <c r="U1" s="18"/>
      <c r="V1" s="18"/>
      <c r="W1" s="18"/>
      <c r="X1" s="18"/>
      <c r="Y1" s="18"/>
      <c r="Z1" s="18"/>
      <c r="AA1" s="18"/>
      <c r="AB1" s="18"/>
      <c r="AC1" s="18"/>
      <c r="AD1" s="18"/>
      <c r="AE1" s="18"/>
      <c r="AF1" s="18"/>
      <c r="AG1" s="18"/>
      <c r="AH1" s="18"/>
      <c r="AI1" s="18"/>
      <c r="AJ1" s="18"/>
      <c r="AK1" s="18"/>
      <c r="AL1" s="18"/>
      <c r="AM1" s="18"/>
      <c r="AN1" s="18"/>
      <c r="AO1" s="18"/>
      <c r="AP1" s="18"/>
      <c r="AQ1" s="18"/>
      <c r="AR1" s="18"/>
      <c r="AS1" s="18"/>
      <c r="AT1" s="18"/>
      <c r="AU1" s="18"/>
      <c r="AV1" s="18"/>
      <c r="AW1" s="18"/>
      <c r="AX1" s="18"/>
      <c r="AY1" s="18"/>
      <c r="AZ1"/>
      <c r="BA1"/>
    </row>
    <row r="2" spans="1:53" ht="15.75" thickBot="1" x14ac:dyDescent="0.3">
      <c r="A2" s="18"/>
      <c r="B2" s="28" t="s">
        <v>13</v>
      </c>
      <c r="C2" s="386">
        <f>' 1M - RES'!C2</f>
        <v>0.79559297687405006</v>
      </c>
      <c r="D2" s="386">
        <f>C2</f>
        <v>0.79559297687405006</v>
      </c>
      <c r="E2" s="380">
        <f t="shared" ref="E2:AY2" si="0">D2</f>
        <v>0.79559297687405006</v>
      </c>
      <c r="F2" s="385">
        <f t="shared" si="0"/>
        <v>0.79559297687405006</v>
      </c>
      <c r="G2" s="385">
        <f t="shared" si="0"/>
        <v>0.79559297687405006</v>
      </c>
      <c r="H2" s="385">
        <f t="shared" si="0"/>
        <v>0.79559297687405006</v>
      </c>
      <c r="I2" s="385">
        <f t="shared" si="0"/>
        <v>0.79559297687405006</v>
      </c>
      <c r="J2" s="385">
        <f t="shared" si="0"/>
        <v>0.79559297687405006</v>
      </c>
      <c r="K2" s="385">
        <f t="shared" si="0"/>
        <v>0.79559297687405006</v>
      </c>
      <c r="L2" s="385">
        <f t="shared" si="0"/>
        <v>0.79559297687405006</v>
      </c>
      <c r="M2" s="385">
        <f t="shared" si="0"/>
        <v>0.79559297687405006</v>
      </c>
      <c r="N2" s="385">
        <f t="shared" si="0"/>
        <v>0.79559297687405006</v>
      </c>
      <c r="O2" s="385">
        <f t="shared" si="0"/>
        <v>0.79559297687405006</v>
      </c>
      <c r="P2" s="385">
        <f t="shared" si="0"/>
        <v>0.79559297687405006</v>
      </c>
      <c r="Q2" s="385">
        <f t="shared" si="0"/>
        <v>0.79559297687405006</v>
      </c>
      <c r="R2" s="385">
        <f t="shared" si="0"/>
        <v>0.79559297687405006</v>
      </c>
      <c r="S2" s="385">
        <f t="shared" si="0"/>
        <v>0.79559297687405006</v>
      </c>
      <c r="T2" s="385">
        <f t="shared" si="0"/>
        <v>0.79559297687405006</v>
      </c>
      <c r="U2" s="385">
        <f t="shared" si="0"/>
        <v>0.79559297687405006</v>
      </c>
      <c r="V2" s="385">
        <f t="shared" si="0"/>
        <v>0.79559297687405006</v>
      </c>
      <c r="W2" s="385">
        <f t="shared" si="0"/>
        <v>0.79559297687405006</v>
      </c>
      <c r="X2" s="385">
        <f t="shared" si="0"/>
        <v>0.79559297687405006</v>
      </c>
      <c r="Y2" s="385">
        <f t="shared" si="0"/>
        <v>0.79559297687405006</v>
      </c>
      <c r="Z2" s="385">
        <f t="shared" si="0"/>
        <v>0.79559297687405006</v>
      </c>
      <c r="AA2" s="385">
        <f t="shared" si="0"/>
        <v>0.79559297687405006</v>
      </c>
      <c r="AB2" s="385">
        <f t="shared" si="0"/>
        <v>0.79559297687405006</v>
      </c>
      <c r="AC2" s="385">
        <f t="shared" si="0"/>
        <v>0.79559297687405006</v>
      </c>
      <c r="AD2" s="385">
        <f t="shared" si="0"/>
        <v>0.79559297687405006</v>
      </c>
      <c r="AE2" s="385">
        <f t="shared" si="0"/>
        <v>0.79559297687405006</v>
      </c>
      <c r="AF2" s="385">
        <f t="shared" si="0"/>
        <v>0.79559297687405006</v>
      </c>
      <c r="AG2" s="385">
        <f t="shared" si="0"/>
        <v>0.79559297687405006</v>
      </c>
      <c r="AH2" s="385">
        <f t="shared" si="0"/>
        <v>0.79559297687405006</v>
      </c>
      <c r="AI2" s="385">
        <f t="shared" si="0"/>
        <v>0.79559297687405006</v>
      </c>
      <c r="AJ2" s="385">
        <f t="shared" si="0"/>
        <v>0.79559297687405006</v>
      </c>
      <c r="AK2" s="385">
        <f t="shared" si="0"/>
        <v>0.79559297687405006</v>
      </c>
      <c r="AL2" s="385">
        <f t="shared" si="0"/>
        <v>0.79559297687405006</v>
      </c>
      <c r="AM2" s="385">
        <f t="shared" si="0"/>
        <v>0.79559297687405006</v>
      </c>
      <c r="AN2" s="385">
        <f t="shared" si="0"/>
        <v>0.79559297687405006</v>
      </c>
      <c r="AO2" s="385">
        <f t="shared" si="0"/>
        <v>0.79559297687405006</v>
      </c>
      <c r="AP2" s="385">
        <f t="shared" si="0"/>
        <v>0.79559297687405006</v>
      </c>
      <c r="AQ2" s="385">
        <f t="shared" si="0"/>
        <v>0.79559297687405006</v>
      </c>
      <c r="AR2" s="385">
        <f t="shared" si="0"/>
        <v>0.79559297687405006</v>
      </c>
      <c r="AS2" s="385">
        <f t="shared" si="0"/>
        <v>0.79559297687405006</v>
      </c>
      <c r="AT2" s="385">
        <f t="shared" si="0"/>
        <v>0.79559297687405006</v>
      </c>
      <c r="AU2" s="385">
        <f t="shared" si="0"/>
        <v>0.79559297687405006</v>
      </c>
      <c r="AV2" s="385">
        <f t="shared" si="0"/>
        <v>0.79559297687405006</v>
      </c>
      <c r="AW2" s="385">
        <f t="shared" si="0"/>
        <v>0.79559297687405006</v>
      </c>
      <c r="AX2" s="385">
        <f t="shared" si="0"/>
        <v>0.79559297687405006</v>
      </c>
      <c r="AY2" s="385">
        <f t="shared" si="0"/>
        <v>0.79559297687405006</v>
      </c>
    </row>
    <row r="3" spans="1:53" s="7" customFormat="1" ht="15.75" thickBot="1" x14ac:dyDescent="0.3">
      <c r="B3" s="18"/>
      <c r="C3" s="18"/>
      <c r="D3" s="18"/>
      <c r="E3" s="18"/>
      <c r="F3" s="18"/>
      <c r="G3" s="18"/>
      <c r="H3" s="18"/>
      <c r="I3" s="18"/>
      <c r="J3" s="18"/>
      <c r="K3" s="18"/>
      <c r="L3" s="18"/>
      <c r="M3" s="18"/>
      <c r="N3" s="18"/>
      <c r="O3" s="18"/>
      <c r="P3" s="18"/>
      <c r="Q3" s="18"/>
      <c r="R3" s="18"/>
      <c r="S3" s="18"/>
      <c r="T3" s="18"/>
      <c r="U3" s="18"/>
      <c r="V3" s="18"/>
      <c r="W3" s="18"/>
      <c r="X3" s="18"/>
      <c r="Y3" s="18"/>
      <c r="Z3" s="18"/>
      <c r="AA3" s="18"/>
      <c r="AB3" s="18"/>
      <c r="AC3" s="18"/>
      <c r="AD3" s="18"/>
      <c r="AE3" s="18"/>
      <c r="AF3" s="18"/>
      <c r="AG3" s="18"/>
      <c r="AH3" s="18"/>
      <c r="AI3" s="18"/>
      <c r="AJ3" s="18"/>
      <c r="AK3" s="18"/>
      <c r="AL3" s="18"/>
      <c r="AM3" s="18"/>
      <c r="AN3" s="18"/>
      <c r="AO3" s="18"/>
      <c r="AP3" s="18"/>
      <c r="AQ3" s="18"/>
      <c r="AR3" s="18"/>
      <c r="AS3" s="18"/>
      <c r="AT3" s="18"/>
      <c r="AU3" s="18"/>
      <c r="AV3" s="18"/>
      <c r="AW3" s="18"/>
      <c r="AX3" s="18"/>
      <c r="AY3" s="18"/>
    </row>
    <row r="4" spans="1:53" ht="15.75" customHeight="1" thickBot="1" x14ac:dyDescent="0.3">
      <c r="A4" s="574" t="s">
        <v>14</v>
      </c>
      <c r="B4" s="17" t="s">
        <v>10</v>
      </c>
      <c r="C4" s="146">
        <v>44197</v>
      </c>
      <c r="D4" s="146">
        <v>44228</v>
      </c>
      <c r="E4" s="146">
        <v>44256</v>
      </c>
      <c r="F4" s="146">
        <v>44287</v>
      </c>
      <c r="G4" s="146">
        <v>44317</v>
      </c>
      <c r="H4" s="146">
        <v>44348</v>
      </c>
      <c r="I4" s="146">
        <v>44378</v>
      </c>
      <c r="J4" s="146">
        <v>44409</v>
      </c>
      <c r="K4" s="146">
        <v>44440</v>
      </c>
      <c r="L4" s="146">
        <v>44470</v>
      </c>
      <c r="M4" s="146">
        <v>44501</v>
      </c>
      <c r="N4" s="146">
        <v>44531</v>
      </c>
      <c r="O4" s="146">
        <v>44562</v>
      </c>
      <c r="P4" s="146">
        <v>44593</v>
      </c>
      <c r="Q4" s="146">
        <v>44621</v>
      </c>
      <c r="R4" s="146">
        <v>44652</v>
      </c>
      <c r="S4" s="146">
        <v>44682</v>
      </c>
      <c r="T4" s="146">
        <v>44713</v>
      </c>
      <c r="U4" s="146">
        <v>44743</v>
      </c>
      <c r="V4" s="146">
        <v>44774</v>
      </c>
      <c r="W4" s="146">
        <v>44805</v>
      </c>
      <c r="X4" s="146">
        <v>44835</v>
      </c>
      <c r="Y4" s="146">
        <v>44866</v>
      </c>
      <c r="Z4" s="146">
        <v>44896</v>
      </c>
      <c r="AA4" s="146">
        <v>44927</v>
      </c>
      <c r="AB4" s="146">
        <v>44958</v>
      </c>
      <c r="AC4" s="146">
        <v>44986</v>
      </c>
      <c r="AD4" s="146">
        <v>45017</v>
      </c>
      <c r="AE4" s="146">
        <v>45047</v>
      </c>
      <c r="AF4" s="146">
        <v>45078</v>
      </c>
      <c r="AG4" s="146">
        <v>45108</v>
      </c>
      <c r="AH4" s="146">
        <v>45139</v>
      </c>
      <c r="AI4" s="146">
        <v>45170</v>
      </c>
      <c r="AJ4" s="146">
        <v>45200</v>
      </c>
      <c r="AK4" s="146">
        <v>45231</v>
      </c>
      <c r="AL4" s="146">
        <v>45261</v>
      </c>
      <c r="AM4" s="146">
        <v>45292</v>
      </c>
      <c r="AN4" s="146">
        <v>45323</v>
      </c>
      <c r="AO4" s="146">
        <v>45352</v>
      </c>
      <c r="AP4" s="146">
        <v>45383</v>
      </c>
      <c r="AQ4" s="146">
        <v>45413</v>
      </c>
      <c r="AR4" s="146">
        <v>45444</v>
      </c>
      <c r="AS4" s="146">
        <v>45474</v>
      </c>
      <c r="AT4" s="146">
        <v>45505</v>
      </c>
      <c r="AU4" s="146">
        <v>45536</v>
      </c>
      <c r="AV4" s="146">
        <v>45566</v>
      </c>
      <c r="AW4" s="146">
        <v>45597</v>
      </c>
      <c r="AX4" s="146">
        <v>45627</v>
      </c>
      <c r="AY4" s="146">
        <v>45658</v>
      </c>
    </row>
    <row r="5" spans="1:53" ht="15" customHeight="1" x14ac:dyDescent="0.25">
      <c r="A5" s="575"/>
      <c r="B5" s="11" t="s">
        <v>20</v>
      </c>
      <c r="C5" s="3">
        <f>'BIZ kWh ENTRY'!C180</f>
        <v>0</v>
      </c>
      <c r="D5" s="3">
        <f>'BIZ kWh ENTRY'!D180</f>
        <v>0</v>
      </c>
      <c r="E5" s="3">
        <f>'BIZ kWh ENTRY'!E180</f>
        <v>0</v>
      </c>
      <c r="F5" s="3">
        <f>'BIZ kWh ENTRY'!F180</f>
        <v>0</v>
      </c>
      <c r="G5" s="3">
        <f>'BIZ kWh ENTRY'!G180</f>
        <v>0</v>
      </c>
      <c r="H5" s="3">
        <f>'BIZ kWh ENTRY'!H180</f>
        <v>0</v>
      </c>
      <c r="I5" s="3">
        <f>'BIZ kWh ENTRY'!I180</f>
        <v>0</v>
      </c>
      <c r="J5" s="3">
        <f>'BIZ kWh ENTRY'!J180</f>
        <v>0</v>
      </c>
      <c r="K5" s="3">
        <f>'BIZ kWh ENTRY'!K180</f>
        <v>0</v>
      </c>
      <c r="L5" s="3">
        <f>'BIZ kWh ENTRY'!L180</f>
        <v>0</v>
      </c>
      <c r="M5" s="3">
        <f>'BIZ kWh ENTRY'!M180</f>
        <v>0</v>
      </c>
      <c r="N5" s="3">
        <f>'BIZ kWh ENTRY'!N180</f>
        <v>0</v>
      </c>
      <c r="O5" s="153"/>
      <c r="P5" s="153"/>
      <c r="Q5" s="153"/>
      <c r="R5" s="153"/>
      <c r="S5" s="153"/>
      <c r="T5" s="153"/>
      <c r="U5" s="153"/>
      <c r="V5" s="153"/>
      <c r="W5" s="153"/>
      <c r="X5" s="153"/>
      <c r="Y5" s="153"/>
      <c r="Z5" s="153"/>
      <c r="AA5" s="153"/>
      <c r="AB5" s="153"/>
      <c r="AC5" s="153"/>
      <c r="AD5" s="153"/>
      <c r="AE5" s="153"/>
      <c r="AF5" s="153"/>
      <c r="AG5" s="153"/>
      <c r="AH5" s="153"/>
      <c r="AI5" s="153"/>
      <c r="AJ5" s="153"/>
      <c r="AK5" s="153"/>
      <c r="AL5" s="153"/>
      <c r="AM5" s="153"/>
      <c r="AN5" s="153"/>
      <c r="AO5" s="153"/>
      <c r="AP5" s="153"/>
      <c r="AQ5" s="153"/>
      <c r="AR5" s="153"/>
      <c r="AS5" s="153"/>
      <c r="AT5" s="153"/>
      <c r="AU5" s="153"/>
      <c r="AV5" s="153"/>
      <c r="AW5" s="153"/>
      <c r="AX5" s="153"/>
      <c r="AY5" s="153"/>
    </row>
    <row r="6" spans="1:53" x14ac:dyDescent="0.25">
      <c r="A6" s="575"/>
      <c r="B6" s="12" t="s">
        <v>0</v>
      </c>
      <c r="C6" s="3">
        <f>'BIZ kWh ENTRY'!C181</f>
        <v>0</v>
      </c>
      <c r="D6" s="3">
        <f>'BIZ kWh ENTRY'!D181</f>
        <v>0</v>
      </c>
      <c r="E6" s="3">
        <f>'BIZ kWh ENTRY'!E181</f>
        <v>0</v>
      </c>
      <c r="F6" s="3">
        <f>'BIZ kWh ENTRY'!F181</f>
        <v>0</v>
      </c>
      <c r="G6" s="3">
        <f>'BIZ kWh ENTRY'!G181</f>
        <v>0</v>
      </c>
      <c r="H6" s="3">
        <f>'BIZ kWh ENTRY'!H181</f>
        <v>0</v>
      </c>
      <c r="I6" s="3">
        <f>'BIZ kWh ENTRY'!I181</f>
        <v>0</v>
      </c>
      <c r="J6" s="3">
        <f>'BIZ kWh ENTRY'!J181</f>
        <v>0</v>
      </c>
      <c r="K6" s="3">
        <f>'BIZ kWh ENTRY'!K181</f>
        <v>0</v>
      </c>
      <c r="L6" s="3">
        <f>'BIZ kWh ENTRY'!L181</f>
        <v>0</v>
      </c>
      <c r="M6" s="3">
        <f>'BIZ kWh ENTRY'!M181</f>
        <v>0</v>
      </c>
      <c r="N6" s="3">
        <f>'BIZ kWh ENTRY'!N181</f>
        <v>0</v>
      </c>
      <c r="O6" s="153"/>
      <c r="P6" s="153"/>
      <c r="Q6" s="153"/>
      <c r="R6" s="153"/>
      <c r="S6" s="153"/>
      <c r="T6" s="153"/>
      <c r="U6" s="153"/>
      <c r="V6" s="153"/>
      <c r="W6" s="153"/>
      <c r="X6" s="153"/>
      <c r="Y6" s="153"/>
      <c r="Z6" s="153"/>
      <c r="AA6" s="153"/>
      <c r="AB6" s="153"/>
      <c r="AC6" s="153"/>
      <c r="AD6" s="153"/>
      <c r="AE6" s="153"/>
      <c r="AF6" s="153"/>
      <c r="AG6" s="153"/>
      <c r="AH6" s="153"/>
      <c r="AI6" s="153"/>
      <c r="AJ6" s="153"/>
      <c r="AK6" s="153"/>
      <c r="AL6" s="153"/>
      <c r="AM6" s="153"/>
      <c r="AN6" s="153"/>
      <c r="AO6" s="153"/>
      <c r="AP6" s="153"/>
      <c r="AQ6" s="153"/>
      <c r="AR6" s="153"/>
      <c r="AS6" s="153"/>
      <c r="AT6" s="153"/>
      <c r="AU6" s="153"/>
      <c r="AV6" s="153"/>
      <c r="AW6" s="153"/>
      <c r="AX6" s="153"/>
      <c r="AY6" s="153"/>
    </row>
    <row r="7" spans="1:53" x14ac:dyDescent="0.25">
      <c r="A7" s="575"/>
      <c r="B7" s="11" t="s">
        <v>21</v>
      </c>
      <c r="C7" s="3">
        <f>'BIZ kWh ENTRY'!C182</f>
        <v>0</v>
      </c>
      <c r="D7" s="3">
        <f>'BIZ kWh ENTRY'!D182</f>
        <v>0</v>
      </c>
      <c r="E7" s="3">
        <f>'BIZ kWh ENTRY'!E182</f>
        <v>0</v>
      </c>
      <c r="F7" s="3">
        <f>'BIZ kWh ENTRY'!F182</f>
        <v>0</v>
      </c>
      <c r="G7" s="3">
        <f>'BIZ kWh ENTRY'!G182</f>
        <v>0</v>
      </c>
      <c r="H7" s="3">
        <f>'BIZ kWh ENTRY'!H182</f>
        <v>0</v>
      </c>
      <c r="I7" s="3">
        <f>'BIZ kWh ENTRY'!I182</f>
        <v>0</v>
      </c>
      <c r="J7" s="3">
        <f>'BIZ kWh ENTRY'!J182</f>
        <v>0</v>
      </c>
      <c r="K7" s="3">
        <f>'BIZ kWh ENTRY'!K182</f>
        <v>0</v>
      </c>
      <c r="L7" s="3">
        <f>'BIZ kWh ENTRY'!L182</f>
        <v>0</v>
      </c>
      <c r="M7" s="3">
        <f>'BIZ kWh ENTRY'!M182</f>
        <v>0</v>
      </c>
      <c r="N7" s="3">
        <f>'BIZ kWh ENTRY'!N182</f>
        <v>0</v>
      </c>
      <c r="O7" s="153"/>
      <c r="P7" s="153"/>
      <c r="Q7" s="153"/>
      <c r="R7" s="153"/>
      <c r="S7" s="153"/>
      <c r="T7" s="153"/>
      <c r="U7" s="153"/>
      <c r="V7" s="153"/>
      <c r="W7" s="153"/>
      <c r="X7" s="153"/>
      <c r="Y7" s="153"/>
      <c r="Z7" s="153"/>
      <c r="AA7" s="153"/>
      <c r="AB7" s="153"/>
      <c r="AC7" s="153"/>
      <c r="AD7" s="153"/>
      <c r="AE7" s="153"/>
      <c r="AF7" s="153"/>
      <c r="AG7" s="153"/>
      <c r="AH7" s="153"/>
      <c r="AI7" s="153"/>
      <c r="AJ7" s="153"/>
      <c r="AK7" s="153"/>
      <c r="AL7" s="153"/>
      <c r="AM7" s="153"/>
      <c r="AN7" s="153"/>
      <c r="AO7" s="153"/>
      <c r="AP7" s="153"/>
      <c r="AQ7" s="153"/>
      <c r="AR7" s="153"/>
      <c r="AS7" s="153"/>
      <c r="AT7" s="153"/>
      <c r="AU7" s="153"/>
      <c r="AV7" s="153"/>
      <c r="AW7" s="153"/>
      <c r="AX7" s="153"/>
      <c r="AY7" s="153"/>
    </row>
    <row r="8" spans="1:53" x14ac:dyDescent="0.25">
      <c r="A8" s="575"/>
      <c r="B8" s="11" t="s">
        <v>1</v>
      </c>
      <c r="C8" s="3">
        <f>'BIZ kWh ENTRY'!C183</f>
        <v>0</v>
      </c>
      <c r="D8" s="3">
        <f>'BIZ kWh ENTRY'!D183</f>
        <v>0</v>
      </c>
      <c r="E8" s="3">
        <f>'BIZ kWh ENTRY'!E183</f>
        <v>0</v>
      </c>
      <c r="F8" s="3">
        <f>'BIZ kWh ENTRY'!F183</f>
        <v>0</v>
      </c>
      <c r="G8" s="3">
        <f>'BIZ kWh ENTRY'!G183</f>
        <v>0</v>
      </c>
      <c r="H8" s="3">
        <f>'BIZ kWh ENTRY'!H183</f>
        <v>0</v>
      </c>
      <c r="I8" s="3">
        <f>'BIZ kWh ENTRY'!I183</f>
        <v>0</v>
      </c>
      <c r="J8" s="3">
        <f>'BIZ kWh ENTRY'!J183</f>
        <v>0</v>
      </c>
      <c r="K8" s="3">
        <f>'BIZ kWh ENTRY'!K183</f>
        <v>0</v>
      </c>
      <c r="L8" s="3">
        <f>'BIZ kWh ENTRY'!L183</f>
        <v>0</v>
      </c>
      <c r="M8" s="3">
        <f>'BIZ kWh ENTRY'!M183</f>
        <v>0</v>
      </c>
      <c r="N8" s="3">
        <f>'BIZ kWh ENTRY'!N183</f>
        <v>0</v>
      </c>
      <c r="O8" s="153"/>
      <c r="P8" s="153"/>
      <c r="Q8" s="153"/>
      <c r="R8" s="153"/>
      <c r="S8" s="153"/>
      <c r="T8" s="153"/>
      <c r="U8" s="153"/>
      <c r="V8" s="153"/>
      <c r="W8" s="153"/>
      <c r="X8" s="153"/>
      <c r="Y8" s="153"/>
      <c r="Z8" s="153"/>
      <c r="AA8" s="153"/>
      <c r="AB8" s="153"/>
      <c r="AC8" s="153"/>
      <c r="AD8" s="153"/>
      <c r="AE8" s="153"/>
      <c r="AF8" s="153"/>
      <c r="AG8" s="153"/>
      <c r="AH8" s="153"/>
      <c r="AI8" s="153"/>
      <c r="AJ8" s="153"/>
      <c r="AK8" s="153"/>
      <c r="AL8" s="153"/>
      <c r="AM8" s="153"/>
      <c r="AN8" s="153"/>
      <c r="AO8" s="153"/>
      <c r="AP8" s="153"/>
      <c r="AQ8" s="153"/>
      <c r="AR8" s="153"/>
      <c r="AS8" s="153"/>
      <c r="AT8" s="153"/>
      <c r="AU8" s="153"/>
      <c r="AV8" s="153"/>
      <c r="AW8" s="153"/>
      <c r="AX8" s="153"/>
      <c r="AY8" s="153"/>
    </row>
    <row r="9" spans="1:53" x14ac:dyDescent="0.25">
      <c r="A9" s="575"/>
      <c r="B9" s="12" t="s">
        <v>22</v>
      </c>
      <c r="C9" s="3">
        <f>'BIZ kWh ENTRY'!C184</f>
        <v>0</v>
      </c>
      <c r="D9" s="3">
        <f>'BIZ kWh ENTRY'!D184</f>
        <v>0</v>
      </c>
      <c r="E9" s="3">
        <f>'BIZ kWh ENTRY'!E184</f>
        <v>0</v>
      </c>
      <c r="F9" s="3">
        <f>'BIZ kWh ENTRY'!F184</f>
        <v>0</v>
      </c>
      <c r="G9" s="3">
        <f>'BIZ kWh ENTRY'!G184</f>
        <v>0</v>
      </c>
      <c r="H9" s="3">
        <f>'BIZ kWh ENTRY'!H184</f>
        <v>0</v>
      </c>
      <c r="I9" s="3">
        <f>'BIZ kWh ENTRY'!I184</f>
        <v>188391.71756744385</v>
      </c>
      <c r="J9" s="3">
        <f>'BIZ kWh ENTRY'!J184</f>
        <v>6006.446044921875</v>
      </c>
      <c r="K9" s="3">
        <f>'BIZ kWh ENTRY'!K184</f>
        <v>3003.2230224609375</v>
      </c>
      <c r="L9" s="3">
        <f>'BIZ kWh ENTRY'!L184</f>
        <v>0</v>
      </c>
      <c r="M9" s="3">
        <f>'BIZ kWh ENTRY'!M184</f>
        <v>0</v>
      </c>
      <c r="N9" s="3">
        <f>'BIZ kWh ENTRY'!N184</f>
        <v>12109.3017578125</v>
      </c>
      <c r="O9" s="153"/>
      <c r="P9" s="153"/>
      <c r="Q9" s="153"/>
      <c r="R9" s="153"/>
      <c r="S9" s="153"/>
      <c r="T9" s="153"/>
      <c r="U9" s="153"/>
      <c r="V9" s="153"/>
      <c r="W9" s="153"/>
      <c r="X9" s="153"/>
      <c r="Y9" s="153"/>
      <c r="Z9" s="153"/>
      <c r="AA9" s="153"/>
      <c r="AB9" s="153"/>
      <c r="AC9" s="153"/>
      <c r="AD9" s="153"/>
      <c r="AE9" s="153"/>
      <c r="AF9" s="153"/>
      <c r="AG9" s="153"/>
      <c r="AH9" s="153"/>
      <c r="AI9" s="153"/>
      <c r="AJ9" s="153"/>
      <c r="AK9" s="153"/>
      <c r="AL9" s="153"/>
      <c r="AM9" s="153"/>
      <c r="AN9" s="153"/>
      <c r="AO9" s="153"/>
      <c r="AP9" s="153"/>
      <c r="AQ9" s="153"/>
      <c r="AR9" s="153"/>
      <c r="AS9" s="153"/>
      <c r="AT9" s="153"/>
      <c r="AU9" s="153"/>
      <c r="AV9" s="153"/>
      <c r="AW9" s="153"/>
      <c r="AX9" s="153"/>
      <c r="AY9" s="153"/>
    </row>
    <row r="10" spans="1:53" x14ac:dyDescent="0.25">
      <c r="A10" s="575"/>
      <c r="B10" s="11" t="s">
        <v>9</v>
      </c>
      <c r="C10" s="3">
        <f>'BIZ kWh ENTRY'!C185</f>
        <v>0</v>
      </c>
      <c r="D10" s="3">
        <f>'BIZ kWh ENTRY'!D185</f>
        <v>0</v>
      </c>
      <c r="E10" s="3">
        <f>'BIZ kWh ENTRY'!E185</f>
        <v>0</v>
      </c>
      <c r="F10" s="3">
        <f>'BIZ kWh ENTRY'!F185</f>
        <v>0</v>
      </c>
      <c r="G10" s="3">
        <f>'BIZ kWh ENTRY'!G185</f>
        <v>0</v>
      </c>
      <c r="H10" s="3">
        <f>'BIZ kWh ENTRY'!H185</f>
        <v>0</v>
      </c>
      <c r="I10" s="3">
        <f>'BIZ kWh ENTRY'!I185</f>
        <v>0</v>
      </c>
      <c r="J10" s="3">
        <f>'BIZ kWh ENTRY'!J185</f>
        <v>0</v>
      </c>
      <c r="K10" s="3">
        <f>'BIZ kWh ENTRY'!K185</f>
        <v>0</v>
      </c>
      <c r="L10" s="3">
        <f>'BIZ kWh ENTRY'!L185</f>
        <v>0</v>
      </c>
      <c r="M10" s="3">
        <f>'BIZ kWh ENTRY'!M185</f>
        <v>0</v>
      </c>
      <c r="N10" s="3">
        <f>'BIZ kWh ENTRY'!N185</f>
        <v>0</v>
      </c>
      <c r="O10" s="153"/>
      <c r="P10" s="153"/>
      <c r="Q10" s="153"/>
      <c r="R10" s="153"/>
      <c r="S10" s="153"/>
      <c r="T10" s="153"/>
      <c r="U10" s="153"/>
      <c r="V10" s="153"/>
      <c r="W10" s="153"/>
      <c r="X10" s="153"/>
      <c r="Y10" s="153"/>
      <c r="Z10" s="153"/>
      <c r="AA10" s="153"/>
      <c r="AB10" s="153"/>
      <c r="AC10" s="153"/>
      <c r="AD10" s="153"/>
      <c r="AE10" s="153"/>
      <c r="AF10" s="153"/>
      <c r="AG10" s="153"/>
      <c r="AH10" s="153"/>
      <c r="AI10" s="153"/>
      <c r="AJ10" s="153"/>
      <c r="AK10" s="153"/>
      <c r="AL10" s="153"/>
      <c r="AM10" s="153"/>
      <c r="AN10" s="153"/>
      <c r="AO10" s="153"/>
      <c r="AP10" s="153"/>
      <c r="AQ10" s="153"/>
      <c r="AR10" s="153"/>
      <c r="AS10" s="153"/>
      <c r="AT10" s="153"/>
      <c r="AU10" s="153"/>
      <c r="AV10" s="153"/>
      <c r="AW10" s="153"/>
      <c r="AX10" s="153"/>
      <c r="AY10" s="153"/>
    </row>
    <row r="11" spans="1:53" x14ac:dyDescent="0.25">
      <c r="A11" s="575"/>
      <c r="B11" s="11" t="s">
        <v>3</v>
      </c>
      <c r="C11" s="3">
        <f>'BIZ kWh ENTRY'!C186</f>
        <v>0</v>
      </c>
      <c r="D11" s="3">
        <f>'BIZ kWh ENTRY'!D186</f>
        <v>0</v>
      </c>
      <c r="E11" s="3">
        <f>'BIZ kWh ENTRY'!E186</f>
        <v>0</v>
      </c>
      <c r="F11" s="3">
        <f>'BIZ kWh ENTRY'!F186</f>
        <v>0</v>
      </c>
      <c r="G11" s="3">
        <f>'BIZ kWh ENTRY'!G186</f>
        <v>0</v>
      </c>
      <c r="H11" s="3">
        <f>'BIZ kWh ENTRY'!H186</f>
        <v>0</v>
      </c>
      <c r="I11" s="3">
        <f>'BIZ kWh ENTRY'!I186</f>
        <v>0</v>
      </c>
      <c r="J11" s="3">
        <f>'BIZ kWh ENTRY'!J186</f>
        <v>0</v>
      </c>
      <c r="K11" s="3">
        <f>'BIZ kWh ENTRY'!K186</f>
        <v>0</v>
      </c>
      <c r="L11" s="3">
        <f>'BIZ kWh ENTRY'!L186</f>
        <v>2188.6162109375</v>
      </c>
      <c r="M11" s="3">
        <f>'BIZ kWh ENTRY'!M186</f>
        <v>0</v>
      </c>
      <c r="N11" s="3">
        <f>'BIZ kWh ENTRY'!N186</f>
        <v>0</v>
      </c>
      <c r="O11" s="153"/>
      <c r="P11" s="153"/>
      <c r="Q11" s="153"/>
      <c r="R11" s="153"/>
      <c r="S11" s="153"/>
      <c r="T11" s="153"/>
      <c r="U11" s="153"/>
      <c r="V11" s="153"/>
      <c r="W11" s="153"/>
      <c r="X11" s="153"/>
      <c r="Y11" s="153"/>
      <c r="Z11" s="153"/>
      <c r="AA11" s="153"/>
      <c r="AB11" s="153"/>
      <c r="AC11" s="153"/>
      <c r="AD11" s="153"/>
      <c r="AE11" s="153"/>
      <c r="AF11" s="153"/>
      <c r="AG11" s="153"/>
      <c r="AH11" s="153"/>
      <c r="AI11" s="153"/>
      <c r="AJ11" s="153"/>
      <c r="AK11" s="153"/>
      <c r="AL11" s="153"/>
      <c r="AM11" s="153"/>
      <c r="AN11" s="153"/>
      <c r="AO11" s="153"/>
      <c r="AP11" s="153"/>
      <c r="AQ11" s="153"/>
      <c r="AR11" s="153"/>
      <c r="AS11" s="153"/>
      <c r="AT11" s="153"/>
      <c r="AU11" s="153"/>
      <c r="AV11" s="153"/>
      <c r="AW11" s="153"/>
      <c r="AX11" s="153"/>
      <c r="AY11" s="153"/>
    </row>
    <row r="12" spans="1:53" x14ac:dyDescent="0.25">
      <c r="A12" s="575"/>
      <c r="B12" s="11" t="s">
        <v>4</v>
      </c>
      <c r="C12" s="3">
        <f>'BIZ kWh ENTRY'!C187</f>
        <v>50344.794738769531</v>
      </c>
      <c r="D12" s="3">
        <f>'BIZ kWh ENTRY'!D187</f>
        <v>0</v>
      </c>
      <c r="E12" s="3">
        <f>'BIZ kWh ENTRY'!E187</f>
        <v>0</v>
      </c>
      <c r="F12" s="3">
        <f>'BIZ kWh ENTRY'!F187</f>
        <v>26074.294846599994</v>
      </c>
      <c r="G12" s="3">
        <f>'BIZ kWh ENTRY'!G187</f>
        <v>42531.717227999994</v>
      </c>
      <c r="H12" s="3">
        <f>'BIZ kWh ENTRY'!H187</f>
        <v>153711.09054182831</v>
      </c>
      <c r="I12" s="3">
        <f>'BIZ kWh ENTRY'!I187</f>
        <v>51792.490158081055</v>
      </c>
      <c r="J12" s="3">
        <f>'BIZ kWh ENTRY'!J187</f>
        <v>754.56085205078125</v>
      </c>
      <c r="K12" s="3">
        <f>'BIZ kWh ENTRY'!K187</f>
        <v>74747.882587461907</v>
      </c>
      <c r="L12" s="3">
        <f>'BIZ kWh ENTRY'!L187</f>
        <v>20329.424114999998</v>
      </c>
      <c r="M12" s="3">
        <f>'BIZ kWh ENTRY'!M187</f>
        <v>0</v>
      </c>
      <c r="N12" s="3">
        <f>'BIZ kWh ENTRY'!N187</f>
        <v>41773.53515625</v>
      </c>
      <c r="O12" s="153"/>
      <c r="P12" s="153"/>
      <c r="Q12" s="153"/>
      <c r="R12" s="153"/>
      <c r="S12" s="153"/>
      <c r="T12" s="153"/>
      <c r="U12" s="153"/>
      <c r="V12" s="153"/>
      <c r="W12" s="153"/>
      <c r="X12" s="153"/>
      <c r="Y12" s="153"/>
      <c r="Z12" s="153"/>
      <c r="AA12" s="153"/>
      <c r="AB12" s="153"/>
      <c r="AC12" s="153"/>
      <c r="AD12" s="153"/>
      <c r="AE12" s="153"/>
      <c r="AF12" s="153"/>
      <c r="AG12" s="153"/>
      <c r="AH12" s="153"/>
      <c r="AI12" s="153"/>
      <c r="AJ12" s="153"/>
      <c r="AK12" s="153"/>
      <c r="AL12" s="153"/>
      <c r="AM12" s="153"/>
      <c r="AN12" s="153"/>
      <c r="AO12" s="153"/>
      <c r="AP12" s="153"/>
      <c r="AQ12" s="153"/>
      <c r="AR12" s="153"/>
      <c r="AS12" s="153"/>
      <c r="AT12" s="153"/>
      <c r="AU12" s="153"/>
      <c r="AV12" s="153"/>
      <c r="AW12" s="153"/>
      <c r="AX12" s="153"/>
      <c r="AY12" s="153"/>
    </row>
    <row r="13" spans="1:53" x14ac:dyDescent="0.25">
      <c r="A13" s="575"/>
      <c r="B13" s="11" t="s">
        <v>5</v>
      </c>
      <c r="C13" s="3">
        <f>'BIZ kWh ENTRY'!C188</f>
        <v>0</v>
      </c>
      <c r="D13" s="3">
        <f>'BIZ kWh ENTRY'!D188</f>
        <v>0</v>
      </c>
      <c r="E13" s="3">
        <f>'BIZ kWh ENTRY'!E188</f>
        <v>0</v>
      </c>
      <c r="F13" s="3">
        <f>'BIZ kWh ENTRY'!F188</f>
        <v>0</v>
      </c>
      <c r="G13" s="3">
        <f>'BIZ kWh ENTRY'!G188</f>
        <v>0</v>
      </c>
      <c r="H13" s="3">
        <f>'BIZ kWh ENTRY'!H188</f>
        <v>0</v>
      </c>
      <c r="I13" s="3">
        <f>'BIZ kWh ENTRY'!I188</f>
        <v>0</v>
      </c>
      <c r="J13" s="3">
        <f>'BIZ kWh ENTRY'!J188</f>
        <v>0</v>
      </c>
      <c r="K13" s="3">
        <f>'BIZ kWh ENTRY'!K188</f>
        <v>0</v>
      </c>
      <c r="L13" s="3">
        <f>'BIZ kWh ENTRY'!L188</f>
        <v>0</v>
      </c>
      <c r="M13" s="3">
        <f>'BIZ kWh ENTRY'!M188</f>
        <v>0</v>
      </c>
      <c r="N13" s="3">
        <f>'BIZ kWh ENTRY'!N188</f>
        <v>0</v>
      </c>
      <c r="O13" s="153"/>
      <c r="P13" s="153"/>
      <c r="Q13" s="153"/>
      <c r="R13" s="153"/>
      <c r="S13" s="153"/>
      <c r="T13" s="153"/>
      <c r="U13" s="153"/>
      <c r="V13" s="153"/>
      <c r="W13" s="153"/>
      <c r="X13" s="153"/>
      <c r="Y13" s="153"/>
      <c r="Z13" s="153"/>
      <c r="AA13" s="153"/>
      <c r="AB13" s="153"/>
      <c r="AC13" s="153"/>
      <c r="AD13" s="153"/>
      <c r="AE13" s="153"/>
      <c r="AF13" s="153"/>
      <c r="AG13" s="153"/>
      <c r="AH13" s="153"/>
      <c r="AI13" s="153"/>
      <c r="AJ13" s="153"/>
      <c r="AK13" s="153"/>
      <c r="AL13" s="153"/>
      <c r="AM13" s="153"/>
      <c r="AN13" s="153"/>
      <c r="AO13" s="153"/>
      <c r="AP13" s="153"/>
      <c r="AQ13" s="153"/>
      <c r="AR13" s="153"/>
      <c r="AS13" s="153"/>
      <c r="AT13" s="153"/>
      <c r="AU13" s="153"/>
      <c r="AV13" s="153"/>
      <c r="AW13" s="153"/>
      <c r="AX13" s="153"/>
      <c r="AY13" s="153"/>
    </row>
    <row r="14" spans="1:53" x14ac:dyDescent="0.25">
      <c r="A14" s="575"/>
      <c r="B14" s="11" t="s">
        <v>23</v>
      </c>
      <c r="C14" s="3">
        <f>'BIZ kWh ENTRY'!C189</f>
        <v>4367.5001220703125</v>
      </c>
      <c r="D14" s="3">
        <f>'BIZ kWh ENTRY'!D189</f>
        <v>0</v>
      </c>
      <c r="E14" s="3">
        <f>'BIZ kWh ENTRY'!E189</f>
        <v>0</v>
      </c>
      <c r="F14" s="3">
        <f>'BIZ kWh ENTRY'!F189</f>
        <v>0</v>
      </c>
      <c r="G14" s="3">
        <f>'BIZ kWh ENTRY'!G189</f>
        <v>0</v>
      </c>
      <c r="H14" s="3">
        <f>'BIZ kWh ENTRY'!H189</f>
        <v>0</v>
      </c>
      <c r="I14" s="3">
        <f>'BIZ kWh ENTRY'!I189</f>
        <v>0</v>
      </c>
      <c r="J14" s="3">
        <f>'BIZ kWh ENTRY'!J189</f>
        <v>0</v>
      </c>
      <c r="K14" s="3">
        <f>'BIZ kWh ENTRY'!K189</f>
        <v>5823.33349609375</v>
      </c>
      <c r="L14" s="3">
        <f>'BIZ kWh ENTRY'!L189</f>
        <v>0</v>
      </c>
      <c r="M14" s="3">
        <f>'BIZ kWh ENTRY'!M189</f>
        <v>0</v>
      </c>
      <c r="N14" s="3">
        <f>'BIZ kWh ENTRY'!N189</f>
        <v>2911.666748046875</v>
      </c>
      <c r="O14" s="153"/>
      <c r="P14" s="153"/>
      <c r="Q14" s="153"/>
      <c r="R14" s="153"/>
      <c r="S14" s="153"/>
      <c r="T14" s="153"/>
      <c r="U14" s="153"/>
      <c r="V14" s="153"/>
      <c r="W14" s="153"/>
      <c r="X14" s="153"/>
      <c r="Y14" s="153"/>
      <c r="Z14" s="153"/>
      <c r="AA14" s="153"/>
      <c r="AB14" s="153"/>
      <c r="AC14" s="153"/>
      <c r="AD14" s="153"/>
      <c r="AE14" s="153"/>
      <c r="AF14" s="153"/>
      <c r="AG14" s="153"/>
      <c r="AH14" s="153"/>
      <c r="AI14" s="153"/>
      <c r="AJ14" s="153"/>
      <c r="AK14" s="153"/>
      <c r="AL14" s="153"/>
      <c r="AM14" s="153"/>
      <c r="AN14" s="153"/>
      <c r="AO14" s="153"/>
      <c r="AP14" s="153"/>
      <c r="AQ14" s="153"/>
      <c r="AR14" s="153"/>
      <c r="AS14" s="153"/>
      <c r="AT14" s="153"/>
      <c r="AU14" s="153"/>
      <c r="AV14" s="153"/>
      <c r="AW14" s="153"/>
      <c r="AX14" s="153"/>
      <c r="AY14" s="153"/>
    </row>
    <row r="15" spans="1:53" x14ac:dyDescent="0.25">
      <c r="A15" s="575"/>
      <c r="B15" s="11" t="s">
        <v>24</v>
      </c>
      <c r="C15" s="3">
        <f>'BIZ kWh ENTRY'!C190</f>
        <v>0</v>
      </c>
      <c r="D15" s="3">
        <f>'BIZ kWh ENTRY'!D190</f>
        <v>0</v>
      </c>
      <c r="E15" s="3">
        <f>'BIZ kWh ENTRY'!E190</f>
        <v>0</v>
      </c>
      <c r="F15" s="3">
        <f>'BIZ kWh ENTRY'!F190</f>
        <v>0</v>
      </c>
      <c r="G15" s="3">
        <f>'BIZ kWh ENTRY'!G190</f>
        <v>0</v>
      </c>
      <c r="H15" s="3">
        <f>'BIZ kWh ENTRY'!H190</f>
        <v>0</v>
      </c>
      <c r="I15" s="3">
        <f>'BIZ kWh ENTRY'!I190</f>
        <v>0</v>
      </c>
      <c r="J15" s="3">
        <f>'BIZ kWh ENTRY'!J190</f>
        <v>0</v>
      </c>
      <c r="K15" s="3">
        <f>'BIZ kWh ENTRY'!K190</f>
        <v>0</v>
      </c>
      <c r="L15" s="3">
        <f>'BIZ kWh ENTRY'!L190</f>
        <v>0</v>
      </c>
      <c r="M15" s="3">
        <f>'BIZ kWh ENTRY'!M190</f>
        <v>0</v>
      </c>
      <c r="N15" s="3">
        <f>'BIZ kWh ENTRY'!N190</f>
        <v>0</v>
      </c>
      <c r="O15" s="153"/>
      <c r="P15" s="153"/>
      <c r="Q15" s="153"/>
      <c r="R15" s="153"/>
      <c r="S15" s="153"/>
      <c r="T15" s="153"/>
      <c r="U15" s="153"/>
      <c r="V15" s="153"/>
      <c r="W15" s="153"/>
      <c r="X15" s="153"/>
      <c r="Y15" s="153"/>
      <c r="Z15" s="153"/>
      <c r="AA15" s="153"/>
      <c r="AB15" s="153"/>
      <c r="AC15" s="153"/>
      <c r="AD15" s="153"/>
      <c r="AE15" s="153"/>
      <c r="AF15" s="153"/>
      <c r="AG15" s="153"/>
      <c r="AH15" s="153"/>
      <c r="AI15" s="153"/>
      <c r="AJ15" s="153"/>
      <c r="AK15" s="153"/>
      <c r="AL15" s="153"/>
      <c r="AM15" s="153"/>
      <c r="AN15" s="153"/>
      <c r="AO15" s="153"/>
      <c r="AP15" s="153"/>
      <c r="AQ15" s="153"/>
      <c r="AR15" s="153"/>
      <c r="AS15" s="153"/>
      <c r="AT15" s="153"/>
      <c r="AU15" s="153"/>
      <c r="AV15" s="153"/>
      <c r="AW15" s="153"/>
      <c r="AX15" s="153"/>
      <c r="AY15" s="153"/>
    </row>
    <row r="16" spans="1:53" x14ac:dyDescent="0.25">
      <c r="A16" s="575"/>
      <c r="B16" s="11" t="s">
        <v>7</v>
      </c>
      <c r="C16" s="3">
        <f>'BIZ kWh ENTRY'!C191</f>
        <v>0</v>
      </c>
      <c r="D16" s="3">
        <f>'BIZ kWh ENTRY'!D191</f>
        <v>0</v>
      </c>
      <c r="E16" s="3">
        <f>'BIZ kWh ENTRY'!E191</f>
        <v>0</v>
      </c>
      <c r="F16" s="3">
        <f>'BIZ kWh ENTRY'!F191</f>
        <v>0</v>
      </c>
      <c r="G16" s="3">
        <f>'BIZ kWh ENTRY'!G191</f>
        <v>0</v>
      </c>
      <c r="H16" s="3">
        <f>'BIZ kWh ENTRY'!H191</f>
        <v>0</v>
      </c>
      <c r="I16" s="3">
        <f>'BIZ kWh ENTRY'!I191</f>
        <v>0</v>
      </c>
      <c r="J16" s="3">
        <f>'BIZ kWh ENTRY'!J191</f>
        <v>0</v>
      </c>
      <c r="K16" s="3">
        <f>'BIZ kWh ENTRY'!K191</f>
        <v>0</v>
      </c>
      <c r="L16" s="3">
        <f>'BIZ kWh ENTRY'!L191</f>
        <v>0</v>
      </c>
      <c r="M16" s="3">
        <f>'BIZ kWh ENTRY'!M191</f>
        <v>0</v>
      </c>
      <c r="N16" s="3">
        <f>'BIZ kWh ENTRY'!N191</f>
        <v>0</v>
      </c>
      <c r="O16" s="153"/>
      <c r="P16" s="153"/>
      <c r="Q16" s="153"/>
      <c r="R16" s="153"/>
      <c r="S16" s="153"/>
      <c r="T16" s="153"/>
      <c r="U16" s="153"/>
      <c r="V16" s="153"/>
      <c r="W16" s="153"/>
      <c r="X16" s="153"/>
      <c r="Y16" s="153"/>
      <c r="Z16" s="153"/>
      <c r="AA16" s="153"/>
      <c r="AB16" s="153"/>
      <c r="AC16" s="153"/>
      <c r="AD16" s="153"/>
      <c r="AE16" s="153"/>
      <c r="AF16" s="153"/>
      <c r="AG16" s="153"/>
      <c r="AH16" s="153"/>
      <c r="AI16" s="153"/>
      <c r="AJ16" s="153"/>
      <c r="AK16" s="153"/>
      <c r="AL16" s="153"/>
      <c r="AM16" s="153"/>
      <c r="AN16" s="153"/>
      <c r="AO16" s="153"/>
      <c r="AP16" s="153"/>
      <c r="AQ16" s="153"/>
      <c r="AR16" s="153"/>
      <c r="AS16" s="153"/>
      <c r="AT16" s="153"/>
      <c r="AU16" s="153"/>
      <c r="AV16" s="153"/>
      <c r="AW16" s="153"/>
      <c r="AX16" s="153"/>
      <c r="AY16" s="153"/>
    </row>
    <row r="17" spans="1:51" x14ac:dyDescent="0.25">
      <c r="A17" s="575"/>
      <c r="B17" s="11" t="s">
        <v>8</v>
      </c>
      <c r="C17" s="3">
        <f>'BIZ kWh ENTRY'!C192</f>
        <v>0</v>
      </c>
      <c r="D17" s="3">
        <f>'BIZ kWh ENTRY'!D192</f>
        <v>0</v>
      </c>
      <c r="E17" s="3">
        <f>'BIZ kWh ENTRY'!E192</f>
        <v>0</v>
      </c>
      <c r="F17" s="3">
        <f>'BIZ kWh ENTRY'!F192</f>
        <v>0</v>
      </c>
      <c r="G17" s="3">
        <f>'BIZ kWh ENTRY'!G192</f>
        <v>0</v>
      </c>
      <c r="H17" s="3">
        <f>'BIZ kWh ENTRY'!H192</f>
        <v>0</v>
      </c>
      <c r="I17" s="3">
        <f>'BIZ kWh ENTRY'!I192</f>
        <v>0</v>
      </c>
      <c r="J17" s="3">
        <f>'BIZ kWh ENTRY'!J192</f>
        <v>0</v>
      </c>
      <c r="K17" s="3">
        <f>'BIZ kWh ENTRY'!K192</f>
        <v>0</v>
      </c>
      <c r="L17" s="3">
        <f>'BIZ kWh ENTRY'!L192</f>
        <v>0</v>
      </c>
      <c r="M17" s="3">
        <f>'BIZ kWh ENTRY'!M192</f>
        <v>0</v>
      </c>
      <c r="N17" s="3">
        <f>'BIZ kWh ENTRY'!N192</f>
        <v>0</v>
      </c>
      <c r="O17" s="153"/>
      <c r="P17" s="153"/>
      <c r="Q17" s="153"/>
      <c r="R17" s="153"/>
      <c r="S17" s="153"/>
      <c r="T17" s="153"/>
      <c r="U17" s="153"/>
      <c r="V17" s="153"/>
      <c r="W17" s="153"/>
      <c r="X17" s="153"/>
      <c r="Y17" s="153"/>
      <c r="Z17" s="153"/>
      <c r="AA17" s="153"/>
      <c r="AB17" s="153"/>
      <c r="AC17" s="153"/>
      <c r="AD17" s="153"/>
      <c r="AE17" s="153"/>
      <c r="AF17" s="153"/>
      <c r="AG17" s="153"/>
      <c r="AH17" s="153"/>
      <c r="AI17" s="153"/>
      <c r="AJ17" s="153"/>
      <c r="AK17" s="153"/>
      <c r="AL17" s="153"/>
      <c r="AM17" s="153"/>
      <c r="AN17" s="153"/>
      <c r="AO17" s="153"/>
      <c r="AP17" s="153"/>
      <c r="AQ17" s="153"/>
      <c r="AR17" s="153"/>
      <c r="AS17" s="153"/>
      <c r="AT17" s="153"/>
      <c r="AU17" s="153"/>
      <c r="AV17" s="153"/>
      <c r="AW17" s="153"/>
      <c r="AX17" s="153"/>
      <c r="AY17" s="153"/>
    </row>
    <row r="18" spans="1:51" x14ac:dyDescent="0.25">
      <c r="A18" s="575"/>
      <c r="B18" s="11" t="s">
        <v>11</v>
      </c>
      <c r="C18" s="3"/>
      <c r="D18" s="3"/>
      <c r="E18" s="235"/>
      <c r="F18" s="235"/>
      <c r="G18" s="235"/>
      <c r="H18" s="235"/>
      <c r="I18" s="235"/>
      <c r="J18" s="235"/>
      <c r="K18" s="235"/>
      <c r="L18" s="235"/>
      <c r="M18" s="235"/>
      <c r="N18" s="235"/>
      <c r="O18" s="153"/>
      <c r="P18" s="153"/>
      <c r="Q18" s="153"/>
      <c r="R18" s="153"/>
      <c r="S18" s="153"/>
      <c r="T18" s="153"/>
      <c r="U18" s="153"/>
      <c r="V18" s="153"/>
      <c r="W18" s="153"/>
      <c r="X18" s="153"/>
      <c r="Y18" s="153"/>
      <c r="Z18" s="153"/>
      <c r="AA18" s="153"/>
      <c r="AB18" s="153"/>
      <c r="AC18" s="153"/>
      <c r="AD18" s="153"/>
      <c r="AE18" s="153"/>
      <c r="AF18" s="153"/>
      <c r="AG18" s="153"/>
      <c r="AH18" s="153"/>
      <c r="AI18" s="153"/>
      <c r="AJ18" s="153"/>
      <c r="AK18" s="153"/>
      <c r="AL18" s="153"/>
      <c r="AM18" s="153"/>
      <c r="AN18" s="153"/>
      <c r="AO18" s="153"/>
      <c r="AP18" s="153"/>
      <c r="AQ18" s="153"/>
      <c r="AR18" s="153"/>
      <c r="AS18" s="153"/>
      <c r="AT18" s="153"/>
      <c r="AU18" s="153"/>
      <c r="AV18" s="153"/>
      <c r="AW18" s="153"/>
      <c r="AX18" s="153"/>
      <c r="AY18" s="153"/>
    </row>
    <row r="19" spans="1:51" ht="15.75" thickBot="1" x14ac:dyDescent="0.3">
      <c r="A19" s="576"/>
      <c r="B19" s="15" t="str">
        <f>' LI 1M - RES'!B16</f>
        <v>Monthly kWh</v>
      </c>
      <c r="C19" s="236">
        <f>SUM(C5:C18)</f>
        <v>54712.294860839844</v>
      </c>
      <c r="D19" s="236">
        <f t="shared" ref="D19:AY19" si="1">SUM(D5:D18)</f>
        <v>0</v>
      </c>
      <c r="E19" s="236">
        <f t="shared" si="1"/>
        <v>0</v>
      </c>
      <c r="F19" s="236">
        <f t="shared" si="1"/>
        <v>26074.294846599994</v>
      </c>
      <c r="G19" s="236">
        <f t="shared" si="1"/>
        <v>42531.717227999994</v>
      </c>
      <c r="H19" s="236">
        <f t="shared" si="1"/>
        <v>153711.09054182831</v>
      </c>
      <c r="I19" s="236">
        <f t="shared" si="1"/>
        <v>240184.2077255249</v>
      </c>
      <c r="J19" s="236">
        <f t="shared" si="1"/>
        <v>6761.0068969726563</v>
      </c>
      <c r="K19" s="236">
        <f t="shared" si="1"/>
        <v>83574.439106016594</v>
      </c>
      <c r="L19" s="236">
        <f t="shared" si="1"/>
        <v>22518.040325937498</v>
      </c>
      <c r="M19" s="236">
        <f t="shared" si="1"/>
        <v>0</v>
      </c>
      <c r="N19" s="236">
        <f t="shared" si="1"/>
        <v>56794.503662109375</v>
      </c>
      <c r="O19" s="237">
        <f t="shared" si="1"/>
        <v>0</v>
      </c>
      <c r="P19" s="237">
        <f t="shared" si="1"/>
        <v>0</v>
      </c>
      <c r="Q19" s="237">
        <f t="shared" si="1"/>
        <v>0</v>
      </c>
      <c r="R19" s="237">
        <f t="shared" si="1"/>
        <v>0</v>
      </c>
      <c r="S19" s="237">
        <f t="shared" si="1"/>
        <v>0</v>
      </c>
      <c r="T19" s="237">
        <f t="shared" si="1"/>
        <v>0</v>
      </c>
      <c r="U19" s="237">
        <f t="shared" si="1"/>
        <v>0</v>
      </c>
      <c r="V19" s="237">
        <f t="shared" si="1"/>
        <v>0</v>
      </c>
      <c r="W19" s="237">
        <f t="shared" si="1"/>
        <v>0</v>
      </c>
      <c r="X19" s="237">
        <f t="shared" si="1"/>
        <v>0</v>
      </c>
      <c r="Y19" s="237">
        <f t="shared" si="1"/>
        <v>0</v>
      </c>
      <c r="Z19" s="237">
        <f t="shared" si="1"/>
        <v>0</v>
      </c>
      <c r="AA19" s="237">
        <f t="shared" si="1"/>
        <v>0</v>
      </c>
      <c r="AB19" s="237">
        <f t="shared" si="1"/>
        <v>0</v>
      </c>
      <c r="AC19" s="237">
        <f t="shared" si="1"/>
        <v>0</v>
      </c>
      <c r="AD19" s="237">
        <f t="shared" si="1"/>
        <v>0</v>
      </c>
      <c r="AE19" s="237">
        <f t="shared" si="1"/>
        <v>0</v>
      </c>
      <c r="AF19" s="237">
        <f t="shared" si="1"/>
        <v>0</v>
      </c>
      <c r="AG19" s="237">
        <f t="shared" si="1"/>
        <v>0</v>
      </c>
      <c r="AH19" s="237">
        <f t="shared" si="1"/>
        <v>0</v>
      </c>
      <c r="AI19" s="237">
        <f t="shared" si="1"/>
        <v>0</v>
      </c>
      <c r="AJ19" s="237">
        <f t="shared" si="1"/>
        <v>0</v>
      </c>
      <c r="AK19" s="237">
        <f t="shared" si="1"/>
        <v>0</v>
      </c>
      <c r="AL19" s="237">
        <f t="shared" si="1"/>
        <v>0</v>
      </c>
      <c r="AM19" s="237">
        <f t="shared" si="1"/>
        <v>0</v>
      </c>
      <c r="AN19" s="237">
        <f t="shared" si="1"/>
        <v>0</v>
      </c>
      <c r="AO19" s="237">
        <f t="shared" si="1"/>
        <v>0</v>
      </c>
      <c r="AP19" s="237">
        <f t="shared" si="1"/>
        <v>0</v>
      </c>
      <c r="AQ19" s="237">
        <f t="shared" si="1"/>
        <v>0</v>
      </c>
      <c r="AR19" s="237">
        <f t="shared" si="1"/>
        <v>0</v>
      </c>
      <c r="AS19" s="237">
        <f t="shared" si="1"/>
        <v>0</v>
      </c>
      <c r="AT19" s="237">
        <f t="shared" si="1"/>
        <v>0</v>
      </c>
      <c r="AU19" s="237">
        <f t="shared" si="1"/>
        <v>0</v>
      </c>
      <c r="AV19" s="237">
        <f t="shared" si="1"/>
        <v>0</v>
      </c>
      <c r="AW19" s="237">
        <f t="shared" si="1"/>
        <v>0</v>
      </c>
      <c r="AX19" s="237">
        <f t="shared" si="1"/>
        <v>0</v>
      </c>
      <c r="AY19" s="237">
        <f t="shared" si="1"/>
        <v>0</v>
      </c>
    </row>
    <row r="20" spans="1:51" x14ac:dyDescent="0.25">
      <c r="A20" s="250"/>
      <c r="B20" s="251"/>
      <c r="C20" s="9"/>
      <c r="D20" s="251"/>
      <c r="E20" s="9"/>
      <c r="F20" s="251"/>
      <c r="G20" s="251"/>
      <c r="H20" s="9"/>
      <c r="I20" s="251"/>
      <c r="J20" s="251"/>
      <c r="K20" s="9"/>
      <c r="L20" s="251"/>
      <c r="M20" s="251"/>
      <c r="N20" s="9"/>
      <c r="O20" s="251"/>
      <c r="P20" s="251"/>
      <c r="Q20" s="9"/>
      <c r="R20" s="251"/>
      <c r="S20" s="251"/>
      <c r="T20" s="9"/>
      <c r="U20" s="251"/>
      <c r="V20" s="251"/>
      <c r="W20" s="9"/>
      <c r="X20" s="251"/>
      <c r="Y20" s="251"/>
      <c r="Z20" s="9"/>
      <c r="AA20" s="251"/>
      <c r="AB20" s="251"/>
      <c r="AC20" s="9"/>
      <c r="AD20" s="251"/>
      <c r="AE20" s="251"/>
      <c r="AF20" s="9"/>
      <c r="AG20" s="251"/>
      <c r="AH20" s="251"/>
      <c r="AI20" s="9"/>
      <c r="AJ20" s="251"/>
      <c r="AK20" s="251"/>
      <c r="AL20" s="9"/>
      <c r="AM20" s="251"/>
      <c r="AN20" s="251"/>
      <c r="AO20" s="9"/>
      <c r="AP20" s="251"/>
      <c r="AQ20" s="251"/>
      <c r="AR20" s="9"/>
      <c r="AS20" s="251"/>
      <c r="AT20" s="251"/>
      <c r="AU20" s="9"/>
      <c r="AV20" s="251"/>
      <c r="AW20" s="251"/>
      <c r="AX20" s="9"/>
      <c r="AY20" s="251"/>
    </row>
    <row r="21" spans="1:51" ht="15.75" thickBot="1" x14ac:dyDescent="0.3">
      <c r="C21" s="252"/>
      <c r="D21" s="130"/>
      <c r="E21" s="252"/>
      <c r="F21" s="130"/>
      <c r="G21" s="130"/>
      <c r="H21" s="252"/>
      <c r="I21" s="130"/>
      <c r="J21" s="130"/>
      <c r="K21" s="252"/>
      <c r="L21" s="130"/>
      <c r="M21" s="130"/>
      <c r="N21" s="252"/>
      <c r="O21" s="130"/>
      <c r="P21" s="130"/>
      <c r="Q21" s="252"/>
      <c r="R21" s="130"/>
      <c r="S21" s="130"/>
      <c r="T21" s="252"/>
      <c r="U21" s="130"/>
      <c r="V21" s="130"/>
      <c r="W21" s="252"/>
      <c r="X21" s="130"/>
      <c r="Y21" s="130"/>
      <c r="Z21" s="252"/>
      <c r="AA21" s="130"/>
      <c r="AB21" s="130"/>
      <c r="AC21" s="252"/>
      <c r="AD21" s="130"/>
      <c r="AE21" s="130"/>
      <c r="AF21" s="252"/>
      <c r="AG21" s="130"/>
      <c r="AH21" s="130"/>
      <c r="AI21" s="252"/>
      <c r="AJ21" s="130"/>
      <c r="AK21" s="130"/>
      <c r="AL21" s="252"/>
      <c r="AM21" s="130"/>
      <c r="AN21" s="130"/>
      <c r="AO21" s="252"/>
      <c r="AP21" s="130"/>
      <c r="AQ21" s="130"/>
      <c r="AR21" s="252"/>
      <c r="AS21" s="130"/>
      <c r="AT21" s="130"/>
      <c r="AU21" s="252"/>
      <c r="AV21" s="130"/>
      <c r="AW21" s="130"/>
      <c r="AX21" s="252"/>
      <c r="AY21" s="130"/>
    </row>
    <row r="22" spans="1:51" ht="16.5" thickBot="1" x14ac:dyDescent="0.3">
      <c r="A22" s="577" t="s">
        <v>15</v>
      </c>
      <c r="B22" s="17" t="str">
        <f t="shared" ref="B22" si="2">B4</f>
        <v>End Use</v>
      </c>
      <c r="C22" s="146">
        <f>C$4</f>
        <v>44197</v>
      </c>
      <c r="D22" s="146">
        <f t="shared" ref="D22:AY22" si="3">D$4</f>
        <v>44228</v>
      </c>
      <c r="E22" s="146">
        <f t="shared" si="3"/>
        <v>44256</v>
      </c>
      <c r="F22" s="146">
        <f t="shared" si="3"/>
        <v>44287</v>
      </c>
      <c r="G22" s="146">
        <f t="shared" si="3"/>
        <v>44317</v>
      </c>
      <c r="H22" s="146">
        <f t="shared" si="3"/>
        <v>44348</v>
      </c>
      <c r="I22" s="146">
        <f t="shared" si="3"/>
        <v>44378</v>
      </c>
      <c r="J22" s="146">
        <f t="shared" si="3"/>
        <v>44409</v>
      </c>
      <c r="K22" s="146">
        <f t="shared" si="3"/>
        <v>44440</v>
      </c>
      <c r="L22" s="146">
        <f t="shared" si="3"/>
        <v>44470</v>
      </c>
      <c r="M22" s="146">
        <f t="shared" si="3"/>
        <v>44501</v>
      </c>
      <c r="N22" s="146">
        <f t="shared" si="3"/>
        <v>44531</v>
      </c>
      <c r="O22" s="146">
        <f t="shared" si="3"/>
        <v>44562</v>
      </c>
      <c r="P22" s="146">
        <f t="shared" si="3"/>
        <v>44593</v>
      </c>
      <c r="Q22" s="146">
        <f t="shared" si="3"/>
        <v>44621</v>
      </c>
      <c r="R22" s="146">
        <f t="shared" si="3"/>
        <v>44652</v>
      </c>
      <c r="S22" s="146">
        <f t="shared" si="3"/>
        <v>44682</v>
      </c>
      <c r="T22" s="146">
        <f t="shared" si="3"/>
        <v>44713</v>
      </c>
      <c r="U22" s="146">
        <f t="shared" si="3"/>
        <v>44743</v>
      </c>
      <c r="V22" s="146">
        <f t="shared" si="3"/>
        <v>44774</v>
      </c>
      <c r="W22" s="146">
        <f t="shared" si="3"/>
        <v>44805</v>
      </c>
      <c r="X22" s="146">
        <f t="shared" si="3"/>
        <v>44835</v>
      </c>
      <c r="Y22" s="146">
        <f t="shared" si="3"/>
        <v>44866</v>
      </c>
      <c r="Z22" s="146">
        <f t="shared" si="3"/>
        <v>44896</v>
      </c>
      <c r="AA22" s="146">
        <f t="shared" si="3"/>
        <v>44927</v>
      </c>
      <c r="AB22" s="146">
        <f t="shared" si="3"/>
        <v>44958</v>
      </c>
      <c r="AC22" s="146">
        <f t="shared" si="3"/>
        <v>44986</v>
      </c>
      <c r="AD22" s="146">
        <f t="shared" si="3"/>
        <v>45017</v>
      </c>
      <c r="AE22" s="146">
        <f t="shared" si="3"/>
        <v>45047</v>
      </c>
      <c r="AF22" s="146">
        <f t="shared" si="3"/>
        <v>45078</v>
      </c>
      <c r="AG22" s="146">
        <f t="shared" si="3"/>
        <v>45108</v>
      </c>
      <c r="AH22" s="146">
        <f t="shared" si="3"/>
        <v>45139</v>
      </c>
      <c r="AI22" s="146">
        <f t="shared" si="3"/>
        <v>45170</v>
      </c>
      <c r="AJ22" s="146">
        <f t="shared" si="3"/>
        <v>45200</v>
      </c>
      <c r="AK22" s="146">
        <f t="shared" si="3"/>
        <v>45231</v>
      </c>
      <c r="AL22" s="146">
        <f t="shared" si="3"/>
        <v>45261</v>
      </c>
      <c r="AM22" s="146">
        <f t="shared" si="3"/>
        <v>45292</v>
      </c>
      <c r="AN22" s="146">
        <f t="shared" si="3"/>
        <v>45323</v>
      </c>
      <c r="AO22" s="146">
        <f t="shared" si="3"/>
        <v>45352</v>
      </c>
      <c r="AP22" s="146">
        <f t="shared" si="3"/>
        <v>45383</v>
      </c>
      <c r="AQ22" s="146">
        <f t="shared" si="3"/>
        <v>45413</v>
      </c>
      <c r="AR22" s="146">
        <f t="shared" si="3"/>
        <v>45444</v>
      </c>
      <c r="AS22" s="146">
        <f t="shared" si="3"/>
        <v>45474</v>
      </c>
      <c r="AT22" s="146">
        <f t="shared" si="3"/>
        <v>45505</v>
      </c>
      <c r="AU22" s="146">
        <f t="shared" si="3"/>
        <v>45536</v>
      </c>
      <c r="AV22" s="146">
        <f t="shared" si="3"/>
        <v>45566</v>
      </c>
      <c r="AW22" s="146">
        <f t="shared" si="3"/>
        <v>45597</v>
      </c>
      <c r="AX22" s="146">
        <f t="shared" si="3"/>
        <v>45627</v>
      </c>
      <c r="AY22" s="146">
        <f t="shared" si="3"/>
        <v>45658</v>
      </c>
    </row>
    <row r="23" spans="1:51" ht="15" customHeight="1" x14ac:dyDescent="0.25">
      <c r="A23" s="578"/>
      <c r="B23" s="11" t="str">
        <f t="shared" ref="B23:C37" si="4">B5</f>
        <v>Air Comp</v>
      </c>
      <c r="C23" s="3">
        <f>C5</f>
        <v>0</v>
      </c>
      <c r="D23" s="3">
        <f>IF(SUM($C$19:$N$19)=0,0,C23+D5)</f>
        <v>0</v>
      </c>
      <c r="E23" s="3">
        <f t="shared" ref="E23:AY23" si="5">IF(SUM($C$19:$N$19)=0,0,D23+E5)</f>
        <v>0</v>
      </c>
      <c r="F23" s="348">
        <f t="shared" si="5"/>
        <v>0</v>
      </c>
      <c r="G23" s="3">
        <f t="shared" si="5"/>
        <v>0</v>
      </c>
      <c r="H23" s="3">
        <f t="shared" si="5"/>
        <v>0</v>
      </c>
      <c r="I23" s="3">
        <f t="shared" si="5"/>
        <v>0</v>
      </c>
      <c r="J23" s="3">
        <f t="shared" si="5"/>
        <v>0</v>
      </c>
      <c r="K23" s="3">
        <f t="shared" si="5"/>
        <v>0</v>
      </c>
      <c r="L23" s="3">
        <f t="shared" si="5"/>
        <v>0</v>
      </c>
      <c r="M23" s="3">
        <f t="shared" si="5"/>
        <v>0</v>
      </c>
      <c r="N23" s="3">
        <f t="shared" si="5"/>
        <v>0</v>
      </c>
      <c r="O23" s="3">
        <f t="shared" si="5"/>
        <v>0</v>
      </c>
      <c r="P23" s="3">
        <f t="shared" si="5"/>
        <v>0</v>
      </c>
      <c r="Q23" s="3">
        <f t="shared" si="5"/>
        <v>0</v>
      </c>
      <c r="R23" s="3">
        <f t="shared" si="5"/>
        <v>0</v>
      </c>
      <c r="S23" s="3">
        <f t="shared" si="5"/>
        <v>0</v>
      </c>
      <c r="T23" s="3">
        <f t="shared" si="5"/>
        <v>0</v>
      </c>
      <c r="U23" s="3">
        <f t="shared" si="5"/>
        <v>0</v>
      </c>
      <c r="V23" s="3">
        <f t="shared" si="5"/>
        <v>0</v>
      </c>
      <c r="W23" s="3">
        <f t="shared" si="5"/>
        <v>0</v>
      </c>
      <c r="X23" s="3">
        <f t="shared" si="5"/>
        <v>0</v>
      </c>
      <c r="Y23" s="3">
        <f t="shared" si="5"/>
        <v>0</v>
      </c>
      <c r="Z23" s="462">
        <f t="shared" si="5"/>
        <v>0</v>
      </c>
      <c r="AA23" s="3">
        <f t="shared" si="5"/>
        <v>0</v>
      </c>
      <c r="AB23" s="3">
        <f t="shared" si="5"/>
        <v>0</v>
      </c>
      <c r="AC23" s="3">
        <f t="shared" si="5"/>
        <v>0</v>
      </c>
      <c r="AD23" s="3">
        <f t="shared" si="5"/>
        <v>0</v>
      </c>
      <c r="AE23" s="3">
        <f t="shared" si="5"/>
        <v>0</v>
      </c>
      <c r="AF23" s="3">
        <f t="shared" si="5"/>
        <v>0</v>
      </c>
      <c r="AG23" s="3">
        <f t="shared" si="5"/>
        <v>0</v>
      </c>
      <c r="AH23" s="3">
        <f t="shared" si="5"/>
        <v>0</v>
      </c>
      <c r="AI23" s="3">
        <f t="shared" si="5"/>
        <v>0</v>
      </c>
      <c r="AJ23" s="3">
        <f t="shared" si="5"/>
        <v>0</v>
      </c>
      <c r="AK23" s="3">
        <f t="shared" si="5"/>
        <v>0</v>
      </c>
      <c r="AL23" s="3">
        <f t="shared" si="5"/>
        <v>0</v>
      </c>
      <c r="AM23" s="3">
        <f t="shared" si="5"/>
        <v>0</v>
      </c>
      <c r="AN23" s="3">
        <f t="shared" si="5"/>
        <v>0</v>
      </c>
      <c r="AO23" s="3">
        <f t="shared" si="5"/>
        <v>0</v>
      </c>
      <c r="AP23" s="3">
        <f t="shared" si="5"/>
        <v>0</v>
      </c>
      <c r="AQ23" s="3">
        <f t="shared" si="5"/>
        <v>0</v>
      </c>
      <c r="AR23" s="3">
        <f t="shared" si="5"/>
        <v>0</v>
      </c>
      <c r="AS23" s="3">
        <f t="shared" si="5"/>
        <v>0</v>
      </c>
      <c r="AT23" s="3">
        <f t="shared" si="5"/>
        <v>0</v>
      </c>
      <c r="AU23" s="3">
        <f t="shared" si="5"/>
        <v>0</v>
      </c>
      <c r="AV23" s="3">
        <f t="shared" si="5"/>
        <v>0</v>
      </c>
      <c r="AW23" s="3">
        <f t="shared" si="5"/>
        <v>0</v>
      </c>
      <c r="AX23" s="3">
        <f t="shared" si="5"/>
        <v>0</v>
      </c>
      <c r="AY23" s="3">
        <f t="shared" si="5"/>
        <v>0</v>
      </c>
    </row>
    <row r="24" spans="1:51" x14ac:dyDescent="0.25">
      <c r="A24" s="578"/>
      <c r="B24" s="12" t="str">
        <f t="shared" si="4"/>
        <v>Building Shell</v>
      </c>
      <c r="C24" s="3">
        <f t="shared" si="4"/>
        <v>0</v>
      </c>
      <c r="D24" s="3">
        <f t="shared" ref="D24:AY24" si="6">IF(SUM($C$19:$N$19)=0,0,C24+D6)</f>
        <v>0</v>
      </c>
      <c r="E24" s="3">
        <f t="shared" si="6"/>
        <v>0</v>
      </c>
      <c r="F24" s="348">
        <f t="shared" si="6"/>
        <v>0</v>
      </c>
      <c r="G24" s="3">
        <f t="shared" si="6"/>
        <v>0</v>
      </c>
      <c r="H24" s="3">
        <f t="shared" si="6"/>
        <v>0</v>
      </c>
      <c r="I24" s="3">
        <f t="shared" si="6"/>
        <v>0</v>
      </c>
      <c r="J24" s="3">
        <f t="shared" si="6"/>
        <v>0</v>
      </c>
      <c r="K24" s="3">
        <f t="shared" si="6"/>
        <v>0</v>
      </c>
      <c r="L24" s="3">
        <f t="shared" si="6"/>
        <v>0</v>
      </c>
      <c r="M24" s="3">
        <f t="shared" si="6"/>
        <v>0</v>
      </c>
      <c r="N24" s="3">
        <f t="shared" si="6"/>
        <v>0</v>
      </c>
      <c r="O24" s="3">
        <f t="shared" si="6"/>
        <v>0</v>
      </c>
      <c r="P24" s="3">
        <f t="shared" si="6"/>
        <v>0</v>
      </c>
      <c r="Q24" s="3">
        <f t="shared" si="6"/>
        <v>0</v>
      </c>
      <c r="R24" s="3">
        <f t="shared" si="6"/>
        <v>0</v>
      </c>
      <c r="S24" s="3">
        <f t="shared" si="6"/>
        <v>0</v>
      </c>
      <c r="T24" s="3">
        <f t="shared" si="6"/>
        <v>0</v>
      </c>
      <c r="U24" s="3">
        <f t="shared" si="6"/>
        <v>0</v>
      </c>
      <c r="V24" s="3">
        <f t="shared" si="6"/>
        <v>0</v>
      </c>
      <c r="W24" s="3">
        <f t="shared" si="6"/>
        <v>0</v>
      </c>
      <c r="X24" s="3">
        <f t="shared" si="6"/>
        <v>0</v>
      </c>
      <c r="Y24" s="3">
        <f t="shared" si="6"/>
        <v>0</v>
      </c>
      <c r="Z24" s="462">
        <f t="shared" si="6"/>
        <v>0</v>
      </c>
      <c r="AA24" s="3">
        <f t="shared" si="6"/>
        <v>0</v>
      </c>
      <c r="AB24" s="3">
        <f t="shared" si="6"/>
        <v>0</v>
      </c>
      <c r="AC24" s="3">
        <f t="shared" si="6"/>
        <v>0</v>
      </c>
      <c r="AD24" s="3">
        <f t="shared" si="6"/>
        <v>0</v>
      </c>
      <c r="AE24" s="3">
        <f t="shared" si="6"/>
        <v>0</v>
      </c>
      <c r="AF24" s="3">
        <f t="shared" si="6"/>
        <v>0</v>
      </c>
      <c r="AG24" s="3">
        <f t="shared" si="6"/>
        <v>0</v>
      </c>
      <c r="AH24" s="3">
        <f t="shared" si="6"/>
        <v>0</v>
      </c>
      <c r="AI24" s="3">
        <f t="shared" si="6"/>
        <v>0</v>
      </c>
      <c r="AJ24" s="3">
        <f t="shared" si="6"/>
        <v>0</v>
      </c>
      <c r="AK24" s="3">
        <f t="shared" si="6"/>
        <v>0</v>
      </c>
      <c r="AL24" s="3">
        <f t="shared" si="6"/>
        <v>0</v>
      </c>
      <c r="AM24" s="3">
        <f t="shared" si="6"/>
        <v>0</v>
      </c>
      <c r="AN24" s="3">
        <f t="shared" si="6"/>
        <v>0</v>
      </c>
      <c r="AO24" s="3">
        <f t="shared" si="6"/>
        <v>0</v>
      </c>
      <c r="AP24" s="3">
        <f t="shared" si="6"/>
        <v>0</v>
      </c>
      <c r="AQ24" s="3">
        <f t="shared" si="6"/>
        <v>0</v>
      </c>
      <c r="AR24" s="3">
        <f t="shared" si="6"/>
        <v>0</v>
      </c>
      <c r="AS24" s="3">
        <f t="shared" si="6"/>
        <v>0</v>
      </c>
      <c r="AT24" s="3">
        <f t="shared" si="6"/>
        <v>0</v>
      </c>
      <c r="AU24" s="3">
        <f t="shared" si="6"/>
        <v>0</v>
      </c>
      <c r="AV24" s="3">
        <f t="shared" si="6"/>
        <v>0</v>
      </c>
      <c r="AW24" s="3">
        <f t="shared" si="6"/>
        <v>0</v>
      </c>
      <c r="AX24" s="3">
        <f t="shared" si="6"/>
        <v>0</v>
      </c>
      <c r="AY24" s="3">
        <f t="shared" si="6"/>
        <v>0</v>
      </c>
    </row>
    <row r="25" spans="1:51" x14ac:dyDescent="0.25">
      <c r="A25" s="578"/>
      <c r="B25" s="11" t="str">
        <f t="shared" si="4"/>
        <v>Cooking</v>
      </c>
      <c r="C25" s="3">
        <f t="shared" si="4"/>
        <v>0</v>
      </c>
      <c r="D25" s="3">
        <f t="shared" ref="D25:AY25" si="7">IF(SUM($C$19:$N$19)=0,0,C25+D7)</f>
        <v>0</v>
      </c>
      <c r="E25" s="3">
        <f t="shared" si="7"/>
        <v>0</v>
      </c>
      <c r="F25" s="348">
        <f t="shared" si="7"/>
        <v>0</v>
      </c>
      <c r="G25" s="3">
        <f t="shared" si="7"/>
        <v>0</v>
      </c>
      <c r="H25" s="3">
        <f t="shared" si="7"/>
        <v>0</v>
      </c>
      <c r="I25" s="3">
        <f t="shared" si="7"/>
        <v>0</v>
      </c>
      <c r="J25" s="3">
        <f t="shared" si="7"/>
        <v>0</v>
      </c>
      <c r="K25" s="3">
        <f t="shared" si="7"/>
        <v>0</v>
      </c>
      <c r="L25" s="3">
        <f t="shared" si="7"/>
        <v>0</v>
      </c>
      <c r="M25" s="3">
        <f t="shared" si="7"/>
        <v>0</v>
      </c>
      <c r="N25" s="3">
        <f t="shared" si="7"/>
        <v>0</v>
      </c>
      <c r="O25" s="3">
        <f t="shared" si="7"/>
        <v>0</v>
      </c>
      <c r="P25" s="3">
        <f t="shared" si="7"/>
        <v>0</v>
      </c>
      <c r="Q25" s="3">
        <f t="shared" si="7"/>
        <v>0</v>
      </c>
      <c r="R25" s="3">
        <f t="shared" si="7"/>
        <v>0</v>
      </c>
      <c r="S25" s="3">
        <f t="shared" si="7"/>
        <v>0</v>
      </c>
      <c r="T25" s="3">
        <f t="shared" si="7"/>
        <v>0</v>
      </c>
      <c r="U25" s="3">
        <f t="shared" si="7"/>
        <v>0</v>
      </c>
      <c r="V25" s="3">
        <f t="shared" si="7"/>
        <v>0</v>
      </c>
      <c r="W25" s="3">
        <f t="shared" si="7"/>
        <v>0</v>
      </c>
      <c r="X25" s="3">
        <f t="shared" si="7"/>
        <v>0</v>
      </c>
      <c r="Y25" s="3">
        <f t="shared" si="7"/>
        <v>0</v>
      </c>
      <c r="Z25" s="462">
        <f t="shared" si="7"/>
        <v>0</v>
      </c>
      <c r="AA25" s="3">
        <f t="shared" si="7"/>
        <v>0</v>
      </c>
      <c r="AB25" s="3">
        <f t="shared" si="7"/>
        <v>0</v>
      </c>
      <c r="AC25" s="3">
        <f t="shared" si="7"/>
        <v>0</v>
      </c>
      <c r="AD25" s="3">
        <f t="shared" si="7"/>
        <v>0</v>
      </c>
      <c r="AE25" s="3">
        <f t="shared" si="7"/>
        <v>0</v>
      </c>
      <c r="AF25" s="3">
        <f t="shared" si="7"/>
        <v>0</v>
      </c>
      <c r="AG25" s="3">
        <f t="shared" si="7"/>
        <v>0</v>
      </c>
      <c r="AH25" s="3">
        <f t="shared" si="7"/>
        <v>0</v>
      </c>
      <c r="AI25" s="3">
        <f t="shared" si="7"/>
        <v>0</v>
      </c>
      <c r="AJ25" s="3">
        <f t="shared" si="7"/>
        <v>0</v>
      </c>
      <c r="AK25" s="3">
        <f t="shared" si="7"/>
        <v>0</v>
      </c>
      <c r="AL25" s="3">
        <f t="shared" si="7"/>
        <v>0</v>
      </c>
      <c r="AM25" s="3">
        <f t="shared" si="7"/>
        <v>0</v>
      </c>
      <c r="AN25" s="3">
        <f t="shared" si="7"/>
        <v>0</v>
      </c>
      <c r="AO25" s="3">
        <f t="shared" si="7"/>
        <v>0</v>
      </c>
      <c r="AP25" s="3">
        <f t="shared" si="7"/>
        <v>0</v>
      </c>
      <c r="AQ25" s="3">
        <f t="shared" si="7"/>
        <v>0</v>
      </c>
      <c r="AR25" s="3">
        <f t="shared" si="7"/>
        <v>0</v>
      </c>
      <c r="AS25" s="3">
        <f t="shared" si="7"/>
        <v>0</v>
      </c>
      <c r="AT25" s="3">
        <f t="shared" si="7"/>
        <v>0</v>
      </c>
      <c r="AU25" s="3">
        <f t="shared" si="7"/>
        <v>0</v>
      </c>
      <c r="AV25" s="3">
        <f t="shared" si="7"/>
        <v>0</v>
      </c>
      <c r="AW25" s="3">
        <f t="shared" si="7"/>
        <v>0</v>
      </c>
      <c r="AX25" s="3">
        <f t="shared" si="7"/>
        <v>0</v>
      </c>
      <c r="AY25" s="3">
        <f t="shared" si="7"/>
        <v>0</v>
      </c>
    </row>
    <row r="26" spans="1:51" x14ac:dyDescent="0.25">
      <c r="A26" s="578"/>
      <c r="B26" s="11" t="str">
        <f t="shared" si="4"/>
        <v>Cooling</v>
      </c>
      <c r="C26" s="3">
        <f t="shared" si="4"/>
        <v>0</v>
      </c>
      <c r="D26" s="3">
        <f t="shared" ref="D26:AY26" si="8">IF(SUM($C$19:$N$19)=0,0,C26+D8)</f>
        <v>0</v>
      </c>
      <c r="E26" s="3">
        <f t="shared" si="8"/>
        <v>0</v>
      </c>
      <c r="F26" s="348">
        <f t="shared" si="8"/>
        <v>0</v>
      </c>
      <c r="G26" s="3">
        <f t="shared" si="8"/>
        <v>0</v>
      </c>
      <c r="H26" s="3">
        <f t="shared" si="8"/>
        <v>0</v>
      </c>
      <c r="I26" s="3">
        <f t="shared" si="8"/>
        <v>0</v>
      </c>
      <c r="J26" s="3">
        <f t="shared" si="8"/>
        <v>0</v>
      </c>
      <c r="K26" s="3">
        <f t="shared" si="8"/>
        <v>0</v>
      </c>
      <c r="L26" s="3">
        <f t="shared" si="8"/>
        <v>0</v>
      </c>
      <c r="M26" s="3">
        <f t="shared" si="8"/>
        <v>0</v>
      </c>
      <c r="N26" s="3">
        <f t="shared" si="8"/>
        <v>0</v>
      </c>
      <c r="O26" s="3">
        <f t="shared" si="8"/>
        <v>0</v>
      </c>
      <c r="P26" s="3">
        <f t="shared" si="8"/>
        <v>0</v>
      </c>
      <c r="Q26" s="3">
        <f t="shared" si="8"/>
        <v>0</v>
      </c>
      <c r="R26" s="3">
        <f t="shared" si="8"/>
        <v>0</v>
      </c>
      <c r="S26" s="3">
        <f t="shared" si="8"/>
        <v>0</v>
      </c>
      <c r="T26" s="3">
        <f t="shared" si="8"/>
        <v>0</v>
      </c>
      <c r="U26" s="3">
        <f t="shared" si="8"/>
        <v>0</v>
      </c>
      <c r="V26" s="3">
        <f t="shared" si="8"/>
        <v>0</v>
      </c>
      <c r="W26" s="3">
        <f t="shared" si="8"/>
        <v>0</v>
      </c>
      <c r="X26" s="3">
        <f t="shared" si="8"/>
        <v>0</v>
      </c>
      <c r="Y26" s="3">
        <f t="shared" si="8"/>
        <v>0</v>
      </c>
      <c r="Z26" s="462">
        <f t="shared" si="8"/>
        <v>0</v>
      </c>
      <c r="AA26" s="3">
        <f t="shared" si="8"/>
        <v>0</v>
      </c>
      <c r="AB26" s="3">
        <f t="shared" si="8"/>
        <v>0</v>
      </c>
      <c r="AC26" s="3">
        <f t="shared" si="8"/>
        <v>0</v>
      </c>
      <c r="AD26" s="3">
        <f t="shared" si="8"/>
        <v>0</v>
      </c>
      <c r="AE26" s="3">
        <f t="shared" si="8"/>
        <v>0</v>
      </c>
      <c r="AF26" s="3">
        <f t="shared" si="8"/>
        <v>0</v>
      </c>
      <c r="AG26" s="3">
        <f t="shared" si="8"/>
        <v>0</v>
      </c>
      <c r="AH26" s="3">
        <f t="shared" si="8"/>
        <v>0</v>
      </c>
      <c r="AI26" s="3">
        <f t="shared" si="8"/>
        <v>0</v>
      </c>
      <c r="AJ26" s="3">
        <f t="shared" si="8"/>
        <v>0</v>
      </c>
      <c r="AK26" s="3">
        <f t="shared" si="8"/>
        <v>0</v>
      </c>
      <c r="AL26" s="3">
        <f t="shared" si="8"/>
        <v>0</v>
      </c>
      <c r="AM26" s="3">
        <f t="shared" si="8"/>
        <v>0</v>
      </c>
      <c r="AN26" s="3">
        <f t="shared" si="8"/>
        <v>0</v>
      </c>
      <c r="AO26" s="3">
        <f t="shared" si="8"/>
        <v>0</v>
      </c>
      <c r="AP26" s="3">
        <f t="shared" si="8"/>
        <v>0</v>
      </c>
      <c r="AQ26" s="3">
        <f t="shared" si="8"/>
        <v>0</v>
      </c>
      <c r="AR26" s="3">
        <f t="shared" si="8"/>
        <v>0</v>
      </c>
      <c r="AS26" s="3">
        <f t="shared" si="8"/>
        <v>0</v>
      </c>
      <c r="AT26" s="3">
        <f t="shared" si="8"/>
        <v>0</v>
      </c>
      <c r="AU26" s="3">
        <f t="shared" si="8"/>
        <v>0</v>
      </c>
      <c r="AV26" s="3">
        <f t="shared" si="8"/>
        <v>0</v>
      </c>
      <c r="AW26" s="3">
        <f t="shared" si="8"/>
        <v>0</v>
      </c>
      <c r="AX26" s="3">
        <f t="shared" si="8"/>
        <v>0</v>
      </c>
      <c r="AY26" s="3">
        <f t="shared" si="8"/>
        <v>0</v>
      </c>
    </row>
    <row r="27" spans="1:51" x14ac:dyDescent="0.25">
      <c r="A27" s="578"/>
      <c r="B27" s="12" t="str">
        <f t="shared" si="4"/>
        <v>Ext Lighting</v>
      </c>
      <c r="C27" s="3">
        <f t="shared" si="4"/>
        <v>0</v>
      </c>
      <c r="D27" s="3">
        <f t="shared" ref="D27:AY27" si="9">IF(SUM($C$19:$N$19)=0,0,C27+D9)</f>
        <v>0</v>
      </c>
      <c r="E27" s="3">
        <f t="shared" si="9"/>
        <v>0</v>
      </c>
      <c r="F27" s="348">
        <f t="shared" si="9"/>
        <v>0</v>
      </c>
      <c r="G27" s="3">
        <f t="shared" si="9"/>
        <v>0</v>
      </c>
      <c r="H27" s="3">
        <f t="shared" si="9"/>
        <v>0</v>
      </c>
      <c r="I27" s="3">
        <f t="shared" si="9"/>
        <v>188391.71756744385</v>
      </c>
      <c r="J27" s="3">
        <f t="shared" si="9"/>
        <v>194398.16361236572</v>
      </c>
      <c r="K27" s="3">
        <f t="shared" si="9"/>
        <v>197401.38663482666</v>
      </c>
      <c r="L27" s="3">
        <f t="shared" si="9"/>
        <v>197401.38663482666</v>
      </c>
      <c r="M27" s="3">
        <f t="shared" si="9"/>
        <v>197401.38663482666</v>
      </c>
      <c r="N27" s="3">
        <f t="shared" si="9"/>
        <v>209510.68839263916</v>
      </c>
      <c r="O27" s="3">
        <f t="shared" si="9"/>
        <v>209510.68839263916</v>
      </c>
      <c r="P27" s="3">
        <f t="shared" si="9"/>
        <v>209510.68839263916</v>
      </c>
      <c r="Q27" s="3">
        <f t="shared" si="9"/>
        <v>209510.68839263916</v>
      </c>
      <c r="R27" s="3">
        <f t="shared" si="9"/>
        <v>209510.68839263916</v>
      </c>
      <c r="S27" s="3">
        <f t="shared" si="9"/>
        <v>209510.68839263916</v>
      </c>
      <c r="T27" s="3">
        <f t="shared" si="9"/>
        <v>209510.68839263916</v>
      </c>
      <c r="U27" s="3">
        <f t="shared" si="9"/>
        <v>209510.68839263916</v>
      </c>
      <c r="V27" s="3">
        <f t="shared" si="9"/>
        <v>209510.68839263916</v>
      </c>
      <c r="W27" s="3">
        <f t="shared" si="9"/>
        <v>209510.68839263916</v>
      </c>
      <c r="X27" s="3">
        <f t="shared" si="9"/>
        <v>209510.68839263916</v>
      </c>
      <c r="Y27" s="3">
        <f t="shared" si="9"/>
        <v>209510.68839263916</v>
      </c>
      <c r="Z27" s="462">
        <f t="shared" si="9"/>
        <v>209510.68839263916</v>
      </c>
      <c r="AA27" s="3">
        <f t="shared" si="9"/>
        <v>209510.68839263916</v>
      </c>
      <c r="AB27" s="3">
        <f t="shared" si="9"/>
        <v>209510.68839263916</v>
      </c>
      <c r="AC27" s="3">
        <f t="shared" si="9"/>
        <v>209510.68839263916</v>
      </c>
      <c r="AD27" s="3">
        <f t="shared" si="9"/>
        <v>209510.68839263916</v>
      </c>
      <c r="AE27" s="3">
        <f t="shared" si="9"/>
        <v>209510.68839263916</v>
      </c>
      <c r="AF27" s="3">
        <f t="shared" si="9"/>
        <v>209510.68839263916</v>
      </c>
      <c r="AG27" s="3">
        <f t="shared" si="9"/>
        <v>209510.68839263916</v>
      </c>
      <c r="AH27" s="3">
        <f t="shared" si="9"/>
        <v>209510.68839263916</v>
      </c>
      <c r="AI27" s="3">
        <f t="shared" si="9"/>
        <v>209510.68839263916</v>
      </c>
      <c r="AJ27" s="3">
        <f t="shared" si="9"/>
        <v>209510.68839263916</v>
      </c>
      <c r="AK27" s="3">
        <f t="shared" si="9"/>
        <v>209510.68839263916</v>
      </c>
      <c r="AL27" s="3">
        <f t="shared" si="9"/>
        <v>209510.68839263916</v>
      </c>
      <c r="AM27" s="3">
        <f t="shared" si="9"/>
        <v>209510.68839263916</v>
      </c>
      <c r="AN27" s="3">
        <f t="shared" si="9"/>
        <v>209510.68839263916</v>
      </c>
      <c r="AO27" s="3">
        <f t="shared" si="9"/>
        <v>209510.68839263916</v>
      </c>
      <c r="AP27" s="3">
        <f t="shared" si="9"/>
        <v>209510.68839263916</v>
      </c>
      <c r="AQ27" s="3">
        <f t="shared" si="9"/>
        <v>209510.68839263916</v>
      </c>
      <c r="AR27" s="3">
        <f t="shared" si="9"/>
        <v>209510.68839263916</v>
      </c>
      <c r="AS27" s="3">
        <f t="shared" si="9"/>
        <v>209510.68839263916</v>
      </c>
      <c r="AT27" s="3">
        <f t="shared" si="9"/>
        <v>209510.68839263916</v>
      </c>
      <c r="AU27" s="3">
        <f t="shared" si="9"/>
        <v>209510.68839263916</v>
      </c>
      <c r="AV27" s="3">
        <f t="shared" si="9"/>
        <v>209510.68839263916</v>
      </c>
      <c r="AW27" s="3">
        <f t="shared" si="9"/>
        <v>209510.68839263916</v>
      </c>
      <c r="AX27" s="3">
        <f t="shared" si="9"/>
        <v>209510.68839263916</v>
      </c>
      <c r="AY27" s="3">
        <f t="shared" si="9"/>
        <v>209510.68839263916</v>
      </c>
    </row>
    <row r="28" spans="1:51" x14ac:dyDescent="0.25">
      <c r="A28" s="578"/>
      <c r="B28" s="11" t="str">
        <f t="shared" si="4"/>
        <v>Heating</v>
      </c>
      <c r="C28" s="3">
        <f t="shared" si="4"/>
        <v>0</v>
      </c>
      <c r="D28" s="3">
        <f t="shared" ref="D28:AY28" si="10">IF(SUM($C$19:$N$19)=0,0,C28+D10)</f>
        <v>0</v>
      </c>
      <c r="E28" s="3">
        <f t="shared" si="10"/>
        <v>0</v>
      </c>
      <c r="F28" s="348">
        <f t="shared" si="10"/>
        <v>0</v>
      </c>
      <c r="G28" s="3">
        <f t="shared" si="10"/>
        <v>0</v>
      </c>
      <c r="H28" s="3">
        <f t="shared" si="10"/>
        <v>0</v>
      </c>
      <c r="I28" s="3">
        <f t="shared" si="10"/>
        <v>0</v>
      </c>
      <c r="J28" s="3">
        <f t="shared" si="10"/>
        <v>0</v>
      </c>
      <c r="K28" s="3">
        <f t="shared" si="10"/>
        <v>0</v>
      </c>
      <c r="L28" s="3">
        <f t="shared" si="10"/>
        <v>0</v>
      </c>
      <c r="M28" s="3">
        <f t="shared" si="10"/>
        <v>0</v>
      </c>
      <c r="N28" s="3">
        <f t="shared" si="10"/>
        <v>0</v>
      </c>
      <c r="O28" s="3">
        <f t="shared" si="10"/>
        <v>0</v>
      </c>
      <c r="P28" s="3">
        <f t="shared" si="10"/>
        <v>0</v>
      </c>
      <c r="Q28" s="3">
        <f t="shared" si="10"/>
        <v>0</v>
      </c>
      <c r="R28" s="3">
        <f t="shared" si="10"/>
        <v>0</v>
      </c>
      <c r="S28" s="3">
        <f t="shared" si="10"/>
        <v>0</v>
      </c>
      <c r="T28" s="3">
        <f t="shared" si="10"/>
        <v>0</v>
      </c>
      <c r="U28" s="3">
        <f t="shared" si="10"/>
        <v>0</v>
      </c>
      <c r="V28" s="3">
        <f t="shared" si="10"/>
        <v>0</v>
      </c>
      <c r="W28" s="3">
        <f t="shared" si="10"/>
        <v>0</v>
      </c>
      <c r="X28" s="3">
        <f t="shared" si="10"/>
        <v>0</v>
      </c>
      <c r="Y28" s="3">
        <f t="shared" si="10"/>
        <v>0</v>
      </c>
      <c r="Z28" s="462">
        <f t="shared" si="10"/>
        <v>0</v>
      </c>
      <c r="AA28" s="3">
        <f t="shared" si="10"/>
        <v>0</v>
      </c>
      <c r="AB28" s="3">
        <f t="shared" si="10"/>
        <v>0</v>
      </c>
      <c r="AC28" s="3">
        <f t="shared" si="10"/>
        <v>0</v>
      </c>
      <c r="AD28" s="3">
        <f t="shared" si="10"/>
        <v>0</v>
      </c>
      <c r="AE28" s="3">
        <f t="shared" si="10"/>
        <v>0</v>
      </c>
      <c r="AF28" s="3">
        <f t="shared" si="10"/>
        <v>0</v>
      </c>
      <c r="AG28" s="3">
        <f t="shared" si="10"/>
        <v>0</v>
      </c>
      <c r="AH28" s="3">
        <f t="shared" si="10"/>
        <v>0</v>
      </c>
      <c r="AI28" s="3">
        <f t="shared" si="10"/>
        <v>0</v>
      </c>
      <c r="AJ28" s="3">
        <f t="shared" si="10"/>
        <v>0</v>
      </c>
      <c r="AK28" s="3">
        <f t="shared" si="10"/>
        <v>0</v>
      </c>
      <c r="AL28" s="3">
        <f t="shared" si="10"/>
        <v>0</v>
      </c>
      <c r="AM28" s="3">
        <f t="shared" si="10"/>
        <v>0</v>
      </c>
      <c r="AN28" s="3">
        <f t="shared" si="10"/>
        <v>0</v>
      </c>
      <c r="AO28" s="3">
        <f t="shared" si="10"/>
        <v>0</v>
      </c>
      <c r="AP28" s="3">
        <f t="shared" si="10"/>
        <v>0</v>
      </c>
      <c r="AQ28" s="3">
        <f t="shared" si="10"/>
        <v>0</v>
      </c>
      <c r="AR28" s="3">
        <f t="shared" si="10"/>
        <v>0</v>
      </c>
      <c r="AS28" s="3">
        <f t="shared" si="10"/>
        <v>0</v>
      </c>
      <c r="AT28" s="3">
        <f t="shared" si="10"/>
        <v>0</v>
      </c>
      <c r="AU28" s="3">
        <f t="shared" si="10"/>
        <v>0</v>
      </c>
      <c r="AV28" s="3">
        <f t="shared" si="10"/>
        <v>0</v>
      </c>
      <c r="AW28" s="3">
        <f t="shared" si="10"/>
        <v>0</v>
      </c>
      <c r="AX28" s="3">
        <f t="shared" si="10"/>
        <v>0</v>
      </c>
      <c r="AY28" s="3">
        <f t="shared" si="10"/>
        <v>0</v>
      </c>
    </row>
    <row r="29" spans="1:51" x14ac:dyDescent="0.25">
      <c r="A29" s="578"/>
      <c r="B29" s="11" t="str">
        <f t="shared" si="4"/>
        <v>HVAC</v>
      </c>
      <c r="C29" s="3">
        <f t="shared" si="4"/>
        <v>0</v>
      </c>
      <c r="D29" s="3">
        <f t="shared" ref="D29:AY29" si="11">IF(SUM($C$19:$N$19)=0,0,C29+D11)</f>
        <v>0</v>
      </c>
      <c r="E29" s="3">
        <f t="shared" si="11"/>
        <v>0</v>
      </c>
      <c r="F29" s="348">
        <f t="shared" si="11"/>
        <v>0</v>
      </c>
      <c r="G29" s="3">
        <f t="shared" si="11"/>
        <v>0</v>
      </c>
      <c r="H29" s="3">
        <f t="shared" si="11"/>
        <v>0</v>
      </c>
      <c r="I29" s="3">
        <f t="shared" si="11"/>
        <v>0</v>
      </c>
      <c r="J29" s="3">
        <f t="shared" si="11"/>
        <v>0</v>
      </c>
      <c r="K29" s="3">
        <f t="shared" si="11"/>
        <v>0</v>
      </c>
      <c r="L29" s="3">
        <f t="shared" si="11"/>
        <v>2188.6162109375</v>
      </c>
      <c r="M29" s="3">
        <f t="shared" si="11"/>
        <v>2188.6162109375</v>
      </c>
      <c r="N29" s="3">
        <f t="shared" si="11"/>
        <v>2188.6162109375</v>
      </c>
      <c r="O29" s="3">
        <f t="shared" si="11"/>
        <v>2188.6162109375</v>
      </c>
      <c r="P29" s="3">
        <f t="shared" si="11"/>
        <v>2188.6162109375</v>
      </c>
      <c r="Q29" s="3">
        <f t="shared" si="11"/>
        <v>2188.6162109375</v>
      </c>
      <c r="R29" s="3">
        <f t="shared" si="11"/>
        <v>2188.6162109375</v>
      </c>
      <c r="S29" s="3">
        <f t="shared" si="11"/>
        <v>2188.6162109375</v>
      </c>
      <c r="T29" s="3">
        <f t="shared" si="11"/>
        <v>2188.6162109375</v>
      </c>
      <c r="U29" s="3">
        <f t="shared" si="11"/>
        <v>2188.6162109375</v>
      </c>
      <c r="V29" s="3">
        <f t="shared" si="11"/>
        <v>2188.6162109375</v>
      </c>
      <c r="W29" s="3">
        <f t="shared" si="11"/>
        <v>2188.6162109375</v>
      </c>
      <c r="X29" s="3">
        <f t="shared" si="11"/>
        <v>2188.6162109375</v>
      </c>
      <c r="Y29" s="3">
        <f t="shared" si="11"/>
        <v>2188.6162109375</v>
      </c>
      <c r="Z29" s="462">
        <f t="shared" si="11"/>
        <v>2188.6162109375</v>
      </c>
      <c r="AA29" s="3">
        <f t="shared" si="11"/>
        <v>2188.6162109375</v>
      </c>
      <c r="AB29" s="3">
        <f t="shared" si="11"/>
        <v>2188.6162109375</v>
      </c>
      <c r="AC29" s="3">
        <f t="shared" si="11"/>
        <v>2188.6162109375</v>
      </c>
      <c r="AD29" s="3">
        <f t="shared" si="11"/>
        <v>2188.6162109375</v>
      </c>
      <c r="AE29" s="3">
        <f t="shared" si="11"/>
        <v>2188.6162109375</v>
      </c>
      <c r="AF29" s="3">
        <f t="shared" si="11"/>
        <v>2188.6162109375</v>
      </c>
      <c r="AG29" s="3">
        <f t="shared" si="11"/>
        <v>2188.6162109375</v>
      </c>
      <c r="AH29" s="3">
        <f t="shared" si="11"/>
        <v>2188.6162109375</v>
      </c>
      <c r="AI29" s="3">
        <f t="shared" si="11"/>
        <v>2188.6162109375</v>
      </c>
      <c r="AJ29" s="3">
        <f t="shared" si="11"/>
        <v>2188.6162109375</v>
      </c>
      <c r="AK29" s="3">
        <f t="shared" si="11"/>
        <v>2188.6162109375</v>
      </c>
      <c r="AL29" s="3">
        <f t="shared" si="11"/>
        <v>2188.6162109375</v>
      </c>
      <c r="AM29" s="3">
        <f t="shared" si="11"/>
        <v>2188.6162109375</v>
      </c>
      <c r="AN29" s="3">
        <f t="shared" si="11"/>
        <v>2188.6162109375</v>
      </c>
      <c r="AO29" s="3">
        <f t="shared" si="11"/>
        <v>2188.6162109375</v>
      </c>
      <c r="AP29" s="3">
        <f t="shared" si="11"/>
        <v>2188.6162109375</v>
      </c>
      <c r="AQ29" s="3">
        <f t="shared" si="11"/>
        <v>2188.6162109375</v>
      </c>
      <c r="AR29" s="3">
        <f t="shared" si="11"/>
        <v>2188.6162109375</v>
      </c>
      <c r="AS29" s="3">
        <f t="shared" si="11"/>
        <v>2188.6162109375</v>
      </c>
      <c r="AT29" s="3">
        <f t="shared" si="11"/>
        <v>2188.6162109375</v>
      </c>
      <c r="AU29" s="3">
        <f t="shared" si="11"/>
        <v>2188.6162109375</v>
      </c>
      <c r="AV29" s="3">
        <f t="shared" si="11"/>
        <v>2188.6162109375</v>
      </c>
      <c r="AW29" s="3">
        <f t="shared" si="11"/>
        <v>2188.6162109375</v>
      </c>
      <c r="AX29" s="3">
        <f t="shared" si="11"/>
        <v>2188.6162109375</v>
      </c>
      <c r="AY29" s="3">
        <f t="shared" si="11"/>
        <v>2188.6162109375</v>
      </c>
    </row>
    <row r="30" spans="1:51" x14ac:dyDescent="0.25">
      <c r="A30" s="578"/>
      <c r="B30" s="11" t="str">
        <f t="shared" si="4"/>
        <v>Lighting</v>
      </c>
      <c r="C30" s="3">
        <f t="shared" si="4"/>
        <v>50344.794738769531</v>
      </c>
      <c r="D30" s="3">
        <f t="shared" ref="D30:AY30" si="12">IF(SUM($C$19:$N$19)=0,0,C30+D12)</f>
        <v>50344.794738769531</v>
      </c>
      <c r="E30" s="3">
        <f t="shared" si="12"/>
        <v>50344.794738769531</v>
      </c>
      <c r="F30" s="348">
        <f t="shared" si="12"/>
        <v>76419.089585369526</v>
      </c>
      <c r="G30" s="3">
        <f t="shared" si="12"/>
        <v>118950.80681336952</v>
      </c>
      <c r="H30" s="3">
        <f t="shared" si="12"/>
        <v>272661.89735519781</v>
      </c>
      <c r="I30" s="3">
        <f t="shared" si="12"/>
        <v>324454.38751327887</v>
      </c>
      <c r="J30" s="3">
        <f t="shared" si="12"/>
        <v>325208.94836532965</v>
      </c>
      <c r="K30" s="3">
        <f t="shared" si="12"/>
        <v>399956.83095279156</v>
      </c>
      <c r="L30" s="3">
        <f t="shared" si="12"/>
        <v>420286.25506779156</v>
      </c>
      <c r="M30" s="3">
        <f t="shared" si="12"/>
        <v>420286.25506779156</v>
      </c>
      <c r="N30" s="3">
        <f t="shared" si="12"/>
        <v>462059.79022404156</v>
      </c>
      <c r="O30" s="3">
        <f t="shared" si="12"/>
        <v>462059.79022404156</v>
      </c>
      <c r="P30" s="3">
        <f t="shared" si="12"/>
        <v>462059.79022404156</v>
      </c>
      <c r="Q30" s="3">
        <f t="shared" si="12"/>
        <v>462059.79022404156</v>
      </c>
      <c r="R30" s="3">
        <f t="shared" si="12"/>
        <v>462059.79022404156</v>
      </c>
      <c r="S30" s="3">
        <f t="shared" si="12"/>
        <v>462059.79022404156</v>
      </c>
      <c r="T30" s="3">
        <f t="shared" si="12"/>
        <v>462059.79022404156</v>
      </c>
      <c r="U30" s="3">
        <f t="shared" si="12"/>
        <v>462059.79022404156</v>
      </c>
      <c r="V30" s="3">
        <f t="shared" si="12"/>
        <v>462059.79022404156</v>
      </c>
      <c r="W30" s="3">
        <f t="shared" si="12"/>
        <v>462059.79022404156</v>
      </c>
      <c r="X30" s="3">
        <f t="shared" si="12"/>
        <v>462059.79022404156</v>
      </c>
      <c r="Y30" s="3">
        <f t="shared" si="12"/>
        <v>462059.79022404156</v>
      </c>
      <c r="Z30" s="462">
        <f t="shared" si="12"/>
        <v>462059.79022404156</v>
      </c>
      <c r="AA30" s="3">
        <f t="shared" si="12"/>
        <v>462059.79022404156</v>
      </c>
      <c r="AB30" s="3">
        <f t="shared" si="12"/>
        <v>462059.79022404156</v>
      </c>
      <c r="AC30" s="3">
        <f t="shared" si="12"/>
        <v>462059.79022404156</v>
      </c>
      <c r="AD30" s="3">
        <f t="shared" si="12"/>
        <v>462059.79022404156</v>
      </c>
      <c r="AE30" s="3">
        <f t="shared" si="12"/>
        <v>462059.79022404156</v>
      </c>
      <c r="AF30" s="3">
        <f t="shared" si="12"/>
        <v>462059.79022404156</v>
      </c>
      <c r="AG30" s="3">
        <f t="shared" si="12"/>
        <v>462059.79022404156</v>
      </c>
      <c r="AH30" s="3">
        <f t="shared" si="12"/>
        <v>462059.79022404156</v>
      </c>
      <c r="AI30" s="3">
        <f t="shared" si="12"/>
        <v>462059.79022404156</v>
      </c>
      <c r="AJ30" s="3">
        <f t="shared" si="12"/>
        <v>462059.79022404156</v>
      </c>
      <c r="AK30" s="3">
        <f t="shared" si="12"/>
        <v>462059.79022404156</v>
      </c>
      <c r="AL30" s="3">
        <f t="shared" si="12"/>
        <v>462059.79022404156</v>
      </c>
      <c r="AM30" s="3">
        <f t="shared" si="12"/>
        <v>462059.79022404156</v>
      </c>
      <c r="AN30" s="3">
        <f t="shared" si="12"/>
        <v>462059.79022404156</v>
      </c>
      <c r="AO30" s="3">
        <f t="shared" si="12"/>
        <v>462059.79022404156</v>
      </c>
      <c r="AP30" s="3">
        <f t="shared" si="12"/>
        <v>462059.79022404156</v>
      </c>
      <c r="AQ30" s="3">
        <f t="shared" si="12"/>
        <v>462059.79022404156</v>
      </c>
      <c r="AR30" s="3">
        <f t="shared" si="12"/>
        <v>462059.79022404156</v>
      </c>
      <c r="AS30" s="3">
        <f t="shared" si="12"/>
        <v>462059.79022404156</v>
      </c>
      <c r="AT30" s="3">
        <f t="shared" si="12"/>
        <v>462059.79022404156</v>
      </c>
      <c r="AU30" s="3">
        <f t="shared" si="12"/>
        <v>462059.79022404156</v>
      </c>
      <c r="AV30" s="3">
        <f t="shared" si="12"/>
        <v>462059.79022404156</v>
      </c>
      <c r="AW30" s="3">
        <f t="shared" si="12"/>
        <v>462059.79022404156</v>
      </c>
      <c r="AX30" s="3">
        <f t="shared" si="12"/>
        <v>462059.79022404156</v>
      </c>
      <c r="AY30" s="3">
        <f t="shared" si="12"/>
        <v>462059.79022404156</v>
      </c>
    </row>
    <row r="31" spans="1:51" x14ac:dyDescent="0.25">
      <c r="A31" s="578"/>
      <c r="B31" s="11" t="str">
        <f t="shared" si="4"/>
        <v>Miscellaneous</v>
      </c>
      <c r="C31" s="3">
        <f t="shared" si="4"/>
        <v>0</v>
      </c>
      <c r="D31" s="3">
        <f t="shared" ref="D31:AY31" si="13">IF(SUM($C$19:$N$19)=0,0,C31+D13)</f>
        <v>0</v>
      </c>
      <c r="E31" s="3">
        <f t="shared" si="13"/>
        <v>0</v>
      </c>
      <c r="F31" s="348">
        <f t="shared" si="13"/>
        <v>0</v>
      </c>
      <c r="G31" s="3">
        <f t="shared" si="13"/>
        <v>0</v>
      </c>
      <c r="H31" s="3">
        <f t="shared" si="13"/>
        <v>0</v>
      </c>
      <c r="I31" s="3">
        <f t="shared" si="13"/>
        <v>0</v>
      </c>
      <c r="J31" s="3">
        <f t="shared" si="13"/>
        <v>0</v>
      </c>
      <c r="K31" s="3">
        <f t="shared" si="13"/>
        <v>0</v>
      </c>
      <c r="L31" s="3">
        <f t="shared" si="13"/>
        <v>0</v>
      </c>
      <c r="M31" s="3">
        <f t="shared" si="13"/>
        <v>0</v>
      </c>
      <c r="N31" s="3">
        <f t="shared" si="13"/>
        <v>0</v>
      </c>
      <c r="O31" s="3">
        <f t="shared" si="13"/>
        <v>0</v>
      </c>
      <c r="P31" s="3">
        <f t="shared" si="13"/>
        <v>0</v>
      </c>
      <c r="Q31" s="3">
        <f t="shared" si="13"/>
        <v>0</v>
      </c>
      <c r="R31" s="3">
        <f t="shared" si="13"/>
        <v>0</v>
      </c>
      <c r="S31" s="3">
        <f t="shared" si="13"/>
        <v>0</v>
      </c>
      <c r="T31" s="3">
        <f t="shared" si="13"/>
        <v>0</v>
      </c>
      <c r="U31" s="3">
        <f t="shared" si="13"/>
        <v>0</v>
      </c>
      <c r="V31" s="3">
        <f t="shared" si="13"/>
        <v>0</v>
      </c>
      <c r="W31" s="3">
        <f t="shared" si="13"/>
        <v>0</v>
      </c>
      <c r="X31" s="3">
        <f t="shared" si="13"/>
        <v>0</v>
      </c>
      <c r="Y31" s="3">
        <f t="shared" si="13"/>
        <v>0</v>
      </c>
      <c r="Z31" s="462">
        <f t="shared" si="13"/>
        <v>0</v>
      </c>
      <c r="AA31" s="3">
        <f t="shared" si="13"/>
        <v>0</v>
      </c>
      <c r="AB31" s="3">
        <f t="shared" si="13"/>
        <v>0</v>
      </c>
      <c r="AC31" s="3">
        <f t="shared" si="13"/>
        <v>0</v>
      </c>
      <c r="AD31" s="3">
        <f t="shared" si="13"/>
        <v>0</v>
      </c>
      <c r="AE31" s="3">
        <f t="shared" si="13"/>
        <v>0</v>
      </c>
      <c r="AF31" s="3">
        <f t="shared" si="13"/>
        <v>0</v>
      </c>
      <c r="AG31" s="3">
        <f t="shared" si="13"/>
        <v>0</v>
      </c>
      <c r="AH31" s="3">
        <f t="shared" si="13"/>
        <v>0</v>
      </c>
      <c r="AI31" s="3">
        <f t="shared" si="13"/>
        <v>0</v>
      </c>
      <c r="AJ31" s="3">
        <f t="shared" si="13"/>
        <v>0</v>
      </c>
      <c r="AK31" s="3">
        <f t="shared" si="13"/>
        <v>0</v>
      </c>
      <c r="AL31" s="3">
        <f t="shared" si="13"/>
        <v>0</v>
      </c>
      <c r="AM31" s="3">
        <f t="shared" si="13"/>
        <v>0</v>
      </c>
      <c r="AN31" s="3">
        <f t="shared" si="13"/>
        <v>0</v>
      </c>
      <c r="AO31" s="3">
        <f t="shared" si="13"/>
        <v>0</v>
      </c>
      <c r="AP31" s="3">
        <f t="shared" si="13"/>
        <v>0</v>
      </c>
      <c r="AQ31" s="3">
        <f t="shared" si="13"/>
        <v>0</v>
      </c>
      <c r="AR31" s="3">
        <f t="shared" si="13"/>
        <v>0</v>
      </c>
      <c r="AS31" s="3">
        <f t="shared" si="13"/>
        <v>0</v>
      </c>
      <c r="AT31" s="3">
        <f t="shared" si="13"/>
        <v>0</v>
      </c>
      <c r="AU31" s="3">
        <f t="shared" si="13"/>
        <v>0</v>
      </c>
      <c r="AV31" s="3">
        <f t="shared" si="13"/>
        <v>0</v>
      </c>
      <c r="AW31" s="3">
        <f t="shared" si="13"/>
        <v>0</v>
      </c>
      <c r="AX31" s="3">
        <f t="shared" si="13"/>
        <v>0</v>
      </c>
      <c r="AY31" s="3">
        <f t="shared" si="13"/>
        <v>0</v>
      </c>
    </row>
    <row r="32" spans="1:51" ht="15" customHeight="1" x14ac:dyDescent="0.25">
      <c r="A32" s="578"/>
      <c r="B32" s="11" t="str">
        <f t="shared" si="4"/>
        <v>Motors</v>
      </c>
      <c r="C32" s="3">
        <f t="shared" si="4"/>
        <v>4367.5001220703125</v>
      </c>
      <c r="D32" s="3">
        <f t="shared" ref="D32:AY32" si="14">IF(SUM($C$19:$N$19)=0,0,C32+D14)</f>
        <v>4367.5001220703125</v>
      </c>
      <c r="E32" s="3">
        <f t="shared" si="14"/>
        <v>4367.5001220703125</v>
      </c>
      <c r="F32" s="348">
        <f t="shared" si="14"/>
        <v>4367.5001220703125</v>
      </c>
      <c r="G32" s="3">
        <f t="shared" si="14"/>
        <v>4367.5001220703125</v>
      </c>
      <c r="H32" s="3">
        <f t="shared" si="14"/>
        <v>4367.5001220703125</v>
      </c>
      <c r="I32" s="3">
        <f t="shared" si="14"/>
        <v>4367.5001220703125</v>
      </c>
      <c r="J32" s="3">
        <f t="shared" si="14"/>
        <v>4367.5001220703125</v>
      </c>
      <c r="K32" s="3">
        <f t="shared" si="14"/>
        <v>10190.833618164063</v>
      </c>
      <c r="L32" s="3">
        <f t="shared" si="14"/>
        <v>10190.833618164063</v>
      </c>
      <c r="M32" s="3">
        <f t="shared" si="14"/>
        <v>10190.833618164063</v>
      </c>
      <c r="N32" s="3">
        <f t="shared" si="14"/>
        <v>13102.500366210938</v>
      </c>
      <c r="O32" s="3">
        <f t="shared" si="14"/>
        <v>13102.500366210938</v>
      </c>
      <c r="P32" s="3">
        <f t="shared" si="14"/>
        <v>13102.500366210938</v>
      </c>
      <c r="Q32" s="3">
        <f t="shared" si="14"/>
        <v>13102.500366210938</v>
      </c>
      <c r="R32" s="3">
        <f t="shared" si="14"/>
        <v>13102.500366210938</v>
      </c>
      <c r="S32" s="3">
        <f t="shared" si="14"/>
        <v>13102.500366210938</v>
      </c>
      <c r="T32" s="3">
        <f t="shared" si="14"/>
        <v>13102.500366210938</v>
      </c>
      <c r="U32" s="3">
        <f t="shared" si="14"/>
        <v>13102.500366210938</v>
      </c>
      <c r="V32" s="3">
        <f t="shared" si="14"/>
        <v>13102.500366210938</v>
      </c>
      <c r="W32" s="3">
        <f t="shared" si="14"/>
        <v>13102.500366210938</v>
      </c>
      <c r="X32" s="3">
        <f t="shared" si="14"/>
        <v>13102.500366210938</v>
      </c>
      <c r="Y32" s="3">
        <f t="shared" si="14"/>
        <v>13102.500366210938</v>
      </c>
      <c r="Z32" s="462">
        <f t="shared" si="14"/>
        <v>13102.500366210938</v>
      </c>
      <c r="AA32" s="3">
        <f t="shared" si="14"/>
        <v>13102.500366210938</v>
      </c>
      <c r="AB32" s="3">
        <f t="shared" si="14"/>
        <v>13102.500366210938</v>
      </c>
      <c r="AC32" s="3">
        <f t="shared" si="14"/>
        <v>13102.500366210938</v>
      </c>
      <c r="AD32" s="3">
        <f t="shared" si="14"/>
        <v>13102.500366210938</v>
      </c>
      <c r="AE32" s="3">
        <f t="shared" si="14"/>
        <v>13102.500366210938</v>
      </c>
      <c r="AF32" s="3">
        <f t="shared" si="14"/>
        <v>13102.500366210938</v>
      </c>
      <c r="AG32" s="3">
        <f t="shared" si="14"/>
        <v>13102.500366210938</v>
      </c>
      <c r="AH32" s="3">
        <f t="shared" si="14"/>
        <v>13102.500366210938</v>
      </c>
      <c r="AI32" s="3">
        <f t="shared" si="14"/>
        <v>13102.500366210938</v>
      </c>
      <c r="AJ32" s="3">
        <f t="shared" si="14"/>
        <v>13102.500366210938</v>
      </c>
      <c r="AK32" s="3">
        <f t="shared" si="14"/>
        <v>13102.500366210938</v>
      </c>
      <c r="AL32" s="3">
        <f t="shared" si="14"/>
        <v>13102.500366210938</v>
      </c>
      <c r="AM32" s="3">
        <f t="shared" si="14"/>
        <v>13102.500366210938</v>
      </c>
      <c r="AN32" s="3">
        <f t="shared" si="14"/>
        <v>13102.500366210938</v>
      </c>
      <c r="AO32" s="3">
        <f t="shared" si="14"/>
        <v>13102.500366210938</v>
      </c>
      <c r="AP32" s="3">
        <f t="shared" si="14"/>
        <v>13102.500366210938</v>
      </c>
      <c r="AQ32" s="3">
        <f t="shared" si="14"/>
        <v>13102.500366210938</v>
      </c>
      <c r="AR32" s="3">
        <f t="shared" si="14"/>
        <v>13102.500366210938</v>
      </c>
      <c r="AS32" s="3">
        <f t="shared" si="14"/>
        <v>13102.500366210938</v>
      </c>
      <c r="AT32" s="3">
        <f t="shared" si="14"/>
        <v>13102.500366210938</v>
      </c>
      <c r="AU32" s="3">
        <f t="shared" si="14"/>
        <v>13102.500366210938</v>
      </c>
      <c r="AV32" s="3">
        <f t="shared" si="14"/>
        <v>13102.500366210938</v>
      </c>
      <c r="AW32" s="3">
        <f t="shared" si="14"/>
        <v>13102.500366210938</v>
      </c>
      <c r="AX32" s="3">
        <f t="shared" si="14"/>
        <v>13102.500366210938</v>
      </c>
      <c r="AY32" s="3">
        <f t="shared" si="14"/>
        <v>13102.500366210938</v>
      </c>
    </row>
    <row r="33" spans="1:51" x14ac:dyDescent="0.25">
      <c r="A33" s="578"/>
      <c r="B33" s="11" t="str">
        <f t="shared" si="4"/>
        <v>Process</v>
      </c>
      <c r="C33" s="3">
        <f t="shared" si="4"/>
        <v>0</v>
      </c>
      <c r="D33" s="3">
        <f t="shared" ref="D33:AY33" si="15">IF(SUM($C$19:$N$19)=0,0,C33+D15)</f>
        <v>0</v>
      </c>
      <c r="E33" s="3">
        <f t="shared" si="15"/>
        <v>0</v>
      </c>
      <c r="F33" s="348">
        <f t="shared" si="15"/>
        <v>0</v>
      </c>
      <c r="G33" s="3">
        <f t="shared" si="15"/>
        <v>0</v>
      </c>
      <c r="H33" s="3">
        <f t="shared" si="15"/>
        <v>0</v>
      </c>
      <c r="I33" s="3">
        <f t="shared" si="15"/>
        <v>0</v>
      </c>
      <c r="J33" s="3">
        <f t="shared" si="15"/>
        <v>0</v>
      </c>
      <c r="K33" s="3">
        <f t="shared" si="15"/>
        <v>0</v>
      </c>
      <c r="L33" s="3">
        <f t="shared" si="15"/>
        <v>0</v>
      </c>
      <c r="M33" s="3">
        <f t="shared" si="15"/>
        <v>0</v>
      </c>
      <c r="N33" s="3">
        <f t="shared" si="15"/>
        <v>0</v>
      </c>
      <c r="O33" s="3">
        <f t="shared" si="15"/>
        <v>0</v>
      </c>
      <c r="P33" s="3">
        <f t="shared" si="15"/>
        <v>0</v>
      </c>
      <c r="Q33" s="3">
        <f t="shared" si="15"/>
        <v>0</v>
      </c>
      <c r="R33" s="3">
        <f t="shared" si="15"/>
        <v>0</v>
      </c>
      <c r="S33" s="3">
        <f t="shared" si="15"/>
        <v>0</v>
      </c>
      <c r="T33" s="3">
        <f t="shared" si="15"/>
        <v>0</v>
      </c>
      <c r="U33" s="3">
        <f t="shared" si="15"/>
        <v>0</v>
      </c>
      <c r="V33" s="3">
        <f t="shared" si="15"/>
        <v>0</v>
      </c>
      <c r="W33" s="3">
        <f t="shared" si="15"/>
        <v>0</v>
      </c>
      <c r="X33" s="3">
        <f t="shared" si="15"/>
        <v>0</v>
      </c>
      <c r="Y33" s="3">
        <f t="shared" si="15"/>
        <v>0</v>
      </c>
      <c r="Z33" s="462">
        <f t="shared" si="15"/>
        <v>0</v>
      </c>
      <c r="AA33" s="3">
        <f t="shared" si="15"/>
        <v>0</v>
      </c>
      <c r="AB33" s="3">
        <f t="shared" si="15"/>
        <v>0</v>
      </c>
      <c r="AC33" s="3">
        <f t="shared" si="15"/>
        <v>0</v>
      </c>
      <c r="AD33" s="3">
        <f t="shared" si="15"/>
        <v>0</v>
      </c>
      <c r="AE33" s="3">
        <f t="shared" si="15"/>
        <v>0</v>
      </c>
      <c r="AF33" s="3">
        <f t="shared" si="15"/>
        <v>0</v>
      </c>
      <c r="AG33" s="3">
        <f t="shared" si="15"/>
        <v>0</v>
      </c>
      <c r="AH33" s="3">
        <f t="shared" si="15"/>
        <v>0</v>
      </c>
      <c r="AI33" s="3">
        <f t="shared" si="15"/>
        <v>0</v>
      </c>
      <c r="AJ33" s="3">
        <f t="shared" si="15"/>
        <v>0</v>
      </c>
      <c r="AK33" s="3">
        <f t="shared" si="15"/>
        <v>0</v>
      </c>
      <c r="AL33" s="3">
        <f t="shared" si="15"/>
        <v>0</v>
      </c>
      <c r="AM33" s="3">
        <f t="shared" si="15"/>
        <v>0</v>
      </c>
      <c r="AN33" s="3">
        <f t="shared" si="15"/>
        <v>0</v>
      </c>
      <c r="AO33" s="3">
        <f t="shared" si="15"/>
        <v>0</v>
      </c>
      <c r="AP33" s="3">
        <f t="shared" si="15"/>
        <v>0</v>
      </c>
      <c r="AQ33" s="3">
        <f t="shared" si="15"/>
        <v>0</v>
      </c>
      <c r="AR33" s="3">
        <f t="shared" si="15"/>
        <v>0</v>
      </c>
      <c r="AS33" s="3">
        <f t="shared" si="15"/>
        <v>0</v>
      </c>
      <c r="AT33" s="3">
        <f t="shared" si="15"/>
        <v>0</v>
      </c>
      <c r="AU33" s="3">
        <f t="shared" si="15"/>
        <v>0</v>
      </c>
      <c r="AV33" s="3">
        <f t="shared" si="15"/>
        <v>0</v>
      </c>
      <c r="AW33" s="3">
        <f t="shared" si="15"/>
        <v>0</v>
      </c>
      <c r="AX33" s="3">
        <f t="shared" si="15"/>
        <v>0</v>
      </c>
      <c r="AY33" s="3">
        <f t="shared" si="15"/>
        <v>0</v>
      </c>
    </row>
    <row r="34" spans="1:51" x14ac:dyDescent="0.25">
      <c r="A34" s="578"/>
      <c r="B34" s="11" t="str">
        <f t="shared" si="4"/>
        <v>Refrigeration</v>
      </c>
      <c r="C34" s="3">
        <f t="shared" si="4"/>
        <v>0</v>
      </c>
      <c r="D34" s="3">
        <f t="shared" ref="D34:AY34" si="16">IF(SUM($C$19:$N$19)=0,0,C34+D16)</f>
        <v>0</v>
      </c>
      <c r="E34" s="3">
        <f t="shared" si="16"/>
        <v>0</v>
      </c>
      <c r="F34" s="348">
        <f t="shared" si="16"/>
        <v>0</v>
      </c>
      <c r="G34" s="3">
        <f t="shared" si="16"/>
        <v>0</v>
      </c>
      <c r="H34" s="3">
        <f t="shared" si="16"/>
        <v>0</v>
      </c>
      <c r="I34" s="3">
        <f t="shared" si="16"/>
        <v>0</v>
      </c>
      <c r="J34" s="3">
        <f t="shared" si="16"/>
        <v>0</v>
      </c>
      <c r="K34" s="3">
        <f t="shared" si="16"/>
        <v>0</v>
      </c>
      <c r="L34" s="3">
        <f t="shared" si="16"/>
        <v>0</v>
      </c>
      <c r="M34" s="3">
        <f t="shared" si="16"/>
        <v>0</v>
      </c>
      <c r="N34" s="3">
        <f t="shared" si="16"/>
        <v>0</v>
      </c>
      <c r="O34" s="3">
        <f t="shared" si="16"/>
        <v>0</v>
      </c>
      <c r="P34" s="3">
        <f t="shared" si="16"/>
        <v>0</v>
      </c>
      <c r="Q34" s="3">
        <f t="shared" si="16"/>
        <v>0</v>
      </c>
      <c r="R34" s="3">
        <f t="shared" si="16"/>
        <v>0</v>
      </c>
      <c r="S34" s="3">
        <f t="shared" si="16"/>
        <v>0</v>
      </c>
      <c r="T34" s="3">
        <f t="shared" si="16"/>
        <v>0</v>
      </c>
      <c r="U34" s="3">
        <f t="shared" si="16"/>
        <v>0</v>
      </c>
      <c r="V34" s="3">
        <f t="shared" si="16"/>
        <v>0</v>
      </c>
      <c r="W34" s="3">
        <f t="shared" si="16"/>
        <v>0</v>
      </c>
      <c r="X34" s="3">
        <f t="shared" si="16"/>
        <v>0</v>
      </c>
      <c r="Y34" s="3">
        <f t="shared" si="16"/>
        <v>0</v>
      </c>
      <c r="Z34" s="462">
        <f t="shared" si="16"/>
        <v>0</v>
      </c>
      <c r="AA34" s="3">
        <f t="shared" si="16"/>
        <v>0</v>
      </c>
      <c r="AB34" s="3">
        <f t="shared" si="16"/>
        <v>0</v>
      </c>
      <c r="AC34" s="3">
        <f t="shared" si="16"/>
        <v>0</v>
      </c>
      <c r="AD34" s="3">
        <f t="shared" si="16"/>
        <v>0</v>
      </c>
      <c r="AE34" s="3">
        <f t="shared" si="16"/>
        <v>0</v>
      </c>
      <c r="AF34" s="3">
        <f t="shared" si="16"/>
        <v>0</v>
      </c>
      <c r="AG34" s="3">
        <f t="shared" si="16"/>
        <v>0</v>
      </c>
      <c r="AH34" s="3">
        <f t="shared" si="16"/>
        <v>0</v>
      </c>
      <c r="AI34" s="3">
        <f t="shared" si="16"/>
        <v>0</v>
      </c>
      <c r="AJ34" s="3">
        <f t="shared" si="16"/>
        <v>0</v>
      </c>
      <c r="AK34" s="3">
        <f t="shared" si="16"/>
        <v>0</v>
      </c>
      <c r="AL34" s="3">
        <f t="shared" si="16"/>
        <v>0</v>
      </c>
      <c r="AM34" s="3">
        <f t="shared" si="16"/>
        <v>0</v>
      </c>
      <c r="AN34" s="3">
        <f t="shared" si="16"/>
        <v>0</v>
      </c>
      <c r="AO34" s="3">
        <f t="shared" si="16"/>
        <v>0</v>
      </c>
      <c r="AP34" s="3">
        <f t="shared" si="16"/>
        <v>0</v>
      </c>
      <c r="AQ34" s="3">
        <f t="shared" si="16"/>
        <v>0</v>
      </c>
      <c r="AR34" s="3">
        <f t="shared" si="16"/>
        <v>0</v>
      </c>
      <c r="AS34" s="3">
        <f t="shared" si="16"/>
        <v>0</v>
      </c>
      <c r="AT34" s="3">
        <f t="shared" si="16"/>
        <v>0</v>
      </c>
      <c r="AU34" s="3">
        <f t="shared" si="16"/>
        <v>0</v>
      </c>
      <c r="AV34" s="3">
        <f t="shared" si="16"/>
        <v>0</v>
      </c>
      <c r="AW34" s="3">
        <f t="shared" si="16"/>
        <v>0</v>
      </c>
      <c r="AX34" s="3">
        <f t="shared" si="16"/>
        <v>0</v>
      </c>
      <c r="AY34" s="3">
        <f t="shared" si="16"/>
        <v>0</v>
      </c>
    </row>
    <row r="35" spans="1:51" x14ac:dyDescent="0.25">
      <c r="A35" s="578"/>
      <c r="B35" s="11" t="str">
        <f t="shared" si="4"/>
        <v>Water Heating</v>
      </c>
      <c r="C35" s="3">
        <f t="shared" si="4"/>
        <v>0</v>
      </c>
      <c r="D35" s="3">
        <f t="shared" ref="D35:AY35" si="17">IF(SUM($C$19:$N$19)=0,0,C35+D17)</f>
        <v>0</v>
      </c>
      <c r="E35" s="3">
        <f t="shared" si="17"/>
        <v>0</v>
      </c>
      <c r="F35" s="348">
        <f t="shared" si="17"/>
        <v>0</v>
      </c>
      <c r="G35" s="3">
        <f t="shared" si="17"/>
        <v>0</v>
      </c>
      <c r="H35" s="3">
        <f t="shared" si="17"/>
        <v>0</v>
      </c>
      <c r="I35" s="3">
        <f t="shared" si="17"/>
        <v>0</v>
      </c>
      <c r="J35" s="3">
        <f t="shared" si="17"/>
        <v>0</v>
      </c>
      <c r="K35" s="3">
        <f t="shared" si="17"/>
        <v>0</v>
      </c>
      <c r="L35" s="3">
        <f t="shared" si="17"/>
        <v>0</v>
      </c>
      <c r="M35" s="3">
        <f t="shared" si="17"/>
        <v>0</v>
      </c>
      <c r="N35" s="3">
        <f t="shared" si="17"/>
        <v>0</v>
      </c>
      <c r="O35" s="3">
        <f t="shared" si="17"/>
        <v>0</v>
      </c>
      <c r="P35" s="3">
        <f t="shared" si="17"/>
        <v>0</v>
      </c>
      <c r="Q35" s="3">
        <f t="shared" si="17"/>
        <v>0</v>
      </c>
      <c r="R35" s="3">
        <f t="shared" si="17"/>
        <v>0</v>
      </c>
      <c r="S35" s="3">
        <f t="shared" si="17"/>
        <v>0</v>
      </c>
      <c r="T35" s="3">
        <f t="shared" si="17"/>
        <v>0</v>
      </c>
      <c r="U35" s="3">
        <f t="shared" si="17"/>
        <v>0</v>
      </c>
      <c r="V35" s="3">
        <f t="shared" si="17"/>
        <v>0</v>
      </c>
      <c r="W35" s="3">
        <f t="shared" si="17"/>
        <v>0</v>
      </c>
      <c r="X35" s="3">
        <f t="shared" si="17"/>
        <v>0</v>
      </c>
      <c r="Y35" s="3">
        <f t="shared" si="17"/>
        <v>0</v>
      </c>
      <c r="Z35" s="462">
        <f t="shared" si="17"/>
        <v>0</v>
      </c>
      <c r="AA35" s="3">
        <f t="shared" si="17"/>
        <v>0</v>
      </c>
      <c r="AB35" s="3">
        <f t="shared" si="17"/>
        <v>0</v>
      </c>
      <c r="AC35" s="3">
        <f t="shared" si="17"/>
        <v>0</v>
      </c>
      <c r="AD35" s="3">
        <f t="shared" si="17"/>
        <v>0</v>
      </c>
      <c r="AE35" s="3">
        <f t="shared" si="17"/>
        <v>0</v>
      </c>
      <c r="AF35" s="3">
        <f t="shared" si="17"/>
        <v>0</v>
      </c>
      <c r="AG35" s="3">
        <f t="shared" si="17"/>
        <v>0</v>
      </c>
      <c r="AH35" s="3">
        <f t="shared" si="17"/>
        <v>0</v>
      </c>
      <c r="AI35" s="3">
        <f t="shared" si="17"/>
        <v>0</v>
      </c>
      <c r="AJ35" s="3">
        <f t="shared" si="17"/>
        <v>0</v>
      </c>
      <c r="AK35" s="3">
        <f t="shared" si="17"/>
        <v>0</v>
      </c>
      <c r="AL35" s="3">
        <f t="shared" si="17"/>
        <v>0</v>
      </c>
      <c r="AM35" s="3">
        <f t="shared" si="17"/>
        <v>0</v>
      </c>
      <c r="AN35" s="3">
        <f t="shared" si="17"/>
        <v>0</v>
      </c>
      <c r="AO35" s="3">
        <f t="shared" si="17"/>
        <v>0</v>
      </c>
      <c r="AP35" s="3">
        <f t="shared" si="17"/>
        <v>0</v>
      </c>
      <c r="AQ35" s="3">
        <f t="shared" si="17"/>
        <v>0</v>
      </c>
      <c r="AR35" s="3">
        <f t="shared" si="17"/>
        <v>0</v>
      </c>
      <c r="AS35" s="3">
        <f t="shared" si="17"/>
        <v>0</v>
      </c>
      <c r="AT35" s="3">
        <f t="shared" si="17"/>
        <v>0</v>
      </c>
      <c r="AU35" s="3">
        <f t="shared" si="17"/>
        <v>0</v>
      </c>
      <c r="AV35" s="3">
        <f t="shared" si="17"/>
        <v>0</v>
      </c>
      <c r="AW35" s="3">
        <f t="shared" si="17"/>
        <v>0</v>
      </c>
      <c r="AX35" s="3">
        <f t="shared" si="17"/>
        <v>0</v>
      </c>
      <c r="AY35" s="3">
        <f t="shared" si="17"/>
        <v>0</v>
      </c>
    </row>
    <row r="36" spans="1:51" ht="15" customHeight="1" x14ac:dyDescent="0.25">
      <c r="A36" s="578"/>
      <c r="B36" s="11" t="str">
        <f t="shared" si="4"/>
        <v xml:space="preserve"> </v>
      </c>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c r="AL36" s="3"/>
      <c r="AM36" s="3"/>
      <c r="AN36" s="3"/>
      <c r="AO36" s="3"/>
      <c r="AP36" s="3"/>
      <c r="AQ36" s="3"/>
      <c r="AR36" s="3"/>
      <c r="AS36" s="3"/>
      <c r="AT36" s="3"/>
      <c r="AU36" s="3"/>
      <c r="AV36" s="3"/>
      <c r="AW36" s="3"/>
      <c r="AX36" s="3"/>
      <c r="AY36" s="3"/>
    </row>
    <row r="37" spans="1:51" ht="15" customHeight="1" thickBot="1" x14ac:dyDescent="0.3">
      <c r="A37" s="579"/>
      <c r="B37" s="15" t="str">
        <f t="shared" si="4"/>
        <v>Monthly kWh</v>
      </c>
      <c r="C37" s="236">
        <f>SUM(C23:C36)</f>
        <v>54712.294860839844</v>
      </c>
      <c r="D37" s="236">
        <f t="shared" ref="D37:AY37" si="18">SUM(D23:D36)</f>
        <v>54712.294860839844</v>
      </c>
      <c r="E37" s="236">
        <f t="shared" si="18"/>
        <v>54712.294860839844</v>
      </c>
      <c r="F37" s="236">
        <f t="shared" si="18"/>
        <v>80786.589707439838</v>
      </c>
      <c r="G37" s="236">
        <f t="shared" si="18"/>
        <v>123318.30693543983</v>
      </c>
      <c r="H37" s="236">
        <f t="shared" si="18"/>
        <v>277029.39747726812</v>
      </c>
      <c r="I37" s="236">
        <f t="shared" si="18"/>
        <v>517213.60520279303</v>
      </c>
      <c r="J37" s="236">
        <f t="shared" si="18"/>
        <v>523974.61209976568</v>
      </c>
      <c r="K37" s="236">
        <f t="shared" si="18"/>
        <v>607549.05120578222</v>
      </c>
      <c r="L37" s="236">
        <f t="shared" si="18"/>
        <v>630067.09153171978</v>
      </c>
      <c r="M37" s="236">
        <f t="shared" si="18"/>
        <v>630067.09153171978</v>
      </c>
      <c r="N37" s="236">
        <f t="shared" si="18"/>
        <v>686861.59519382915</v>
      </c>
      <c r="O37" s="236">
        <f t="shared" si="18"/>
        <v>686861.59519382915</v>
      </c>
      <c r="P37" s="236">
        <f t="shared" si="18"/>
        <v>686861.59519382915</v>
      </c>
      <c r="Q37" s="236">
        <f t="shared" si="18"/>
        <v>686861.59519382915</v>
      </c>
      <c r="R37" s="236">
        <f t="shared" si="18"/>
        <v>686861.59519382915</v>
      </c>
      <c r="S37" s="236">
        <f t="shared" si="18"/>
        <v>686861.59519382915</v>
      </c>
      <c r="T37" s="236">
        <f t="shared" si="18"/>
        <v>686861.59519382915</v>
      </c>
      <c r="U37" s="236">
        <f t="shared" si="18"/>
        <v>686861.59519382915</v>
      </c>
      <c r="V37" s="236">
        <f t="shared" si="18"/>
        <v>686861.59519382915</v>
      </c>
      <c r="W37" s="236">
        <f t="shared" si="18"/>
        <v>686861.59519382915</v>
      </c>
      <c r="X37" s="236">
        <f t="shared" si="18"/>
        <v>686861.59519382915</v>
      </c>
      <c r="Y37" s="236">
        <f t="shared" si="18"/>
        <v>686861.59519382915</v>
      </c>
      <c r="Z37" s="236">
        <f t="shared" si="18"/>
        <v>686861.59519382915</v>
      </c>
      <c r="AA37" s="236">
        <f t="shared" si="18"/>
        <v>686861.59519382915</v>
      </c>
      <c r="AB37" s="236">
        <f t="shared" si="18"/>
        <v>686861.59519382915</v>
      </c>
      <c r="AC37" s="236">
        <f t="shared" si="18"/>
        <v>686861.59519382915</v>
      </c>
      <c r="AD37" s="236">
        <f t="shared" si="18"/>
        <v>686861.59519382915</v>
      </c>
      <c r="AE37" s="236">
        <f t="shared" si="18"/>
        <v>686861.59519382915</v>
      </c>
      <c r="AF37" s="236">
        <f t="shared" si="18"/>
        <v>686861.59519382915</v>
      </c>
      <c r="AG37" s="236">
        <f t="shared" si="18"/>
        <v>686861.59519382915</v>
      </c>
      <c r="AH37" s="236">
        <f t="shared" si="18"/>
        <v>686861.59519382915</v>
      </c>
      <c r="AI37" s="236">
        <f t="shared" si="18"/>
        <v>686861.59519382915</v>
      </c>
      <c r="AJ37" s="236">
        <f t="shared" si="18"/>
        <v>686861.59519382915</v>
      </c>
      <c r="AK37" s="236">
        <f t="shared" si="18"/>
        <v>686861.59519382915</v>
      </c>
      <c r="AL37" s="236">
        <f t="shared" si="18"/>
        <v>686861.59519382915</v>
      </c>
      <c r="AM37" s="236">
        <f t="shared" si="18"/>
        <v>686861.59519382915</v>
      </c>
      <c r="AN37" s="236">
        <f t="shared" si="18"/>
        <v>686861.59519382915</v>
      </c>
      <c r="AO37" s="236">
        <f t="shared" si="18"/>
        <v>686861.59519382915</v>
      </c>
      <c r="AP37" s="236">
        <f t="shared" si="18"/>
        <v>686861.59519382915</v>
      </c>
      <c r="AQ37" s="236">
        <f t="shared" si="18"/>
        <v>686861.59519382915</v>
      </c>
      <c r="AR37" s="236">
        <f t="shared" si="18"/>
        <v>686861.59519382915</v>
      </c>
      <c r="AS37" s="236">
        <f t="shared" si="18"/>
        <v>686861.59519382915</v>
      </c>
      <c r="AT37" s="236">
        <f t="shared" si="18"/>
        <v>686861.59519382915</v>
      </c>
      <c r="AU37" s="236">
        <f t="shared" si="18"/>
        <v>686861.59519382915</v>
      </c>
      <c r="AV37" s="236">
        <f t="shared" si="18"/>
        <v>686861.59519382915</v>
      </c>
      <c r="AW37" s="236">
        <f t="shared" si="18"/>
        <v>686861.59519382915</v>
      </c>
      <c r="AX37" s="236">
        <f t="shared" si="18"/>
        <v>686861.59519382915</v>
      </c>
      <c r="AY37" s="236">
        <f t="shared" si="18"/>
        <v>686861.59519382915</v>
      </c>
    </row>
    <row r="38" spans="1:51" x14ac:dyDescent="0.25">
      <c r="A38" s="8"/>
      <c r="B38" s="251"/>
      <c r="C38" s="9"/>
      <c r="D38" s="251"/>
      <c r="E38" s="9"/>
      <c r="F38" s="251"/>
      <c r="G38" s="251"/>
      <c r="H38" s="9"/>
      <c r="I38" s="251"/>
      <c r="J38" s="251"/>
      <c r="K38" s="9"/>
      <c r="L38" s="251"/>
      <c r="M38" s="251"/>
      <c r="N38" s="310" t="s">
        <v>197</v>
      </c>
      <c r="O38" s="309">
        <f>SUM(C5:N18)</f>
        <v>686861.59519382904</v>
      </c>
      <c r="P38" s="251"/>
      <c r="Q38" s="9"/>
      <c r="R38" s="251"/>
      <c r="S38" s="251"/>
      <c r="T38" s="9"/>
      <c r="U38" s="251"/>
      <c r="V38" s="251"/>
      <c r="W38" s="9"/>
      <c r="X38" s="251"/>
      <c r="Y38" s="251"/>
      <c r="Z38" s="9"/>
      <c r="AA38" s="251"/>
      <c r="AB38" s="251"/>
      <c r="AC38" s="9"/>
      <c r="AD38" s="251"/>
      <c r="AE38" s="251"/>
      <c r="AF38" s="9"/>
      <c r="AG38" s="251"/>
      <c r="AH38" s="251"/>
      <c r="AI38" s="9"/>
      <c r="AJ38" s="251"/>
      <c r="AK38" s="251"/>
      <c r="AL38" s="9"/>
      <c r="AM38" s="251"/>
      <c r="AN38" s="251"/>
      <c r="AO38" s="9"/>
      <c r="AP38" s="251"/>
      <c r="AQ38" s="251"/>
      <c r="AR38" s="9"/>
      <c r="AS38" s="251"/>
      <c r="AT38" s="251"/>
      <c r="AU38" s="9"/>
      <c r="AV38" s="251"/>
      <c r="AW38" s="251"/>
      <c r="AX38" s="9"/>
      <c r="AY38" s="251"/>
    </row>
    <row r="39" spans="1:51" ht="15.75" thickBot="1" x14ac:dyDescent="0.3">
      <c r="C39" s="252"/>
      <c r="D39" s="130"/>
      <c r="E39" s="252"/>
      <c r="F39" s="130"/>
      <c r="G39" s="130"/>
      <c r="H39" s="252"/>
      <c r="I39" s="130"/>
      <c r="J39" s="130"/>
      <c r="K39" s="252"/>
      <c r="L39" s="130"/>
      <c r="M39" s="130"/>
      <c r="N39" s="252"/>
      <c r="O39" s="130"/>
      <c r="P39" s="130"/>
      <c r="Q39" s="346" t="s">
        <v>217</v>
      </c>
      <c r="R39" s="130"/>
      <c r="S39" s="130"/>
      <c r="T39" s="252"/>
      <c r="U39" s="130"/>
      <c r="V39" s="130"/>
      <c r="W39" s="252"/>
      <c r="X39" s="130"/>
      <c r="Y39" s="130"/>
      <c r="Z39" s="252"/>
      <c r="AA39" s="130"/>
      <c r="AB39" s="130"/>
      <c r="AC39" s="252"/>
      <c r="AD39" s="130"/>
      <c r="AE39" s="130"/>
      <c r="AF39" s="252"/>
      <c r="AG39" s="463" t="s">
        <v>287</v>
      </c>
      <c r="AH39" s="130"/>
      <c r="AI39" s="252"/>
      <c r="AJ39" s="130"/>
      <c r="AK39" s="130"/>
      <c r="AL39" s="252"/>
      <c r="AM39" s="130"/>
      <c r="AN39" s="130"/>
      <c r="AO39" s="252"/>
      <c r="AP39" s="130"/>
      <c r="AQ39" s="130"/>
      <c r="AR39" s="252"/>
      <c r="AS39" s="130"/>
      <c r="AT39" s="130"/>
      <c r="AU39" s="252"/>
      <c r="AV39" s="130"/>
      <c r="AW39" s="130"/>
      <c r="AX39" s="252"/>
      <c r="AY39" s="130"/>
    </row>
    <row r="40" spans="1:51" ht="16.5" thickBot="1" x14ac:dyDescent="0.3">
      <c r="A40" s="580" t="s">
        <v>16</v>
      </c>
      <c r="B40" s="17" t="str">
        <f t="shared" ref="B40" si="19">B22</f>
        <v>End Use</v>
      </c>
      <c r="C40" s="146">
        <f>C$4</f>
        <v>44197</v>
      </c>
      <c r="D40" s="146">
        <f t="shared" ref="D40:AY40" si="20">D$4</f>
        <v>44228</v>
      </c>
      <c r="E40" s="146">
        <f t="shared" si="20"/>
        <v>44256</v>
      </c>
      <c r="F40" s="146">
        <f t="shared" si="20"/>
        <v>44287</v>
      </c>
      <c r="G40" s="146">
        <f t="shared" si="20"/>
        <v>44317</v>
      </c>
      <c r="H40" s="146">
        <f t="shared" si="20"/>
        <v>44348</v>
      </c>
      <c r="I40" s="146">
        <f t="shared" si="20"/>
        <v>44378</v>
      </c>
      <c r="J40" s="146">
        <f t="shared" si="20"/>
        <v>44409</v>
      </c>
      <c r="K40" s="146">
        <f t="shared" si="20"/>
        <v>44440</v>
      </c>
      <c r="L40" s="146">
        <f t="shared" si="20"/>
        <v>44470</v>
      </c>
      <c r="M40" s="146">
        <f t="shared" si="20"/>
        <v>44501</v>
      </c>
      <c r="N40" s="146">
        <f t="shared" si="20"/>
        <v>44531</v>
      </c>
      <c r="O40" s="146">
        <f t="shared" si="20"/>
        <v>44562</v>
      </c>
      <c r="P40" s="146">
        <f t="shared" si="20"/>
        <v>44593</v>
      </c>
      <c r="Q40" s="146">
        <f t="shared" si="20"/>
        <v>44621</v>
      </c>
      <c r="R40" s="146">
        <f t="shared" si="20"/>
        <v>44652</v>
      </c>
      <c r="S40" s="146">
        <f t="shared" si="20"/>
        <v>44682</v>
      </c>
      <c r="T40" s="146">
        <f t="shared" si="20"/>
        <v>44713</v>
      </c>
      <c r="U40" s="146">
        <f t="shared" si="20"/>
        <v>44743</v>
      </c>
      <c r="V40" s="146">
        <f t="shared" si="20"/>
        <v>44774</v>
      </c>
      <c r="W40" s="146">
        <f t="shared" si="20"/>
        <v>44805</v>
      </c>
      <c r="X40" s="146">
        <f t="shared" si="20"/>
        <v>44835</v>
      </c>
      <c r="Y40" s="146">
        <f t="shared" si="20"/>
        <v>44866</v>
      </c>
      <c r="Z40" s="146">
        <f t="shared" si="20"/>
        <v>44896</v>
      </c>
      <c r="AA40" s="146">
        <f t="shared" si="20"/>
        <v>44927</v>
      </c>
      <c r="AB40" s="146">
        <f t="shared" si="20"/>
        <v>44958</v>
      </c>
      <c r="AC40" s="146">
        <f t="shared" si="20"/>
        <v>44986</v>
      </c>
      <c r="AD40" s="146">
        <f t="shared" si="20"/>
        <v>45017</v>
      </c>
      <c r="AE40" s="146">
        <f t="shared" si="20"/>
        <v>45047</v>
      </c>
      <c r="AF40" s="146">
        <f t="shared" si="20"/>
        <v>45078</v>
      </c>
      <c r="AG40" s="146">
        <f t="shared" si="20"/>
        <v>45108</v>
      </c>
      <c r="AH40" s="146">
        <f t="shared" si="20"/>
        <v>45139</v>
      </c>
      <c r="AI40" s="146">
        <f t="shared" si="20"/>
        <v>45170</v>
      </c>
      <c r="AJ40" s="146">
        <f t="shared" si="20"/>
        <v>45200</v>
      </c>
      <c r="AK40" s="146">
        <f t="shared" si="20"/>
        <v>45231</v>
      </c>
      <c r="AL40" s="146">
        <f t="shared" si="20"/>
        <v>45261</v>
      </c>
      <c r="AM40" s="146">
        <f t="shared" si="20"/>
        <v>45292</v>
      </c>
      <c r="AN40" s="146">
        <f t="shared" si="20"/>
        <v>45323</v>
      </c>
      <c r="AO40" s="146">
        <f t="shared" si="20"/>
        <v>45352</v>
      </c>
      <c r="AP40" s="146">
        <f t="shared" si="20"/>
        <v>45383</v>
      </c>
      <c r="AQ40" s="146">
        <f t="shared" si="20"/>
        <v>45413</v>
      </c>
      <c r="AR40" s="146">
        <f t="shared" si="20"/>
        <v>45444</v>
      </c>
      <c r="AS40" s="146">
        <f t="shared" si="20"/>
        <v>45474</v>
      </c>
      <c r="AT40" s="146">
        <f t="shared" si="20"/>
        <v>45505</v>
      </c>
      <c r="AU40" s="146">
        <f t="shared" si="20"/>
        <v>45536</v>
      </c>
      <c r="AV40" s="146">
        <f t="shared" si="20"/>
        <v>45566</v>
      </c>
      <c r="AW40" s="146">
        <f t="shared" si="20"/>
        <v>45597</v>
      </c>
      <c r="AX40" s="146">
        <f t="shared" si="20"/>
        <v>45627</v>
      </c>
      <c r="AY40" s="146">
        <f t="shared" si="20"/>
        <v>45658</v>
      </c>
    </row>
    <row r="41" spans="1:51" ht="15" customHeight="1" x14ac:dyDescent="0.25">
      <c r="A41" s="581"/>
      <c r="B41" s="11" t="str">
        <f t="shared" ref="B41:B55" si="21">B23</f>
        <v>Air Comp</v>
      </c>
      <c r="C41" s="3">
        <v>0</v>
      </c>
      <c r="D41" s="3">
        <v>0</v>
      </c>
      <c r="E41" s="3">
        <v>0</v>
      </c>
      <c r="F41" s="3">
        <v>0</v>
      </c>
      <c r="G41" s="3">
        <f>F41</f>
        <v>0</v>
      </c>
      <c r="H41" s="3">
        <f t="shared" ref="H41:AY41" si="22">G41</f>
        <v>0</v>
      </c>
      <c r="I41" s="3">
        <f t="shared" si="22"/>
        <v>0</v>
      </c>
      <c r="J41" s="3">
        <f t="shared" si="22"/>
        <v>0</v>
      </c>
      <c r="K41" s="3">
        <f t="shared" si="22"/>
        <v>0</v>
      </c>
      <c r="L41" s="3">
        <f t="shared" si="22"/>
        <v>0</v>
      </c>
      <c r="M41" s="3">
        <f t="shared" si="22"/>
        <v>0</v>
      </c>
      <c r="N41" s="3">
        <f t="shared" si="22"/>
        <v>0</v>
      </c>
      <c r="O41" s="3">
        <f t="shared" si="22"/>
        <v>0</v>
      </c>
      <c r="P41" s="3">
        <f t="shared" si="22"/>
        <v>0</v>
      </c>
      <c r="Q41" s="347">
        <v>0</v>
      </c>
      <c r="R41" s="3">
        <f t="shared" si="22"/>
        <v>0</v>
      </c>
      <c r="S41" s="3">
        <f t="shared" si="22"/>
        <v>0</v>
      </c>
      <c r="T41" s="3">
        <f t="shared" si="22"/>
        <v>0</v>
      </c>
      <c r="U41" s="3">
        <f t="shared" si="22"/>
        <v>0</v>
      </c>
      <c r="V41" s="3">
        <f t="shared" si="22"/>
        <v>0</v>
      </c>
      <c r="W41" s="3">
        <f t="shared" si="22"/>
        <v>0</v>
      </c>
      <c r="X41" s="3">
        <f t="shared" si="22"/>
        <v>0</v>
      </c>
      <c r="Y41" s="3">
        <f t="shared" si="22"/>
        <v>0</v>
      </c>
      <c r="Z41" s="3">
        <f t="shared" si="22"/>
        <v>0</v>
      </c>
      <c r="AA41" s="3">
        <f t="shared" si="22"/>
        <v>0</v>
      </c>
      <c r="AB41" s="3">
        <f t="shared" si="22"/>
        <v>0</v>
      </c>
      <c r="AC41" s="3">
        <f t="shared" si="22"/>
        <v>0</v>
      </c>
      <c r="AD41" s="3">
        <f t="shared" si="22"/>
        <v>0</v>
      </c>
      <c r="AE41" s="3">
        <f t="shared" si="22"/>
        <v>0</v>
      </c>
      <c r="AF41" s="3">
        <f t="shared" si="22"/>
        <v>0</v>
      </c>
      <c r="AG41" s="462">
        <v>0</v>
      </c>
      <c r="AH41" s="3">
        <f t="shared" si="22"/>
        <v>0</v>
      </c>
      <c r="AI41" s="3">
        <f t="shared" si="22"/>
        <v>0</v>
      </c>
      <c r="AJ41" s="3">
        <f t="shared" si="22"/>
        <v>0</v>
      </c>
      <c r="AK41" s="3">
        <f t="shared" si="22"/>
        <v>0</v>
      </c>
      <c r="AL41" s="3">
        <f t="shared" si="22"/>
        <v>0</v>
      </c>
      <c r="AM41" s="3">
        <f t="shared" si="22"/>
        <v>0</v>
      </c>
      <c r="AN41" s="3">
        <f t="shared" si="22"/>
        <v>0</v>
      </c>
      <c r="AO41" s="3">
        <f t="shared" si="22"/>
        <v>0</v>
      </c>
      <c r="AP41" s="3">
        <f t="shared" si="22"/>
        <v>0</v>
      </c>
      <c r="AQ41" s="3">
        <f t="shared" si="22"/>
        <v>0</v>
      </c>
      <c r="AR41" s="3">
        <f t="shared" si="22"/>
        <v>0</v>
      </c>
      <c r="AS41" s="3">
        <f t="shared" si="22"/>
        <v>0</v>
      </c>
      <c r="AT41" s="3">
        <f t="shared" si="22"/>
        <v>0</v>
      </c>
      <c r="AU41" s="3">
        <f t="shared" si="22"/>
        <v>0</v>
      </c>
      <c r="AV41" s="3">
        <f t="shared" si="22"/>
        <v>0</v>
      </c>
      <c r="AW41" s="3">
        <f t="shared" si="22"/>
        <v>0</v>
      </c>
      <c r="AX41" s="3">
        <f t="shared" si="22"/>
        <v>0</v>
      </c>
      <c r="AY41" s="3">
        <f t="shared" si="22"/>
        <v>0</v>
      </c>
    </row>
    <row r="42" spans="1:51" x14ac:dyDescent="0.25">
      <c r="A42" s="581"/>
      <c r="B42" s="12" t="str">
        <f t="shared" si="21"/>
        <v>Building Shell</v>
      </c>
      <c r="C42" s="3">
        <v>0</v>
      </c>
      <c r="D42" s="3">
        <v>0</v>
      </c>
      <c r="E42" s="3">
        <v>0</v>
      </c>
      <c r="F42" s="3">
        <v>0</v>
      </c>
      <c r="G42" s="3">
        <f t="shared" ref="G42:AY42" si="23">F42</f>
        <v>0</v>
      </c>
      <c r="H42" s="3">
        <f t="shared" si="23"/>
        <v>0</v>
      </c>
      <c r="I42" s="3">
        <f t="shared" si="23"/>
        <v>0</v>
      </c>
      <c r="J42" s="3">
        <f t="shared" si="23"/>
        <v>0</v>
      </c>
      <c r="K42" s="3">
        <f t="shared" si="23"/>
        <v>0</v>
      </c>
      <c r="L42" s="3">
        <f t="shared" si="23"/>
        <v>0</v>
      </c>
      <c r="M42" s="3">
        <f t="shared" si="23"/>
        <v>0</v>
      </c>
      <c r="N42" s="3">
        <f t="shared" si="23"/>
        <v>0</v>
      </c>
      <c r="O42" s="3">
        <f t="shared" si="23"/>
        <v>0</v>
      </c>
      <c r="P42" s="3">
        <f t="shared" si="23"/>
        <v>0</v>
      </c>
      <c r="Q42" s="347">
        <v>0</v>
      </c>
      <c r="R42" s="3">
        <f t="shared" si="23"/>
        <v>0</v>
      </c>
      <c r="S42" s="3">
        <f t="shared" si="23"/>
        <v>0</v>
      </c>
      <c r="T42" s="3">
        <f t="shared" si="23"/>
        <v>0</v>
      </c>
      <c r="U42" s="3">
        <f t="shared" si="23"/>
        <v>0</v>
      </c>
      <c r="V42" s="3">
        <f t="shared" si="23"/>
        <v>0</v>
      </c>
      <c r="W42" s="3">
        <f t="shared" si="23"/>
        <v>0</v>
      </c>
      <c r="X42" s="3">
        <f t="shared" si="23"/>
        <v>0</v>
      </c>
      <c r="Y42" s="3">
        <f t="shared" si="23"/>
        <v>0</v>
      </c>
      <c r="Z42" s="3">
        <f t="shared" si="23"/>
        <v>0</v>
      </c>
      <c r="AA42" s="3">
        <f t="shared" si="23"/>
        <v>0</v>
      </c>
      <c r="AB42" s="3">
        <f t="shared" si="23"/>
        <v>0</v>
      </c>
      <c r="AC42" s="3">
        <f t="shared" si="23"/>
        <v>0</v>
      </c>
      <c r="AD42" s="3">
        <f t="shared" si="23"/>
        <v>0</v>
      </c>
      <c r="AE42" s="3">
        <f t="shared" si="23"/>
        <v>0</v>
      </c>
      <c r="AF42" s="3">
        <f t="shared" si="23"/>
        <v>0</v>
      </c>
      <c r="AG42" s="462">
        <v>0</v>
      </c>
      <c r="AH42" s="3">
        <f t="shared" si="23"/>
        <v>0</v>
      </c>
      <c r="AI42" s="3">
        <f t="shared" si="23"/>
        <v>0</v>
      </c>
      <c r="AJ42" s="3">
        <f t="shared" si="23"/>
        <v>0</v>
      </c>
      <c r="AK42" s="3">
        <f t="shared" si="23"/>
        <v>0</v>
      </c>
      <c r="AL42" s="3">
        <f t="shared" si="23"/>
        <v>0</v>
      </c>
      <c r="AM42" s="3">
        <f t="shared" si="23"/>
        <v>0</v>
      </c>
      <c r="AN42" s="3">
        <f t="shared" si="23"/>
        <v>0</v>
      </c>
      <c r="AO42" s="3">
        <f t="shared" si="23"/>
        <v>0</v>
      </c>
      <c r="AP42" s="3">
        <f t="shared" si="23"/>
        <v>0</v>
      </c>
      <c r="AQ42" s="3">
        <f t="shared" si="23"/>
        <v>0</v>
      </c>
      <c r="AR42" s="3">
        <f t="shared" si="23"/>
        <v>0</v>
      </c>
      <c r="AS42" s="3">
        <f t="shared" si="23"/>
        <v>0</v>
      </c>
      <c r="AT42" s="3">
        <f t="shared" si="23"/>
        <v>0</v>
      </c>
      <c r="AU42" s="3">
        <f t="shared" si="23"/>
        <v>0</v>
      </c>
      <c r="AV42" s="3">
        <f t="shared" si="23"/>
        <v>0</v>
      </c>
      <c r="AW42" s="3">
        <f t="shared" si="23"/>
        <v>0</v>
      </c>
      <c r="AX42" s="3">
        <f t="shared" si="23"/>
        <v>0</v>
      </c>
      <c r="AY42" s="3">
        <f t="shared" si="23"/>
        <v>0</v>
      </c>
    </row>
    <row r="43" spans="1:51" x14ac:dyDescent="0.25">
      <c r="A43" s="581"/>
      <c r="B43" s="11" t="str">
        <f t="shared" si="21"/>
        <v>Cooking</v>
      </c>
      <c r="C43" s="3">
        <v>0</v>
      </c>
      <c r="D43" s="3">
        <v>0</v>
      </c>
      <c r="E43" s="3">
        <v>0</v>
      </c>
      <c r="F43" s="3">
        <v>0</v>
      </c>
      <c r="G43" s="3">
        <f t="shared" ref="G43:AY43" si="24">F43</f>
        <v>0</v>
      </c>
      <c r="H43" s="3">
        <f t="shared" si="24"/>
        <v>0</v>
      </c>
      <c r="I43" s="3">
        <f t="shared" si="24"/>
        <v>0</v>
      </c>
      <c r="J43" s="3">
        <f t="shared" si="24"/>
        <v>0</v>
      </c>
      <c r="K43" s="3">
        <f t="shared" si="24"/>
        <v>0</v>
      </c>
      <c r="L43" s="3">
        <f t="shared" si="24"/>
        <v>0</v>
      </c>
      <c r="M43" s="3">
        <f t="shared" si="24"/>
        <v>0</v>
      </c>
      <c r="N43" s="3">
        <f t="shared" si="24"/>
        <v>0</v>
      </c>
      <c r="O43" s="3">
        <f t="shared" si="24"/>
        <v>0</v>
      </c>
      <c r="P43" s="3">
        <f t="shared" si="24"/>
        <v>0</v>
      </c>
      <c r="Q43" s="347">
        <v>0</v>
      </c>
      <c r="R43" s="3">
        <f t="shared" si="24"/>
        <v>0</v>
      </c>
      <c r="S43" s="3">
        <f t="shared" si="24"/>
        <v>0</v>
      </c>
      <c r="T43" s="3">
        <f t="shared" si="24"/>
        <v>0</v>
      </c>
      <c r="U43" s="3">
        <f t="shared" si="24"/>
        <v>0</v>
      </c>
      <c r="V43" s="3">
        <f t="shared" si="24"/>
        <v>0</v>
      </c>
      <c r="W43" s="3">
        <f t="shared" si="24"/>
        <v>0</v>
      </c>
      <c r="X43" s="3">
        <f t="shared" si="24"/>
        <v>0</v>
      </c>
      <c r="Y43" s="3">
        <f t="shared" si="24"/>
        <v>0</v>
      </c>
      <c r="Z43" s="3">
        <f t="shared" si="24"/>
        <v>0</v>
      </c>
      <c r="AA43" s="3">
        <f t="shared" si="24"/>
        <v>0</v>
      </c>
      <c r="AB43" s="3">
        <f t="shared" si="24"/>
        <v>0</v>
      </c>
      <c r="AC43" s="3">
        <f t="shared" si="24"/>
        <v>0</v>
      </c>
      <c r="AD43" s="3">
        <f t="shared" si="24"/>
        <v>0</v>
      </c>
      <c r="AE43" s="3">
        <f t="shared" si="24"/>
        <v>0</v>
      </c>
      <c r="AF43" s="3">
        <f t="shared" si="24"/>
        <v>0</v>
      </c>
      <c r="AG43" s="462">
        <v>0</v>
      </c>
      <c r="AH43" s="3">
        <f t="shared" si="24"/>
        <v>0</v>
      </c>
      <c r="AI43" s="3">
        <f t="shared" si="24"/>
        <v>0</v>
      </c>
      <c r="AJ43" s="3">
        <f t="shared" si="24"/>
        <v>0</v>
      </c>
      <c r="AK43" s="3">
        <f t="shared" si="24"/>
        <v>0</v>
      </c>
      <c r="AL43" s="3">
        <f t="shared" si="24"/>
        <v>0</v>
      </c>
      <c r="AM43" s="3">
        <f t="shared" si="24"/>
        <v>0</v>
      </c>
      <c r="AN43" s="3">
        <f t="shared" si="24"/>
        <v>0</v>
      </c>
      <c r="AO43" s="3">
        <f t="shared" si="24"/>
        <v>0</v>
      </c>
      <c r="AP43" s="3">
        <f t="shared" si="24"/>
        <v>0</v>
      </c>
      <c r="AQ43" s="3">
        <f t="shared" si="24"/>
        <v>0</v>
      </c>
      <c r="AR43" s="3">
        <f t="shared" si="24"/>
        <v>0</v>
      </c>
      <c r="AS43" s="3">
        <f t="shared" si="24"/>
        <v>0</v>
      </c>
      <c r="AT43" s="3">
        <f t="shared" si="24"/>
        <v>0</v>
      </c>
      <c r="AU43" s="3">
        <f t="shared" si="24"/>
        <v>0</v>
      </c>
      <c r="AV43" s="3">
        <f t="shared" si="24"/>
        <v>0</v>
      </c>
      <c r="AW43" s="3">
        <f t="shared" si="24"/>
        <v>0</v>
      </c>
      <c r="AX43" s="3">
        <f t="shared" si="24"/>
        <v>0</v>
      </c>
      <c r="AY43" s="3">
        <f t="shared" si="24"/>
        <v>0</v>
      </c>
    </row>
    <row r="44" spans="1:51" x14ac:dyDescent="0.25">
      <c r="A44" s="581"/>
      <c r="B44" s="11" t="str">
        <f t="shared" si="21"/>
        <v>Cooling</v>
      </c>
      <c r="C44" s="3">
        <v>0</v>
      </c>
      <c r="D44" s="3">
        <v>0</v>
      </c>
      <c r="E44" s="3">
        <v>0</v>
      </c>
      <c r="F44" s="3">
        <v>0</v>
      </c>
      <c r="G44" s="3">
        <f t="shared" ref="G44:AY44" si="25">F44</f>
        <v>0</v>
      </c>
      <c r="H44" s="3">
        <f t="shared" si="25"/>
        <v>0</v>
      </c>
      <c r="I44" s="3">
        <f t="shared" si="25"/>
        <v>0</v>
      </c>
      <c r="J44" s="3">
        <f t="shared" si="25"/>
        <v>0</v>
      </c>
      <c r="K44" s="3">
        <f t="shared" si="25"/>
        <v>0</v>
      </c>
      <c r="L44" s="3">
        <f t="shared" si="25"/>
        <v>0</v>
      </c>
      <c r="M44" s="3">
        <f t="shared" si="25"/>
        <v>0</v>
      </c>
      <c r="N44" s="3">
        <f t="shared" si="25"/>
        <v>0</v>
      </c>
      <c r="O44" s="3">
        <f t="shared" si="25"/>
        <v>0</v>
      </c>
      <c r="P44" s="3">
        <f t="shared" si="25"/>
        <v>0</v>
      </c>
      <c r="Q44" s="347">
        <v>0</v>
      </c>
      <c r="R44" s="3">
        <f t="shared" si="25"/>
        <v>0</v>
      </c>
      <c r="S44" s="3">
        <f t="shared" si="25"/>
        <v>0</v>
      </c>
      <c r="T44" s="3">
        <f t="shared" si="25"/>
        <v>0</v>
      </c>
      <c r="U44" s="3">
        <f t="shared" si="25"/>
        <v>0</v>
      </c>
      <c r="V44" s="3">
        <f t="shared" si="25"/>
        <v>0</v>
      </c>
      <c r="W44" s="3">
        <f t="shared" si="25"/>
        <v>0</v>
      </c>
      <c r="X44" s="3">
        <f t="shared" si="25"/>
        <v>0</v>
      </c>
      <c r="Y44" s="3">
        <f t="shared" si="25"/>
        <v>0</v>
      </c>
      <c r="Z44" s="3">
        <f t="shared" si="25"/>
        <v>0</v>
      </c>
      <c r="AA44" s="3">
        <f t="shared" si="25"/>
        <v>0</v>
      </c>
      <c r="AB44" s="3">
        <f t="shared" si="25"/>
        <v>0</v>
      </c>
      <c r="AC44" s="3">
        <f t="shared" si="25"/>
        <v>0</v>
      </c>
      <c r="AD44" s="3">
        <f t="shared" si="25"/>
        <v>0</v>
      </c>
      <c r="AE44" s="3">
        <f t="shared" si="25"/>
        <v>0</v>
      </c>
      <c r="AF44" s="3">
        <f t="shared" si="25"/>
        <v>0</v>
      </c>
      <c r="AG44" s="462">
        <v>0</v>
      </c>
      <c r="AH44" s="3">
        <f t="shared" si="25"/>
        <v>0</v>
      </c>
      <c r="AI44" s="3">
        <f t="shared" si="25"/>
        <v>0</v>
      </c>
      <c r="AJ44" s="3">
        <f t="shared" si="25"/>
        <v>0</v>
      </c>
      <c r="AK44" s="3">
        <f t="shared" si="25"/>
        <v>0</v>
      </c>
      <c r="AL44" s="3">
        <f t="shared" si="25"/>
        <v>0</v>
      </c>
      <c r="AM44" s="3">
        <f t="shared" si="25"/>
        <v>0</v>
      </c>
      <c r="AN44" s="3">
        <f t="shared" si="25"/>
        <v>0</v>
      </c>
      <c r="AO44" s="3">
        <f t="shared" si="25"/>
        <v>0</v>
      </c>
      <c r="AP44" s="3">
        <f t="shared" si="25"/>
        <v>0</v>
      </c>
      <c r="AQ44" s="3">
        <f t="shared" si="25"/>
        <v>0</v>
      </c>
      <c r="AR44" s="3">
        <f t="shared" si="25"/>
        <v>0</v>
      </c>
      <c r="AS44" s="3">
        <f t="shared" si="25"/>
        <v>0</v>
      </c>
      <c r="AT44" s="3">
        <f t="shared" si="25"/>
        <v>0</v>
      </c>
      <c r="AU44" s="3">
        <f t="shared" si="25"/>
        <v>0</v>
      </c>
      <c r="AV44" s="3">
        <f t="shared" si="25"/>
        <v>0</v>
      </c>
      <c r="AW44" s="3">
        <f t="shared" si="25"/>
        <v>0</v>
      </c>
      <c r="AX44" s="3">
        <f t="shared" si="25"/>
        <v>0</v>
      </c>
      <c r="AY44" s="3">
        <f t="shared" si="25"/>
        <v>0</v>
      </c>
    </row>
    <row r="45" spans="1:51" x14ac:dyDescent="0.25">
      <c r="A45" s="581"/>
      <c r="B45" s="12" t="str">
        <f t="shared" si="21"/>
        <v>Ext Lighting</v>
      </c>
      <c r="C45" s="3">
        <v>0</v>
      </c>
      <c r="D45" s="3">
        <v>0</v>
      </c>
      <c r="E45" s="3">
        <v>0</v>
      </c>
      <c r="F45" s="3">
        <v>0</v>
      </c>
      <c r="G45" s="3">
        <f t="shared" ref="G45:AY45" si="26">F45</f>
        <v>0</v>
      </c>
      <c r="H45" s="3">
        <f t="shared" si="26"/>
        <v>0</v>
      </c>
      <c r="I45" s="3">
        <f t="shared" si="26"/>
        <v>0</v>
      </c>
      <c r="J45" s="3">
        <f t="shared" si="26"/>
        <v>0</v>
      </c>
      <c r="K45" s="3">
        <f t="shared" si="26"/>
        <v>0</v>
      </c>
      <c r="L45" s="3">
        <f t="shared" si="26"/>
        <v>0</v>
      </c>
      <c r="M45" s="3">
        <f t="shared" si="26"/>
        <v>0</v>
      </c>
      <c r="N45" s="3">
        <f t="shared" si="26"/>
        <v>0</v>
      </c>
      <c r="O45" s="3">
        <f t="shared" si="26"/>
        <v>0</v>
      </c>
      <c r="P45" s="3">
        <f t="shared" si="26"/>
        <v>0</v>
      </c>
      <c r="Q45" s="347">
        <v>31689.300000000003</v>
      </c>
      <c r="R45" s="3">
        <f t="shared" si="26"/>
        <v>31689.300000000003</v>
      </c>
      <c r="S45" s="3">
        <f t="shared" si="26"/>
        <v>31689.300000000003</v>
      </c>
      <c r="T45" s="3">
        <f t="shared" si="26"/>
        <v>31689.300000000003</v>
      </c>
      <c r="U45" s="3">
        <f t="shared" si="26"/>
        <v>31689.300000000003</v>
      </c>
      <c r="V45" s="3">
        <f t="shared" si="26"/>
        <v>31689.300000000003</v>
      </c>
      <c r="W45" s="3">
        <f t="shared" si="26"/>
        <v>31689.300000000003</v>
      </c>
      <c r="X45" s="3">
        <f t="shared" si="26"/>
        <v>31689.300000000003</v>
      </c>
      <c r="Y45" s="3">
        <f t="shared" si="26"/>
        <v>31689.300000000003</v>
      </c>
      <c r="Z45" s="3">
        <f t="shared" si="26"/>
        <v>31689.300000000003</v>
      </c>
      <c r="AA45" s="3">
        <f t="shared" si="26"/>
        <v>31689.300000000003</v>
      </c>
      <c r="AB45" s="3">
        <f t="shared" si="26"/>
        <v>31689.300000000003</v>
      </c>
      <c r="AC45" s="3">
        <f t="shared" si="26"/>
        <v>31689.300000000003</v>
      </c>
      <c r="AD45" s="3">
        <f t="shared" si="26"/>
        <v>31689.300000000003</v>
      </c>
      <c r="AE45" s="3">
        <f t="shared" si="26"/>
        <v>31689.300000000003</v>
      </c>
      <c r="AF45" s="3">
        <f t="shared" si="26"/>
        <v>31689.300000000003</v>
      </c>
      <c r="AG45" s="462">
        <v>209510.68839263916</v>
      </c>
      <c r="AH45" s="3">
        <f t="shared" si="26"/>
        <v>209510.68839263916</v>
      </c>
      <c r="AI45" s="3">
        <f t="shared" si="26"/>
        <v>209510.68839263916</v>
      </c>
      <c r="AJ45" s="3">
        <f t="shared" si="26"/>
        <v>209510.68839263916</v>
      </c>
      <c r="AK45" s="3">
        <f t="shared" si="26"/>
        <v>209510.68839263916</v>
      </c>
      <c r="AL45" s="3">
        <f t="shared" si="26"/>
        <v>209510.68839263916</v>
      </c>
      <c r="AM45" s="3">
        <f t="shared" si="26"/>
        <v>209510.68839263916</v>
      </c>
      <c r="AN45" s="3">
        <f t="shared" si="26"/>
        <v>209510.68839263916</v>
      </c>
      <c r="AO45" s="3">
        <f t="shared" si="26"/>
        <v>209510.68839263916</v>
      </c>
      <c r="AP45" s="3">
        <f t="shared" si="26"/>
        <v>209510.68839263916</v>
      </c>
      <c r="AQ45" s="3">
        <f t="shared" si="26"/>
        <v>209510.68839263916</v>
      </c>
      <c r="AR45" s="3">
        <f t="shared" si="26"/>
        <v>209510.68839263916</v>
      </c>
      <c r="AS45" s="3">
        <f t="shared" si="26"/>
        <v>209510.68839263916</v>
      </c>
      <c r="AT45" s="3">
        <f t="shared" si="26"/>
        <v>209510.68839263916</v>
      </c>
      <c r="AU45" s="3">
        <f t="shared" si="26"/>
        <v>209510.68839263916</v>
      </c>
      <c r="AV45" s="3">
        <f t="shared" si="26"/>
        <v>209510.68839263916</v>
      </c>
      <c r="AW45" s="3">
        <f t="shared" si="26"/>
        <v>209510.68839263916</v>
      </c>
      <c r="AX45" s="3">
        <f t="shared" si="26"/>
        <v>209510.68839263916</v>
      </c>
      <c r="AY45" s="3">
        <f t="shared" si="26"/>
        <v>209510.68839263916</v>
      </c>
    </row>
    <row r="46" spans="1:51" x14ac:dyDescent="0.25">
      <c r="A46" s="581"/>
      <c r="B46" s="11" t="str">
        <f t="shared" si="21"/>
        <v>Heating</v>
      </c>
      <c r="C46" s="3">
        <v>0</v>
      </c>
      <c r="D46" s="3">
        <v>0</v>
      </c>
      <c r="E46" s="3">
        <v>0</v>
      </c>
      <c r="F46" s="3">
        <v>0</v>
      </c>
      <c r="G46" s="3">
        <f t="shared" ref="G46:AY46" si="27">F46</f>
        <v>0</v>
      </c>
      <c r="H46" s="3">
        <f t="shared" si="27"/>
        <v>0</v>
      </c>
      <c r="I46" s="3">
        <f t="shared" si="27"/>
        <v>0</v>
      </c>
      <c r="J46" s="3">
        <f t="shared" si="27"/>
        <v>0</v>
      </c>
      <c r="K46" s="3">
        <f t="shared" si="27"/>
        <v>0</v>
      </c>
      <c r="L46" s="3">
        <f t="shared" si="27"/>
        <v>0</v>
      </c>
      <c r="M46" s="3">
        <f t="shared" si="27"/>
        <v>0</v>
      </c>
      <c r="N46" s="3">
        <f t="shared" si="27"/>
        <v>0</v>
      </c>
      <c r="O46" s="3">
        <f t="shared" si="27"/>
        <v>0</v>
      </c>
      <c r="P46" s="3">
        <f t="shared" si="27"/>
        <v>0</v>
      </c>
      <c r="Q46" s="347">
        <v>0</v>
      </c>
      <c r="R46" s="3">
        <f t="shared" si="27"/>
        <v>0</v>
      </c>
      <c r="S46" s="3">
        <f t="shared" si="27"/>
        <v>0</v>
      </c>
      <c r="T46" s="3">
        <f t="shared" si="27"/>
        <v>0</v>
      </c>
      <c r="U46" s="3">
        <f t="shared" si="27"/>
        <v>0</v>
      </c>
      <c r="V46" s="3">
        <f t="shared" si="27"/>
        <v>0</v>
      </c>
      <c r="W46" s="3">
        <f t="shared" si="27"/>
        <v>0</v>
      </c>
      <c r="X46" s="3">
        <f t="shared" si="27"/>
        <v>0</v>
      </c>
      <c r="Y46" s="3">
        <f t="shared" si="27"/>
        <v>0</v>
      </c>
      <c r="Z46" s="3">
        <f t="shared" si="27"/>
        <v>0</v>
      </c>
      <c r="AA46" s="3">
        <f t="shared" si="27"/>
        <v>0</v>
      </c>
      <c r="AB46" s="3">
        <f t="shared" si="27"/>
        <v>0</v>
      </c>
      <c r="AC46" s="3">
        <f t="shared" si="27"/>
        <v>0</v>
      </c>
      <c r="AD46" s="3">
        <f t="shared" si="27"/>
        <v>0</v>
      </c>
      <c r="AE46" s="3">
        <f t="shared" si="27"/>
        <v>0</v>
      </c>
      <c r="AF46" s="3">
        <f t="shared" si="27"/>
        <v>0</v>
      </c>
      <c r="AG46" s="462">
        <v>0</v>
      </c>
      <c r="AH46" s="3">
        <f t="shared" si="27"/>
        <v>0</v>
      </c>
      <c r="AI46" s="3">
        <f t="shared" si="27"/>
        <v>0</v>
      </c>
      <c r="AJ46" s="3">
        <f t="shared" si="27"/>
        <v>0</v>
      </c>
      <c r="AK46" s="3">
        <f t="shared" si="27"/>
        <v>0</v>
      </c>
      <c r="AL46" s="3">
        <f t="shared" si="27"/>
        <v>0</v>
      </c>
      <c r="AM46" s="3">
        <f t="shared" si="27"/>
        <v>0</v>
      </c>
      <c r="AN46" s="3">
        <f t="shared" si="27"/>
        <v>0</v>
      </c>
      <c r="AO46" s="3">
        <f t="shared" si="27"/>
        <v>0</v>
      </c>
      <c r="AP46" s="3">
        <f t="shared" si="27"/>
        <v>0</v>
      </c>
      <c r="AQ46" s="3">
        <f t="shared" si="27"/>
        <v>0</v>
      </c>
      <c r="AR46" s="3">
        <f t="shared" si="27"/>
        <v>0</v>
      </c>
      <c r="AS46" s="3">
        <f t="shared" si="27"/>
        <v>0</v>
      </c>
      <c r="AT46" s="3">
        <f t="shared" si="27"/>
        <v>0</v>
      </c>
      <c r="AU46" s="3">
        <f t="shared" si="27"/>
        <v>0</v>
      </c>
      <c r="AV46" s="3">
        <f t="shared" si="27"/>
        <v>0</v>
      </c>
      <c r="AW46" s="3">
        <f t="shared" si="27"/>
        <v>0</v>
      </c>
      <c r="AX46" s="3">
        <f t="shared" si="27"/>
        <v>0</v>
      </c>
      <c r="AY46" s="3">
        <f t="shared" si="27"/>
        <v>0</v>
      </c>
    </row>
    <row r="47" spans="1:51" x14ac:dyDescent="0.25">
      <c r="A47" s="581"/>
      <c r="B47" s="11" t="str">
        <f t="shared" si="21"/>
        <v>HVAC</v>
      </c>
      <c r="C47" s="3">
        <v>0</v>
      </c>
      <c r="D47" s="3">
        <v>0</v>
      </c>
      <c r="E47" s="3">
        <v>0</v>
      </c>
      <c r="F47" s="3">
        <v>0</v>
      </c>
      <c r="G47" s="3">
        <f t="shared" ref="G47:AY47" si="28">F47</f>
        <v>0</v>
      </c>
      <c r="H47" s="3">
        <f t="shared" si="28"/>
        <v>0</v>
      </c>
      <c r="I47" s="3">
        <f t="shared" si="28"/>
        <v>0</v>
      </c>
      <c r="J47" s="3">
        <f t="shared" si="28"/>
        <v>0</v>
      </c>
      <c r="K47" s="3">
        <f t="shared" si="28"/>
        <v>0</v>
      </c>
      <c r="L47" s="3">
        <f t="shared" si="28"/>
        <v>0</v>
      </c>
      <c r="M47" s="3">
        <f t="shared" si="28"/>
        <v>0</v>
      </c>
      <c r="N47" s="3">
        <f t="shared" si="28"/>
        <v>0</v>
      </c>
      <c r="O47" s="3">
        <f t="shared" si="28"/>
        <v>0</v>
      </c>
      <c r="P47" s="3">
        <f t="shared" si="28"/>
        <v>0</v>
      </c>
      <c r="Q47" s="347">
        <v>0</v>
      </c>
      <c r="R47" s="3">
        <f t="shared" si="28"/>
        <v>0</v>
      </c>
      <c r="S47" s="3">
        <f t="shared" si="28"/>
        <v>0</v>
      </c>
      <c r="T47" s="3">
        <f t="shared" si="28"/>
        <v>0</v>
      </c>
      <c r="U47" s="3">
        <f t="shared" si="28"/>
        <v>0</v>
      </c>
      <c r="V47" s="3">
        <f t="shared" si="28"/>
        <v>0</v>
      </c>
      <c r="W47" s="3">
        <f t="shared" si="28"/>
        <v>0</v>
      </c>
      <c r="X47" s="3">
        <f t="shared" si="28"/>
        <v>0</v>
      </c>
      <c r="Y47" s="3">
        <f t="shared" si="28"/>
        <v>0</v>
      </c>
      <c r="Z47" s="3">
        <f t="shared" si="28"/>
        <v>0</v>
      </c>
      <c r="AA47" s="3">
        <f t="shared" si="28"/>
        <v>0</v>
      </c>
      <c r="AB47" s="3">
        <f t="shared" si="28"/>
        <v>0</v>
      </c>
      <c r="AC47" s="3">
        <f t="shared" si="28"/>
        <v>0</v>
      </c>
      <c r="AD47" s="3">
        <f t="shared" si="28"/>
        <v>0</v>
      </c>
      <c r="AE47" s="3">
        <f t="shared" si="28"/>
        <v>0</v>
      </c>
      <c r="AF47" s="3">
        <f t="shared" si="28"/>
        <v>0</v>
      </c>
      <c r="AG47" s="462">
        <v>2188.6162109375</v>
      </c>
      <c r="AH47" s="3">
        <f t="shared" si="28"/>
        <v>2188.6162109375</v>
      </c>
      <c r="AI47" s="3">
        <f t="shared" si="28"/>
        <v>2188.6162109375</v>
      </c>
      <c r="AJ47" s="3">
        <f t="shared" si="28"/>
        <v>2188.6162109375</v>
      </c>
      <c r="AK47" s="3">
        <f t="shared" si="28"/>
        <v>2188.6162109375</v>
      </c>
      <c r="AL47" s="3">
        <f t="shared" si="28"/>
        <v>2188.6162109375</v>
      </c>
      <c r="AM47" s="3">
        <f t="shared" si="28"/>
        <v>2188.6162109375</v>
      </c>
      <c r="AN47" s="3">
        <f t="shared" si="28"/>
        <v>2188.6162109375</v>
      </c>
      <c r="AO47" s="3">
        <f t="shared" si="28"/>
        <v>2188.6162109375</v>
      </c>
      <c r="AP47" s="3">
        <f t="shared" si="28"/>
        <v>2188.6162109375</v>
      </c>
      <c r="AQ47" s="3">
        <f t="shared" si="28"/>
        <v>2188.6162109375</v>
      </c>
      <c r="AR47" s="3">
        <f t="shared" si="28"/>
        <v>2188.6162109375</v>
      </c>
      <c r="AS47" s="3">
        <f t="shared" si="28"/>
        <v>2188.6162109375</v>
      </c>
      <c r="AT47" s="3">
        <f t="shared" si="28"/>
        <v>2188.6162109375</v>
      </c>
      <c r="AU47" s="3">
        <f t="shared" si="28"/>
        <v>2188.6162109375</v>
      </c>
      <c r="AV47" s="3">
        <f t="shared" si="28"/>
        <v>2188.6162109375</v>
      </c>
      <c r="AW47" s="3">
        <f t="shared" si="28"/>
        <v>2188.6162109375</v>
      </c>
      <c r="AX47" s="3">
        <f t="shared" si="28"/>
        <v>2188.6162109375</v>
      </c>
      <c r="AY47" s="3">
        <f t="shared" si="28"/>
        <v>2188.6162109375</v>
      </c>
    </row>
    <row r="48" spans="1:51" x14ac:dyDescent="0.25">
      <c r="A48" s="581"/>
      <c r="B48" s="11" t="str">
        <f t="shared" si="21"/>
        <v>Lighting</v>
      </c>
      <c r="C48" s="3">
        <v>0</v>
      </c>
      <c r="D48" s="3">
        <v>0</v>
      </c>
      <c r="E48" s="3">
        <v>0</v>
      </c>
      <c r="F48" s="3">
        <v>0</v>
      </c>
      <c r="G48" s="3">
        <f t="shared" ref="G48:AY48" si="29">F48</f>
        <v>0</v>
      </c>
      <c r="H48" s="3">
        <f t="shared" si="29"/>
        <v>0</v>
      </c>
      <c r="I48" s="3">
        <f t="shared" si="29"/>
        <v>0</v>
      </c>
      <c r="J48" s="3">
        <f t="shared" si="29"/>
        <v>0</v>
      </c>
      <c r="K48" s="3">
        <f t="shared" si="29"/>
        <v>0</v>
      </c>
      <c r="L48" s="3">
        <f t="shared" si="29"/>
        <v>0</v>
      </c>
      <c r="M48" s="3">
        <f t="shared" si="29"/>
        <v>0</v>
      </c>
      <c r="N48" s="3">
        <f t="shared" si="29"/>
        <v>0</v>
      </c>
      <c r="O48" s="3">
        <f t="shared" si="29"/>
        <v>0</v>
      </c>
      <c r="P48" s="3">
        <f t="shared" si="29"/>
        <v>0</v>
      </c>
      <c r="Q48" s="347">
        <v>302311.98</v>
      </c>
      <c r="R48" s="3">
        <f t="shared" si="29"/>
        <v>302311.98</v>
      </c>
      <c r="S48" s="3">
        <f t="shared" si="29"/>
        <v>302311.98</v>
      </c>
      <c r="T48" s="3">
        <f t="shared" si="29"/>
        <v>302311.98</v>
      </c>
      <c r="U48" s="3">
        <f t="shared" si="29"/>
        <v>302311.98</v>
      </c>
      <c r="V48" s="3">
        <f t="shared" si="29"/>
        <v>302311.98</v>
      </c>
      <c r="W48" s="3">
        <f t="shared" si="29"/>
        <v>302311.98</v>
      </c>
      <c r="X48" s="3">
        <f t="shared" si="29"/>
        <v>302311.98</v>
      </c>
      <c r="Y48" s="3">
        <f t="shared" si="29"/>
        <v>302311.98</v>
      </c>
      <c r="Z48" s="3">
        <f t="shared" si="29"/>
        <v>302311.98</v>
      </c>
      <c r="AA48" s="3">
        <f t="shared" si="29"/>
        <v>302311.98</v>
      </c>
      <c r="AB48" s="3">
        <f t="shared" si="29"/>
        <v>302311.98</v>
      </c>
      <c r="AC48" s="3">
        <f t="shared" si="29"/>
        <v>302311.98</v>
      </c>
      <c r="AD48" s="3">
        <f t="shared" si="29"/>
        <v>302311.98</v>
      </c>
      <c r="AE48" s="3">
        <f t="shared" si="29"/>
        <v>302311.98</v>
      </c>
      <c r="AF48" s="3">
        <f t="shared" si="29"/>
        <v>302311.98</v>
      </c>
      <c r="AG48" s="462">
        <v>462059.79022404156</v>
      </c>
      <c r="AH48" s="3">
        <f t="shared" si="29"/>
        <v>462059.79022404156</v>
      </c>
      <c r="AI48" s="3">
        <f t="shared" si="29"/>
        <v>462059.79022404156</v>
      </c>
      <c r="AJ48" s="3">
        <f t="shared" si="29"/>
        <v>462059.79022404156</v>
      </c>
      <c r="AK48" s="3">
        <f t="shared" si="29"/>
        <v>462059.79022404156</v>
      </c>
      <c r="AL48" s="3">
        <f t="shared" si="29"/>
        <v>462059.79022404156</v>
      </c>
      <c r="AM48" s="3">
        <f t="shared" si="29"/>
        <v>462059.79022404156</v>
      </c>
      <c r="AN48" s="3">
        <f t="shared" si="29"/>
        <v>462059.79022404156</v>
      </c>
      <c r="AO48" s="3">
        <f t="shared" si="29"/>
        <v>462059.79022404156</v>
      </c>
      <c r="AP48" s="3">
        <f t="shared" si="29"/>
        <v>462059.79022404156</v>
      </c>
      <c r="AQ48" s="3">
        <f t="shared" si="29"/>
        <v>462059.79022404156</v>
      </c>
      <c r="AR48" s="3">
        <f t="shared" si="29"/>
        <v>462059.79022404156</v>
      </c>
      <c r="AS48" s="3">
        <f t="shared" si="29"/>
        <v>462059.79022404156</v>
      </c>
      <c r="AT48" s="3">
        <f t="shared" si="29"/>
        <v>462059.79022404156</v>
      </c>
      <c r="AU48" s="3">
        <f t="shared" si="29"/>
        <v>462059.79022404156</v>
      </c>
      <c r="AV48" s="3">
        <f t="shared" si="29"/>
        <v>462059.79022404156</v>
      </c>
      <c r="AW48" s="3">
        <f t="shared" si="29"/>
        <v>462059.79022404156</v>
      </c>
      <c r="AX48" s="3">
        <f t="shared" si="29"/>
        <v>462059.79022404156</v>
      </c>
      <c r="AY48" s="3">
        <f t="shared" si="29"/>
        <v>462059.79022404156</v>
      </c>
    </row>
    <row r="49" spans="1:51" x14ac:dyDescent="0.25">
      <c r="A49" s="581"/>
      <c r="B49" s="11" t="str">
        <f t="shared" si="21"/>
        <v>Miscellaneous</v>
      </c>
      <c r="C49" s="3">
        <v>0</v>
      </c>
      <c r="D49" s="3">
        <v>0</v>
      </c>
      <c r="E49" s="3">
        <v>0</v>
      </c>
      <c r="F49" s="3">
        <v>0</v>
      </c>
      <c r="G49" s="3">
        <f t="shared" ref="G49:AY49" si="30">F49</f>
        <v>0</v>
      </c>
      <c r="H49" s="3">
        <f t="shared" si="30"/>
        <v>0</v>
      </c>
      <c r="I49" s="3">
        <f t="shared" si="30"/>
        <v>0</v>
      </c>
      <c r="J49" s="3">
        <f t="shared" si="30"/>
        <v>0</v>
      </c>
      <c r="K49" s="3">
        <f t="shared" si="30"/>
        <v>0</v>
      </c>
      <c r="L49" s="3">
        <f t="shared" si="30"/>
        <v>0</v>
      </c>
      <c r="M49" s="3">
        <f t="shared" si="30"/>
        <v>0</v>
      </c>
      <c r="N49" s="3">
        <f t="shared" si="30"/>
        <v>0</v>
      </c>
      <c r="O49" s="3">
        <f t="shared" si="30"/>
        <v>0</v>
      </c>
      <c r="P49" s="3">
        <f t="shared" si="30"/>
        <v>0</v>
      </c>
      <c r="Q49" s="347">
        <v>0</v>
      </c>
      <c r="R49" s="3">
        <f t="shared" si="30"/>
        <v>0</v>
      </c>
      <c r="S49" s="3">
        <f t="shared" si="30"/>
        <v>0</v>
      </c>
      <c r="T49" s="3">
        <f t="shared" si="30"/>
        <v>0</v>
      </c>
      <c r="U49" s="3">
        <f t="shared" si="30"/>
        <v>0</v>
      </c>
      <c r="V49" s="3">
        <f t="shared" si="30"/>
        <v>0</v>
      </c>
      <c r="W49" s="3">
        <f t="shared" si="30"/>
        <v>0</v>
      </c>
      <c r="X49" s="3">
        <f t="shared" si="30"/>
        <v>0</v>
      </c>
      <c r="Y49" s="3">
        <f t="shared" si="30"/>
        <v>0</v>
      </c>
      <c r="Z49" s="3">
        <f t="shared" si="30"/>
        <v>0</v>
      </c>
      <c r="AA49" s="3">
        <f t="shared" si="30"/>
        <v>0</v>
      </c>
      <c r="AB49" s="3">
        <f t="shared" si="30"/>
        <v>0</v>
      </c>
      <c r="AC49" s="3">
        <f t="shared" si="30"/>
        <v>0</v>
      </c>
      <c r="AD49" s="3">
        <f t="shared" si="30"/>
        <v>0</v>
      </c>
      <c r="AE49" s="3">
        <f t="shared" si="30"/>
        <v>0</v>
      </c>
      <c r="AF49" s="3">
        <f t="shared" si="30"/>
        <v>0</v>
      </c>
      <c r="AG49" s="462">
        <v>0</v>
      </c>
      <c r="AH49" s="3">
        <f t="shared" si="30"/>
        <v>0</v>
      </c>
      <c r="AI49" s="3">
        <f t="shared" si="30"/>
        <v>0</v>
      </c>
      <c r="AJ49" s="3">
        <f t="shared" si="30"/>
        <v>0</v>
      </c>
      <c r="AK49" s="3">
        <f t="shared" si="30"/>
        <v>0</v>
      </c>
      <c r="AL49" s="3">
        <f t="shared" si="30"/>
        <v>0</v>
      </c>
      <c r="AM49" s="3">
        <f t="shared" si="30"/>
        <v>0</v>
      </c>
      <c r="AN49" s="3">
        <f t="shared" si="30"/>
        <v>0</v>
      </c>
      <c r="AO49" s="3">
        <f t="shared" si="30"/>
        <v>0</v>
      </c>
      <c r="AP49" s="3">
        <f t="shared" si="30"/>
        <v>0</v>
      </c>
      <c r="AQ49" s="3">
        <f t="shared" si="30"/>
        <v>0</v>
      </c>
      <c r="AR49" s="3">
        <f t="shared" si="30"/>
        <v>0</v>
      </c>
      <c r="AS49" s="3">
        <f t="shared" si="30"/>
        <v>0</v>
      </c>
      <c r="AT49" s="3">
        <f t="shared" si="30"/>
        <v>0</v>
      </c>
      <c r="AU49" s="3">
        <f t="shared" si="30"/>
        <v>0</v>
      </c>
      <c r="AV49" s="3">
        <f t="shared" si="30"/>
        <v>0</v>
      </c>
      <c r="AW49" s="3">
        <f t="shared" si="30"/>
        <v>0</v>
      </c>
      <c r="AX49" s="3">
        <f t="shared" si="30"/>
        <v>0</v>
      </c>
      <c r="AY49" s="3">
        <f t="shared" si="30"/>
        <v>0</v>
      </c>
    </row>
    <row r="50" spans="1:51" ht="15" customHeight="1" x14ac:dyDescent="0.25">
      <c r="A50" s="581"/>
      <c r="B50" s="11" t="str">
        <f t="shared" si="21"/>
        <v>Motors</v>
      </c>
      <c r="C50" s="3">
        <v>0</v>
      </c>
      <c r="D50" s="3">
        <v>0</v>
      </c>
      <c r="E50" s="3">
        <v>0</v>
      </c>
      <c r="F50" s="3">
        <v>0</v>
      </c>
      <c r="G50" s="3">
        <f t="shared" ref="G50:AY50" si="31">F50</f>
        <v>0</v>
      </c>
      <c r="H50" s="3">
        <f t="shared" si="31"/>
        <v>0</v>
      </c>
      <c r="I50" s="3">
        <f t="shared" si="31"/>
        <v>0</v>
      </c>
      <c r="J50" s="3">
        <f t="shared" si="31"/>
        <v>0</v>
      </c>
      <c r="K50" s="3">
        <f t="shared" si="31"/>
        <v>0</v>
      </c>
      <c r="L50" s="3">
        <f t="shared" si="31"/>
        <v>0</v>
      </c>
      <c r="M50" s="3">
        <f t="shared" si="31"/>
        <v>0</v>
      </c>
      <c r="N50" s="3">
        <f t="shared" si="31"/>
        <v>0</v>
      </c>
      <c r="O50" s="3">
        <f t="shared" si="31"/>
        <v>0</v>
      </c>
      <c r="P50" s="3">
        <f t="shared" si="31"/>
        <v>0</v>
      </c>
      <c r="Q50" s="347">
        <v>2620.5</v>
      </c>
      <c r="R50" s="3">
        <f t="shared" si="31"/>
        <v>2620.5</v>
      </c>
      <c r="S50" s="3">
        <f t="shared" si="31"/>
        <v>2620.5</v>
      </c>
      <c r="T50" s="3">
        <f t="shared" si="31"/>
        <v>2620.5</v>
      </c>
      <c r="U50" s="3">
        <f t="shared" si="31"/>
        <v>2620.5</v>
      </c>
      <c r="V50" s="3">
        <f t="shared" si="31"/>
        <v>2620.5</v>
      </c>
      <c r="W50" s="3">
        <f t="shared" si="31"/>
        <v>2620.5</v>
      </c>
      <c r="X50" s="3">
        <f t="shared" si="31"/>
        <v>2620.5</v>
      </c>
      <c r="Y50" s="3">
        <f t="shared" si="31"/>
        <v>2620.5</v>
      </c>
      <c r="Z50" s="3">
        <f t="shared" si="31"/>
        <v>2620.5</v>
      </c>
      <c r="AA50" s="3">
        <f t="shared" si="31"/>
        <v>2620.5</v>
      </c>
      <c r="AB50" s="3">
        <f t="shared" si="31"/>
        <v>2620.5</v>
      </c>
      <c r="AC50" s="3">
        <f t="shared" si="31"/>
        <v>2620.5</v>
      </c>
      <c r="AD50" s="3">
        <f t="shared" si="31"/>
        <v>2620.5</v>
      </c>
      <c r="AE50" s="3">
        <f t="shared" si="31"/>
        <v>2620.5</v>
      </c>
      <c r="AF50" s="3">
        <f t="shared" si="31"/>
        <v>2620.5</v>
      </c>
      <c r="AG50" s="462">
        <v>13102.500366210938</v>
      </c>
      <c r="AH50" s="3">
        <f t="shared" si="31"/>
        <v>13102.500366210938</v>
      </c>
      <c r="AI50" s="3">
        <f t="shared" si="31"/>
        <v>13102.500366210938</v>
      </c>
      <c r="AJ50" s="3">
        <f t="shared" si="31"/>
        <v>13102.500366210938</v>
      </c>
      <c r="AK50" s="3">
        <f t="shared" si="31"/>
        <v>13102.500366210938</v>
      </c>
      <c r="AL50" s="3">
        <f t="shared" si="31"/>
        <v>13102.500366210938</v>
      </c>
      <c r="AM50" s="3">
        <f t="shared" si="31"/>
        <v>13102.500366210938</v>
      </c>
      <c r="AN50" s="3">
        <f t="shared" si="31"/>
        <v>13102.500366210938</v>
      </c>
      <c r="AO50" s="3">
        <f t="shared" si="31"/>
        <v>13102.500366210938</v>
      </c>
      <c r="AP50" s="3">
        <f t="shared" si="31"/>
        <v>13102.500366210938</v>
      </c>
      <c r="AQ50" s="3">
        <f t="shared" si="31"/>
        <v>13102.500366210938</v>
      </c>
      <c r="AR50" s="3">
        <f t="shared" si="31"/>
        <v>13102.500366210938</v>
      </c>
      <c r="AS50" s="3">
        <f t="shared" si="31"/>
        <v>13102.500366210938</v>
      </c>
      <c r="AT50" s="3">
        <f t="shared" si="31"/>
        <v>13102.500366210938</v>
      </c>
      <c r="AU50" s="3">
        <f t="shared" si="31"/>
        <v>13102.500366210938</v>
      </c>
      <c r="AV50" s="3">
        <f t="shared" si="31"/>
        <v>13102.500366210938</v>
      </c>
      <c r="AW50" s="3">
        <f t="shared" si="31"/>
        <v>13102.500366210938</v>
      </c>
      <c r="AX50" s="3">
        <f t="shared" si="31"/>
        <v>13102.500366210938</v>
      </c>
      <c r="AY50" s="3">
        <f t="shared" si="31"/>
        <v>13102.500366210938</v>
      </c>
    </row>
    <row r="51" spans="1:51" x14ac:dyDescent="0.25">
      <c r="A51" s="581"/>
      <c r="B51" s="11" t="str">
        <f t="shared" si="21"/>
        <v>Process</v>
      </c>
      <c r="C51" s="3">
        <v>0</v>
      </c>
      <c r="D51" s="3">
        <v>0</v>
      </c>
      <c r="E51" s="3">
        <v>0</v>
      </c>
      <c r="F51" s="3">
        <v>0</v>
      </c>
      <c r="G51" s="3">
        <f t="shared" ref="G51:AY51" si="32">F51</f>
        <v>0</v>
      </c>
      <c r="H51" s="3">
        <f t="shared" si="32"/>
        <v>0</v>
      </c>
      <c r="I51" s="3">
        <f t="shared" si="32"/>
        <v>0</v>
      </c>
      <c r="J51" s="3">
        <f t="shared" si="32"/>
        <v>0</v>
      </c>
      <c r="K51" s="3">
        <f t="shared" si="32"/>
        <v>0</v>
      </c>
      <c r="L51" s="3">
        <f t="shared" si="32"/>
        <v>0</v>
      </c>
      <c r="M51" s="3">
        <f t="shared" si="32"/>
        <v>0</v>
      </c>
      <c r="N51" s="3">
        <f t="shared" si="32"/>
        <v>0</v>
      </c>
      <c r="O51" s="3">
        <f t="shared" si="32"/>
        <v>0</v>
      </c>
      <c r="P51" s="3">
        <f t="shared" si="32"/>
        <v>0</v>
      </c>
      <c r="Q51" s="347">
        <v>0</v>
      </c>
      <c r="R51" s="3">
        <f t="shared" si="32"/>
        <v>0</v>
      </c>
      <c r="S51" s="3">
        <f t="shared" si="32"/>
        <v>0</v>
      </c>
      <c r="T51" s="3">
        <f t="shared" si="32"/>
        <v>0</v>
      </c>
      <c r="U51" s="3">
        <f t="shared" si="32"/>
        <v>0</v>
      </c>
      <c r="V51" s="3">
        <f t="shared" si="32"/>
        <v>0</v>
      </c>
      <c r="W51" s="3">
        <f t="shared" si="32"/>
        <v>0</v>
      </c>
      <c r="X51" s="3">
        <f t="shared" si="32"/>
        <v>0</v>
      </c>
      <c r="Y51" s="3">
        <f t="shared" si="32"/>
        <v>0</v>
      </c>
      <c r="Z51" s="3">
        <f t="shared" si="32"/>
        <v>0</v>
      </c>
      <c r="AA51" s="3">
        <f t="shared" si="32"/>
        <v>0</v>
      </c>
      <c r="AB51" s="3">
        <f t="shared" si="32"/>
        <v>0</v>
      </c>
      <c r="AC51" s="3">
        <f t="shared" si="32"/>
        <v>0</v>
      </c>
      <c r="AD51" s="3">
        <f t="shared" si="32"/>
        <v>0</v>
      </c>
      <c r="AE51" s="3">
        <f t="shared" si="32"/>
        <v>0</v>
      </c>
      <c r="AF51" s="3">
        <f t="shared" si="32"/>
        <v>0</v>
      </c>
      <c r="AG51" s="462">
        <v>0</v>
      </c>
      <c r="AH51" s="3">
        <f t="shared" si="32"/>
        <v>0</v>
      </c>
      <c r="AI51" s="3">
        <f t="shared" si="32"/>
        <v>0</v>
      </c>
      <c r="AJ51" s="3">
        <f t="shared" si="32"/>
        <v>0</v>
      </c>
      <c r="AK51" s="3">
        <f t="shared" si="32"/>
        <v>0</v>
      </c>
      <c r="AL51" s="3">
        <f t="shared" si="32"/>
        <v>0</v>
      </c>
      <c r="AM51" s="3">
        <f t="shared" si="32"/>
        <v>0</v>
      </c>
      <c r="AN51" s="3">
        <f t="shared" si="32"/>
        <v>0</v>
      </c>
      <c r="AO51" s="3">
        <f t="shared" si="32"/>
        <v>0</v>
      </c>
      <c r="AP51" s="3">
        <f t="shared" si="32"/>
        <v>0</v>
      </c>
      <c r="AQ51" s="3">
        <f t="shared" si="32"/>
        <v>0</v>
      </c>
      <c r="AR51" s="3">
        <f t="shared" si="32"/>
        <v>0</v>
      </c>
      <c r="AS51" s="3">
        <f t="shared" si="32"/>
        <v>0</v>
      </c>
      <c r="AT51" s="3">
        <f t="shared" si="32"/>
        <v>0</v>
      </c>
      <c r="AU51" s="3">
        <f t="shared" si="32"/>
        <v>0</v>
      </c>
      <c r="AV51" s="3">
        <f t="shared" si="32"/>
        <v>0</v>
      </c>
      <c r="AW51" s="3">
        <f t="shared" si="32"/>
        <v>0</v>
      </c>
      <c r="AX51" s="3">
        <f t="shared" si="32"/>
        <v>0</v>
      </c>
      <c r="AY51" s="3">
        <f t="shared" si="32"/>
        <v>0</v>
      </c>
    </row>
    <row r="52" spans="1:51" x14ac:dyDescent="0.25">
      <c r="A52" s="581"/>
      <c r="B52" s="11" t="str">
        <f t="shared" si="21"/>
        <v>Refrigeration</v>
      </c>
      <c r="C52" s="3">
        <v>0</v>
      </c>
      <c r="D52" s="3">
        <v>0</v>
      </c>
      <c r="E52" s="3">
        <v>0</v>
      </c>
      <c r="F52" s="3">
        <v>0</v>
      </c>
      <c r="G52" s="3">
        <f t="shared" ref="G52:AY52" si="33">F52</f>
        <v>0</v>
      </c>
      <c r="H52" s="3">
        <f t="shared" si="33"/>
        <v>0</v>
      </c>
      <c r="I52" s="3">
        <f t="shared" si="33"/>
        <v>0</v>
      </c>
      <c r="J52" s="3">
        <f t="shared" si="33"/>
        <v>0</v>
      </c>
      <c r="K52" s="3">
        <f t="shared" si="33"/>
        <v>0</v>
      </c>
      <c r="L52" s="3">
        <f t="shared" si="33"/>
        <v>0</v>
      </c>
      <c r="M52" s="3">
        <f t="shared" si="33"/>
        <v>0</v>
      </c>
      <c r="N52" s="3">
        <f t="shared" si="33"/>
        <v>0</v>
      </c>
      <c r="O52" s="3">
        <f t="shared" si="33"/>
        <v>0</v>
      </c>
      <c r="P52" s="3">
        <f t="shared" si="33"/>
        <v>0</v>
      </c>
      <c r="Q52" s="347">
        <v>0</v>
      </c>
      <c r="R52" s="3">
        <f t="shared" si="33"/>
        <v>0</v>
      </c>
      <c r="S52" s="3">
        <f t="shared" si="33"/>
        <v>0</v>
      </c>
      <c r="T52" s="3">
        <f t="shared" si="33"/>
        <v>0</v>
      </c>
      <c r="U52" s="3">
        <f t="shared" si="33"/>
        <v>0</v>
      </c>
      <c r="V52" s="3">
        <f t="shared" si="33"/>
        <v>0</v>
      </c>
      <c r="W52" s="3">
        <f t="shared" si="33"/>
        <v>0</v>
      </c>
      <c r="X52" s="3">
        <f t="shared" si="33"/>
        <v>0</v>
      </c>
      <c r="Y52" s="3">
        <f t="shared" si="33"/>
        <v>0</v>
      </c>
      <c r="Z52" s="3">
        <f t="shared" si="33"/>
        <v>0</v>
      </c>
      <c r="AA52" s="3">
        <f t="shared" si="33"/>
        <v>0</v>
      </c>
      <c r="AB52" s="3">
        <f t="shared" si="33"/>
        <v>0</v>
      </c>
      <c r="AC52" s="3">
        <f t="shared" si="33"/>
        <v>0</v>
      </c>
      <c r="AD52" s="3">
        <f t="shared" si="33"/>
        <v>0</v>
      </c>
      <c r="AE52" s="3">
        <f t="shared" si="33"/>
        <v>0</v>
      </c>
      <c r="AF52" s="3">
        <f t="shared" si="33"/>
        <v>0</v>
      </c>
      <c r="AG52" s="462">
        <v>0</v>
      </c>
      <c r="AH52" s="3">
        <f t="shared" si="33"/>
        <v>0</v>
      </c>
      <c r="AI52" s="3">
        <f t="shared" si="33"/>
        <v>0</v>
      </c>
      <c r="AJ52" s="3">
        <f t="shared" si="33"/>
        <v>0</v>
      </c>
      <c r="AK52" s="3">
        <f t="shared" si="33"/>
        <v>0</v>
      </c>
      <c r="AL52" s="3">
        <f t="shared" si="33"/>
        <v>0</v>
      </c>
      <c r="AM52" s="3">
        <f t="shared" si="33"/>
        <v>0</v>
      </c>
      <c r="AN52" s="3">
        <f t="shared" si="33"/>
        <v>0</v>
      </c>
      <c r="AO52" s="3">
        <f t="shared" si="33"/>
        <v>0</v>
      </c>
      <c r="AP52" s="3">
        <f t="shared" si="33"/>
        <v>0</v>
      </c>
      <c r="AQ52" s="3">
        <f t="shared" si="33"/>
        <v>0</v>
      </c>
      <c r="AR52" s="3">
        <f t="shared" si="33"/>
        <v>0</v>
      </c>
      <c r="AS52" s="3">
        <f t="shared" si="33"/>
        <v>0</v>
      </c>
      <c r="AT52" s="3">
        <f t="shared" si="33"/>
        <v>0</v>
      </c>
      <c r="AU52" s="3">
        <f t="shared" si="33"/>
        <v>0</v>
      </c>
      <c r="AV52" s="3">
        <f t="shared" si="33"/>
        <v>0</v>
      </c>
      <c r="AW52" s="3">
        <f t="shared" si="33"/>
        <v>0</v>
      </c>
      <c r="AX52" s="3">
        <f t="shared" si="33"/>
        <v>0</v>
      </c>
      <c r="AY52" s="3">
        <f t="shared" si="33"/>
        <v>0</v>
      </c>
    </row>
    <row r="53" spans="1:51" x14ac:dyDescent="0.25">
      <c r="A53" s="581"/>
      <c r="B53" s="11" t="str">
        <f t="shared" si="21"/>
        <v>Water Heating</v>
      </c>
      <c r="C53" s="3">
        <v>0</v>
      </c>
      <c r="D53" s="3">
        <v>0</v>
      </c>
      <c r="E53" s="3">
        <v>0</v>
      </c>
      <c r="F53" s="3">
        <v>0</v>
      </c>
      <c r="G53" s="3">
        <f t="shared" ref="G53:AY53" si="34">F53</f>
        <v>0</v>
      </c>
      <c r="H53" s="3">
        <f t="shared" si="34"/>
        <v>0</v>
      </c>
      <c r="I53" s="3">
        <f t="shared" si="34"/>
        <v>0</v>
      </c>
      <c r="J53" s="3">
        <f t="shared" si="34"/>
        <v>0</v>
      </c>
      <c r="K53" s="3">
        <f t="shared" si="34"/>
        <v>0</v>
      </c>
      <c r="L53" s="3">
        <f t="shared" si="34"/>
        <v>0</v>
      </c>
      <c r="M53" s="3">
        <f t="shared" si="34"/>
        <v>0</v>
      </c>
      <c r="N53" s="3">
        <f t="shared" si="34"/>
        <v>0</v>
      </c>
      <c r="O53" s="3">
        <f t="shared" si="34"/>
        <v>0</v>
      </c>
      <c r="P53" s="3">
        <f t="shared" si="34"/>
        <v>0</v>
      </c>
      <c r="Q53" s="347">
        <v>0</v>
      </c>
      <c r="R53" s="3">
        <f t="shared" si="34"/>
        <v>0</v>
      </c>
      <c r="S53" s="3">
        <f t="shared" si="34"/>
        <v>0</v>
      </c>
      <c r="T53" s="3">
        <f t="shared" si="34"/>
        <v>0</v>
      </c>
      <c r="U53" s="3">
        <f t="shared" si="34"/>
        <v>0</v>
      </c>
      <c r="V53" s="3">
        <f t="shared" si="34"/>
        <v>0</v>
      </c>
      <c r="W53" s="3">
        <f t="shared" si="34"/>
        <v>0</v>
      </c>
      <c r="X53" s="3">
        <f t="shared" si="34"/>
        <v>0</v>
      </c>
      <c r="Y53" s="3">
        <f t="shared" si="34"/>
        <v>0</v>
      </c>
      <c r="Z53" s="3">
        <f t="shared" si="34"/>
        <v>0</v>
      </c>
      <c r="AA53" s="3">
        <f t="shared" si="34"/>
        <v>0</v>
      </c>
      <c r="AB53" s="3">
        <f t="shared" si="34"/>
        <v>0</v>
      </c>
      <c r="AC53" s="3">
        <f t="shared" si="34"/>
        <v>0</v>
      </c>
      <c r="AD53" s="3">
        <f t="shared" si="34"/>
        <v>0</v>
      </c>
      <c r="AE53" s="3">
        <f t="shared" si="34"/>
        <v>0</v>
      </c>
      <c r="AF53" s="3">
        <f t="shared" si="34"/>
        <v>0</v>
      </c>
      <c r="AG53" s="462">
        <v>0</v>
      </c>
      <c r="AH53" s="3">
        <f t="shared" si="34"/>
        <v>0</v>
      </c>
      <c r="AI53" s="3">
        <f t="shared" si="34"/>
        <v>0</v>
      </c>
      <c r="AJ53" s="3">
        <f t="shared" si="34"/>
        <v>0</v>
      </c>
      <c r="AK53" s="3">
        <f t="shared" si="34"/>
        <v>0</v>
      </c>
      <c r="AL53" s="3">
        <f t="shared" si="34"/>
        <v>0</v>
      </c>
      <c r="AM53" s="3">
        <f t="shared" si="34"/>
        <v>0</v>
      </c>
      <c r="AN53" s="3">
        <f t="shared" si="34"/>
        <v>0</v>
      </c>
      <c r="AO53" s="3">
        <f t="shared" si="34"/>
        <v>0</v>
      </c>
      <c r="AP53" s="3">
        <f t="shared" si="34"/>
        <v>0</v>
      </c>
      <c r="AQ53" s="3">
        <f t="shared" si="34"/>
        <v>0</v>
      </c>
      <c r="AR53" s="3">
        <f t="shared" si="34"/>
        <v>0</v>
      </c>
      <c r="AS53" s="3">
        <f t="shared" si="34"/>
        <v>0</v>
      </c>
      <c r="AT53" s="3">
        <f t="shared" si="34"/>
        <v>0</v>
      </c>
      <c r="AU53" s="3">
        <f t="shared" si="34"/>
        <v>0</v>
      </c>
      <c r="AV53" s="3">
        <f t="shared" si="34"/>
        <v>0</v>
      </c>
      <c r="AW53" s="3">
        <f t="shared" si="34"/>
        <v>0</v>
      </c>
      <c r="AX53" s="3">
        <f t="shared" si="34"/>
        <v>0</v>
      </c>
      <c r="AY53" s="3">
        <f t="shared" si="34"/>
        <v>0</v>
      </c>
    </row>
    <row r="54" spans="1:51" ht="15" customHeight="1" x14ac:dyDescent="0.25">
      <c r="A54" s="581"/>
      <c r="B54" s="11" t="str">
        <f t="shared" si="21"/>
        <v xml:space="preserve"> </v>
      </c>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c r="AI54" s="3"/>
      <c r="AJ54" s="3"/>
      <c r="AK54" s="3"/>
      <c r="AL54" s="3"/>
      <c r="AM54" s="3"/>
      <c r="AN54" s="3"/>
      <c r="AO54" s="3"/>
      <c r="AP54" s="3"/>
      <c r="AQ54" s="3"/>
      <c r="AR54" s="3"/>
      <c r="AS54" s="3"/>
      <c r="AT54" s="3"/>
      <c r="AU54" s="3"/>
      <c r="AV54" s="3"/>
      <c r="AW54" s="3"/>
      <c r="AX54" s="3"/>
      <c r="AY54" s="3"/>
    </row>
    <row r="55" spans="1:51" ht="15" customHeight="1" thickBot="1" x14ac:dyDescent="0.3">
      <c r="A55" s="582"/>
      <c r="B55" s="15" t="str">
        <f t="shared" si="21"/>
        <v>Monthly kWh</v>
      </c>
      <c r="C55" s="236">
        <f>SUM(C41:C54)</f>
        <v>0</v>
      </c>
      <c r="D55" s="236">
        <f t="shared" ref="D55:AY55" si="35">SUM(D41:D54)</f>
        <v>0</v>
      </c>
      <c r="E55" s="236">
        <f t="shared" si="35"/>
        <v>0</v>
      </c>
      <c r="F55" s="236">
        <f t="shared" si="35"/>
        <v>0</v>
      </c>
      <c r="G55" s="236">
        <f t="shared" si="35"/>
        <v>0</v>
      </c>
      <c r="H55" s="236">
        <f t="shared" si="35"/>
        <v>0</v>
      </c>
      <c r="I55" s="236">
        <f t="shared" si="35"/>
        <v>0</v>
      </c>
      <c r="J55" s="236">
        <f t="shared" si="35"/>
        <v>0</v>
      </c>
      <c r="K55" s="236">
        <f t="shared" si="35"/>
        <v>0</v>
      </c>
      <c r="L55" s="236">
        <f t="shared" si="35"/>
        <v>0</v>
      </c>
      <c r="M55" s="236">
        <f t="shared" si="35"/>
        <v>0</v>
      </c>
      <c r="N55" s="236">
        <f t="shared" si="35"/>
        <v>0</v>
      </c>
      <c r="O55" s="236">
        <f t="shared" si="35"/>
        <v>0</v>
      </c>
      <c r="P55" s="236">
        <f t="shared" si="35"/>
        <v>0</v>
      </c>
      <c r="Q55" s="236">
        <f t="shared" si="35"/>
        <v>336621.77999999997</v>
      </c>
      <c r="R55" s="236">
        <f t="shared" si="35"/>
        <v>336621.77999999997</v>
      </c>
      <c r="S55" s="236">
        <f t="shared" si="35"/>
        <v>336621.77999999997</v>
      </c>
      <c r="T55" s="236">
        <f t="shared" si="35"/>
        <v>336621.77999999997</v>
      </c>
      <c r="U55" s="236">
        <f t="shared" si="35"/>
        <v>336621.77999999997</v>
      </c>
      <c r="V55" s="236">
        <f t="shared" si="35"/>
        <v>336621.77999999997</v>
      </c>
      <c r="W55" s="236">
        <f t="shared" si="35"/>
        <v>336621.77999999997</v>
      </c>
      <c r="X55" s="236">
        <f t="shared" si="35"/>
        <v>336621.77999999997</v>
      </c>
      <c r="Y55" s="236">
        <f t="shared" si="35"/>
        <v>336621.77999999997</v>
      </c>
      <c r="Z55" s="236">
        <f t="shared" si="35"/>
        <v>336621.77999999997</v>
      </c>
      <c r="AA55" s="236">
        <f t="shared" si="35"/>
        <v>336621.77999999997</v>
      </c>
      <c r="AB55" s="236">
        <f t="shared" si="35"/>
        <v>336621.77999999997</v>
      </c>
      <c r="AC55" s="236">
        <f t="shared" si="35"/>
        <v>336621.77999999997</v>
      </c>
      <c r="AD55" s="236">
        <f t="shared" si="35"/>
        <v>336621.77999999997</v>
      </c>
      <c r="AE55" s="236">
        <f t="shared" si="35"/>
        <v>336621.77999999997</v>
      </c>
      <c r="AF55" s="236">
        <f t="shared" si="35"/>
        <v>336621.77999999997</v>
      </c>
      <c r="AG55" s="236">
        <f t="shared" si="35"/>
        <v>686861.59519382915</v>
      </c>
      <c r="AH55" s="236">
        <f t="shared" si="35"/>
        <v>686861.59519382915</v>
      </c>
      <c r="AI55" s="236">
        <f t="shared" si="35"/>
        <v>686861.59519382915</v>
      </c>
      <c r="AJ55" s="236">
        <f t="shared" si="35"/>
        <v>686861.59519382915</v>
      </c>
      <c r="AK55" s="236">
        <f t="shared" si="35"/>
        <v>686861.59519382915</v>
      </c>
      <c r="AL55" s="236">
        <f t="shared" si="35"/>
        <v>686861.59519382915</v>
      </c>
      <c r="AM55" s="236">
        <f t="shared" si="35"/>
        <v>686861.59519382915</v>
      </c>
      <c r="AN55" s="236">
        <f t="shared" si="35"/>
        <v>686861.59519382915</v>
      </c>
      <c r="AO55" s="236">
        <f t="shared" si="35"/>
        <v>686861.59519382915</v>
      </c>
      <c r="AP55" s="236">
        <f t="shared" si="35"/>
        <v>686861.59519382915</v>
      </c>
      <c r="AQ55" s="236">
        <f t="shared" si="35"/>
        <v>686861.59519382915</v>
      </c>
      <c r="AR55" s="236">
        <f t="shared" si="35"/>
        <v>686861.59519382915</v>
      </c>
      <c r="AS55" s="236">
        <f t="shared" si="35"/>
        <v>686861.59519382915</v>
      </c>
      <c r="AT55" s="236">
        <f t="shared" si="35"/>
        <v>686861.59519382915</v>
      </c>
      <c r="AU55" s="236">
        <f t="shared" si="35"/>
        <v>686861.59519382915</v>
      </c>
      <c r="AV55" s="236">
        <f t="shared" si="35"/>
        <v>686861.59519382915</v>
      </c>
      <c r="AW55" s="236">
        <f t="shared" si="35"/>
        <v>686861.59519382915</v>
      </c>
      <c r="AX55" s="236">
        <f t="shared" si="35"/>
        <v>686861.59519382915</v>
      </c>
      <c r="AY55" s="236">
        <f t="shared" si="35"/>
        <v>686861.59519382915</v>
      </c>
    </row>
    <row r="56" spans="1:51" x14ac:dyDescent="0.25">
      <c r="A56" s="8"/>
      <c r="B56" s="251"/>
      <c r="C56" s="9"/>
      <c r="D56" s="251"/>
      <c r="E56" s="9"/>
      <c r="F56" s="251"/>
      <c r="G56" s="251"/>
      <c r="H56" s="9"/>
      <c r="I56" s="251"/>
      <c r="J56" s="251"/>
      <c r="K56" s="9"/>
      <c r="L56" s="251"/>
      <c r="M56" s="251"/>
      <c r="N56" s="9"/>
      <c r="O56" s="251"/>
      <c r="P56" s="251"/>
      <c r="Q56" s="9"/>
      <c r="R56" s="251"/>
      <c r="S56" s="251"/>
      <c r="T56" s="9"/>
      <c r="U56" s="251"/>
      <c r="V56" s="251"/>
      <c r="W56" s="9"/>
      <c r="X56" s="251"/>
      <c r="Y56" s="251"/>
      <c r="Z56" s="9"/>
      <c r="AA56" s="251"/>
      <c r="AB56" s="251"/>
      <c r="AC56" s="9"/>
      <c r="AD56" s="251"/>
      <c r="AE56" s="251"/>
      <c r="AF56" s="9"/>
      <c r="AG56" s="251"/>
      <c r="AH56" s="251"/>
      <c r="AI56" s="9"/>
      <c r="AJ56" s="251"/>
      <c r="AK56" s="251"/>
      <c r="AL56" s="9"/>
      <c r="AM56" s="251"/>
      <c r="AN56" s="251"/>
      <c r="AO56" s="9"/>
      <c r="AP56" s="251"/>
      <c r="AQ56" s="251"/>
      <c r="AR56" s="9"/>
      <c r="AS56" s="251"/>
      <c r="AT56" s="251"/>
      <c r="AU56" s="9"/>
      <c r="AV56" s="251"/>
      <c r="AW56" s="251"/>
      <c r="AX56" s="9"/>
      <c r="AY56" s="251"/>
    </row>
    <row r="57" spans="1:51" ht="15.75" thickBot="1" x14ac:dyDescent="0.3">
      <c r="A57" s="203" t="s">
        <v>184</v>
      </c>
      <c r="B57" s="203"/>
      <c r="C57" s="203"/>
      <c r="D57" s="203"/>
      <c r="E57" s="203"/>
      <c r="F57" s="203"/>
      <c r="G57" s="203"/>
      <c r="H57" s="203"/>
      <c r="I57" s="203"/>
      <c r="J57" s="203"/>
      <c r="K57" s="252"/>
      <c r="L57" s="130"/>
      <c r="M57" s="130"/>
      <c r="N57" s="252"/>
      <c r="O57" s="130"/>
      <c r="P57" s="130"/>
      <c r="Q57" s="252"/>
      <c r="R57" s="130"/>
      <c r="S57" s="130"/>
      <c r="T57" s="252"/>
      <c r="U57" s="130"/>
      <c r="V57" s="130"/>
      <c r="W57" s="252"/>
      <c r="X57" s="130"/>
      <c r="Y57" s="130"/>
      <c r="Z57" s="252"/>
      <c r="AA57" s="130"/>
      <c r="AB57" s="130"/>
      <c r="AC57" s="252"/>
      <c r="AD57" s="130"/>
      <c r="AE57" s="130"/>
      <c r="AF57" s="252"/>
      <c r="AG57" s="130"/>
      <c r="AH57" s="130"/>
      <c r="AI57" s="252"/>
      <c r="AJ57" s="130"/>
      <c r="AK57" s="130"/>
      <c r="AL57" s="252"/>
      <c r="AM57" s="130"/>
      <c r="AN57" s="130"/>
      <c r="AO57" s="252"/>
      <c r="AP57" s="130"/>
      <c r="AQ57" s="130"/>
      <c r="AR57" s="252"/>
      <c r="AS57" s="130"/>
      <c r="AT57" s="130"/>
      <c r="AU57" s="252"/>
      <c r="AV57" s="130"/>
      <c r="AW57" s="130"/>
      <c r="AX57" s="252"/>
      <c r="AY57" s="130"/>
    </row>
    <row r="58" spans="1:51" ht="16.5" thickBot="1" x14ac:dyDescent="0.3">
      <c r="A58" s="583" t="s">
        <v>17</v>
      </c>
      <c r="B58" s="17" t="str">
        <f t="shared" ref="B58" si="36">B40</f>
        <v>End Use</v>
      </c>
      <c r="C58" s="146">
        <f>C$4</f>
        <v>44197</v>
      </c>
      <c r="D58" s="146">
        <f t="shared" ref="D58:AY58" si="37">D$4</f>
        <v>44228</v>
      </c>
      <c r="E58" s="146">
        <f t="shared" si="37"/>
        <v>44256</v>
      </c>
      <c r="F58" s="146">
        <f t="shared" si="37"/>
        <v>44287</v>
      </c>
      <c r="G58" s="146">
        <f t="shared" si="37"/>
        <v>44317</v>
      </c>
      <c r="H58" s="146">
        <f t="shared" si="37"/>
        <v>44348</v>
      </c>
      <c r="I58" s="146">
        <f t="shared" si="37"/>
        <v>44378</v>
      </c>
      <c r="J58" s="146">
        <f t="shared" si="37"/>
        <v>44409</v>
      </c>
      <c r="K58" s="146">
        <f t="shared" si="37"/>
        <v>44440</v>
      </c>
      <c r="L58" s="146">
        <f t="shared" si="37"/>
        <v>44470</v>
      </c>
      <c r="M58" s="146">
        <f t="shared" si="37"/>
        <v>44501</v>
      </c>
      <c r="N58" s="146">
        <f t="shared" si="37"/>
        <v>44531</v>
      </c>
      <c r="O58" s="146">
        <f t="shared" si="37"/>
        <v>44562</v>
      </c>
      <c r="P58" s="146">
        <f t="shared" si="37"/>
        <v>44593</v>
      </c>
      <c r="Q58" s="146">
        <f t="shared" si="37"/>
        <v>44621</v>
      </c>
      <c r="R58" s="146">
        <f t="shared" si="37"/>
        <v>44652</v>
      </c>
      <c r="S58" s="146">
        <f t="shared" si="37"/>
        <v>44682</v>
      </c>
      <c r="T58" s="146">
        <f t="shared" si="37"/>
        <v>44713</v>
      </c>
      <c r="U58" s="146">
        <f t="shared" si="37"/>
        <v>44743</v>
      </c>
      <c r="V58" s="146">
        <f t="shared" si="37"/>
        <v>44774</v>
      </c>
      <c r="W58" s="146">
        <f t="shared" si="37"/>
        <v>44805</v>
      </c>
      <c r="X58" s="146">
        <f t="shared" si="37"/>
        <v>44835</v>
      </c>
      <c r="Y58" s="146">
        <f t="shared" si="37"/>
        <v>44866</v>
      </c>
      <c r="Z58" s="146">
        <f t="shared" si="37"/>
        <v>44896</v>
      </c>
      <c r="AA58" s="146">
        <f t="shared" si="37"/>
        <v>44927</v>
      </c>
      <c r="AB58" s="146">
        <f t="shared" si="37"/>
        <v>44958</v>
      </c>
      <c r="AC58" s="146">
        <f t="shared" si="37"/>
        <v>44986</v>
      </c>
      <c r="AD58" s="146">
        <f t="shared" si="37"/>
        <v>45017</v>
      </c>
      <c r="AE58" s="146">
        <f t="shared" si="37"/>
        <v>45047</v>
      </c>
      <c r="AF58" s="146">
        <f t="shared" si="37"/>
        <v>45078</v>
      </c>
      <c r="AG58" s="146">
        <f t="shared" si="37"/>
        <v>45108</v>
      </c>
      <c r="AH58" s="146">
        <f t="shared" si="37"/>
        <v>45139</v>
      </c>
      <c r="AI58" s="146">
        <f t="shared" si="37"/>
        <v>45170</v>
      </c>
      <c r="AJ58" s="146">
        <f t="shared" si="37"/>
        <v>45200</v>
      </c>
      <c r="AK58" s="146">
        <f t="shared" si="37"/>
        <v>45231</v>
      </c>
      <c r="AL58" s="146">
        <f t="shared" si="37"/>
        <v>45261</v>
      </c>
      <c r="AM58" s="146">
        <f t="shared" si="37"/>
        <v>45292</v>
      </c>
      <c r="AN58" s="146">
        <f t="shared" si="37"/>
        <v>45323</v>
      </c>
      <c r="AO58" s="146">
        <f t="shared" si="37"/>
        <v>45352</v>
      </c>
      <c r="AP58" s="146">
        <f t="shared" si="37"/>
        <v>45383</v>
      </c>
      <c r="AQ58" s="146">
        <f t="shared" si="37"/>
        <v>45413</v>
      </c>
      <c r="AR58" s="146">
        <f t="shared" si="37"/>
        <v>45444</v>
      </c>
      <c r="AS58" s="146">
        <f t="shared" si="37"/>
        <v>45474</v>
      </c>
      <c r="AT58" s="146">
        <f t="shared" si="37"/>
        <v>45505</v>
      </c>
      <c r="AU58" s="146">
        <f t="shared" si="37"/>
        <v>45536</v>
      </c>
      <c r="AV58" s="146">
        <f t="shared" si="37"/>
        <v>45566</v>
      </c>
      <c r="AW58" s="146">
        <f t="shared" si="37"/>
        <v>45597</v>
      </c>
      <c r="AX58" s="146">
        <f t="shared" si="37"/>
        <v>45627</v>
      </c>
      <c r="AY58" s="146">
        <f t="shared" si="37"/>
        <v>45658</v>
      </c>
    </row>
    <row r="59" spans="1:51" ht="15" customHeight="1" x14ac:dyDescent="0.25">
      <c r="A59" s="584"/>
      <c r="B59" s="13" t="str">
        <f t="shared" ref="B59:B72" si="38">B41</f>
        <v>Air Comp</v>
      </c>
      <c r="C59" s="26">
        <f>((C5*0.5)-C41)*C78*C$93*C$2</f>
        <v>0</v>
      </c>
      <c r="D59" s="26">
        <f>((D5*0.5)+C23-D41)*D78*D$93*D$2</f>
        <v>0</v>
      </c>
      <c r="E59" s="26">
        <f t="shared" ref="E59:AY59" si="39">((E5*0.5)+D23-E41)*E78*E$93*E$2</f>
        <v>0</v>
      </c>
      <c r="F59" s="26">
        <f t="shared" si="39"/>
        <v>0</v>
      </c>
      <c r="G59" s="26">
        <f t="shared" si="39"/>
        <v>0</v>
      </c>
      <c r="H59" s="26">
        <f t="shared" si="39"/>
        <v>0</v>
      </c>
      <c r="I59" s="26">
        <f t="shared" si="39"/>
        <v>0</v>
      </c>
      <c r="J59" s="26">
        <f t="shared" si="39"/>
        <v>0</v>
      </c>
      <c r="K59" s="26">
        <f t="shared" si="39"/>
        <v>0</v>
      </c>
      <c r="L59" s="26">
        <f t="shared" si="39"/>
        <v>0</v>
      </c>
      <c r="M59" s="26">
        <f t="shared" si="39"/>
        <v>0</v>
      </c>
      <c r="N59" s="26">
        <f t="shared" si="39"/>
        <v>0</v>
      </c>
      <c r="O59" s="26">
        <f t="shared" si="39"/>
        <v>0</v>
      </c>
      <c r="P59" s="26">
        <f t="shared" si="39"/>
        <v>0</v>
      </c>
      <c r="Q59" s="26">
        <f t="shared" si="39"/>
        <v>0</v>
      </c>
      <c r="R59" s="26">
        <f t="shared" si="39"/>
        <v>0</v>
      </c>
      <c r="S59" s="26">
        <f t="shared" si="39"/>
        <v>0</v>
      </c>
      <c r="T59" s="26">
        <f t="shared" si="39"/>
        <v>0</v>
      </c>
      <c r="U59" s="26">
        <f t="shared" si="39"/>
        <v>0</v>
      </c>
      <c r="V59" s="26">
        <f t="shared" si="39"/>
        <v>0</v>
      </c>
      <c r="W59" s="26">
        <f t="shared" si="39"/>
        <v>0</v>
      </c>
      <c r="X59" s="26">
        <f t="shared" si="39"/>
        <v>0</v>
      </c>
      <c r="Y59" s="26">
        <f t="shared" si="39"/>
        <v>0</v>
      </c>
      <c r="Z59" s="26">
        <f t="shared" si="39"/>
        <v>0</v>
      </c>
      <c r="AA59" s="26">
        <f t="shared" si="39"/>
        <v>0</v>
      </c>
      <c r="AB59" s="26">
        <f t="shared" si="39"/>
        <v>0</v>
      </c>
      <c r="AC59" s="26">
        <f t="shared" si="39"/>
        <v>0</v>
      </c>
      <c r="AD59" s="26">
        <f t="shared" si="39"/>
        <v>0</v>
      </c>
      <c r="AE59" s="26">
        <f t="shared" si="39"/>
        <v>0</v>
      </c>
      <c r="AF59" s="26">
        <f t="shared" si="39"/>
        <v>0</v>
      </c>
      <c r="AG59" s="26">
        <f t="shared" si="39"/>
        <v>0</v>
      </c>
      <c r="AH59" s="26">
        <f t="shared" si="39"/>
        <v>0</v>
      </c>
      <c r="AI59" s="26">
        <f t="shared" si="39"/>
        <v>0</v>
      </c>
      <c r="AJ59" s="26">
        <f t="shared" si="39"/>
        <v>0</v>
      </c>
      <c r="AK59" s="26">
        <f t="shared" si="39"/>
        <v>0</v>
      </c>
      <c r="AL59" s="26">
        <f t="shared" si="39"/>
        <v>0</v>
      </c>
      <c r="AM59" s="26">
        <f t="shared" si="39"/>
        <v>0</v>
      </c>
      <c r="AN59" s="26">
        <f t="shared" si="39"/>
        <v>0</v>
      </c>
      <c r="AO59" s="26">
        <f t="shared" si="39"/>
        <v>0</v>
      </c>
      <c r="AP59" s="26">
        <f t="shared" si="39"/>
        <v>0</v>
      </c>
      <c r="AQ59" s="26">
        <f t="shared" si="39"/>
        <v>0</v>
      </c>
      <c r="AR59" s="26">
        <f t="shared" si="39"/>
        <v>0</v>
      </c>
      <c r="AS59" s="26">
        <f t="shared" si="39"/>
        <v>0</v>
      </c>
      <c r="AT59" s="26">
        <f t="shared" si="39"/>
        <v>0</v>
      </c>
      <c r="AU59" s="26">
        <f t="shared" si="39"/>
        <v>0</v>
      </c>
      <c r="AV59" s="26">
        <f t="shared" si="39"/>
        <v>0</v>
      </c>
      <c r="AW59" s="26">
        <f t="shared" si="39"/>
        <v>0</v>
      </c>
      <c r="AX59" s="26">
        <f t="shared" si="39"/>
        <v>0</v>
      </c>
      <c r="AY59" s="26">
        <f t="shared" si="39"/>
        <v>0</v>
      </c>
    </row>
    <row r="60" spans="1:51" ht="15.75" x14ac:dyDescent="0.25">
      <c r="A60" s="584"/>
      <c r="B60" s="13" t="str">
        <f t="shared" si="38"/>
        <v>Building Shell</v>
      </c>
      <c r="C60" s="26">
        <f>((C6*0.5)-C42)*C79*C$93*C$2</f>
        <v>0</v>
      </c>
      <c r="D60" s="26">
        <f t="shared" ref="D60:AY60" si="40">((D6*0.5)+C24-D42)*D79*D$93*D$2</f>
        <v>0</v>
      </c>
      <c r="E60" s="26">
        <f t="shared" si="40"/>
        <v>0</v>
      </c>
      <c r="F60" s="26">
        <f t="shared" si="40"/>
        <v>0</v>
      </c>
      <c r="G60" s="26">
        <f t="shared" si="40"/>
        <v>0</v>
      </c>
      <c r="H60" s="26">
        <f t="shared" si="40"/>
        <v>0</v>
      </c>
      <c r="I60" s="26">
        <f t="shared" si="40"/>
        <v>0</v>
      </c>
      <c r="J60" s="26">
        <f t="shared" si="40"/>
        <v>0</v>
      </c>
      <c r="K60" s="26">
        <f t="shared" si="40"/>
        <v>0</v>
      </c>
      <c r="L60" s="26">
        <f t="shared" si="40"/>
        <v>0</v>
      </c>
      <c r="M60" s="26">
        <f t="shared" si="40"/>
        <v>0</v>
      </c>
      <c r="N60" s="26">
        <f t="shared" si="40"/>
        <v>0</v>
      </c>
      <c r="O60" s="26">
        <f t="shared" si="40"/>
        <v>0</v>
      </c>
      <c r="P60" s="26">
        <f t="shared" si="40"/>
        <v>0</v>
      </c>
      <c r="Q60" s="26">
        <f t="shared" si="40"/>
        <v>0</v>
      </c>
      <c r="R60" s="26">
        <f t="shared" si="40"/>
        <v>0</v>
      </c>
      <c r="S60" s="26">
        <f t="shared" si="40"/>
        <v>0</v>
      </c>
      <c r="T60" s="26">
        <f t="shared" si="40"/>
        <v>0</v>
      </c>
      <c r="U60" s="26">
        <f t="shared" si="40"/>
        <v>0</v>
      </c>
      <c r="V60" s="26">
        <f t="shared" si="40"/>
        <v>0</v>
      </c>
      <c r="W60" s="26">
        <f t="shared" si="40"/>
        <v>0</v>
      </c>
      <c r="X60" s="26">
        <f t="shared" si="40"/>
        <v>0</v>
      </c>
      <c r="Y60" s="26">
        <f t="shared" si="40"/>
        <v>0</v>
      </c>
      <c r="Z60" s="26">
        <f t="shared" si="40"/>
        <v>0</v>
      </c>
      <c r="AA60" s="26">
        <f t="shared" si="40"/>
        <v>0</v>
      </c>
      <c r="AB60" s="26">
        <f t="shared" si="40"/>
        <v>0</v>
      </c>
      <c r="AC60" s="26">
        <f t="shared" si="40"/>
        <v>0</v>
      </c>
      <c r="AD60" s="26">
        <f t="shared" si="40"/>
        <v>0</v>
      </c>
      <c r="AE60" s="26">
        <f t="shared" si="40"/>
        <v>0</v>
      </c>
      <c r="AF60" s="26">
        <f t="shared" si="40"/>
        <v>0</v>
      </c>
      <c r="AG60" s="26">
        <f t="shared" si="40"/>
        <v>0</v>
      </c>
      <c r="AH60" s="26">
        <f t="shared" si="40"/>
        <v>0</v>
      </c>
      <c r="AI60" s="26">
        <f t="shared" si="40"/>
        <v>0</v>
      </c>
      <c r="AJ60" s="26">
        <f t="shared" si="40"/>
        <v>0</v>
      </c>
      <c r="AK60" s="26">
        <f t="shared" si="40"/>
        <v>0</v>
      </c>
      <c r="AL60" s="26">
        <f t="shared" si="40"/>
        <v>0</v>
      </c>
      <c r="AM60" s="26">
        <f t="shared" si="40"/>
        <v>0</v>
      </c>
      <c r="AN60" s="26">
        <f t="shared" si="40"/>
        <v>0</v>
      </c>
      <c r="AO60" s="26">
        <f t="shared" si="40"/>
        <v>0</v>
      </c>
      <c r="AP60" s="26">
        <f t="shared" si="40"/>
        <v>0</v>
      </c>
      <c r="AQ60" s="26">
        <f t="shared" si="40"/>
        <v>0</v>
      </c>
      <c r="AR60" s="26">
        <f t="shared" si="40"/>
        <v>0</v>
      </c>
      <c r="AS60" s="26">
        <f t="shared" si="40"/>
        <v>0</v>
      </c>
      <c r="AT60" s="26">
        <f t="shared" si="40"/>
        <v>0</v>
      </c>
      <c r="AU60" s="26">
        <f t="shared" si="40"/>
        <v>0</v>
      </c>
      <c r="AV60" s="26">
        <f t="shared" si="40"/>
        <v>0</v>
      </c>
      <c r="AW60" s="26">
        <f t="shared" si="40"/>
        <v>0</v>
      </c>
      <c r="AX60" s="26">
        <f t="shared" si="40"/>
        <v>0</v>
      </c>
      <c r="AY60" s="26">
        <f t="shared" si="40"/>
        <v>0</v>
      </c>
    </row>
    <row r="61" spans="1:51" ht="15.75" x14ac:dyDescent="0.25">
      <c r="A61" s="584"/>
      <c r="B61" s="13" t="str">
        <f t="shared" si="38"/>
        <v>Cooking</v>
      </c>
      <c r="C61" s="26">
        <f t="shared" ref="C61:C71" si="41">((C7*0.5)-C43)*C80*C$93*C$2</f>
        <v>0</v>
      </c>
      <c r="D61" s="26">
        <f t="shared" ref="D61:AY61" si="42">((D7*0.5)+C25-D43)*D80*D$93*D$2</f>
        <v>0</v>
      </c>
      <c r="E61" s="26">
        <f t="shared" si="42"/>
        <v>0</v>
      </c>
      <c r="F61" s="26">
        <f t="shared" si="42"/>
        <v>0</v>
      </c>
      <c r="G61" s="26">
        <f t="shared" si="42"/>
        <v>0</v>
      </c>
      <c r="H61" s="26">
        <f t="shared" si="42"/>
        <v>0</v>
      </c>
      <c r="I61" s="26">
        <f t="shared" si="42"/>
        <v>0</v>
      </c>
      <c r="J61" s="26">
        <f t="shared" si="42"/>
        <v>0</v>
      </c>
      <c r="K61" s="26">
        <f t="shared" si="42"/>
        <v>0</v>
      </c>
      <c r="L61" s="26">
        <f t="shared" si="42"/>
        <v>0</v>
      </c>
      <c r="M61" s="26">
        <f t="shared" si="42"/>
        <v>0</v>
      </c>
      <c r="N61" s="26">
        <f t="shared" si="42"/>
        <v>0</v>
      </c>
      <c r="O61" s="26">
        <f t="shared" si="42"/>
        <v>0</v>
      </c>
      <c r="P61" s="26">
        <f t="shared" si="42"/>
        <v>0</v>
      </c>
      <c r="Q61" s="26">
        <f t="shared" si="42"/>
        <v>0</v>
      </c>
      <c r="R61" s="26">
        <f t="shared" si="42"/>
        <v>0</v>
      </c>
      <c r="S61" s="26">
        <f t="shared" si="42"/>
        <v>0</v>
      </c>
      <c r="T61" s="26">
        <f t="shared" si="42"/>
        <v>0</v>
      </c>
      <c r="U61" s="26">
        <f t="shared" si="42"/>
        <v>0</v>
      </c>
      <c r="V61" s="26">
        <f t="shared" si="42"/>
        <v>0</v>
      </c>
      <c r="W61" s="26">
        <f t="shared" si="42"/>
        <v>0</v>
      </c>
      <c r="X61" s="26">
        <f t="shared" si="42"/>
        <v>0</v>
      </c>
      <c r="Y61" s="26">
        <f t="shared" si="42"/>
        <v>0</v>
      </c>
      <c r="Z61" s="26">
        <f t="shared" si="42"/>
        <v>0</v>
      </c>
      <c r="AA61" s="26">
        <f t="shared" si="42"/>
        <v>0</v>
      </c>
      <c r="AB61" s="26">
        <f t="shared" si="42"/>
        <v>0</v>
      </c>
      <c r="AC61" s="26">
        <f t="shared" si="42"/>
        <v>0</v>
      </c>
      <c r="AD61" s="26">
        <f t="shared" si="42"/>
        <v>0</v>
      </c>
      <c r="AE61" s="26">
        <f t="shared" si="42"/>
        <v>0</v>
      </c>
      <c r="AF61" s="26">
        <f t="shared" si="42"/>
        <v>0</v>
      </c>
      <c r="AG61" s="26">
        <f t="shared" si="42"/>
        <v>0</v>
      </c>
      <c r="AH61" s="26">
        <f t="shared" si="42"/>
        <v>0</v>
      </c>
      <c r="AI61" s="26">
        <f t="shared" si="42"/>
        <v>0</v>
      </c>
      <c r="AJ61" s="26">
        <f t="shared" si="42"/>
        <v>0</v>
      </c>
      <c r="AK61" s="26">
        <f t="shared" si="42"/>
        <v>0</v>
      </c>
      <c r="AL61" s="26">
        <f t="shared" si="42"/>
        <v>0</v>
      </c>
      <c r="AM61" s="26">
        <f t="shared" si="42"/>
        <v>0</v>
      </c>
      <c r="AN61" s="26">
        <f t="shared" si="42"/>
        <v>0</v>
      </c>
      <c r="AO61" s="26">
        <f t="shared" si="42"/>
        <v>0</v>
      </c>
      <c r="AP61" s="26">
        <f t="shared" si="42"/>
        <v>0</v>
      </c>
      <c r="AQ61" s="26">
        <f t="shared" si="42"/>
        <v>0</v>
      </c>
      <c r="AR61" s="26">
        <f t="shared" si="42"/>
        <v>0</v>
      </c>
      <c r="AS61" s="26">
        <f t="shared" si="42"/>
        <v>0</v>
      </c>
      <c r="AT61" s="26">
        <f t="shared" si="42"/>
        <v>0</v>
      </c>
      <c r="AU61" s="26">
        <f t="shared" si="42"/>
        <v>0</v>
      </c>
      <c r="AV61" s="26">
        <f t="shared" si="42"/>
        <v>0</v>
      </c>
      <c r="AW61" s="26">
        <f t="shared" si="42"/>
        <v>0</v>
      </c>
      <c r="AX61" s="26">
        <f t="shared" si="42"/>
        <v>0</v>
      </c>
      <c r="AY61" s="26">
        <f t="shared" si="42"/>
        <v>0</v>
      </c>
    </row>
    <row r="62" spans="1:51" ht="15.75" x14ac:dyDescent="0.25">
      <c r="A62" s="584"/>
      <c r="B62" s="13" t="str">
        <f t="shared" si="38"/>
        <v>Cooling</v>
      </c>
      <c r="C62" s="26">
        <f t="shared" si="41"/>
        <v>0</v>
      </c>
      <c r="D62" s="26">
        <f t="shared" ref="D62:AY62" si="43">((D8*0.5)+C26-D44)*D81*D$93*D$2</f>
        <v>0</v>
      </c>
      <c r="E62" s="26">
        <f t="shared" si="43"/>
        <v>0</v>
      </c>
      <c r="F62" s="26">
        <f t="shared" si="43"/>
        <v>0</v>
      </c>
      <c r="G62" s="26">
        <f t="shared" si="43"/>
        <v>0</v>
      </c>
      <c r="H62" s="26">
        <f t="shared" si="43"/>
        <v>0</v>
      </c>
      <c r="I62" s="26">
        <f t="shared" si="43"/>
        <v>0</v>
      </c>
      <c r="J62" s="26">
        <f t="shared" si="43"/>
        <v>0</v>
      </c>
      <c r="K62" s="26">
        <f t="shared" si="43"/>
        <v>0</v>
      </c>
      <c r="L62" s="26">
        <f t="shared" si="43"/>
        <v>0</v>
      </c>
      <c r="M62" s="26">
        <f t="shared" si="43"/>
        <v>0</v>
      </c>
      <c r="N62" s="26">
        <f t="shared" si="43"/>
        <v>0</v>
      </c>
      <c r="O62" s="26">
        <f t="shared" si="43"/>
        <v>0</v>
      </c>
      <c r="P62" s="26">
        <f t="shared" si="43"/>
        <v>0</v>
      </c>
      <c r="Q62" s="26">
        <f t="shared" si="43"/>
        <v>0</v>
      </c>
      <c r="R62" s="26">
        <f t="shared" si="43"/>
        <v>0</v>
      </c>
      <c r="S62" s="26">
        <f t="shared" si="43"/>
        <v>0</v>
      </c>
      <c r="T62" s="26">
        <f t="shared" si="43"/>
        <v>0</v>
      </c>
      <c r="U62" s="26">
        <f t="shared" si="43"/>
        <v>0</v>
      </c>
      <c r="V62" s="26">
        <f t="shared" si="43"/>
        <v>0</v>
      </c>
      <c r="W62" s="26">
        <f t="shared" si="43"/>
        <v>0</v>
      </c>
      <c r="X62" s="26">
        <f t="shared" si="43"/>
        <v>0</v>
      </c>
      <c r="Y62" s="26">
        <f t="shared" si="43"/>
        <v>0</v>
      </c>
      <c r="Z62" s="26">
        <f t="shared" si="43"/>
        <v>0</v>
      </c>
      <c r="AA62" s="26">
        <f t="shared" si="43"/>
        <v>0</v>
      </c>
      <c r="AB62" s="26">
        <f t="shared" si="43"/>
        <v>0</v>
      </c>
      <c r="AC62" s="26">
        <f t="shared" si="43"/>
        <v>0</v>
      </c>
      <c r="AD62" s="26">
        <f t="shared" si="43"/>
        <v>0</v>
      </c>
      <c r="AE62" s="26">
        <f t="shared" si="43"/>
        <v>0</v>
      </c>
      <c r="AF62" s="26">
        <f t="shared" si="43"/>
        <v>0</v>
      </c>
      <c r="AG62" s="26">
        <f t="shared" si="43"/>
        <v>0</v>
      </c>
      <c r="AH62" s="26">
        <f t="shared" si="43"/>
        <v>0</v>
      </c>
      <c r="AI62" s="26">
        <f t="shared" si="43"/>
        <v>0</v>
      </c>
      <c r="AJ62" s="26">
        <f t="shared" si="43"/>
        <v>0</v>
      </c>
      <c r="AK62" s="26">
        <f t="shared" si="43"/>
        <v>0</v>
      </c>
      <c r="AL62" s="26">
        <f t="shared" si="43"/>
        <v>0</v>
      </c>
      <c r="AM62" s="26">
        <f t="shared" si="43"/>
        <v>0</v>
      </c>
      <c r="AN62" s="26">
        <f t="shared" si="43"/>
        <v>0</v>
      </c>
      <c r="AO62" s="26">
        <f t="shared" si="43"/>
        <v>0</v>
      </c>
      <c r="AP62" s="26">
        <f t="shared" si="43"/>
        <v>0</v>
      </c>
      <c r="AQ62" s="26">
        <f t="shared" si="43"/>
        <v>0</v>
      </c>
      <c r="AR62" s="26">
        <f t="shared" si="43"/>
        <v>0</v>
      </c>
      <c r="AS62" s="26">
        <f t="shared" si="43"/>
        <v>0</v>
      </c>
      <c r="AT62" s="26">
        <f t="shared" si="43"/>
        <v>0</v>
      </c>
      <c r="AU62" s="26">
        <f t="shared" si="43"/>
        <v>0</v>
      </c>
      <c r="AV62" s="26">
        <f t="shared" si="43"/>
        <v>0</v>
      </c>
      <c r="AW62" s="26">
        <f t="shared" si="43"/>
        <v>0</v>
      </c>
      <c r="AX62" s="26">
        <f t="shared" si="43"/>
        <v>0</v>
      </c>
      <c r="AY62" s="26">
        <f t="shared" si="43"/>
        <v>0</v>
      </c>
    </row>
    <row r="63" spans="1:51" ht="15.75" x14ac:dyDescent="0.25">
      <c r="A63" s="584"/>
      <c r="B63" s="13" t="str">
        <f t="shared" si="38"/>
        <v>Ext Lighting</v>
      </c>
      <c r="C63" s="26">
        <f t="shared" si="41"/>
        <v>0</v>
      </c>
      <c r="D63" s="26">
        <f t="shared" ref="D63:AY63" si="44">((D9*0.5)+C27-D45)*D82*D$93*D$2</f>
        <v>0</v>
      </c>
      <c r="E63" s="26">
        <f t="shared" si="44"/>
        <v>0</v>
      </c>
      <c r="F63" s="26">
        <f t="shared" si="44"/>
        <v>0</v>
      </c>
      <c r="G63" s="26">
        <f t="shared" si="44"/>
        <v>0</v>
      </c>
      <c r="H63" s="26">
        <f t="shared" si="44"/>
        <v>0</v>
      </c>
      <c r="I63" s="26">
        <f t="shared" si="44"/>
        <v>591.56906795074894</v>
      </c>
      <c r="J63" s="26">
        <f t="shared" si="44"/>
        <v>961.59087436544189</v>
      </c>
      <c r="K63" s="26">
        <f t="shared" si="44"/>
        <v>1175.7758286748651</v>
      </c>
      <c r="L63" s="26">
        <f t="shared" si="44"/>
        <v>932.60983003376236</v>
      </c>
      <c r="M63" s="26">
        <f t="shared" si="44"/>
        <v>831.03380794183136</v>
      </c>
      <c r="N63" s="26">
        <f t="shared" si="44"/>
        <v>887.90224285818772</v>
      </c>
      <c r="O63" s="26">
        <f t="shared" si="44"/>
        <v>950.48689385583998</v>
      </c>
      <c r="P63" s="26">
        <f t="shared" si="44"/>
        <v>756.68675133312706</v>
      </c>
      <c r="Q63" s="26">
        <f t="shared" si="44"/>
        <v>575.4426912899861</v>
      </c>
      <c r="R63" s="26">
        <f t="shared" si="44"/>
        <v>616.18525941100415</v>
      </c>
      <c r="S63" s="26">
        <f t="shared" si="44"/>
        <v>798.00275985203859</v>
      </c>
      <c r="T63" s="26">
        <f t="shared" si="44"/>
        <v>945.96882801884283</v>
      </c>
      <c r="U63" s="26">
        <f t="shared" si="44"/>
        <v>1221.8734685509974</v>
      </c>
      <c r="V63" s="26">
        <f t="shared" si="44"/>
        <v>977.49032403757576</v>
      </c>
      <c r="W63" s="26">
        <f t="shared" si="44"/>
        <v>1167.7319892408946</v>
      </c>
      <c r="X63" s="26">
        <f t="shared" si="44"/>
        <v>900.76398023887725</v>
      </c>
      <c r="Y63" s="26">
        <f t="shared" si="44"/>
        <v>780.13076778921845</v>
      </c>
      <c r="Z63" s="26">
        <f t="shared" si="44"/>
        <v>812.95525152142659</v>
      </c>
      <c r="AA63" s="26">
        <f t="shared" si="44"/>
        <v>831.10670613018874</v>
      </c>
      <c r="AB63" s="26">
        <f t="shared" si="44"/>
        <v>646.22190388213505</v>
      </c>
      <c r="AC63" s="26">
        <f t="shared" si="44"/>
        <v>575.4426912899861</v>
      </c>
      <c r="AD63" s="26">
        <f t="shared" si="44"/>
        <v>616.18525941100415</v>
      </c>
      <c r="AE63" s="26">
        <f t="shared" si="44"/>
        <v>798.00275985203859</v>
      </c>
      <c r="AF63" s="26">
        <f t="shared" si="44"/>
        <v>945.96882801884283</v>
      </c>
      <c r="AG63" s="26">
        <f t="shared" si="44"/>
        <v>0</v>
      </c>
      <c r="AH63" s="26">
        <f t="shared" si="44"/>
        <v>0</v>
      </c>
      <c r="AI63" s="26">
        <f t="shared" si="44"/>
        <v>0</v>
      </c>
      <c r="AJ63" s="26">
        <f t="shared" si="44"/>
        <v>0</v>
      </c>
      <c r="AK63" s="26">
        <f t="shared" si="44"/>
        <v>0</v>
      </c>
      <c r="AL63" s="26">
        <f t="shared" si="44"/>
        <v>0</v>
      </c>
      <c r="AM63" s="26">
        <f t="shared" si="44"/>
        <v>0</v>
      </c>
      <c r="AN63" s="26">
        <f t="shared" si="44"/>
        <v>0</v>
      </c>
      <c r="AO63" s="26">
        <f t="shared" si="44"/>
        <v>0</v>
      </c>
      <c r="AP63" s="26">
        <f t="shared" si="44"/>
        <v>0</v>
      </c>
      <c r="AQ63" s="26">
        <f t="shared" si="44"/>
        <v>0</v>
      </c>
      <c r="AR63" s="26">
        <f t="shared" si="44"/>
        <v>0</v>
      </c>
      <c r="AS63" s="26">
        <f t="shared" si="44"/>
        <v>0</v>
      </c>
      <c r="AT63" s="26">
        <f t="shared" si="44"/>
        <v>0</v>
      </c>
      <c r="AU63" s="26">
        <f t="shared" si="44"/>
        <v>0</v>
      </c>
      <c r="AV63" s="26">
        <f t="shared" si="44"/>
        <v>0</v>
      </c>
      <c r="AW63" s="26">
        <f t="shared" si="44"/>
        <v>0</v>
      </c>
      <c r="AX63" s="26">
        <f t="shared" si="44"/>
        <v>0</v>
      </c>
      <c r="AY63" s="26">
        <f t="shared" si="44"/>
        <v>0</v>
      </c>
    </row>
    <row r="64" spans="1:51" ht="15.75" x14ac:dyDescent="0.25">
      <c r="A64" s="584"/>
      <c r="B64" s="13" t="str">
        <f t="shared" si="38"/>
        <v>Heating</v>
      </c>
      <c r="C64" s="26">
        <f t="shared" si="41"/>
        <v>0</v>
      </c>
      <c r="D64" s="26">
        <f t="shared" ref="D64:AY64" si="45">((D10*0.5)+C28-D46)*D83*D$93*D$2</f>
        <v>0</v>
      </c>
      <c r="E64" s="26">
        <f t="shared" si="45"/>
        <v>0</v>
      </c>
      <c r="F64" s="26">
        <f t="shared" si="45"/>
        <v>0</v>
      </c>
      <c r="G64" s="26">
        <f t="shared" si="45"/>
        <v>0</v>
      </c>
      <c r="H64" s="26">
        <f t="shared" si="45"/>
        <v>0</v>
      </c>
      <c r="I64" s="26">
        <f t="shared" si="45"/>
        <v>0</v>
      </c>
      <c r="J64" s="26">
        <f t="shared" si="45"/>
        <v>0</v>
      </c>
      <c r="K64" s="26">
        <f t="shared" si="45"/>
        <v>0</v>
      </c>
      <c r="L64" s="26">
        <f t="shared" si="45"/>
        <v>0</v>
      </c>
      <c r="M64" s="26">
        <f t="shared" si="45"/>
        <v>0</v>
      </c>
      <c r="N64" s="26">
        <f t="shared" si="45"/>
        <v>0</v>
      </c>
      <c r="O64" s="26">
        <f t="shared" si="45"/>
        <v>0</v>
      </c>
      <c r="P64" s="26">
        <f t="shared" si="45"/>
        <v>0</v>
      </c>
      <c r="Q64" s="26">
        <f t="shared" si="45"/>
        <v>0</v>
      </c>
      <c r="R64" s="26">
        <f t="shared" si="45"/>
        <v>0</v>
      </c>
      <c r="S64" s="26">
        <f t="shared" si="45"/>
        <v>0</v>
      </c>
      <c r="T64" s="26">
        <f t="shared" si="45"/>
        <v>0</v>
      </c>
      <c r="U64" s="26">
        <f t="shared" si="45"/>
        <v>0</v>
      </c>
      <c r="V64" s="26">
        <f t="shared" si="45"/>
        <v>0</v>
      </c>
      <c r="W64" s="26">
        <f t="shared" si="45"/>
        <v>0</v>
      </c>
      <c r="X64" s="26">
        <f t="shared" si="45"/>
        <v>0</v>
      </c>
      <c r="Y64" s="26">
        <f t="shared" si="45"/>
        <v>0</v>
      </c>
      <c r="Z64" s="26">
        <f t="shared" si="45"/>
        <v>0</v>
      </c>
      <c r="AA64" s="26">
        <f t="shared" si="45"/>
        <v>0</v>
      </c>
      <c r="AB64" s="26">
        <f t="shared" si="45"/>
        <v>0</v>
      </c>
      <c r="AC64" s="26">
        <f t="shared" si="45"/>
        <v>0</v>
      </c>
      <c r="AD64" s="26">
        <f t="shared" si="45"/>
        <v>0</v>
      </c>
      <c r="AE64" s="26">
        <f t="shared" si="45"/>
        <v>0</v>
      </c>
      <c r="AF64" s="26">
        <f t="shared" si="45"/>
        <v>0</v>
      </c>
      <c r="AG64" s="26">
        <f t="shared" si="45"/>
        <v>0</v>
      </c>
      <c r="AH64" s="26">
        <f t="shared" si="45"/>
        <v>0</v>
      </c>
      <c r="AI64" s="26">
        <f t="shared" si="45"/>
        <v>0</v>
      </c>
      <c r="AJ64" s="26">
        <f t="shared" si="45"/>
        <v>0</v>
      </c>
      <c r="AK64" s="26">
        <f t="shared" si="45"/>
        <v>0</v>
      </c>
      <c r="AL64" s="26">
        <f t="shared" si="45"/>
        <v>0</v>
      </c>
      <c r="AM64" s="26">
        <f t="shared" si="45"/>
        <v>0</v>
      </c>
      <c r="AN64" s="26">
        <f t="shared" si="45"/>
        <v>0</v>
      </c>
      <c r="AO64" s="26">
        <f t="shared" si="45"/>
        <v>0</v>
      </c>
      <c r="AP64" s="26">
        <f t="shared" si="45"/>
        <v>0</v>
      </c>
      <c r="AQ64" s="26">
        <f t="shared" si="45"/>
        <v>0</v>
      </c>
      <c r="AR64" s="26">
        <f t="shared" si="45"/>
        <v>0</v>
      </c>
      <c r="AS64" s="26">
        <f t="shared" si="45"/>
        <v>0</v>
      </c>
      <c r="AT64" s="26">
        <f t="shared" si="45"/>
        <v>0</v>
      </c>
      <c r="AU64" s="26">
        <f t="shared" si="45"/>
        <v>0</v>
      </c>
      <c r="AV64" s="26">
        <f t="shared" si="45"/>
        <v>0</v>
      </c>
      <c r="AW64" s="26">
        <f t="shared" si="45"/>
        <v>0</v>
      </c>
      <c r="AX64" s="26">
        <f t="shared" si="45"/>
        <v>0</v>
      </c>
      <c r="AY64" s="26">
        <f t="shared" si="45"/>
        <v>0</v>
      </c>
    </row>
    <row r="65" spans="1:53" ht="15.75" x14ac:dyDescent="0.25">
      <c r="A65" s="584"/>
      <c r="B65" s="13" t="str">
        <f t="shared" si="38"/>
        <v>HVAC</v>
      </c>
      <c r="C65" s="26">
        <f t="shared" si="41"/>
        <v>0</v>
      </c>
      <c r="D65" s="26">
        <f t="shared" ref="D65:AY65" si="46">((D11*0.5)+C29-D47)*D84*D$93*D$2</f>
        <v>0</v>
      </c>
      <c r="E65" s="26">
        <f t="shared" si="46"/>
        <v>0</v>
      </c>
      <c r="F65" s="26">
        <f t="shared" si="46"/>
        <v>0</v>
      </c>
      <c r="G65" s="26">
        <f t="shared" si="46"/>
        <v>0</v>
      </c>
      <c r="H65" s="26">
        <f t="shared" si="46"/>
        <v>0</v>
      </c>
      <c r="I65" s="26">
        <f t="shared" si="46"/>
        <v>0</v>
      </c>
      <c r="J65" s="26">
        <f t="shared" si="46"/>
        <v>0</v>
      </c>
      <c r="K65" s="26">
        <f t="shared" si="46"/>
        <v>0</v>
      </c>
      <c r="L65" s="26">
        <f t="shared" si="46"/>
        <v>1.9556105073955647</v>
      </c>
      <c r="M65" s="26">
        <f t="shared" si="46"/>
        <v>6.5581642156475732</v>
      </c>
      <c r="N65" s="26">
        <f t="shared" si="46"/>
        <v>10.267015982561222</v>
      </c>
      <c r="O65" s="26">
        <f t="shared" si="46"/>
        <v>10.074761019127912</v>
      </c>
      <c r="P65" s="26">
        <f t="shared" si="46"/>
        <v>8.7598777485450725</v>
      </c>
      <c r="Q65" s="26">
        <f t="shared" si="46"/>
        <v>7.1072964767790401</v>
      </c>
      <c r="R65" s="26">
        <f t="shared" si="46"/>
        <v>4.5828152187487667</v>
      </c>
      <c r="S65" s="26">
        <f t="shared" si="46"/>
        <v>5.3305628380378129</v>
      </c>
      <c r="T65" s="26">
        <f t="shared" si="46"/>
        <v>18.397649202658339</v>
      </c>
      <c r="U65" s="26">
        <f t="shared" si="46"/>
        <v>24.768906563065606</v>
      </c>
      <c r="V65" s="26">
        <f t="shared" si="46"/>
        <v>23.141638235523825</v>
      </c>
      <c r="W65" s="26">
        <f t="shared" si="46"/>
        <v>10.021559818386088</v>
      </c>
      <c r="X65" s="26">
        <f t="shared" si="46"/>
        <v>4.1936249016807423</v>
      </c>
      <c r="Y65" s="26">
        <f t="shared" si="46"/>
        <v>6.8343498075541138</v>
      </c>
      <c r="Z65" s="26">
        <f t="shared" si="46"/>
        <v>10.755542261794208</v>
      </c>
      <c r="AA65" s="26">
        <f t="shared" si="46"/>
        <v>10.379288746397727</v>
      </c>
      <c r="AB65" s="26">
        <f t="shared" si="46"/>
        <v>8.8142583694773631</v>
      </c>
      <c r="AC65" s="26">
        <f t="shared" si="46"/>
        <v>7.1072964767790401</v>
      </c>
      <c r="AD65" s="26">
        <f t="shared" si="46"/>
        <v>4.5828152187487667</v>
      </c>
      <c r="AE65" s="26">
        <f t="shared" si="46"/>
        <v>5.3305628380378129</v>
      </c>
      <c r="AF65" s="26">
        <f t="shared" si="46"/>
        <v>18.397649202658339</v>
      </c>
      <c r="AG65" s="26">
        <f t="shared" si="46"/>
        <v>0</v>
      </c>
      <c r="AH65" s="26">
        <f t="shared" si="46"/>
        <v>0</v>
      </c>
      <c r="AI65" s="26">
        <f t="shared" si="46"/>
        <v>0</v>
      </c>
      <c r="AJ65" s="26">
        <f t="shared" si="46"/>
        <v>0</v>
      </c>
      <c r="AK65" s="26">
        <f t="shared" si="46"/>
        <v>0</v>
      </c>
      <c r="AL65" s="26">
        <f t="shared" si="46"/>
        <v>0</v>
      </c>
      <c r="AM65" s="26">
        <f t="shared" si="46"/>
        <v>0</v>
      </c>
      <c r="AN65" s="26">
        <f t="shared" si="46"/>
        <v>0</v>
      </c>
      <c r="AO65" s="26">
        <f t="shared" si="46"/>
        <v>0</v>
      </c>
      <c r="AP65" s="26">
        <f t="shared" si="46"/>
        <v>0</v>
      </c>
      <c r="AQ65" s="26">
        <f t="shared" si="46"/>
        <v>0</v>
      </c>
      <c r="AR65" s="26">
        <f t="shared" si="46"/>
        <v>0</v>
      </c>
      <c r="AS65" s="26">
        <f t="shared" si="46"/>
        <v>0</v>
      </c>
      <c r="AT65" s="26">
        <f t="shared" si="46"/>
        <v>0</v>
      </c>
      <c r="AU65" s="26">
        <f t="shared" si="46"/>
        <v>0</v>
      </c>
      <c r="AV65" s="26">
        <f t="shared" si="46"/>
        <v>0</v>
      </c>
      <c r="AW65" s="26">
        <f t="shared" si="46"/>
        <v>0</v>
      </c>
      <c r="AX65" s="26">
        <f t="shared" si="46"/>
        <v>0</v>
      </c>
      <c r="AY65" s="26">
        <f t="shared" si="46"/>
        <v>0</v>
      </c>
    </row>
    <row r="66" spans="1:53" ht="15.75" x14ac:dyDescent="0.25">
      <c r="A66" s="584"/>
      <c r="B66" s="13" t="str">
        <f t="shared" si="38"/>
        <v>Lighting</v>
      </c>
      <c r="C66" s="26">
        <f t="shared" si="41"/>
        <v>100.5502284298293</v>
      </c>
      <c r="D66" s="26">
        <f t="shared" ref="D66:AY66" si="47">((D12*0.5)+C30-D48)*D85*D$93*D$2</f>
        <v>159.69895699599857</v>
      </c>
      <c r="E66" s="26">
        <f t="shared" si="47"/>
        <v>181.42400088954579</v>
      </c>
      <c r="F66" s="26">
        <f t="shared" si="47"/>
        <v>225.85517988559963</v>
      </c>
      <c r="G66" s="26">
        <f t="shared" si="47"/>
        <v>448.5461410152331</v>
      </c>
      <c r="H66" s="26">
        <f t="shared" si="47"/>
        <v>1071.6105459505382</v>
      </c>
      <c r="I66" s="26">
        <f t="shared" si="47"/>
        <v>2079.2089869794654</v>
      </c>
      <c r="J66" s="26">
        <f t="shared" si="47"/>
        <v>1812.520598895248</v>
      </c>
      <c r="K66" s="26">
        <f t="shared" si="47"/>
        <v>2135.9305233584564</v>
      </c>
      <c r="L66" s="26">
        <f t="shared" si="47"/>
        <v>1813.5370799779321</v>
      </c>
      <c r="M66" s="26">
        <f t="shared" si="47"/>
        <v>1555.5117190155954</v>
      </c>
      <c r="N66" s="26">
        <f t="shared" si="47"/>
        <v>1674.1849481059296</v>
      </c>
      <c r="O66" s="26">
        <f t="shared" si="47"/>
        <v>1845.681075723536</v>
      </c>
      <c r="P66" s="26">
        <f t="shared" si="47"/>
        <v>1465.7020045757533</v>
      </c>
      <c r="Q66" s="26">
        <f t="shared" si="47"/>
        <v>571.54821078363818</v>
      </c>
      <c r="R66" s="26">
        <f t="shared" si="47"/>
        <v>621.69341135006516</v>
      </c>
      <c r="S66" s="26">
        <f t="shared" si="47"/>
        <v>825.44519497440899</v>
      </c>
      <c r="T66" s="26">
        <f t="shared" si="47"/>
        <v>956.56328253650781</v>
      </c>
      <c r="U66" s="26">
        <f t="shared" si="47"/>
        <v>1217.2302250031355</v>
      </c>
      <c r="V66" s="26">
        <f t="shared" si="47"/>
        <v>975.27724826186773</v>
      </c>
      <c r="W66" s="26">
        <f t="shared" si="47"/>
        <v>1029.6350553992222</v>
      </c>
      <c r="X66" s="26">
        <f t="shared" si="47"/>
        <v>757.4012114928729</v>
      </c>
      <c r="Y66" s="26">
        <f t="shared" si="47"/>
        <v>616.13790928958122</v>
      </c>
      <c r="Z66" s="26">
        <f t="shared" si="47"/>
        <v>635.06396695261913</v>
      </c>
      <c r="AA66" s="26">
        <f t="shared" si="47"/>
        <v>657.39475870968738</v>
      </c>
      <c r="AB66" s="26">
        <f t="shared" si="47"/>
        <v>509.88255142607295</v>
      </c>
      <c r="AC66" s="26">
        <f t="shared" si="47"/>
        <v>571.54821078363818</v>
      </c>
      <c r="AD66" s="26">
        <f t="shared" si="47"/>
        <v>621.69341135006516</v>
      </c>
      <c r="AE66" s="26">
        <f t="shared" si="47"/>
        <v>825.44519497440899</v>
      </c>
      <c r="AF66" s="26">
        <f t="shared" si="47"/>
        <v>956.56328253650781</v>
      </c>
      <c r="AG66" s="26">
        <f t="shared" si="47"/>
        <v>0</v>
      </c>
      <c r="AH66" s="26">
        <f t="shared" si="47"/>
        <v>0</v>
      </c>
      <c r="AI66" s="26">
        <f t="shared" si="47"/>
        <v>0</v>
      </c>
      <c r="AJ66" s="26">
        <f t="shared" si="47"/>
        <v>0</v>
      </c>
      <c r="AK66" s="26">
        <f t="shared" si="47"/>
        <v>0</v>
      </c>
      <c r="AL66" s="26">
        <f t="shared" si="47"/>
        <v>0</v>
      </c>
      <c r="AM66" s="26">
        <f t="shared" si="47"/>
        <v>0</v>
      </c>
      <c r="AN66" s="26">
        <f t="shared" si="47"/>
        <v>0</v>
      </c>
      <c r="AO66" s="26">
        <f t="shared" si="47"/>
        <v>0</v>
      </c>
      <c r="AP66" s="26">
        <f t="shared" si="47"/>
        <v>0</v>
      </c>
      <c r="AQ66" s="26">
        <f t="shared" si="47"/>
        <v>0</v>
      </c>
      <c r="AR66" s="26">
        <f t="shared" si="47"/>
        <v>0</v>
      </c>
      <c r="AS66" s="26">
        <f t="shared" si="47"/>
        <v>0</v>
      </c>
      <c r="AT66" s="26">
        <f t="shared" si="47"/>
        <v>0</v>
      </c>
      <c r="AU66" s="26">
        <f t="shared" si="47"/>
        <v>0</v>
      </c>
      <c r="AV66" s="26">
        <f t="shared" si="47"/>
        <v>0</v>
      </c>
      <c r="AW66" s="26">
        <f t="shared" si="47"/>
        <v>0</v>
      </c>
      <c r="AX66" s="26">
        <f t="shared" si="47"/>
        <v>0</v>
      </c>
      <c r="AY66" s="26">
        <f t="shared" si="47"/>
        <v>0</v>
      </c>
    </row>
    <row r="67" spans="1:53" ht="15.75" x14ac:dyDescent="0.25">
      <c r="A67" s="584"/>
      <c r="B67" s="13" t="str">
        <f t="shared" si="38"/>
        <v>Miscellaneous</v>
      </c>
      <c r="C67" s="26">
        <f t="shared" si="41"/>
        <v>0</v>
      </c>
      <c r="D67" s="26">
        <f t="shared" ref="D67:AY67" si="48">((D13*0.5)+C31-D49)*D86*D$93*D$2</f>
        <v>0</v>
      </c>
      <c r="E67" s="26">
        <f t="shared" si="48"/>
        <v>0</v>
      </c>
      <c r="F67" s="26">
        <f t="shared" si="48"/>
        <v>0</v>
      </c>
      <c r="G67" s="26">
        <f t="shared" si="48"/>
        <v>0</v>
      </c>
      <c r="H67" s="26">
        <f t="shared" si="48"/>
        <v>0</v>
      </c>
      <c r="I67" s="26">
        <f t="shared" si="48"/>
        <v>0</v>
      </c>
      <c r="J67" s="26">
        <f t="shared" si="48"/>
        <v>0</v>
      </c>
      <c r="K67" s="26">
        <f t="shared" si="48"/>
        <v>0</v>
      </c>
      <c r="L67" s="26">
        <f t="shared" si="48"/>
        <v>0</v>
      </c>
      <c r="M67" s="26">
        <f t="shared" si="48"/>
        <v>0</v>
      </c>
      <c r="N67" s="26">
        <f t="shared" si="48"/>
        <v>0</v>
      </c>
      <c r="O67" s="26">
        <f t="shared" si="48"/>
        <v>0</v>
      </c>
      <c r="P67" s="26">
        <f t="shared" si="48"/>
        <v>0</v>
      </c>
      <c r="Q67" s="26">
        <f t="shared" si="48"/>
        <v>0</v>
      </c>
      <c r="R67" s="26">
        <f t="shared" si="48"/>
        <v>0</v>
      </c>
      <c r="S67" s="26">
        <f t="shared" si="48"/>
        <v>0</v>
      </c>
      <c r="T67" s="26">
        <f t="shared" si="48"/>
        <v>0</v>
      </c>
      <c r="U67" s="26">
        <f t="shared" si="48"/>
        <v>0</v>
      </c>
      <c r="V67" s="26">
        <f t="shared" si="48"/>
        <v>0</v>
      </c>
      <c r="W67" s="26">
        <f t="shared" si="48"/>
        <v>0</v>
      </c>
      <c r="X67" s="26">
        <f t="shared" si="48"/>
        <v>0</v>
      </c>
      <c r="Y67" s="26">
        <f t="shared" si="48"/>
        <v>0</v>
      </c>
      <c r="Z67" s="26">
        <f t="shared" si="48"/>
        <v>0</v>
      </c>
      <c r="AA67" s="26">
        <f t="shared" si="48"/>
        <v>0</v>
      </c>
      <c r="AB67" s="26">
        <f t="shared" si="48"/>
        <v>0</v>
      </c>
      <c r="AC67" s="26">
        <f t="shared" si="48"/>
        <v>0</v>
      </c>
      <c r="AD67" s="26">
        <f t="shared" si="48"/>
        <v>0</v>
      </c>
      <c r="AE67" s="26">
        <f t="shared" si="48"/>
        <v>0</v>
      </c>
      <c r="AF67" s="26">
        <f t="shared" si="48"/>
        <v>0</v>
      </c>
      <c r="AG67" s="26">
        <f t="shared" si="48"/>
        <v>0</v>
      </c>
      <c r="AH67" s="26">
        <f t="shared" si="48"/>
        <v>0</v>
      </c>
      <c r="AI67" s="26">
        <f t="shared" si="48"/>
        <v>0</v>
      </c>
      <c r="AJ67" s="26">
        <f t="shared" si="48"/>
        <v>0</v>
      </c>
      <c r="AK67" s="26">
        <f t="shared" si="48"/>
        <v>0</v>
      </c>
      <c r="AL67" s="26">
        <f t="shared" si="48"/>
        <v>0</v>
      </c>
      <c r="AM67" s="26">
        <f t="shared" si="48"/>
        <v>0</v>
      </c>
      <c r="AN67" s="26">
        <f t="shared" si="48"/>
        <v>0</v>
      </c>
      <c r="AO67" s="26">
        <f t="shared" si="48"/>
        <v>0</v>
      </c>
      <c r="AP67" s="26">
        <f t="shared" si="48"/>
        <v>0</v>
      </c>
      <c r="AQ67" s="26">
        <f t="shared" si="48"/>
        <v>0</v>
      </c>
      <c r="AR67" s="26">
        <f t="shared" si="48"/>
        <v>0</v>
      </c>
      <c r="AS67" s="26">
        <f t="shared" si="48"/>
        <v>0</v>
      </c>
      <c r="AT67" s="26">
        <f t="shared" si="48"/>
        <v>0</v>
      </c>
      <c r="AU67" s="26">
        <f t="shared" si="48"/>
        <v>0</v>
      </c>
      <c r="AV67" s="26">
        <f t="shared" si="48"/>
        <v>0</v>
      </c>
      <c r="AW67" s="26">
        <f t="shared" si="48"/>
        <v>0</v>
      </c>
      <c r="AX67" s="26">
        <f t="shared" si="48"/>
        <v>0</v>
      </c>
      <c r="AY67" s="26">
        <f t="shared" si="48"/>
        <v>0</v>
      </c>
    </row>
    <row r="68" spans="1:53" ht="15.75" customHeight="1" x14ac:dyDescent="0.25">
      <c r="A68" s="584"/>
      <c r="B68" s="13" t="str">
        <f t="shared" si="38"/>
        <v>Motors</v>
      </c>
      <c r="C68" s="26">
        <f t="shared" si="41"/>
        <v>7.9346563152490797</v>
      </c>
      <c r="D68" s="26">
        <f t="shared" ref="D68:AY68" si="49">((D14*0.5)+C32-D50)*D87*D$93*D$2</f>
        <v>14.920271329990692</v>
      </c>
      <c r="E68" s="26">
        <f t="shared" si="49"/>
        <v>17.297817873511903</v>
      </c>
      <c r="F68" s="26">
        <f t="shared" si="49"/>
        <v>16.226473616674721</v>
      </c>
      <c r="G68" s="26">
        <f t="shared" si="49"/>
        <v>18.158169165764455</v>
      </c>
      <c r="H68" s="26">
        <f t="shared" si="49"/>
        <v>25.924742274067796</v>
      </c>
      <c r="I68" s="26">
        <f t="shared" si="49"/>
        <v>26.58997378507015</v>
      </c>
      <c r="J68" s="26">
        <f t="shared" si="49"/>
        <v>26.621591252323118</v>
      </c>
      <c r="K68" s="26">
        <f t="shared" si="49"/>
        <v>43.480340966276032</v>
      </c>
      <c r="L68" s="26">
        <f t="shared" si="49"/>
        <v>40.850286282571389</v>
      </c>
      <c r="M68" s="26">
        <f t="shared" si="49"/>
        <v>40.609254892901916</v>
      </c>
      <c r="N68" s="26">
        <f t="shared" si="49"/>
        <v>44.800724963878693</v>
      </c>
      <c r="O68" s="26">
        <f t="shared" si="49"/>
        <v>47.60793789149448</v>
      </c>
      <c r="P68" s="26">
        <f t="shared" si="49"/>
        <v>44.760813989972071</v>
      </c>
      <c r="Q68" s="26">
        <f t="shared" si="49"/>
        <v>41.217377437829789</v>
      </c>
      <c r="R68" s="26">
        <f t="shared" si="49"/>
        <v>42.531649990750743</v>
      </c>
      <c r="S68" s="26">
        <f t="shared" si="49"/>
        <v>49.040756221743415</v>
      </c>
      <c r="T68" s="26">
        <f t="shared" si="49"/>
        <v>68.076039685612031</v>
      </c>
      <c r="U68" s="26">
        <f t="shared" si="49"/>
        <v>69.822877754988539</v>
      </c>
      <c r="V68" s="26">
        <f t="shared" si="49"/>
        <v>69.905902378057775</v>
      </c>
      <c r="W68" s="26">
        <f t="shared" si="49"/>
        <v>68.50527698687992</v>
      </c>
      <c r="X68" s="26">
        <f t="shared" si="49"/>
        <v>45.05124410293822</v>
      </c>
      <c r="Y68" s="26">
        <f t="shared" si="49"/>
        <v>43.528569722147637</v>
      </c>
      <c r="Z68" s="26">
        <f t="shared" si="49"/>
        <v>42.23919446546634</v>
      </c>
      <c r="AA68" s="26">
        <f t="shared" si="49"/>
        <v>39.237578857580132</v>
      </c>
      <c r="AB68" s="26">
        <f t="shared" si="49"/>
        <v>36.030948688344985</v>
      </c>
      <c r="AC68" s="26">
        <f t="shared" si="49"/>
        <v>41.217377437829789</v>
      </c>
      <c r="AD68" s="26">
        <f t="shared" si="49"/>
        <v>42.531649990750743</v>
      </c>
      <c r="AE68" s="26">
        <f t="shared" si="49"/>
        <v>49.040756221743415</v>
      </c>
      <c r="AF68" s="26">
        <f t="shared" si="49"/>
        <v>68.076039685612031</v>
      </c>
      <c r="AG68" s="26">
        <f t="shared" si="49"/>
        <v>0</v>
      </c>
      <c r="AH68" s="26">
        <f t="shared" si="49"/>
        <v>0</v>
      </c>
      <c r="AI68" s="26">
        <f t="shared" si="49"/>
        <v>0</v>
      </c>
      <c r="AJ68" s="26">
        <f t="shared" si="49"/>
        <v>0</v>
      </c>
      <c r="AK68" s="26">
        <f t="shared" si="49"/>
        <v>0</v>
      </c>
      <c r="AL68" s="26">
        <f t="shared" si="49"/>
        <v>0</v>
      </c>
      <c r="AM68" s="26">
        <f t="shared" si="49"/>
        <v>0</v>
      </c>
      <c r="AN68" s="26">
        <f t="shared" si="49"/>
        <v>0</v>
      </c>
      <c r="AO68" s="26">
        <f t="shared" si="49"/>
        <v>0</v>
      </c>
      <c r="AP68" s="26">
        <f t="shared" si="49"/>
        <v>0</v>
      </c>
      <c r="AQ68" s="26">
        <f t="shared" si="49"/>
        <v>0</v>
      </c>
      <c r="AR68" s="26">
        <f t="shared" si="49"/>
        <v>0</v>
      </c>
      <c r="AS68" s="26">
        <f t="shared" si="49"/>
        <v>0</v>
      </c>
      <c r="AT68" s="26">
        <f t="shared" si="49"/>
        <v>0</v>
      </c>
      <c r="AU68" s="26">
        <f t="shared" si="49"/>
        <v>0</v>
      </c>
      <c r="AV68" s="26">
        <f t="shared" si="49"/>
        <v>0</v>
      </c>
      <c r="AW68" s="26">
        <f t="shared" si="49"/>
        <v>0</v>
      </c>
      <c r="AX68" s="26">
        <f t="shared" si="49"/>
        <v>0</v>
      </c>
      <c r="AY68" s="26">
        <f t="shared" si="49"/>
        <v>0</v>
      </c>
    </row>
    <row r="69" spans="1:53" ht="15.75" x14ac:dyDescent="0.25">
      <c r="A69" s="584"/>
      <c r="B69" s="13" t="str">
        <f t="shared" si="38"/>
        <v>Process</v>
      </c>
      <c r="C69" s="26">
        <f t="shared" si="41"/>
        <v>0</v>
      </c>
      <c r="D69" s="26">
        <f t="shared" ref="D69:AY69" si="50">((D15*0.5)+C33-D51)*D88*D$93*D$2</f>
        <v>0</v>
      </c>
      <c r="E69" s="26">
        <f t="shared" si="50"/>
        <v>0</v>
      </c>
      <c r="F69" s="26">
        <f t="shared" si="50"/>
        <v>0</v>
      </c>
      <c r="G69" s="26">
        <f t="shared" si="50"/>
        <v>0</v>
      </c>
      <c r="H69" s="26">
        <f t="shared" si="50"/>
        <v>0</v>
      </c>
      <c r="I69" s="26">
        <f t="shared" si="50"/>
        <v>0</v>
      </c>
      <c r="J69" s="26">
        <f t="shared" si="50"/>
        <v>0</v>
      </c>
      <c r="K69" s="26">
        <f t="shared" si="50"/>
        <v>0</v>
      </c>
      <c r="L69" s="26">
        <f t="shared" si="50"/>
        <v>0</v>
      </c>
      <c r="M69" s="26">
        <f t="shared" si="50"/>
        <v>0</v>
      </c>
      <c r="N69" s="26">
        <f t="shared" si="50"/>
        <v>0</v>
      </c>
      <c r="O69" s="26">
        <f t="shared" si="50"/>
        <v>0</v>
      </c>
      <c r="P69" s="26">
        <f t="shared" si="50"/>
        <v>0</v>
      </c>
      <c r="Q69" s="26">
        <f t="shared" si="50"/>
        <v>0</v>
      </c>
      <c r="R69" s="26">
        <f t="shared" si="50"/>
        <v>0</v>
      </c>
      <c r="S69" s="26">
        <f t="shared" si="50"/>
        <v>0</v>
      </c>
      <c r="T69" s="26">
        <f t="shared" si="50"/>
        <v>0</v>
      </c>
      <c r="U69" s="26">
        <f t="shared" si="50"/>
        <v>0</v>
      </c>
      <c r="V69" s="26">
        <f t="shared" si="50"/>
        <v>0</v>
      </c>
      <c r="W69" s="26">
        <f t="shared" si="50"/>
        <v>0</v>
      </c>
      <c r="X69" s="26">
        <f t="shared" si="50"/>
        <v>0</v>
      </c>
      <c r="Y69" s="26">
        <f t="shared" si="50"/>
        <v>0</v>
      </c>
      <c r="Z69" s="26">
        <f t="shared" si="50"/>
        <v>0</v>
      </c>
      <c r="AA69" s="26">
        <f t="shared" si="50"/>
        <v>0</v>
      </c>
      <c r="AB69" s="26">
        <f t="shared" si="50"/>
        <v>0</v>
      </c>
      <c r="AC69" s="26">
        <f t="shared" si="50"/>
        <v>0</v>
      </c>
      <c r="AD69" s="26">
        <f t="shared" si="50"/>
        <v>0</v>
      </c>
      <c r="AE69" s="26">
        <f t="shared" si="50"/>
        <v>0</v>
      </c>
      <c r="AF69" s="26">
        <f t="shared" si="50"/>
        <v>0</v>
      </c>
      <c r="AG69" s="26">
        <f t="shared" si="50"/>
        <v>0</v>
      </c>
      <c r="AH69" s="26">
        <f t="shared" si="50"/>
        <v>0</v>
      </c>
      <c r="AI69" s="26">
        <f t="shared" si="50"/>
        <v>0</v>
      </c>
      <c r="AJ69" s="26">
        <f t="shared" si="50"/>
        <v>0</v>
      </c>
      <c r="AK69" s="26">
        <f t="shared" si="50"/>
        <v>0</v>
      </c>
      <c r="AL69" s="26">
        <f t="shared" si="50"/>
        <v>0</v>
      </c>
      <c r="AM69" s="26">
        <f t="shared" si="50"/>
        <v>0</v>
      </c>
      <c r="AN69" s="26">
        <f t="shared" si="50"/>
        <v>0</v>
      </c>
      <c r="AO69" s="26">
        <f t="shared" si="50"/>
        <v>0</v>
      </c>
      <c r="AP69" s="26">
        <f t="shared" si="50"/>
        <v>0</v>
      </c>
      <c r="AQ69" s="26">
        <f t="shared" si="50"/>
        <v>0</v>
      </c>
      <c r="AR69" s="26">
        <f t="shared" si="50"/>
        <v>0</v>
      </c>
      <c r="AS69" s="26">
        <f t="shared" si="50"/>
        <v>0</v>
      </c>
      <c r="AT69" s="26">
        <f t="shared" si="50"/>
        <v>0</v>
      </c>
      <c r="AU69" s="26">
        <f t="shared" si="50"/>
        <v>0</v>
      </c>
      <c r="AV69" s="26">
        <f t="shared" si="50"/>
        <v>0</v>
      </c>
      <c r="AW69" s="26">
        <f t="shared" si="50"/>
        <v>0</v>
      </c>
      <c r="AX69" s="26">
        <f t="shared" si="50"/>
        <v>0</v>
      </c>
      <c r="AY69" s="26">
        <f t="shared" si="50"/>
        <v>0</v>
      </c>
    </row>
    <row r="70" spans="1:53" ht="15.75" x14ac:dyDescent="0.25">
      <c r="A70" s="584"/>
      <c r="B70" s="13" t="str">
        <f t="shared" si="38"/>
        <v>Refrigeration</v>
      </c>
      <c r="C70" s="26">
        <f t="shared" si="41"/>
        <v>0</v>
      </c>
      <c r="D70" s="26">
        <f t="shared" ref="D70:AY70" si="51">((D16*0.5)+C34-D52)*D89*D$93*D$2</f>
        <v>0</v>
      </c>
      <c r="E70" s="26">
        <f t="shared" si="51"/>
        <v>0</v>
      </c>
      <c r="F70" s="26">
        <f t="shared" si="51"/>
        <v>0</v>
      </c>
      <c r="G70" s="26">
        <f t="shared" si="51"/>
        <v>0</v>
      </c>
      <c r="H70" s="26">
        <f t="shared" si="51"/>
        <v>0</v>
      </c>
      <c r="I70" s="26">
        <f t="shared" si="51"/>
        <v>0</v>
      </c>
      <c r="J70" s="26">
        <f t="shared" si="51"/>
        <v>0</v>
      </c>
      <c r="K70" s="26">
        <f t="shared" si="51"/>
        <v>0</v>
      </c>
      <c r="L70" s="26">
        <f t="shared" si="51"/>
        <v>0</v>
      </c>
      <c r="M70" s="26">
        <f t="shared" si="51"/>
        <v>0</v>
      </c>
      <c r="N70" s="26">
        <f t="shared" si="51"/>
        <v>0</v>
      </c>
      <c r="O70" s="26">
        <f t="shared" si="51"/>
        <v>0</v>
      </c>
      <c r="P70" s="26">
        <f t="shared" si="51"/>
        <v>0</v>
      </c>
      <c r="Q70" s="26">
        <f t="shared" si="51"/>
        <v>0</v>
      </c>
      <c r="R70" s="26">
        <f t="shared" si="51"/>
        <v>0</v>
      </c>
      <c r="S70" s="26">
        <f t="shared" si="51"/>
        <v>0</v>
      </c>
      <c r="T70" s="26">
        <f t="shared" si="51"/>
        <v>0</v>
      </c>
      <c r="U70" s="26">
        <f t="shared" si="51"/>
        <v>0</v>
      </c>
      <c r="V70" s="26">
        <f t="shared" si="51"/>
        <v>0</v>
      </c>
      <c r="W70" s="26">
        <f t="shared" si="51"/>
        <v>0</v>
      </c>
      <c r="X70" s="26">
        <f t="shared" si="51"/>
        <v>0</v>
      </c>
      <c r="Y70" s="26">
        <f t="shared" si="51"/>
        <v>0</v>
      </c>
      <c r="Z70" s="26">
        <f t="shared" si="51"/>
        <v>0</v>
      </c>
      <c r="AA70" s="26">
        <f t="shared" si="51"/>
        <v>0</v>
      </c>
      <c r="AB70" s="26">
        <f t="shared" si="51"/>
        <v>0</v>
      </c>
      <c r="AC70" s="26">
        <f t="shared" si="51"/>
        <v>0</v>
      </c>
      <c r="AD70" s="26">
        <f t="shared" si="51"/>
        <v>0</v>
      </c>
      <c r="AE70" s="26">
        <f t="shared" si="51"/>
        <v>0</v>
      </c>
      <c r="AF70" s="26">
        <f t="shared" si="51"/>
        <v>0</v>
      </c>
      <c r="AG70" s="26">
        <f t="shared" si="51"/>
        <v>0</v>
      </c>
      <c r="AH70" s="26">
        <f t="shared" si="51"/>
        <v>0</v>
      </c>
      <c r="AI70" s="26">
        <f t="shared" si="51"/>
        <v>0</v>
      </c>
      <c r="AJ70" s="26">
        <f t="shared" si="51"/>
        <v>0</v>
      </c>
      <c r="AK70" s="26">
        <f t="shared" si="51"/>
        <v>0</v>
      </c>
      <c r="AL70" s="26">
        <f t="shared" si="51"/>
        <v>0</v>
      </c>
      <c r="AM70" s="26">
        <f t="shared" si="51"/>
        <v>0</v>
      </c>
      <c r="AN70" s="26">
        <f t="shared" si="51"/>
        <v>0</v>
      </c>
      <c r="AO70" s="26">
        <f t="shared" si="51"/>
        <v>0</v>
      </c>
      <c r="AP70" s="26">
        <f t="shared" si="51"/>
        <v>0</v>
      </c>
      <c r="AQ70" s="26">
        <f t="shared" si="51"/>
        <v>0</v>
      </c>
      <c r="AR70" s="26">
        <f t="shared" si="51"/>
        <v>0</v>
      </c>
      <c r="AS70" s="26">
        <f t="shared" si="51"/>
        <v>0</v>
      </c>
      <c r="AT70" s="26">
        <f t="shared" si="51"/>
        <v>0</v>
      </c>
      <c r="AU70" s="26">
        <f t="shared" si="51"/>
        <v>0</v>
      </c>
      <c r="AV70" s="26">
        <f t="shared" si="51"/>
        <v>0</v>
      </c>
      <c r="AW70" s="26">
        <f t="shared" si="51"/>
        <v>0</v>
      </c>
      <c r="AX70" s="26">
        <f t="shared" si="51"/>
        <v>0</v>
      </c>
      <c r="AY70" s="26">
        <f t="shared" si="51"/>
        <v>0</v>
      </c>
    </row>
    <row r="71" spans="1:53" ht="15.75" x14ac:dyDescent="0.25">
      <c r="A71" s="584"/>
      <c r="B71" s="13" t="str">
        <f t="shared" si="38"/>
        <v>Water Heating</v>
      </c>
      <c r="C71" s="26">
        <f t="shared" si="41"/>
        <v>0</v>
      </c>
      <c r="D71" s="26">
        <f t="shared" ref="D71:AY71" si="52">((D17*0.5)+C35-D53)*D90*D$93*D$2</f>
        <v>0</v>
      </c>
      <c r="E71" s="26">
        <f t="shared" si="52"/>
        <v>0</v>
      </c>
      <c r="F71" s="26">
        <f t="shared" si="52"/>
        <v>0</v>
      </c>
      <c r="G71" s="26">
        <f t="shared" si="52"/>
        <v>0</v>
      </c>
      <c r="H71" s="26">
        <f t="shared" si="52"/>
        <v>0</v>
      </c>
      <c r="I71" s="26">
        <f t="shared" si="52"/>
        <v>0</v>
      </c>
      <c r="J71" s="26">
        <f t="shared" si="52"/>
        <v>0</v>
      </c>
      <c r="K71" s="26">
        <f t="shared" si="52"/>
        <v>0</v>
      </c>
      <c r="L71" s="26">
        <f t="shared" si="52"/>
        <v>0</v>
      </c>
      <c r="M71" s="26">
        <f t="shared" si="52"/>
        <v>0</v>
      </c>
      <c r="N71" s="26">
        <f t="shared" si="52"/>
        <v>0</v>
      </c>
      <c r="O71" s="26">
        <f t="shared" si="52"/>
        <v>0</v>
      </c>
      <c r="P71" s="26">
        <f t="shared" si="52"/>
        <v>0</v>
      </c>
      <c r="Q71" s="26">
        <f t="shared" si="52"/>
        <v>0</v>
      </c>
      <c r="R71" s="26">
        <f t="shared" si="52"/>
        <v>0</v>
      </c>
      <c r="S71" s="26">
        <f t="shared" si="52"/>
        <v>0</v>
      </c>
      <c r="T71" s="26">
        <f t="shared" si="52"/>
        <v>0</v>
      </c>
      <c r="U71" s="26">
        <f t="shared" si="52"/>
        <v>0</v>
      </c>
      <c r="V71" s="26">
        <f t="shared" si="52"/>
        <v>0</v>
      </c>
      <c r="W71" s="26">
        <f t="shared" si="52"/>
        <v>0</v>
      </c>
      <c r="X71" s="26">
        <f t="shared" si="52"/>
        <v>0</v>
      </c>
      <c r="Y71" s="26">
        <f t="shared" si="52"/>
        <v>0</v>
      </c>
      <c r="Z71" s="26">
        <f t="shared" si="52"/>
        <v>0</v>
      </c>
      <c r="AA71" s="26">
        <f t="shared" si="52"/>
        <v>0</v>
      </c>
      <c r="AB71" s="26">
        <f t="shared" si="52"/>
        <v>0</v>
      </c>
      <c r="AC71" s="26">
        <f t="shared" si="52"/>
        <v>0</v>
      </c>
      <c r="AD71" s="26">
        <f t="shared" si="52"/>
        <v>0</v>
      </c>
      <c r="AE71" s="26">
        <f t="shared" si="52"/>
        <v>0</v>
      </c>
      <c r="AF71" s="26">
        <f t="shared" si="52"/>
        <v>0</v>
      </c>
      <c r="AG71" s="26">
        <f t="shared" si="52"/>
        <v>0</v>
      </c>
      <c r="AH71" s="26">
        <f t="shared" si="52"/>
        <v>0</v>
      </c>
      <c r="AI71" s="26">
        <f t="shared" si="52"/>
        <v>0</v>
      </c>
      <c r="AJ71" s="26">
        <f t="shared" si="52"/>
        <v>0</v>
      </c>
      <c r="AK71" s="26">
        <f t="shared" si="52"/>
        <v>0</v>
      </c>
      <c r="AL71" s="26">
        <f t="shared" si="52"/>
        <v>0</v>
      </c>
      <c r="AM71" s="26">
        <f t="shared" si="52"/>
        <v>0</v>
      </c>
      <c r="AN71" s="26">
        <f t="shared" si="52"/>
        <v>0</v>
      </c>
      <c r="AO71" s="26">
        <f t="shared" si="52"/>
        <v>0</v>
      </c>
      <c r="AP71" s="26">
        <f t="shared" si="52"/>
        <v>0</v>
      </c>
      <c r="AQ71" s="26">
        <f t="shared" si="52"/>
        <v>0</v>
      </c>
      <c r="AR71" s="26">
        <f t="shared" si="52"/>
        <v>0</v>
      </c>
      <c r="AS71" s="26">
        <f t="shared" si="52"/>
        <v>0</v>
      </c>
      <c r="AT71" s="26">
        <f t="shared" si="52"/>
        <v>0</v>
      </c>
      <c r="AU71" s="26">
        <f t="shared" si="52"/>
        <v>0</v>
      </c>
      <c r="AV71" s="26">
        <f t="shared" si="52"/>
        <v>0</v>
      </c>
      <c r="AW71" s="26">
        <f t="shared" si="52"/>
        <v>0</v>
      </c>
      <c r="AX71" s="26">
        <f t="shared" si="52"/>
        <v>0</v>
      </c>
      <c r="AY71" s="26">
        <f t="shared" si="52"/>
        <v>0</v>
      </c>
    </row>
    <row r="72" spans="1:53" ht="15.75" customHeight="1" x14ac:dyDescent="0.25">
      <c r="A72" s="584"/>
      <c r="B72" s="13" t="str">
        <f t="shared" si="38"/>
        <v xml:space="preserve"> </v>
      </c>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c r="AF72" s="3"/>
      <c r="AG72" s="3"/>
      <c r="AH72" s="3"/>
      <c r="AI72" s="3"/>
      <c r="AJ72" s="3"/>
      <c r="AK72" s="3"/>
      <c r="AL72" s="3"/>
      <c r="AM72" s="3"/>
      <c r="AN72" s="3"/>
      <c r="AO72" s="3"/>
      <c r="AP72" s="3"/>
      <c r="AQ72" s="3"/>
      <c r="AR72" s="3"/>
      <c r="AS72" s="3"/>
      <c r="AT72" s="3"/>
      <c r="AU72" s="3"/>
      <c r="AV72" s="3"/>
      <c r="AW72" s="3"/>
      <c r="AX72" s="3"/>
      <c r="AY72" s="3"/>
    </row>
    <row r="73" spans="1:53" ht="15.75" customHeight="1" x14ac:dyDescent="0.25">
      <c r="A73" s="584"/>
      <c r="B73" s="239" t="s">
        <v>26</v>
      </c>
      <c r="C73" s="26">
        <f>SUM(C59:C72)</f>
        <v>108.48488474507839</v>
      </c>
      <c r="D73" s="26">
        <f>SUM(D59:D72)</f>
        <v>174.61922832598927</v>
      </c>
      <c r="E73" s="26">
        <f t="shared" ref="E73:AY73" si="53">SUM(E59:E72)</f>
        <v>198.72181876305768</v>
      </c>
      <c r="F73" s="26">
        <f t="shared" si="53"/>
        <v>242.08165350227435</v>
      </c>
      <c r="G73" s="26">
        <f t="shared" si="53"/>
        <v>466.70431018099754</v>
      </c>
      <c r="H73" s="26">
        <f t="shared" si="53"/>
        <v>1097.5352882246059</v>
      </c>
      <c r="I73" s="26">
        <f t="shared" si="53"/>
        <v>2697.3680287152843</v>
      </c>
      <c r="J73" s="26">
        <f t="shared" si="53"/>
        <v>2800.7330645130128</v>
      </c>
      <c r="K73" s="26">
        <f t="shared" si="53"/>
        <v>3355.1866929995972</v>
      </c>
      <c r="L73" s="26">
        <f t="shared" si="53"/>
        <v>2788.9528068016612</v>
      </c>
      <c r="M73" s="26">
        <f t="shared" si="53"/>
        <v>2433.7129460659762</v>
      </c>
      <c r="N73" s="26">
        <f t="shared" si="53"/>
        <v>2617.154931910557</v>
      </c>
      <c r="O73" s="26">
        <f t="shared" si="53"/>
        <v>2853.8506684899985</v>
      </c>
      <c r="P73" s="26">
        <f t="shared" si="53"/>
        <v>2275.9094476473974</v>
      </c>
      <c r="Q73" s="26">
        <f t="shared" si="53"/>
        <v>1195.3155759882331</v>
      </c>
      <c r="R73" s="26">
        <f t="shared" si="53"/>
        <v>1284.9931359705688</v>
      </c>
      <c r="S73" s="26">
        <f t="shared" si="53"/>
        <v>1677.8192738862288</v>
      </c>
      <c r="T73" s="26">
        <f t="shared" si="53"/>
        <v>1989.0057994436208</v>
      </c>
      <c r="U73" s="26">
        <f t="shared" si="53"/>
        <v>2533.695477872187</v>
      </c>
      <c r="V73" s="26">
        <f t="shared" si="53"/>
        <v>2045.8151129130251</v>
      </c>
      <c r="W73" s="26">
        <f t="shared" si="53"/>
        <v>2275.8938814453827</v>
      </c>
      <c r="X73" s="26">
        <f t="shared" si="53"/>
        <v>1707.4100607363691</v>
      </c>
      <c r="Y73" s="26">
        <f t="shared" si="53"/>
        <v>1446.6315966085015</v>
      </c>
      <c r="Z73" s="26">
        <f t="shared" si="53"/>
        <v>1501.0139552013063</v>
      </c>
      <c r="AA73" s="26">
        <f t="shared" si="53"/>
        <v>1538.1183324438539</v>
      </c>
      <c r="AB73" s="26">
        <f t="shared" si="53"/>
        <v>1200.9496623660305</v>
      </c>
      <c r="AC73" s="26">
        <f t="shared" si="53"/>
        <v>1195.3155759882331</v>
      </c>
      <c r="AD73" s="26">
        <f t="shared" si="53"/>
        <v>1284.9931359705688</v>
      </c>
      <c r="AE73" s="26">
        <f t="shared" si="53"/>
        <v>1677.8192738862288</v>
      </c>
      <c r="AF73" s="26">
        <f t="shared" si="53"/>
        <v>1989.0057994436208</v>
      </c>
      <c r="AG73" s="26">
        <f t="shared" si="53"/>
        <v>0</v>
      </c>
      <c r="AH73" s="26">
        <f t="shared" si="53"/>
        <v>0</v>
      </c>
      <c r="AI73" s="26">
        <f t="shared" si="53"/>
        <v>0</v>
      </c>
      <c r="AJ73" s="26">
        <f t="shared" si="53"/>
        <v>0</v>
      </c>
      <c r="AK73" s="26">
        <f t="shared" si="53"/>
        <v>0</v>
      </c>
      <c r="AL73" s="26">
        <f t="shared" si="53"/>
        <v>0</v>
      </c>
      <c r="AM73" s="26">
        <f t="shared" si="53"/>
        <v>0</v>
      </c>
      <c r="AN73" s="26">
        <f t="shared" si="53"/>
        <v>0</v>
      </c>
      <c r="AO73" s="26">
        <f t="shared" si="53"/>
        <v>0</v>
      </c>
      <c r="AP73" s="26">
        <f t="shared" si="53"/>
        <v>0</v>
      </c>
      <c r="AQ73" s="26">
        <f t="shared" si="53"/>
        <v>0</v>
      </c>
      <c r="AR73" s="26">
        <f t="shared" si="53"/>
        <v>0</v>
      </c>
      <c r="AS73" s="26">
        <f t="shared" si="53"/>
        <v>0</v>
      </c>
      <c r="AT73" s="26">
        <f t="shared" si="53"/>
        <v>0</v>
      </c>
      <c r="AU73" s="26">
        <f t="shared" si="53"/>
        <v>0</v>
      </c>
      <c r="AV73" s="26">
        <f t="shared" si="53"/>
        <v>0</v>
      </c>
      <c r="AW73" s="26">
        <f t="shared" si="53"/>
        <v>0</v>
      </c>
      <c r="AX73" s="26">
        <f t="shared" si="53"/>
        <v>0</v>
      </c>
      <c r="AY73" s="26">
        <f t="shared" si="53"/>
        <v>0</v>
      </c>
    </row>
    <row r="74" spans="1:53" ht="16.5" customHeight="1" thickBot="1" x14ac:dyDescent="0.3">
      <c r="A74" s="585"/>
      <c r="B74" s="138" t="s">
        <v>27</v>
      </c>
      <c r="C74" s="27">
        <f>C73</f>
        <v>108.48488474507839</v>
      </c>
      <c r="D74" s="27">
        <f>C74+D73</f>
        <v>283.10411307106767</v>
      </c>
      <c r="E74" s="27">
        <f t="shared" ref="E74:AY74" si="54">D74+E73</f>
        <v>481.82593183412536</v>
      </c>
      <c r="F74" s="27">
        <f t="shared" si="54"/>
        <v>723.90758533639973</v>
      </c>
      <c r="G74" s="27">
        <f t="shared" si="54"/>
        <v>1190.6118955173972</v>
      </c>
      <c r="H74" s="27">
        <f t="shared" si="54"/>
        <v>2288.1471837420031</v>
      </c>
      <c r="I74" s="27">
        <f t="shared" si="54"/>
        <v>4985.5152124572869</v>
      </c>
      <c r="J74" s="27">
        <f t="shared" si="54"/>
        <v>7786.2482769703001</v>
      </c>
      <c r="K74" s="27">
        <f t="shared" si="54"/>
        <v>11141.434969969898</v>
      </c>
      <c r="L74" s="27">
        <f t="shared" si="54"/>
        <v>13930.387776771558</v>
      </c>
      <c r="M74" s="27">
        <f t="shared" si="54"/>
        <v>16364.100722837535</v>
      </c>
      <c r="N74" s="27">
        <f t="shared" si="54"/>
        <v>18981.255654748093</v>
      </c>
      <c r="O74" s="27">
        <f t="shared" si="54"/>
        <v>21835.106323238091</v>
      </c>
      <c r="P74" s="27">
        <f t="shared" si="54"/>
        <v>24111.015770885489</v>
      </c>
      <c r="Q74" s="27">
        <f t="shared" si="54"/>
        <v>25306.331346873721</v>
      </c>
      <c r="R74" s="27">
        <f t="shared" si="54"/>
        <v>26591.324482844291</v>
      </c>
      <c r="S74" s="27">
        <f t="shared" si="54"/>
        <v>28269.143756730518</v>
      </c>
      <c r="T74" s="27">
        <f t="shared" si="54"/>
        <v>30258.149556174139</v>
      </c>
      <c r="U74" s="27">
        <f t="shared" si="54"/>
        <v>32791.845034046324</v>
      </c>
      <c r="V74" s="27">
        <f t="shared" si="54"/>
        <v>34837.660146959352</v>
      </c>
      <c r="W74" s="27">
        <f t="shared" si="54"/>
        <v>37113.554028404731</v>
      </c>
      <c r="X74" s="27">
        <f t="shared" si="54"/>
        <v>38820.964089141104</v>
      </c>
      <c r="Y74" s="27">
        <f t="shared" si="54"/>
        <v>40267.595685749606</v>
      </c>
      <c r="Z74" s="27">
        <f t="shared" si="54"/>
        <v>41768.609640950912</v>
      </c>
      <c r="AA74" s="27">
        <f t="shared" si="54"/>
        <v>43306.727973394765</v>
      </c>
      <c r="AB74" s="27">
        <f t="shared" si="54"/>
        <v>44507.677635760796</v>
      </c>
      <c r="AC74" s="27">
        <f t="shared" si="54"/>
        <v>45702.993211749032</v>
      </c>
      <c r="AD74" s="27">
        <f t="shared" si="54"/>
        <v>46987.986347719598</v>
      </c>
      <c r="AE74" s="27">
        <f t="shared" si="54"/>
        <v>48665.805621605825</v>
      </c>
      <c r="AF74" s="27">
        <f t="shared" si="54"/>
        <v>50654.811421049446</v>
      </c>
      <c r="AG74" s="27">
        <f t="shared" si="54"/>
        <v>50654.811421049446</v>
      </c>
      <c r="AH74" s="27">
        <f t="shared" si="54"/>
        <v>50654.811421049446</v>
      </c>
      <c r="AI74" s="27">
        <f t="shared" si="54"/>
        <v>50654.811421049446</v>
      </c>
      <c r="AJ74" s="27">
        <f t="shared" si="54"/>
        <v>50654.811421049446</v>
      </c>
      <c r="AK74" s="27">
        <f t="shared" si="54"/>
        <v>50654.811421049446</v>
      </c>
      <c r="AL74" s="27">
        <f t="shared" si="54"/>
        <v>50654.811421049446</v>
      </c>
      <c r="AM74" s="27">
        <f t="shared" si="54"/>
        <v>50654.811421049446</v>
      </c>
      <c r="AN74" s="27">
        <f t="shared" si="54"/>
        <v>50654.811421049446</v>
      </c>
      <c r="AO74" s="27">
        <f t="shared" si="54"/>
        <v>50654.811421049446</v>
      </c>
      <c r="AP74" s="27">
        <f t="shared" si="54"/>
        <v>50654.811421049446</v>
      </c>
      <c r="AQ74" s="27">
        <f t="shared" si="54"/>
        <v>50654.811421049446</v>
      </c>
      <c r="AR74" s="27">
        <f t="shared" si="54"/>
        <v>50654.811421049446</v>
      </c>
      <c r="AS74" s="27">
        <f t="shared" si="54"/>
        <v>50654.811421049446</v>
      </c>
      <c r="AT74" s="27">
        <f t="shared" si="54"/>
        <v>50654.811421049446</v>
      </c>
      <c r="AU74" s="27">
        <f t="shared" si="54"/>
        <v>50654.811421049446</v>
      </c>
      <c r="AV74" s="27">
        <f t="shared" si="54"/>
        <v>50654.811421049446</v>
      </c>
      <c r="AW74" s="27">
        <f t="shared" si="54"/>
        <v>50654.811421049446</v>
      </c>
      <c r="AX74" s="27">
        <f t="shared" si="54"/>
        <v>50654.811421049446</v>
      </c>
      <c r="AY74" s="27">
        <f t="shared" si="54"/>
        <v>50654.811421049446</v>
      </c>
    </row>
    <row r="75" spans="1:53" x14ac:dyDescent="0.25">
      <c r="A75" s="8"/>
      <c r="B75" s="33"/>
      <c r="C75" s="30"/>
      <c r="D75" s="35"/>
      <c r="E75" s="30"/>
      <c r="F75" s="35"/>
      <c r="G75" s="30"/>
      <c r="H75" s="35"/>
      <c r="I75" s="30"/>
      <c r="J75" s="35"/>
      <c r="K75" s="30"/>
      <c r="L75" s="35"/>
      <c r="M75" s="30"/>
      <c r="N75" s="35"/>
      <c r="O75" s="30"/>
      <c r="P75" s="35"/>
      <c r="Q75" s="30"/>
      <c r="R75" s="35"/>
      <c r="S75" s="30"/>
      <c r="T75" s="35"/>
      <c r="U75" s="30"/>
      <c r="V75" s="35"/>
      <c r="W75" s="30"/>
      <c r="X75" s="35"/>
      <c r="Y75" s="30"/>
      <c r="Z75" s="35"/>
      <c r="AA75" s="30"/>
      <c r="AB75" s="35"/>
      <c r="AC75" s="30"/>
      <c r="AD75" s="35"/>
      <c r="AE75" s="30"/>
      <c r="AF75" s="35"/>
      <c r="AG75" s="30"/>
      <c r="AH75" s="35"/>
      <c r="AI75" s="30"/>
      <c r="AJ75" s="35"/>
      <c r="AK75" s="30"/>
      <c r="AL75" s="35"/>
      <c r="AM75" s="30"/>
      <c r="AN75" s="35"/>
      <c r="AO75" s="30"/>
      <c r="AP75" s="35"/>
      <c r="AQ75" s="30"/>
      <c r="AR75" s="35"/>
      <c r="AS75" s="30"/>
      <c r="AT75" s="35"/>
      <c r="AU75" s="30"/>
      <c r="AV75" s="35"/>
      <c r="AW75" s="30"/>
      <c r="AX75" s="35"/>
      <c r="AY75" s="30"/>
    </row>
    <row r="76" spans="1:53" ht="15.75" thickBot="1" x14ac:dyDescent="0.3">
      <c r="B76" s="16"/>
      <c r="C76" s="8"/>
      <c r="D76" s="8"/>
      <c r="E76" s="8"/>
      <c r="F76" s="8"/>
      <c r="G76" s="8"/>
      <c r="H76" s="8"/>
      <c r="I76" s="8"/>
      <c r="J76" s="8"/>
      <c r="K76" s="8"/>
      <c r="L76" s="8"/>
      <c r="M76" s="8"/>
      <c r="N76" s="8"/>
      <c r="O76" s="8"/>
      <c r="P76" s="8"/>
      <c r="Q76" s="8"/>
      <c r="R76" s="8"/>
      <c r="S76" s="8"/>
      <c r="T76" s="8"/>
      <c r="U76" s="8"/>
      <c r="V76" s="8"/>
      <c r="W76" s="8"/>
      <c r="X76" s="8"/>
      <c r="Y76" s="8"/>
      <c r="Z76" s="8"/>
      <c r="AA76" s="8"/>
      <c r="AB76" s="8"/>
      <c r="AC76" s="8"/>
      <c r="AD76" s="8"/>
      <c r="AE76" s="8"/>
      <c r="AF76" s="8"/>
      <c r="AG76" s="8"/>
      <c r="AH76" s="8"/>
      <c r="AI76" s="8"/>
      <c r="AJ76" s="8"/>
      <c r="AK76" s="8"/>
      <c r="AL76" s="8"/>
      <c r="AM76" s="8"/>
      <c r="AN76" s="8"/>
      <c r="AO76" s="8"/>
      <c r="AP76" s="8"/>
      <c r="AQ76" s="8"/>
      <c r="AR76" s="8"/>
      <c r="AS76" s="8"/>
      <c r="AT76" s="8"/>
      <c r="AU76" s="8"/>
      <c r="AV76" s="8"/>
      <c r="AW76" s="8"/>
      <c r="AX76" s="8"/>
      <c r="AY76" s="8"/>
      <c r="AZ76" s="193"/>
    </row>
    <row r="77" spans="1:53" ht="16.5" thickBot="1" x14ac:dyDescent="0.3">
      <c r="A77" s="586" t="s">
        <v>12</v>
      </c>
      <c r="B77" s="17" t="s">
        <v>12</v>
      </c>
      <c r="C77" s="146">
        <f>C$4</f>
        <v>44197</v>
      </c>
      <c r="D77" s="146">
        <f t="shared" ref="D77:AY77" si="55">D$4</f>
        <v>44228</v>
      </c>
      <c r="E77" s="146">
        <f t="shared" si="55"/>
        <v>44256</v>
      </c>
      <c r="F77" s="146">
        <f t="shared" si="55"/>
        <v>44287</v>
      </c>
      <c r="G77" s="146">
        <f t="shared" si="55"/>
        <v>44317</v>
      </c>
      <c r="H77" s="146">
        <f t="shared" si="55"/>
        <v>44348</v>
      </c>
      <c r="I77" s="146">
        <f t="shared" si="55"/>
        <v>44378</v>
      </c>
      <c r="J77" s="146">
        <f t="shared" si="55"/>
        <v>44409</v>
      </c>
      <c r="K77" s="146">
        <f t="shared" si="55"/>
        <v>44440</v>
      </c>
      <c r="L77" s="146">
        <f t="shared" si="55"/>
        <v>44470</v>
      </c>
      <c r="M77" s="146">
        <f t="shared" si="55"/>
        <v>44501</v>
      </c>
      <c r="N77" s="146">
        <f t="shared" si="55"/>
        <v>44531</v>
      </c>
      <c r="O77" s="146">
        <f t="shared" si="55"/>
        <v>44562</v>
      </c>
      <c r="P77" s="146">
        <f t="shared" si="55"/>
        <v>44593</v>
      </c>
      <c r="Q77" s="146">
        <f t="shared" si="55"/>
        <v>44621</v>
      </c>
      <c r="R77" s="146">
        <f t="shared" si="55"/>
        <v>44652</v>
      </c>
      <c r="S77" s="146">
        <f t="shared" si="55"/>
        <v>44682</v>
      </c>
      <c r="T77" s="146">
        <f t="shared" si="55"/>
        <v>44713</v>
      </c>
      <c r="U77" s="146">
        <f t="shared" si="55"/>
        <v>44743</v>
      </c>
      <c r="V77" s="146">
        <f t="shared" si="55"/>
        <v>44774</v>
      </c>
      <c r="W77" s="146">
        <f t="shared" si="55"/>
        <v>44805</v>
      </c>
      <c r="X77" s="146">
        <f t="shared" si="55"/>
        <v>44835</v>
      </c>
      <c r="Y77" s="146">
        <f t="shared" si="55"/>
        <v>44866</v>
      </c>
      <c r="Z77" s="146">
        <f t="shared" si="55"/>
        <v>44896</v>
      </c>
      <c r="AA77" s="146">
        <f t="shared" si="55"/>
        <v>44927</v>
      </c>
      <c r="AB77" s="146">
        <f t="shared" si="55"/>
        <v>44958</v>
      </c>
      <c r="AC77" s="146">
        <f t="shared" si="55"/>
        <v>44986</v>
      </c>
      <c r="AD77" s="146">
        <f t="shared" si="55"/>
        <v>45017</v>
      </c>
      <c r="AE77" s="146">
        <f t="shared" si="55"/>
        <v>45047</v>
      </c>
      <c r="AF77" s="146">
        <f t="shared" si="55"/>
        <v>45078</v>
      </c>
      <c r="AG77" s="146">
        <f t="shared" si="55"/>
        <v>45108</v>
      </c>
      <c r="AH77" s="146">
        <f t="shared" si="55"/>
        <v>45139</v>
      </c>
      <c r="AI77" s="146">
        <f t="shared" si="55"/>
        <v>45170</v>
      </c>
      <c r="AJ77" s="146">
        <f t="shared" si="55"/>
        <v>45200</v>
      </c>
      <c r="AK77" s="146">
        <f t="shared" si="55"/>
        <v>45231</v>
      </c>
      <c r="AL77" s="146">
        <f t="shared" si="55"/>
        <v>45261</v>
      </c>
      <c r="AM77" s="146">
        <f t="shared" si="55"/>
        <v>45292</v>
      </c>
      <c r="AN77" s="146">
        <f t="shared" si="55"/>
        <v>45323</v>
      </c>
      <c r="AO77" s="146">
        <f t="shared" si="55"/>
        <v>45352</v>
      </c>
      <c r="AP77" s="146">
        <f t="shared" si="55"/>
        <v>45383</v>
      </c>
      <c r="AQ77" s="146">
        <f t="shared" si="55"/>
        <v>45413</v>
      </c>
      <c r="AR77" s="146">
        <f t="shared" si="55"/>
        <v>45444</v>
      </c>
      <c r="AS77" s="146">
        <f t="shared" si="55"/>
        <v>45474</v>
      </c>
      <c r="AT77" s="146">
        <f t="shared" si="55"/>
        <v>45505</v>
      </c>
      <c r="AU77" s="146">
        <f t="shared" si="55"/>
        <v>45536</v>
      </c>
      <c r="AV77" s="146">
        <f t="shared" si="55"/>
        <v>45566</v>
      </c>
      <c r="AW77" s="146">
        <f t="shared" si="55"/>
        <v>45597</v>
      </c>
      <c r="AX77" s="146">
        <f t="shared" si="55"/>
        <v>45627</v>
      </c>
      <c r="AY77" s="146">
        <f t="shared" si="55"/>
        <v>45658</v>
      </c>
      <c r="BA77" s="195" t="s">
        <v>183</v>
      </c>
    </row>
    <row r="78" spans="1:53" ht="15.75" customHeight="1" x14ac:dyDescent="0.25">
      <c r="A78" s="587"/>
      <c r="B78" s="13" t="str">
        <f>B59</f>
        <v>Air Comp</v>
      </c>
      <c r="C78" s="300">
        <f>'2M - SGS'!C78</f>
        <v>8.5109000000000004E-2</v>
      </c>
      <c r="D78" s="300">
        <f>'2M - SGS'!D78</f>
        <v>7.7715000000000006E-2</v>
      </c>
      <c r="E78" s="300">
        <f>'2M - SGS'!E78</f>
        <v>8.6136000000000004E-2</v>
      </c>
      <c r="F78" s="300">
        <f>'2M - SGS'!F78</f>
        <v>7.9796000000000006E-2</v>
      </c>
      <c r="G78" s="300">
        <f>'2M - SGS'!G78</f>
        <v>8.5334999999999994E-2</v>
      </c>
      <c r="H78" s="300">
        <f>'2M - SGS'!H78</f>
        <v>8.1994999999999998E-2</v>
      </c>
      <c r="I78" s="300">
        <f>'2M - SGS'!I78</f>
        <v>8.4098999999999993E-2</v>
      </c>
      <c r="J78" s="300">
        <f>'2M - SGS'!J78</f>
        <v>8.4198999999999996E-2</v>
      </c>
      <c r="K78" s="300">
        <f>'2M - SGS'!K78</f>
        <v>8.2512000000000002E-2</v>
      </c>
      <c r="L78" s="300">
        <f>'2M - SGS'!L78</f>
        <v>8.5277000000000006E-2</v>
      </c>
      <c r="M78" s="300">
        <f>'2M - SGS'!M78</f>
        <v>8.2588999999999996E-2</v>
      </c>
      <c r="N78" s="300">
        <f>'2M - SGS'!N78</f>
        <v>8.5237999999999994E-2</v>
      </c>
      <c r="O78" s="300">
        <f>'2M - SGS'!O78</f>
        <v>8.5109000000000004E-2</v>
      </c>
      <c r="P78" s="300">
        <f>'2M - SGS'!P78</f>
        <v>7.7715000000000006E-2</v>
      </c>
      <c r="Q78" s="300">
        <f>'2M - SGS'!Q78</f>
        <v>8.6136000000000004E-2</v>
      </c>
      <c r="R78" s="300">
        <f>'2M - SGS'!R78</f>
        <v>7.9796000000000006E-2</v>
      </c>
      <c r="S78" s="300">
        <f>'2M - SGS'!S78</f>
        <v>8.5334999999999994E-2</v>
      </c>
      <c r="T78" s="300">
        <f>'2M - SGS'!T78</f>
        <v>8.1994999999999998E-2</v>
      </c>
      <c r="U78" s="300">
        <f>'2M - SGS'!U78</f>
        <v>8.4098999999999993E-2</v>
      </c>
      <c r="V78" s="300">
        <f>'2M - SGS'!V78</f>
        <v>8.4198999999999996E-2</v>
      </c>
      <c r="W78" s="300">
        <f>'2M - SGS'!W78</f>
        <v>8.2512000000000002E-2</v>
      </c>
      <c r="X78" s="300">
        <f>'2M - SGS'!X78</f>
        <v>8.5277000000000006E-2</v>
      </c>
      <c r="Y78" s="300">
        <f>'2M - SGS'!Y78</f>
        <v>8.2588999999999996E-2</v>
      </c>
      <c r="Z78" s="300">
        <f>'2M - SGS'!Z78</f>
        <v>8.5237999999999994E-2</v>
      </c>
      <c r="AA78" s="300">
        <f>'2M - SGS'!AA78</f>
        <v>8.5109000000000004E-2</v>
      </c>
      <c r="AB78" s="300">
        <f>'2M - SGS'!AB78</f>
        <v>7.7715000000000006E-2</v>
      </c>
      <c r="AC78" s="300">
        <f>'2M - SGS'!AC78</f>
        <v>8.6136000000000004E-2</v>
      </c>
      <c r="AD78" s="300">
        <f>'2M - SGS'!AD78</f>
        <v>7.9796000000000006E-2</v>
      </c>
      <c r="AE78" s="300">
        <f>'2M - SGS'!AE78</f>
        <v>8.5334999999999994E-2</v>
      </c>
      <c r="AF78" s="300">
        <f>'2M - SGS'!AF78</f>
        <v>8.1994999999999998E-2</v>
      </c>
      <c r="AG78" s="300">
        <f>'2M - SGS'!AG78</f>
        <v>8.4098999999999993E-2</v>
      </c>
      <c r="AH78" s="300">
        <f>'2M - SGS'!AH78</f>
        <v>8.4198999999999996E-2</v>
      </c>
      <c r="AI78" s="300">
        <f>'2M - SGS'!AI78</f>
        <v>8.2512000000000002E-2</v>
      </c>
      <c r="AJ78" s="300">
        <f>'2M - SGS'!AJ78</f>
        <v>8.5277000000000006E-2</v>
      </c>
      <c r="AK78" s="300">
        <f>'2M - SGS'!AK78</f>
        <v>8.2588999999999996E-2</v>
      </c>
      <c r="AL78" s="300">
        <f>'2M - SGS'!AL78</f>
        <v>8.5237999999999994E-2</v>
      </c>
      <c r="AM78" s="300">
        <f>'2M - SGS'!AM78</f>
        <v>8.5109000000000004E-2</v>
      </c>
      <c r="AN78" s="300">
        <f>'2M - SGS'!AN78</f>
        <v>7.7715000000000006E-2</v>
      </c>
      <c r="AO78" s="300">
        <f>'2M - SGS'!AO78</f>
        <v>8.6136000000000004E-2</v>
      </c>
      <c r="AP78" s="300">
        <f>'2M - SGS'!AP78</f>
        <v>7.9796000000000006E-2</v>
      </c>
      <c r="AQ78" s="300">
        <f>'2M - SGS'!AQ78</f>
        <v>8.5334999999999994E-2</v>
      </c>
      <c r="AR78" s="300">
        <f>'2M - SGS'!AR78</f>
        <v>8.1994999999999998E-2</v>
      </c>
      <c r="AS78" s="300">
        <f>'2M - SGS'!AS78</f>
        <v>8.4098999999999993E-2</v>
      </c>
      <c r="AT78" s="300">
        <f>'2M - SGS'!AT78</f>
        <v>8.4198999999999996E-2</v>
      </c>
      <c r="AU78" s="300">
        <f>'2M - SGS'!AU78</f>
        <v>8.2512000000000002E-2</v>
      </c>
      <c r="AV78" s="300">
        <f>'2M - SGS'!AV78</f>
        <v>8.5277000000000006E-2</v>
      </c>
      <c r="AW78" s="300">
        <f>'2M - SGS'!AW78</f>
        <v>8.2588999999999996E-2</v>
      </c>
      <c r="AX78" s="300">
        <f>'2M - SGS'!AX78</f>
        <v>8.5237999999999994E-2</v>
      </c>
      <c r="AY78" s="300">
        <f>'2M - SGS'!AY78</f>
        <v>8.5109000000000004E-2</v>
      </c>
      <c r="BA78" s="210">
        <f t="shared" ref="BA78:BA90" si="56">SUM(C78:N78)</f>
        <v>1.0000000000000002</v>
      </c>
    </row>
    <row r="79" spans="1:53" ht="15.75" x14ac:dyDescent="0.25">
      <c r="A79" s="587"/>
      <c r="B79" s="13" t="str">
        <f t="shared" ref="B79:B90" si="57">B60</f>
        <v>Building Shell</v>
      </c>
      <c r="C79" s="300">
        <f>'2M - SGS'!C79</f>
        <v>0.107824</v>
      </c>
      <c r="D79" s="300">
        <f>'2M - SGS'!D79</f>
        <v>9.1051999999999994E-2</v>
      </c>
      <c r="E79" s="300">
        <f>'2M - SGS'!E79</f>
        <v>7.1135000000000004E-2</v>
      </c>
      <c r="F79" s="300">
        <f>'2M - SGS'!F79</f>
        <v>4.1179E-2</v>
      </c>
      <c r="G79" s="300">
        <f>'2M - SGS'!G79</f>
        <v>4.4423999999999998E-2</v>
      </c>
      <c r="H79" s="300">
        <f>'2M - SGS'!H79</f>
        <v>0.106128</v>
      </c>
      <c r="I79" s="300">
        <f>'2M - SGS'!I79</f>
        <v>0.14288100000000001</v>
      </c>
      <c r="J79" s="300">
        <f>'2M - SGS'!J79</f>
        <v>0.133494</v>
      </c>
      <c r="K79" s="300">
        <f>'2M - SGS'!K79</f>
        <v>5.781E-2</v>
      </c>
      <c r="L79" s="300">
        <f>'2M - SGS'!L79</f>
        <v>3.8018000000000003E-2</v>
      </c>
      <c r="M79" s="300">
        <f>'2M - SGS'!M79</f>
        <v>6.2103999999999999E-2</v>
      </c>
      <c r="N79" s="300">
        <f>'2M - SGS'!N79</f>
        <v>0.10395</v>
      </c>
      <c r="O79" s="300">
        <f>'2M - SGS'!O79</f>
        <v>0.107824</v>
      </c>
      <c r="P79" s="300">
        <f>'2M - SGS'!P79</f>
        <v>9.1051999999999994E-2</v>
      </c>
      <c r="Q79" s="300">
        <f>'2M - SGS'!Q79</f>
        <v>7.1135000000000004E-2</v>
      </c>
      <c r="R79" s="300">
        <f>'2M - SGS'!R79</f>
        <v>4.1179E-2</v>
      </c>
      <c r="S79" s="300">
        <f>'2M - SGS'!S79</f>
        <v>4.4423999999999998E-2</v>
      </c>
      <c r="T79" s="300">
        <f>'2M - SGS'!T79</f>
        <v>0.106128</v>
      </c>
      <c r="U79" s="300">
        <f>'2M - SGS'!U79</f>
        <v>0.14288100000000001</v>
      </c>
      <c r="V79" s="300">
        <f>'2M - SGS'!V79</f>
        <v>0.133494</v>
      </c>
      <c r="W79" s="300">
        <f>'2M - SGS'!W79</f>
        <v>5.781E-2</v>
      </c>
      <c r="X79" s="300">
        <f>'2M - SGS'!X79</f>
        <v>3.8018000000000003E-2</v>
      </c>
      <c r="Y79" s="300">
        <f>'2M - SGS'!Y79</f>
        <v>6.2103999999999999E-2</v>
      </c>
      <c r="Z79" s="300">
        <f>'2M - SGS'!Z79</f>
        <v>0.10395</v>
      </c>
      <c r="AA79" s="300">
        <f>'2M - SGS'!AA79</f>
        <v>0.107824</v>
      </c>
      <c r="AB79" s="300">
        <f>'2M - SGS'!AB79</f>
        <v>9.1051999999999994E-2</v>
      </c>
      <c r="AC79" s="300">
        <f>'2M - SGS'!AC79</f>
        <v>7.1135000000000004E-2</v>
      </c>
      <c r="AD79" s="300">
        <f>'2M - SGS'!AD79</f>
        <v>4.1179E-2</v>
      </c>
      <c r="AE79" s="300">
        <f>'2M - SGS'!AE79</f>
        <v>4.4423999999999998E-2</v>
      </c>
      <c r="AF79" s="300">
        <f>'2M - SGS'!AF79</f>
        <v>0.106128</v>
      </c>
      <c r="AG79" s="300">
        <f>'2M - SGS'!AG79</f>
        <v>0.14288100000000001</v>
      </c>
      <c r="AH79" s="300">
        <f>'2M - SGS'!AH79</f>
        <v>0.133494</v>
      </c>
      <c r="AI79" s="300">
        <f>'2M - SGS'!AI79</f>
        <v>5.781E-2</v>
      </c>
      <c r="AJ79" s="300">
        <f>'2M - SGS'!AJ79</f>
        <v>3.8018000000000003E-2</v>
      </c>
      <c r="AK79" s="300">
        <f>'2M - SGS'!AK79</f>
        <v>6.2103999999999999E-2</v>
      </c>
      <c r="AL79" s="300">
        <f>'2M - SGS'!AL79</f>
        <v>0.10395</v>
      </c>
      <c r="AM79" s="300">
        <f>'2M - SGS'!AM79</f>
        <v>0.107824</v>
      </c>
      <c r="AN79" s="300">
        <f>'2M - SGS'!AN79</f>
        <v>9.1051999999999994E-2</v>
      </c>
      <c r="AO79" s="300">
        <f>'2M - SGS'!AO79</f>
        <v>7.1135000000000004E-2</v>
      </c>
      <c r="AP79" s="300">
        <f>'2M - SGS'!AP79</f>
        <v>4.1179E-2</v>
      </c>
      <c r="AQ79" s="300">
        <f>'2M - SGS'!AQ79</f>
        <v>4.4423999999999998E-2</v>
      </c>
      <c r="AR79" s="300">
        <f>'2M - SGS'!AR79</f>
        <v>0.106128</v>
      </c>
      <c r="AS79" s="300">
        <f>'2M - SGS'!AS79</f>
        <v>0.14288100000000001</v>
      </c>
      <c r="AT79" s="300">
        <f>'2M - SGS'!AT79</f>
        <v>0.133494</v>
      </c>
      <c r="AU79" s="300">
        <f>'2M - SGS'!AU79</f>
        <v>5.781E-2</v>
      </c>
      <c r="AV79" s="300">
        <f>'2M - SGS'!AV79</f>
        <v>3.8018000000000003E-2</v>
      </c>
      <c r="AW79" s="300">
        <f>'2M - SGS'!AW79</f>
        <v>6.2103999999999999E-2</v>
      </c>
      <c r="AX79" s="300">
        <f>'2M - SGS'!AX79</f>
        <v>0.10395</v>
      </c>
      <c r="AY79" s="300">
        <f>'2M - SGS'!AY79</f>
        <v>0.107824</v>
      </c>
      <c r="BA79" s="210">
        <f t="shared" si="56"/>
        <v>0.99999900000000008</v>
      </c>
    </row>
    <row r="80" spans="1:53" ht="15.75" x14ac:dyDescent="0.25">
      <c r="A80" s="587"/>
      <c r="B80" s="13" t="str">
        <f t="shared" si="57"/>
        <v>Cooking</v>
      </c>
      <c r="C80" s="300">
        <f>'2M - SGS'!C80</f>
        <v>8.6096000000000006E-2</v>
      </c>
      <c r="D80" s="300">
        <f>'2M - SGS'!D80</f>
        <v>7.8608999999999998E-2</v>
      </c>
      <c r="E80" s="300">
        <f>'2M - SGS'!E80</f>
        <v>8.1547999999999995E-2</v>
      </c>
      <c r="F80" s="300">
        <f>'2M - SGS'!F80</f>
        <v>7.2947999999999999E-2</v>
      </c>
      <c r="G80" s="300">
        <f>'2M - SGS'!G80</f>
        <v>8.6277000000000006E-2</v>
      </c>
      <c r="H80" s="300">
        <f>'2M - SGS'!H80</f>
        <v>8.3294000000000007E-2</v>
      </c>
      <c r="I80" s="300">
        <f>'2M - SGS'!I80</f>
        <v>8.5859000000000005E-2</v>
      </c>
      <c r="J80" s="300">
        <f>'2M - SGS'!J80</f>
        <v>8.5885000000000003E-2</v>
      </c>
      <c r="K80" s="300">
        <f>'2M - SGS'!K80</f>
        <v>8.3474999999999994E-2</v>
      </c>
      <c r="L80" s="300">
        <f>'2M - SGS'!L80</f>
        <v>8.6262000000000005E-2</v>
      </c>
      <c r="M80" s="300">
        <f>'2M - SGS'!M80</f>
        <v>8.3496000000000001E-2</v>
      </c>
      <c r="N80" s="300">
        <f>'2M - SGS'!N80</f>
        <v>8.6250999999999994E-2</v>
      </c>
      <c r="O80" s="300">
        <f>'2M - SGS'!O80</f>
        <v>8.6096000000000006E-2</v>
      </c>
      <c r="P80" s="300">
        <f>'2M - SGS'!P80</f>
        <v>7.8608999999999998E-2</v>
      </c>
      <c r="Q80" s="300">
        <f>'2M - SGS'!Q80</f>
        <v>8.1547999999999995E-2</v>
      </c>
      <c r="R80" s="300">
        <f>'2M - SGS'!R80</f>
        <v>7.2947999999999999E-2</v>
      </c>
      <c r="S80" s="300">
        <f>'2M - SGS'!S80</f>
        <v>8.6277000000000006E-2</v>
      </c>
      <c r="T80" s="300">
        <f>'2M - SGS'!T80</f>
        <v>8.3294000000000007E-2</v>
      </c>
      <c r="U80" s="300">
        <f>'2M - SGS'!U80</f>
        <v>8.5859000000000005E-2</v>
      </c>
      <c r="V80" s="300">
        <f>'2M - SGS'!V80</f>
        <v>8.5885000000000003E-2</v>
      </c>
      <c r="W80" s="300">
        <f>'2M - SGS'!W80</f>
        <v>8.3474999999999994E-2</v>
      </c>
      <c r="X80" s="300">
        <f>'2M - SGS'!X80</f>
        <v>8.6262000000000005E-2</v>
      </c>
      <c r="Y80" s="300">
        <f>'2M - SGS'!Y80</f>
        <v>8.3496000000000001E-2</v>
      </c>
      <c r="Z80" s="300">
        <f>'2M - SGS'!Z80</f>
        <v>8.6250999999999994E-2</v>
      </c>
      <c r="AA80" s="300">
        <f>'2M - SGS'!AA80</f>
        <v>8.6096000000000006E-2</v>
      </c>
      <c r="AB80" s="300">
        <f>'2M - SGS'!AB80</f>
        <v>7.8608999999999998E-2</v>
      </c>
      <c r="AC80" s="300">
        <f>'2M - SGS'!AC80</f>
        <v>8.1547999999999995E-2</v>
      </c>
      <c r="AD80" s="300">
        <f>'2M - SGS'!AD80</f>
        <v>7.2947999999999999E-2</v>
      </c>
      <c r="AE80" s="300">
        <f>'2M - SGS'!AE80</f>
        <v>8.6277000000000006E-2</v>
      </c>
      <c r="AF80" s="300">
        <f>'2M - SGS'!AF80</f>
        <v>8.3294000000000007E-2</v>
      </c>
      <c r="AG80" s="300">
        <f>'2M - SGS'!AG80</f>
        <v>8.5859000000000005E-2</v>
      </c>
      <c r="AH80" s="300">
        <f>'2M - SGS'!AH80</f>
        <v>8.5885000000000003E-2</v>
      </c>
      <c r="AI80" s="300">
        <f>'2M - SGS'!AI80</f>
        <v>8.3474999999999994E-2</v>
      </c>
      <c r="AJ80" s="300">
        <f>'2M - SGS'!AJ80</f>
        <v>8.6262000000000005E-2</v>
      </c>
      <c r="AK80" s="300">
        <f>'2M - SGS'!AK80</f>
        <v>8.3496000000000001E-2</v>
      </c>
      <c r="AL80" s="300">
        <f>'2M - SGS'!AL80</f>
        <v>8.6250999999999994E-2</v>
      </c>
      <c r="AM80" s="300">
        <f>'2M - SGS'!AM80</f>
        <v>8.6096000000000006E-2</v>
      </c>
      <c r="AN80" s="300">
        <f>'2M - SGS'!AN80</f>
        <v>7.8608999999999998E-2</v>
      </c>
      <c r="AO80" s="300">
        <f>'2M - SGS'!AO80</f>
        <v>8.1547999999999995E-2</v>
      </c>
      <c r="AP80" s="300">
        <f>'2M - SGS'!AP80</f>
        <v>7.2947999999999999E-2</v>
      </c>
      <c r="AQ80" s="300">
        <f>'2M - SGS'!AQ80</f>
        <v>8.6277000000000006E-2</v>
      </c>
      <c r="AR80" s="300">
        <f>'2M - SGS'!AR80</f>
        <v>8.3294000000000007E-2</v>
      </c>
      <c r="AS80" s="300">
        <f>'2M - SGS'!AS80</f>
        <v>8.5859000000000005E-2</v>
      </c>
      <c r="AT80" s="300">
        <f>'2M - SGS'!AT80</f>
        <v>8.5885000000000003E-2</v>
      </c>
      <c r="AU80" s="300">
        <f>'2M - SGS'!AU80</f>
        <v>8.3474999999999994E-2</v>
      </c>
      <c r="AV80" s="300">
        <f>'2M - SGS'!AV80</f>
        <v>8.6262000000000005E-2</v>
      </c>
      <c r="AW80" s="300">
        <f>'2M - SGS'!AW80</f>
        <v>8.3496000000000001E-2</v>
      </c>
      <c r="AX80" s="300">
        <f>'2M - SGS'!AX80</f>
        <v>8.6250999999999994E-2</v>
      </c>
      <c r="AY80" s="300">
        <f>'2M - SGS'!AY80</f>
        <v>8.6096000000000006E-2</v>
      </c>
      <c r="BA80" s="210">
        <f t="shared" si="56"/>
        <v>0.99999999999999989</v>
      </c>
    </row>
    <row r="81" spans="1:53" ht="15.75" x14ac:dyDescent="0.25">
      <c r="A81" s="587"/>
      <c r="B81" s="13" t="str">
        <f t="shared" si="57"/>
        <v>Cooling</v>
      </c>
      <c r="C81" s="300">
        <f>'2M - SGS'!C81</f>
        <v>6.0000000000000002E-6</v>
      </c>
      <c r="D81" s="300">
        <f>'2M - SGS'!D81</f>
        <v>2.4699999999999999E-4</v>
      </c>
      <c r="E81" s="300">
        <f>'2M - SGS'!E81</f>
        <v>7.2360000000000002E-3</v>
      </c>
      <c r="F81" s="300">
        <f>'2M - SGS'!F81</f>
        <v>2.1690999999999998E-2</v>
      </c>
      <c r="G81" s="300">
        <f>'2M - SGS'!G81</f>
        <v>6.2979999999999994E-2</v>
      </c>
      <c r="H81" s="300">
        <f>'2M - SGS'!H81</f>
        <v>0.21317</v>
      </c>
      <c r="I81" s="300">
        <f>'2M - SGS'!I81</f>
        <v>0.29002899999999998</v>
      </c>
      <c r="J81" s="300">
        <f>'2M - SGS'!J81</f>
        <v>0.270206</v>
      </c>
      <c r="K81" s="300">
        <f>'2M - SGS'!K81</f>
        <v>0.108695</v>
      </c>
      <c r="L81" s="300">
        <f>'2M - SGS'!L81</f>
        <v>1.9643000000000001E-2</v>
      </c>
      <c r="M81" s="300">
        <f>'2M - SGS'!M81</f>
        <v>6.0299999999999998E-3</v>
      </c>
      <c r="N81" s="300">
        <f>'2M - SGS'!N81</f>
        <v>6.3999999999999997E-5</v>
      </c>
      <c r="O81" s="300">
        <f>'2M - SGS'!O81</f>
        <v>6.0000000000000002E-6</v>
      </c>
      <c r="P81" s="300">
        <f>'2M - SGS'!P81</f>
        <v>2.4699999999999999E-4</v>
      </c>
      <c r="Q81" s="300">
        <f>'2M - SGS'!Q81</f>
        <v>7.2360000000000002E-3</v>
      </c>
      <c r="R81" s="300">
        <f>'2M - SGS'!R81</f>
        <v>2.1690999999999998E-2</v>
      </c>
      <c r="S81" s="300">
        <f>'2M - SGS'!S81</f>
        <v>6.2979999999999994E-2</v>
      </c>
      <c r="T81" s="300">
        <f>'2M - SGS'!T81</f>
        <v>0.21317</v>
      </c>
      <c r="U81" s="300">
        <f>'2M - SGS'!U81</f>
        <v>0.29002899999999998</v>
      </c>
      <c r="V81" s="300">
        <f>'2M - SGS'!V81</f>
        <v>0.270206</v>
      </c>
      <c r="W81" s="300">
        <f>'2M - SGS'!W81</f>
        <v>0.108695</v>
      </c>
      <c r="X81" s="300">
        <f>'2M - SGS'!X81</f>
        <v>1.9643000000000001E-2</v>
      </c>
      <c r="Y81" s="300">
        <f>'2M - SGS'!Y81</f>
        <v>6.0299999999999998E-3</v>
      </c>
      <c r="Z81" s="300">
        <f>'2M - SGS'!Z81</f>
        <v>6.3999999999999997E-5</v>
      </c>
      <c r="AA81" s="300">
        <f>'2M - SGS'!AA81</f>
        <v>6.0000000000000002E-6</v>
      </c>
      <c r="AB81" s="300">
        <f>'2M - SGS'!AB81</f>
        <v>2.4699999999999999E-4</v>
      </c>
      <c r="AC81" s="300">
        <f>'2M - SGS'!AC81</f>
        <v>7.2360000000000002E-3</v>
      </c>
      <c r="AD81" s="300">
        <f>'2M - SGS'!AD81</f>
        <v>2.1690999999999998E-2</v>
      </c>
      <c r="AE81" s="300">
        <f>'2M - SGS'!AE81</f>
        <v>6.2979999999999994E-2</v>
      </c>
      <c r="AF81" s="300">
        <f>'2M - SGS'!AF81</f>
        <v>0.21317</v>
      </c>
      <c r="AG81" s="300">
        <f>'2M - SGS'!AG81</f>
        <v>0.29002899999999998</v>
      </c>
      <c r="AH81" s="300">
        <f>'2M - SGS'!AH81</f>
        <v>0.270206</v>
      </c>
      <c r="AI81" s="300">
        <f>'2M - SGS'!AI81</f>
        <v>0.108695</v>
      </c>
      <c r="AJ81" s="300">
        <f>'2M - SGS'!AJ81</f>
        <v>1.9643000000000001E-2</v>
      </c>
      <c r="AK81" s="300">
        <f>'2M - SGS'!AK81</f>
        <v>6.0299999999999998E-3</v>
      </c>
      <c r="AL81" s="300">
        <f>'2M - SGS'!AL81</f>
        <v>6.3999999999999997E-5</v>
      </c>
      <c r="AM81" s="300">
        <f>'2M - SGS'!AM81</f>
        <v>6.0000000000000002E-6</v>
      </c>
      <c r="AN81" s="300">
        <f>'2M - SGS'!AN81</f>
        <v>2.4699999999999999E-4</v>
      </c>
      <c r="AO81" s="300">
        <f>'2M - SGS'!AO81</f>
        <v>7.2360000000000002E-3</v>
      </c>
      <c r="AP81" s="300">
        <f>'2M - SGS'!AP81</f>
        <v>2.1690999999999998E-2</v>
      </c>
      <c r="AQ81" s="300">
        <f>'2M - SGS'!AQ81</f>
        <v>6.2979999999999994E-2</v>
      </c>
      <c r="AR81" s="300">
        <f>'2M - SGS'!AR81</f>
        <v>0.21317</v>
      </c>
      <c r="AS81" s="300">
        <f>'2M - SGS'!AS81</f>
        <v>0.29002899999999998</v>
      </c>
      <c r="AT81" s="300">
        <f>'2M - SGS'!AT81</f>
        <v>0.270206</v>
      </c>
      <c r="AU81" s="300">
        <f>'2M - SGS'!AU81</f>
        <v>0.108695</v>
      </c>
      <c r="AV81" s="300">
        <f>'2M - SGS'!AV81</f>
        <v>1.9643000000000001E-2</v>
      </c>
      <c r="AW81" s="300">
        <f>'2M - SGS'!AW81</f>
        <v>6.0299999999999998E-3</v>
      </c>
      <c r="AX81" s="300">
        <f>'2M - SGS'!AX81</f>
        <v>6.3999999999999997E-5</v>
      </c>
      <c r="AY81" s="300">
        <f>'2M - SGS'!AY81</f>
        <v>6.0000000000000002E-6</v>
      </c>
      <c r="BA81" s="210">
        <f t="shared" si="56"/>
        <v>0.9999969999999998</v>
      </c>
    </row>
    <row r="82" spans="1:53" ht="15.75" x14ac:dyDescent="0.25">
      <c r="A82" s="587"/>
      <c r="B82" s="13" t="str">
        <f t="shared" si="57"/>
        <v>Ext Lighting</v>
      </c>
      <c r="C82" s="300">
        <f>'2M - SGS'!C82</f>
        <v>0.106265</v>
      </c>
      <c r="D82" s="300">
        <f>'2M - SGS'!D82</f>
        <v>8.2161999999999999E-2</v>
      </c>
      <c r="E82" s="300">
        <f>'2M - SGS'!E82</f>
        <v>7.0887000000000006E-2</v>
      </c>
      <c r="F82" s="300">
        <f>'2M - SGS'!F82</f>
        <v>6.8145999999999998E-2</v>
      </c>
      <c r="G82" s="300">
        <f>'2M - SGS'!G82</f>
        <v>8.1852999999999995E-2</v>
      </c>
      <c r="H82" s="300">
        <f>'2M - SGS'!H82</f>
        <v>6.7163E-2</v>
      </c>
      <c r="I82" s="300">
        <f>'2M - SGS'!I82</f>
        <v>8.6751999999999996E-2</v>
      </c>
      <c r="J82" s="300">
        <f>'2M - SGS'!J82</f>
        <v>6.9401000000000004E-2</v>
      </c>
      <c r="K82" s="300">
        <f>'2M - SGS'!K82</f>
        <v>8.2907999999999996E-2</v>
      </c>
      <c r="L82" s="300">
        <f>'2M - SGS'!L82</f>
        <v>0.100507</v>
      </c>
      <c r="M82" s="300">
        <f>'2M - SGS'!M82</f>
        <v>8.7251999999999996E-2</v>
      </c>
      <c r="N82" s="300">
        <f>'2M - SGS'!N82</f>
        <v>9.6703999999999998E-2</v>
      </c>
      <c r="O82" s="300">
        <f>'2M - SGS'!O82</f>
        <v>0.106265</v>
      </c>
      <c r="P82" s="300">
        <f>'2M - SGS'!P82</f>
        <v>8.2161999999999999E-2</v>
      </c>
      <c r="Q82" s="300">
        <f>'2M - SGS'!Q82</f>
        <v>7.0887000000000006E-2</v>
      </c>
      <c r="R82" s="300">
        <f>'2M - SGS'!R82</f>
        <v>6.8145999999999998E-2</v>
      </c>
      <c r="S82" s="300">
        <f>'2M - SGS'!S82</f>
        <v>8.1852999999999995E-2</v>
      </c>
      <c r="T82" s="300">
        <f>'2M - SGS'!T82</f>
        <v>6.7163E-2</v>
      </c>
      <c r="U82" s="300">
        <f>'2M - SGS'!U82</f>
        <v>8.6751999999999996E-2</v>
      </c>
      <c r="V82" s="300">
        <f>'2M - SGS'!V82</f>
        <v>6.9401000000000004E-2</v>
      </c>
      <c r="W82" s="300">
        <f>'2M - SGS'!W82</f>
        <v>8.2907999999999996E-2</v>
      </c>
      <c r="X82" s="300">
        <f>'2M - SGS'!X82</f>
        <v>0.100507</v>
      </c>
      <c r="Y82" s="300">
        <f>'2M - SGS'!Y82</f>
        <v>8.7251999999999996E-2</v>
      </c>
      <c r="Z82" s="300">
        <f>'2M - SGS'!Z82</f>
        <v>9.6703999999999998E-2</v>
      </c>
      <c r="AA82" s="300">
        <f>'2M - SGS'!AA82</f>
        <v>0.106265</v>
      </c>
      <c r="AB82" s="300">
        <f>'2M - SGS'!AB82</f>
        <v>8.2161999999999999E-2</v>
      </c>
      <c r="AC82" s="300">
        <f>'2M - SGS'!AC82</f>
        <v>7.0887000000000006E-2</v>
      </c>
      <c r="AD82" s="300">
        <f>'2M - SGS'!AD82</f>
        <v>6.8145999999999998E-2</v>
      </c>
      <c r="AE82" s="300">
        <f>'2M - SGS'!AE82</f>
        <v>8.1852999999999995E-2</v>
      </c>
      <c r="AF82" s="300">
        <f>'2M - SGS'!AF82</f>
        <v>6.7163E-2</v>
      </c>
      <c r="AG82" s="300">
        <f>'2M - SGS'!AG82</f>
        <v>8.6751999999999996E-2</v>
      </c>
      <c r="AH82" s="300">
        <f>'2M - SGS'!AH82</f>
        <v>6.9401000000000004E-2</v>
      </c>
      <c r="AI82" s="300">
        <f>'2M - SGS'!AI82</f>
        <v>8.2907999999999996E-2</v>
      </c>
      <c r="AJ82" s="300">
        <f>'2M - SGS'!AJ82</f>
        <v>0.100507</v>
      </c>
      <c r="AK82" s="300">
        <f>'2M - SGS'!AK82</f>
        <v>8.7251999999999996E-2</v>
      </c>
      <c r="AL82" s="300">
        <f>'2M - SGS'!AL82</f>
        <v>9.6703999999999998E-2</v>
      </c>
      <c r="AM82" s="300">
        <f>'2M - SGS'!AM82</f>
        <v>0.106265</v>
      </c>
      <c r="AN82" s="300">
        <f>'2M - SGS'!AN82</f>
        <v>8.2161999999999999E-2</v>
      </c>
      <c r="AO82" s="300">
        <f>'2M - SGS'!AO82</f>
        <v>7.0887000000000006E-2</v>
      </c>
      <c r="AP82" s="300">
        <f>'2M - SGS'!AP82</f>
        <v>6.8145999999999998E-2</v>
      </c>
      <c r="AQ82" s="300">
        <f>'2M - SGS'!AQ82</f>
        <v>8.1852999999999995E-2</v>
      </c>
      <c r="AR82" s="300">
        <f>'2M - SGS'!AR82</f>
        <v>6.7163E-2</v>
      </c>
      <c r="AS82" s="300">
        <f>'2M - SGS'!AS82</f>
        <v>8.6751999999999996E-2</v>
      </c>
      <c r="AT82" s="300">
        <f>'2M - SGS'!AT82</f>
        <v>6.9401000000000004E-2</v>
      </c>
      <c r="AU82" s="300">
        <f>'2M - SGS'!AU82</f>
        <v>8.2907999999999996E-2</v>
      </c>
      <c r="AV82" s="300">
        <f>'2M - SGS'!AV82</f>
        <v>0.100507</v>
      </c>
      <c r="AW82" s="300">
        <f>'2M - SGS'!AW82</f>
        <v>8.7251999999999996E-2</v>
      </c>
      <c r="AX82" s="300">
        <f>'2M - SGS'!AX82</f>
        <v>9.6703999999999998E-2</v>
      </c>
      <c r="AY82" s="300">
        <f>'2M - SGS'!AY82</f>
        <v>0.106265</v>
      </c>
      <c r="BA82" s="210">
        <f t="shared" si="56"/>
        <v>1</v>
      </c>
    </row>
    <row r="83" spans="1:53" ht="15.75" x14ac:dyDescent="0.25">
      <c r="A83" s="587"/>
      <c r="B83" s="13" t="str">
        <f t="shared" si="57"/>
        <v>Heating</v>
      </c>
      <c r="C83" s="300">
        <f>'2M - SGS'!C83</f>
        <v>0.210397</v>
      </c>
      <c r="D83" s="300">
        <f>'2M - SGS'!D83</f>
        <v>0.17743600000000001</v>
      </c>
      <c r="E83" s="300">
        <f>'2M - SGS'!E83</f>
        <v>0.13192400000000001</v>
      </c>
      <c r="F83" s="300">
        <f>'2M - SGS'!F83</f>
        <v>5.9718E-2</v>
      </c>
      <c r="G83" s="300">
        <f>'2M - SGS'!G83</f>
        <v>2.6769000000000001E-2</v>
      </c>
      <c r="H83" s="300">
        <f>'2M - SGS'!H83</f>
        <v>4.2950000000000002E-3</v>
      </c>
      <c r="I83" s="300">
        <f>'2M - SGS'!I83</f>
        <v>2.895E-3</v>
      </c>
      <c r="J83" s="300">
        <f>'2M - SGS'!J83</f>
        <v>3.4320000000000002E-3</v>
      </c>
      <c r="K83" s="300">
        <f>'2M - SGS'!K83</f>
        <v>9.4020000000000006E-3</v>
      </c>
      <c r="L83" s="300">
        <f>'2M - SGS'!L83</f>
        <v>5.5496999999999998E-2</v>
      </c>
      <c r="M83" s="300">
        <f>'2M - SGS'!M83</f>
        <v>0.115452</v>
      </c>
      <c r="N83" s="300">
        <f>'2M - SGS'!N83</f>
        <v>0.20278099999999999</v>
      </c>
      <c r="O83" s="300">
        <f>'2M - SGS'!O83</f>
        <v>0.210397</v>
      </c>
      <c r="P83" s="300">
        <f>'2M - SGS'!P83</f>
        <v>0.17743600000000001</v>
      </c>
      <c r="Q83" s="300">
        <f>'2M - SGS'!Q83</f>
        <v>0.13192400000000001</v>
      </c>
      <c r="R83" s="300">
        <f>'2M - SGS'!R83</f>
        <v>5.9718E-2</v>
      </c>
      <c r="S83" s="300">
        <f>'2M - SGS'!S83</f>
        <v>2.6769000000000001E-2</v>
      </c>
      <c r="T83" s="300">
        <f>'2M - SGS'!T83</f>
        <v>4.2950000000000002E-3</v>
      </c>
      <c r="U83" s="300">
        <f>'2M - SGS'!U83</f>
        <v>2.895E-3</v>
      </c>
      <c r="V83" s="300">
        <f>'2M - SGS'!V83</f>
        <v>3.4320000000000002E-3</v>
      </c>
      <c r="W83" s="300">
        <f>'2M - SGS'!W83</f>
        <v>9.4020000000000006E-3</v>
      </c>
      <c r="X83" s="300">
        <f>'2M - SGS'!X83</f>
        <v>5.5496999999999998E-2</v>
      </c>
      <c r="Y83" s="300">
        <f>'2M - SGS'!Y83</f>
        <v>0.115452</v>
      </c>
      <c r="Z83" s="300">
        <f>'2M - SGS'!Z83</f>
        <v>0.20278099999999999</v>
      </c>
      <c r="AA83" s="300">
        <f>'2M - SGS'!AA83</f>
        <v>0.210397</v>
      </c>
      <c r="AB83" s="300">
        <f>'2M - SGS'!AB83</f>
        <v>0.17743600000000001</v>
      </c>
      <c r="AC83" s="300">
        <f>'2M - SGS'!AC83</f>
        <v>0.13192400000000001</v>
      </c>
      <c r="AD83" s="300">
        <f>'2M - SGS'!AD83</f>
        <v>5.9718E-2</v>
      </c>
      <c r="AE83" s="300">
        <f>'2M - SGS'!AE83</f>
        <v>2.6769000000000001E-2</v>
      </c>
      <c r="AF83" s="300">
        <f>'2M - SGS'!AF83</f>
        <v>4.2950000000000002E-3</v>
      </c>
      <c r="AG83" s="300">
        <f>'2M - SGS'!AG83</f>
        <v>2.895E-3</v>
      </c>
      <c r="AH83" s="300">
        <f>'2M - SGS'!AH83</f>
        <v>3.4320000000000002E-3</v>
      </c>
      <c r="AI83" s="300">
        <f>'2M - SGS'!AI83</f>
        <v>9.4020000000000006E-3</v>
      </c>
      <c r="AJ83" s="300">
        <f>'2M - SGS'!AJ83</f>
        <v>5.5496999999999998E-2</v>
      </c>
      <c r="AK83" s="300">
        <f>'2M - SGS'!AK83</f>
        <v>0.115452</v>
      </c>
      <c r="AL83" s="300">
        <f>'2M - SGS'!AL83</f>
        <v>0.20278099999999999</v>
      </c>
      <c r="AM83" s="300">
        <f>'2M - SGS'!AM83</f>
        <v>0.210397</v>
      </c>
      <c r="AN83" s="300">
        <f>'2M - SGS'!AN83</f>
        <v>0.17743600000000001</v>
      </c>
      <c r="AO83" s="300">
        <f>'2M - SGS'!AO83</f>
        <v>0.13192400000000001</v>
      </c>
      <c r="AP83" s="300">
        <f>'2M - SGS'!AP83</f>
        <v>5.9718E-2</v>
      </c>
      <c r="AQ83" s="300">
        <f>'2M - SGS'!AQ83</f>
        <v>2.6769000000000001E-2</v>
      </c>
      <c r="AR83" s="300">
        <f>'2M - SGS'!AR83</f>
        <v>4.2950000000000002E-3</v>
      </c>
      <c r="AS83" s="300">
        <f>'2M - SGS'!AS83</f>
        <v>2.895E-3</v>
      </c>
      <c r="AT83" s="300">
        <f>'2M - SGS'!AT83</f>
        <v>3.4320000000000002E-3</v>
      </c>
      <c r="AU83" s="300">
        <f>'2M - SGS'!AU83</f>
        <v>9.4020000000000006E-3</v>
      </c>
      <c r="AV83" s="300">
        <f>'2M - SGS'!AV83</f>
        <v>5.5496999999999998E-2</v>
      </c>
      <c r="AW83" s="300">
        <f>'2M - SGS'!AW83</f>
        <v>0.115452</v>
      </c>
      <c r="AX83" s="300">
        <f>'2M - SGS'!AX83</f>
        <v>0.20278099999999999</v>
      </c>
      <c r="AY83" s="300">
        <f>'2M - SGS'!AY83</f>
        <v>0.210397</v>
      </c>
      <c r="BA83" s="210">
        <f t="shared" si="56"/>
        <v>0.99999800000000016</v>
      </c>
    </row>
    <row r="84" spans="1:53" ht="15.75" x14ac:dyDescent="0.25">
      <c r="A84" s="587"/>
      <c r="B84" s="13" t="str">
        <f t="shared" si="57"/>
        <v>HVAC</v>
      </c>
      <c r="C84" s="300">
        <f>'2M - SGS'!C84</f>
        <v>0.107824</v>
      </c>
      <c r="D84" s="300">
        <f>'2M - SGS'!D84</f>
        <v>9.1051999999999994E-2</v>
      </c>
      <c r="E84" s="300">
        <f>'2M - SGS'!E84</f>
        <v>7.1135000000000004E-2</v>
      </c>
      <c r="F84" s="300">
        <f>'2M - SGS'!F84</f>
        <v>4.1179E-2</v>
      </c>
      <c r="G84" s="300">
        <f>'2M - SGS'!G84</f>
        <v>4.4423999999999998E-2</v>
      </c>
      <c r="H84" s="300">
        <f>'2M - SGS'!H84</f>
        <v>0.106128</v>
      </c>
      <c r="I84" s="300">
        <f>'2M - SGS'!I84</f>
        <v>0.14288100000000001</v>
      </c>
      <c r="J84" s="300">
        <f>'2M - SGS'!J84</f>
        <v>0.133494</v>
      </c>
      <c r="K84" s="300">
        <f>'2M - SGS'!K84</f>
        <v>5.781E-2</v>
      </c>
      <c r="L84" s="300">
        <f>'2M - SGS'!L84</f>
        <v>3.8018000000000003E-2</v>
      </c>
      <c r="M84" s="300">
        <f>'2M - SGS'!M84</f>
        <v>6.2103999999999999E-2</v>
      </c>
      <c r="N84" s="300">
        <f>'2M - SGS'!N84</f>
        <v>0.10395</v>
      </c>
      <c r="O84" s="300">
        <f>'2M - SGS'!O84</f>
        <v>0.107824</v>
      </c>
      <c r="P84" s="300">
        <f>'2M - SGS'!P84</f>
        <v>9.1051999999999994E-2</v>
      </c>
      <c r="Q84" s="300">
        <f>'2M - SGS'!Q84</f>
        <v>7.1135000000000004E-2</v>
      </c>
      <c r="R84" s="300">
        <f>'2M - SGS'!R84</f>
        <v>4.1179E-2</v>
      </c>
      <c r="S84" s="300">
        <f>'2M - SGS'!S84</f>
        <v>4.4423999999999998E-2</v>
      </c>
      <c r="T84" s="300">
        <f>'2M - SGS'!T84</f>
        <v>0.106128</v>
      </c>
      <c r="U84" s="300">
        <f>'2M - SGS'!U84</f>
        <v>0.14288100000000001</v>
      </c>
      <c r="V84" s="300">
        <f>'2M - SGS'!V84</f>
        <v>0.133494</v>
      </c>
      <c r="W84" s="300">
        <f>'2M - SGS'!W84</f>
        <v>5.781E-2</v>
      </c>
      <c r="X84" s="300">
        <f>'2M - SGS'!X84</f>
        <v>3.8018000000000003E-2</v>
      </c>
      <c r="Y84" s="300">
        <f>'2M - SGS'!Y84</f>
        <v>6.2103999999999999E-2</v>
      </c>
      <c r="Z84" s="300">
        <f>'2M - SGS'!Z84</f>
        <v>0.10395</v>
      </c>
      <c r="AA84" s="300">
        <f>'2M - SGS'!AA84</f>
        <v>0.107824</v>
      </c>
      <c r="AB84" s="300">
        <f>'2M - SGS'!AB84</f>
        <v>9.1051999999999994E-2</v>
      </c>
      <c r="AC84" s="300">
        <f>'2M - SGS'!AC84</f>
        <v>7.1135000000000004E-2</v>
      </c>
      <c r="AD84" s="300">
        <f>'2M - SGS'!AD84</f>
        <v>4.1179E-2</v>
      </c>
      <c r="AE84" s="300">
        <f>'2M - SGS'!AE84</f>
        <v>4.4423999999999998E-2</v>
      </c>
      <c r="AF84" s="300">
        <f>'2M - SGS'!AF84</f>
        <v>0.106128</v>
      </c>
      <c r="AG84" s="300">
        <f>'2M - SGS'!AG84</f>
        <v>0.14288100000000001</v>
      </c>
      <c r="AH84" s="300">
        <f>'2M - SGS'!AH84</f>
        <v>0.133494</v>
      </c>
      <c r="AI84" s="300">
        <f>'2M - SGS'!AI84</f>
        <v>5.781E-2</v>
      </c>
      <c r="AJ84" s="300">
        <f>'2M - SGS'!AJ84</f>
        <v>3.8018000000000003E-2</v>
      </c>
      <c r="AK84" s="300">
        <f>'2M - SGS'!AK84</f>
        <v>6.2103999999999999E-2</v>
      </c>
      <c r="AL84" s="300">
        <f>'2M - SGS'!AL84</f>
        <v>0.10395</v>
      </c>
      <c r="AM84" s="300">
        <f>'2M - SGS'!AM84</f>
        <v>0.107824</v>
      </c>
      <c r="AN84" s="300">
        <f>'2M - SGS'!AN84</f>
        <v>9.1051999999999994E-2</v>
      </c>
      <c r="AO84" s="300">
        <f>'2M - SGS'!AO84</f>
        <v>7.1135000000000004E-2</v>
      </c>
      <c r="AP84" s="300">
        <f>'2M - SGS'!AP84</f>
        <v>4.1179E-2</v>
      </c>
      <c r="AQ84" s="300">
        <f>'2M - SGS'!AQ84</f>
        <v>4.4423999999999998E-2</v>
      </c>
      <c r="AR84" s="300">
        <f>'2M - SGS'!AR84</f>
        <v>0.106128</v>
      </c>
      <c r="AS84" s="300">
        <f>'2M - SGS'!AS84</f>
        <v>0.14288100000000001</v>
      </c>
      <c r="AT84" s="300">
        <f>'2M - SGS'!AT84</f>
        <v>0.133494</v>
      </c>
      <c r="AU84" s="300">
        <f>'2M - SGS'!AU84</f>
        <v>5.781E-2</v>
      </c>
      <c r="AV84" s="300">
        <f>'2M - SGS'!AV84</f>
        <v>3.8018000000000003E-2</v>
      </c>
      <c r="AW84" s="300">
        <f>'2M - SGS'!AW84</f>
        <v>6.2103999999999999E-2</v>
      </c>
      <c r="AX84" s="300">
        <f>'2M - SGS'!AX84</f>
        <v>0.10395</v>
      </c>
      <c r="AY84" s="300">
        <f>'2M - SGS'!AY84</f>
        <v>0.107824</v>
      </c>
      <c r="BA84" s="210">
        <f t="shared" si="56"/>
        <v>0.99999900000000008</v>
      </c>
    </row>
    <row r="85" spans="1:53" ht="15.75" x14ac:dyDescent="0.25">
      <c r="A85" s="587"/>
      <c r="B85" s="13" t="str">
        <f t="shared" si="57"/>
        <v>Lighting</v>
      </c>
      <c r="C85" s="300">
        <f>'2M - SGS'!C85</f>
        <v>9.3563999999999994E-2</v>
      </c>
      <c r="D85" s="300">
        <f>'2M - SGS'!D85</f>
        <v>7.2162000000000004E-2</v>
      </c>
      <c r="E85" s="300">
        <f>'2M - SGS'!E85</f>
        <v>7.8372999999999998E-2</v>
      </c>
      <c r="F85" s="300">
        <f>'2M - SGS'!F85</f>
        <v>7.6534000000000005E-2</v>
      </c>
      <c r="G85" s="300">
        <f>'2M - SGS'!G85</f>
        <v>9.4246999999999997E-2</v>
      </c>
      <c r="H85" s="300">
        <f>'2M - SGS'!H85</f>
        <v>7.5599E-2</v>
      </c>
      <c r="I85" s="300">
        <f>'2M - SGS'!I85</f>
        <v>9.6199999999999994E-2</v>
      </c>
      <c r="J85" s="300">
        <f>'2M - SGS'!J85</f>
        <v>7.7077999999999994E-2</v>
      </c>
      <c r="K85" s="300">
        <f>'2M - SGS'!K85</f>
        <v>8.1374000000000002E-2</v>
      </c>
      <c r="L85" s="300">
        <f>'2M - SGS'!L85</f>
        <v>9.4072000000000003E-2</v>
      </c>
      <c r="M85" s="300">
        <f>'2M - SGS'!M85</f>
        <v>7.6706999999999997E-2</v>
      </c>
      <c r="N85" s="300">
        <f>'2M - SGS'!N85</f>
        <v>8.4089999999999998E-2</v>
      </c>
      <c r="O85" s="300">
        <f>'2M - SGS'!O85</f>
        <v>9.3563999999999994E-2</v>
      </c>
      <c r="P85" s="300">
        <f>'2M - SGS'!P85</f>
        <v>7.2162000000000004E-2</v>
      </c>
      <c r="Q85" s="300">
        <f>'2M - SGS'!Q85</f>
        <v>7.8372999999999998E-2</v>
      </c>
      <c r="R85" s="300">
        <f>'2M - SGS'!R85</f>
        <v>7.6534000000000005E-2</v>
      </c>
      <c r="S85" s="300">
        <f>'2M - SGS'!S85</f>
        <v>9.4246999999999997E-2</v>
      </c>
      <c r="T85" s="300">
        <f>'2M - SGS'!T85</f>
        <v>7.5599E-2</v>
      </c>
      <c r="U85" s="300">
        <f>'2M - SGS'!U85</f>
        <v>9.6199999999999994E-2</v>
      </c>
      <c r="V85" s="300">
        <f>'2M - SGS'!V85</f>
        <v>7.7077999999999994E-2</v>
      </c>
      <c r="W85" s="300">
        <f>'2M - SGS'!W85</f>
        <v>8.1374000000000002E-2</v>
      </c>
      <c r="X85" s="300">
        <f>'2M - SGS'!X85</f>
        <v>9.4072000000000003E-2</v>
      </c>
      <c r="Y85" s="300">
        <f>'2M - SGS'!Y85</f>
        <v>7.6706999999999997E-2</v>
      </c>
      <c r="Z85" s="300">
        <f>'2M - SGS'!Z85</f>
        <v>8.4089999999999998E-2</v>
      </c>
      <c r="AA85" s="300">
        <f>'2M - SGS'!AA85</f>
        <v>9.3563999999999994E-2</v>
      </c>
      <c r="AB85" s="300">
        <f>'2M - SGS'!AB85</f>
        <v>7.2162000000000004E-2</v>
      </c>
      <c r="AC85" s="300">
        <f>'2M - SGS'!AC85</f>
        <v>7.8372999999999998E-2</v>
      </c>
      <c r="AD85" s="300">
        <f>'2M - SGS'!AD85</f>
        <v>7.6534000000000005E-2</v>
      </c>
      <c r="AE85" s="300">
        <f>'2M - SGS'!AE85</f>
        <v>9.4246999999999997E-2</v>
      </c>
      <c r="AF85" s="300">
        <f>'2M - SGS'!AF85</f>
        <v>7.5599E-2</v>
      </c>
      <c r="AG85" s="300">
        <f>'2M - SGS'!AG85</f>
        <v>9.6199999999999994E-2</v>
      </c>
      <c r="AH85" s="300">
        <f>'2M - SGS'!AH85</f>
        <v>7.7077999999999994E-2</v>
      </c>
      <c r="AI85" s="300">
        <f>'2M - SGS'!AI85</f>
        <v>8.1374000000000002E-2</v>
      </c>
      <c r="AJ85" s="300">
        <f>'2M - SGS'!AJ85</f>
        <v>9.4072000000000003E-2</v>
      </c>
      <c r="AK85" s="300">
        <f>'2M - SGS'!AK85</f>
        <v>7.6706999999999997E-2</v>
      </c>
      <c r="AL85" s="300">
        <f>'2M - SGS'!AL85</f>
        <v>8.4089999999999998E-2</v>
      </c>
      <c r="AM85" s="300">
        <f>'2M - SGS'!AM85</f>
        <v>9.3563999999999994E-2</v>
      </c>
      <c r="AN85" s="300">
        <f>'2M - SGS'!AN85</f>
        <v>7.2162000000000004E-2</v>
      </c>
      <c r="AO85" s="300">
        <f>'2M - SGS'!AO85</f>
        <v>7.8372999999999998E-2</v>
      </c>
      <c r="AP85" s="300">
        <f>'2M - SGS'!AP85</f>
        <v>7.6534000000000005E-2</v>
      </c>
      <c r="AQ85" s="300">
        <f>'2M - SGS'!AQ85</f>
        <v>9.4246999999999997E-2</v>
      </c>
      <c r="AR85" s="300">
        <f>'2M - SGS'!AR85</f>
        <v>7.5599E-2</v>
      </c>
      <c r="AS85" s="300">
        <f>'2M - SGS'!AS85</f>
        <v>9.6199999999999994E-2</v>
      </c>
      <c r="AT85" s="300">
        <f>'2M - SGS'!AT85</f>
        <v>7.7077999999999994E-2</v>
      </c>
      <c r="AU85" s="300">
        <f>'2M - SGS'!AU85</f>
        <v>8.1374000000000002E-2</v>
      </c>
      <c r="AV85" s="300">
        <f>'2M - SGS'!AV85</f>
        <v>9.4072000000000003E-2</v>
      </c>
      <c r="AW85" s="300">
        <f>'2M - SGS'!AW85</f>
        <v>7.6706999999999997E-2</v>
      </c>
      <c r="AX85" s="300">
        <f>'2M - SGS'!AX85</f>
        <v>8.4089999999999998E-2</v>
      </c>
      <c r="AY85" s="300">
        <f>'2M - SGS'!AY85</f>
        <v>9.3563999999999994E-2</v>
      </c>
      <c r="BA85" s="210">
        <f t="shared" si="56"/>
        <v>1</v>
      </c>
    </row>
    <row r="86" spans="1:53" ht="15.75" x14ac:dyDescent="0.25">
      <c r="A86" s="587"/>
      <c r="B86" s="13" t="str">
        <f t="shared" si="57"/>
        <v>Miscellaneous</v>
      </c>
      <c r="C86" s="300">
        <f>'2M - SGS'!C86</f>
        <v>8.5109000000000004E-2</v>
      </c>
      <c r="D86" s="300">
        <f>'2M - SGS'!D86</f>
        <v>7.7715000000000006E-2</v>
      </c>
      <c r="E86" s="300">
        <f>'2M - SGS'!E86</f>
        <v>8.6136000000000004E-2</v>
      </c>
      <c r="F86" s="300">
        <f>'2M - SGS'!F86</f>
        <v>7.9796000000000006E-2</v>
      </c>
      <c r="G86" s="300">
        <f>'2M - SGS'!G86</f>
        <v>8.5334999999999994E-2</v>
      </c>
      <c r="H86" s="300">
        <f>'2M - SGS'!H86</f>
        <v>8.1994999999999998E-2</v>
      </c>
      <c r="I86" s="300">
        <f>'2M - SGS'!I86</f>
        <v>8.4098999999999993E-2</v>
      </c>
      <c r="J86" s="300">
        <f>'2M - SGS'!J86</f>
        <v>8.4198999999999996E-2</v>
      </c>
      <c r="K86" s="300">
        <f>'2M - SGS'!K86</f>
        <v>8.2512000000000002E-2</v>
      </c>
      <c r="L86" s="300">
        <f>'2M - SGS'!L86</f>
        <v>8.5277000000000006E-2</v>
      </c>
      <c r="M86" s="300">
        <f>'2M - SGS'!M86</f>
        <v>8.2588999999999996E-2</v>
      </c>
      <c r="N86" s="300">
        <f>'2M - SGS'!N86</f>
        <v>8.5237999999999994E-2</v>
      </c>
      <c r="O86" s="300">
        <f>'2M - SGS'!O86</f>
        <v>8.5109000000000004E-2</v>
      </c>
      <c r="P86" s="300">
        <f>'2M - SGS'!P86</f>
        <v>7.7715000000000006E-2</v>
      </c>
      <c r="Q86" s="300">
        <f>'2M - SGS'!Q86</f>
        <v>8.6136000000000004E-2</v>
      </c>
      <c r="R86" s="300">
        <f>'2M - SGS'!R86</f>
        <v>7.9796000000000006E-2</v>
      </c>
      <c r="S86" s="300">
        <f>'2M - SGS'!S86</f>
        <v>8.5334999999999994E-2</v>
      </c>
      <c r="T86" s="300">
        <f>'2M - SGS'!T86</f>
        <v>8.1994999999999998E-2</v>
      </c>
      <c r="U86" s="300">
        <f>'2M - SGS'!U86</f>
        <v>8.4098999999999993E-2</v>
      </c>
      <c r="V86" s="300">
        <f>'2M - SGS'!V86</f>
        <v>8.4198999999999996E-2</v>
      </c>
      <c r="W86" s="300">
        <f>'2M - SGS'!W86</f>
        <v>8.2512000000000002E-2</v>
      </c>
      <c r="X86" s="300">
        <f>'2M - SGS'!X86</f>
        <v>8.5277000000000006E-2</v>
      </c>
      <c r="Y86" s="300">
        <f>'2M - SGS'!Y86</f>
        <v>8.2588999999999996E-2</v>
      </c>
      <c r="Z86" s="300">
        <f>'2M - SGS'!Z86</f>
        <v>8.5237999999999994E-2</v>
      </c>
      <c r="AA86" s="300">
        <f>'2M - SGS'!AA86</f>
        <v>8.5109000000000004E-2</v>
      </c>
      <c r="AB86" s="300">
        <f>'2M - SGS'!AB86</f>
        <v>7.7715000000000006E-2</v>
      </c>
      <c r="AC86" s="300">
        <f>'2M - SGS'!AC86</f>
        <v>8.6136000000000004E-2</v>
      </c>
      <c r="AD86" s="300">
        <f>'2M - SGS'!AD86</f>
        <v>7.9796000000000006E-2</v>
      </c>
      <c r="AE86" s="300">
        <f>'2M - SGS'!AE86</f>
        <v>8.5334999999999994E-2</v>
      </c>
      <c r="AF86" s="300">
        <f>'2M - SGS'!AF86</f>
        <v>8.1994999999999998E-2</v>
      </c>
      <c r="AG86" s="300">
        <f>'2M - SGS'!AG86</f>
        <v>8.4098999999999993E-2</v>
      </c>
      <c r="AH86" s="300">
        <f>'2M - SGS'!AH86</f>
        <v>8.4198999999999996E-2</v>
      </c>
      <c r="AI86" s="300">
        <f>'2M - SGS'!AI86</f>
        <v>8.2512000000000002E-2</v>
      </c>
      <c r="AJ86" s="300">
        <f>'2M - SGS'!AJ86</f>
        <v>8.5277000000000006E-2</v>
      </c>
      <c r="AK86" s="300">
        <f>'2M - SGS'!AK86</f>
        <v>8.2588999999999996E-2</v>
      </c>
      <c r="AL86" s="300">
        <f>'2M - SGS'!AL86</f>
        <v>8.5237999999999994E-2</v>
      </c>
      <c r="AM86" s="300">
        <f>'2M - SGS'!AM86</f>
        <v>8.5109000000000004E-2</v>
      </c>
      <c r="AN86" s="300">
        <f>'2M - SGS'!AN86</f>
        <v>7.7715000000000006E-2</v>
      </c>
      <c r="AO86" s="300">
        <f>'2M - SGS'!AO86</f>
        <v>8.6136000000000004E-2</v>
      </c>
      <c r="AP86" s="300">
        <f>'2M - SGS'!AP86</f>
        <v>7.9796000000000006E-2</v>
      </c>
      <c r="AQ86" s="300">
        <f>'2M - SGS'!AQ86</f>
        <v>8.5334999999999994E-2</v>
      </c>
      <c r="AR86" s="300">
        <f>'2M - SGS'!AR86</f>
        <v>8.1994999999999998E-2</v>
      </c>
      <c r="AS86" s="300">
        <f>'2M - SGS'!AS86</f>
        <v>8.4098999999999993E-2</v>
      </c>
      <c r="AT86" s="300">
        <f>'2M - SGS'!AT86</f>
        <v>8.4198999999999996E-2</v>
      </c>
      <c r="AU86" s="300">
        <f>'2M - SGS'!AU86</f>
        <v>8.2512000000000002E-2</v>
      </c>
      <c r="AV86" s="300">
        <f>'2M - SGS'!AV86</f>
        <v>8.5277000000000006E-2</v>
      </c>
      <c r="AW86" s="300">
        <f>'2M - SGS'!AW86</f>
        <v>8.2588999999999996E-2</v>
      </c>
      <c r="AX86" s="300">
        <f>'2M - SGS'!AX86</f>
        <v>8.5237999999999994E-2</v>
      </c>
      <c r="AY86" s="300">
        <f>'2M - SGS'!AY86</f>
        <v>8.5109000000000004E-2</v>
      </c>
      <c r="BA86" s="210">
        <f t="shared" si="56"/>
        <v>1.0000000000000002</v>
      </c>
    </row>
    <row r="87" spans="1:53" ht="15.75" x14ac:dyDescent="0.25">
      <c r="A87" s="587"/>
      <c r="B87" s="13" t="str">
        <f t="shared" si="57"/>
        <v>Motors</v>
      </c>
      <c r="C87" s="300">
        <f>'2M - SGS'!C87</f>
        <v>8.5109000000000004E-2</v>
      </c>
      <c r="D87" s="300">
        <f>'2M - SGS'!D87</f>
        <v>7.7715000000000006E-2</v>
      </c>
      <c r="E87" s="300">
        <f>'2M - SGS'!E87</f>
        <v>8.6136000000000004E-2</v>
      </c>
      <c r="F87" s="300">
        <f>'2M - SGS'!F87</f>
        <v>7.9796000000000006E-2</v>
      </c>
      <c r="G87" s="300">
        <f>'2M - SGS'!G87</f>
        <v>8.5334999999999994E-2</v>
      </c>
      <c r="H87" s="300">
        <f>'2M - SGS'!H87</f>
        <v>8.1994999999999998E-2</v>
      </c>
      <c r="I87" s="300">
        <f>'2M - SGS'!I87</f>
        <v>8.4098999999999993E-2</v>
      </c>
      <c r="J87" s="300">
        <f>'2M - SGS'!J87</f>
        <v>8.4198999999999996E-2</v>
      </c>
      <c r="K87" s="300">
        <f>'2M - SGS'!K87</f>
        <v>8.2512000000000002E-2</v>
      </c>
      <c r="L87" s="300">
        <f>'2M - SGS'!L87</f>
        <v>8.5277000000000006E-2</v>
      </c>
      <c r="M87" s="300">
        <f>'2M - SGS'!M87</f>
        <v>8.2588999999999996E-2</v>
      </c>
      <c r="N87" s="300">
        <f>'2M - SGS'!N87</f>
        <v>8.5237999999999994E-2</v>
      </c>
      <c r="O87" s="300">
        <f>'2M - SGS'!O87</f>
        <v>8.5109000000000004E-2</v>
      </c>
      <c r="P87" s="300">
        <f>'2M - SGS'!P87</f>
        <v>7.7715000000000006E-2</v>
      </c>
      <c r="Q87" s="300">
        <f>'2M - SGS'!Q87</f>
        <v>8.6136000000000004E-2</v>
      </c>
      <c r="R87" s="300">
        <f>'2M - SGS'!R87</f>
        <v>7.9796000000000006E-2</v>
      </c>
      <c r="S87" s="300">
        <f>'2M - SGS'!S87</f>
        <v>8.5334999999999994E-2</v>
      </c>
      <c r="T87" s="300">
        <f>'2M - SGS'!T87</f>
        <v>8.1994999999999998E-2</v>
      </c>
      <c r="U87" s="300">
        <f>'2M - SGS'!U87</f>
        <v>8.4098999999999993E-2</v>
      </c>
      <c r="V87" s="300">
        <f>'2M - SGS'!V87</f>
        <v>8.4198999999999996E-2</v>
      </c>
      <c r="W87" s="300">
        <f>'2M - SGS'!W87</f>
        <v>8.2512000000000002E-2</v>
      </c>
      <c r="X87" s="300">
        <f>'2M - SGS'!X87</f>
        <v>8.5277000000000006E-2</v>
      </c>
      <c r="Y87" s="300">
        <f>'2M - SGS'!Y87</f>
        <v>8.2588999999999996E-2</v>
      </c>
      <c r="Z87" s="300">
        <f>'2M - SGS'!Z87</f>
        <v>8.5237999999999994E-2</v>
      </c>
      <c r="AA87" s="300">
        <f>'2M - SGS'!AA87</f>
        <v>8.5109000000000004E-2</v>
      </c>
      <c r="AB87" s="300">
        <f>'2M - SGS'!AB87</f>
        <v>7.7715000000000006E-2</v>
      </c>
      <c r="AC87" s="300">
        <f>'2M - SGS'!AC87</f>
        <v>8.6136000000000004E-2</v>
      </c>
      <c r="AD87" s="300">
        <f>'2M - SGS'!AD87</f>
        <v>7.9796000000000006E-2</v>
      </c>
      <c r="AE87" s="300">
        <f>'2M - SGS'!AE87</f>
        <v>8.5334999999999994E-2</v>
      </c>
      <c r="AF87" s="300">
        <f>'2M - SGS'!AF87</f>
        <v>8.1994999999999998E-2</v>
      </c>
      <c r="AG87" s="300">
        <f>'2M - SGS'!AG87</f>
        <v>8.4098999999999993E-2</v>
      </c>
      <c r="AH87" s="300">
        <f>'2M - SGS'!AH87</f>
        <v>8.4198999999999996E-2</v>
      </c>
      <c r="AI87" s="300">
        <f>'2M - SGS'!AI87</f>
        <v>8.2512000000000002E-2</v>
      </c>
      <c r="AJ87" s="300">
        <f>'2M - SGS'!AJ87</f>
        <v>8.5277000000000006E-2</v>
      </c>
      <c r="AK87" s="300">
        <f>'2M - SGS'!AK87</f>
        <v>8.2588999999999996E-2</v>
      </c>
      <c r="AL87" s="300">
        <f>'2M - SGS'!AL87</f>
        <v>8.5237999999999994E-2</v>
      </c>
      <c r="AM87" s="300">
        <f>'2M - SGS'!AM87</f>
        <v>8.5109000000000004E-2</v>
      </c>
      <c r="AN87" s="300">
        <f>'2M - SGS'!AN87</f>
        <v>7.7715000000000006E-2</v>
      </c>
      <c r="AO87" s="300">
        <f>'2M - SGS'!AO87</f>
        <v>8.6136000000000004E-2</v>
      </c>
      <c r="AP87" s="300">
        <f>'2M - SGS'!AP87</f>
        <v>7.9796000000000006E-2</v>
      </c>
      <c r="AQ87" s="300">
        <f>'2M - SGS'!AQ87</f>
        <v>8.5334999999999994E-2</v>
      </c>
      <c r="AR87" s="300">
        <f>'2M - SGS'!AR87</f>
        <v>8.1994999999999998E-2</v>
      </c>
      <c r="AS87" s="300">
        <f>'2M - SGS'!AS87</f>
        <v>8.4098999999999993E-2</v>
      </c>
      <c r="AT87" s="300">
        <f>'2M - SGS'!AT87</f>
        <v>8.4198999999999996E-2</v>
      </c>
      <c r="AU87" s="300">
        <f>'2M - SGS'!AU87</f>
        <v>8.2512000000000002E-2</v>
      </c>
      <c r="AV87" s="300">
        <f>'2M - SGS'!AV87</f>
        <v>8.5277000000000006E-2</v>
      </c>
      <c r="AW87" s="300">
        <f>'2M - SGS'!AW87</f>
        <v>8.2588999999999996E-2</v>
      </c>
      <c r="AX87" s="300">
        <f>'2M - SGS'!AX87</f>
        <v>8.5237999999999994E-2</v>
      </c>
      <c r="AY87" s="300">
        <f>'2M - SGS'!AY87</f>
        <v>8.5109000000000004E-2</v>
      </c>
      <c r="BA87" s="210">
        <f t="shared" si="56"/>
        <v>1.0000000000000002</v>
      </c>
    </row>
    <row r="88" spans="1:53" ht="15.75" x14ac:dyDescent="0.25">
      <c r="A88" s="587"/>
      <c r="B88" s="13" t="str">
        <f t="shared" si="57"/>
        <v>Process</v>
      </c>
      <c r="C88" s="300">
        <f>'2M - SGS'!C88</f>
        <v>8.5109000000000004E-2</v>
      </c>
      <c r="D88" s="300">
        <f>'2M - SGS'!D88</f>
        <v>7.7715000000000006E-2</v>
      </c>
      <c r="E88" s="300">
        <f>'2M - SGS'!E88</f>
        <v>8.6136000000000004E-2</v>
      </c>
      <c r="F88" s="300">
        <f>'2M - SGS'!F88</f>
        <v>7.9796000000000006E-2</v>
      </c>
      <c r="G88" s="300">
        <f>'2M - SGS'!G88</f>
        <v>8.5334999999999994E-2</v>
      </c>
      <c r="H88" s="300">
        <f>'2M - SGS'!H88</f>
        <v>8.1994999999999998E-2</v>
      </c>
      <c r="I88" s="300">
        <f>'2M - SGS'!I88</f>
        <v>8.4098999999999993E-2</v>
      </c>
      <c r="J88" s="300">
        <f>'2M - SGS'!J88</f>
        <v>8.4198999999999996E-2</v>
      </c>
      <c r="K88" s="300">
        <f>'2M - SGS'!K88</f>
        <v>8.2512000000000002E-2</v>
      </c>
      <c r="L88" s="300">
        <f>'2M - SGS'!L88</f>
        <v>8.5277000000000006E-2</v>
      </c>
      <c r="M88" s="300">
        <f>'2M - SGS'!M88</f>
        <v>8.2588999999999996E-2</v>
      </c>
      <c r="N88" s="300">
        <f>'2M - SGS'!N88</f>
        <v>8.5237999999999994E-2</v>
      </c>
      <c r="O88" s="300">
        <f>'2M - SGS'!O88</f>
        <v>8.5109000000000004E-2</v>
      </c>
      <c r="P88" s="300">
        <f>'2M - SGS'!P88</f>
        <v>7.7715000000000006E-2</v>
      </c>
      <c r="Q88" s="300">
        <f>'2M - SGS'!Q88</f>
        <v>8.6136000000000004E-2</v>
      </c>
      <c r="R88" s="300">
        <f>'2M - SGS'!R88</f>
        <v>7.9796000000000006E-2</v>
      </c>
      <c r="S88" s="300">
        <f>'2M - SGS'!S88</f>
        <v>8.5334999999999994E-2</v>
      </c>
      <c r="T88" s="300">
        <f>'2M - SGS'!T88</f>
        <v>8.1994999999999998E-2</v>
      </c>
      <c r="U88" s="300">
        <f>'2M - SGS'!U88</f>
        <v>8.4098999999999993E-2</v>
      </c>
      <c r="V88" s="300">
        <f>'2M - SGS'!V88</f>
        <v>8.4198999999999996E-2</v>
      </c>
      <c r="W88" s="300">
        <f>'2M - SGS'!W88</f>
        <v>8.2512000000000002E-2</v>
      </c>
      <c r="X88" s="300">
        <f>'2M - SGS'!X88</f>
        <v>8.5277000000000006E-2</v>
      </c>
      <c r="Y88" s="300">
        <f>'2M - SGS'!Y88</f>
        <v>8.2588999999999996E-2</v>
      </c>
      <c r="Z88" s="300">
        <f>'2M - SGS'!Z88</f>
        <v>8.5237999999999994E-2</v>
      </c>
      <c r="AA88" s="300">
        <f>'2M - SGS'!AA88</f>
        <v>8.5109000000000004E-2</v>
      </c>
      <c r="AB88" s="300">
        <f>'2M - SGS'!AB88</f>
        <v>7.7715000000000006E-2</v>
      </c>
      <c r="AC88" s="300">
        <f>'2M - SGS'!AC88</f>
        <v>8.6136000000000004E-2</v>
      </c>
      <c r="AD88" s="300">
        <f>'2M - SGS'!AD88</f>
        <v>7.9796000000000006E-2</v>
      </c>
      <c r="AE88" s="300">
        <f>'2M - SGS'!AE88</f>
        <v>8.5334999999999994E-2</v>
      </c>
      <c r="AF88" s="300">
        <f>'2M - SGS'!AF88</f>
        <v>8.1994999999999998E-2</v>
      </c>
      <c r="AG88" s="300">
        <f>'2M - SGS'!AG88</f>
        <v>8.4098999999999993E-2</v>
      </c>
      <c r="AH88" s="300">
        <f>'2M - SGS'!AH88</f>
        <v>8.4198999999999996E-2</v>
      </c>
      <c r="AI88" s="300">
        <f>'2M - SGS'!AI88</f>
        <v>8.2512000000000002E-2</v>
      </c>
      <c r="AJ88" s="300">
        <f>'2M - SGS'!AJ88</f>
        <v>8.5277000000000006E-2</v>
      </c>
      <c r="AK88" s="300">
        <f>'2M - SGS'!AK88</f>
        <v>8.2588999999999996E-2</v>
      </c>
      <c r="AL88" s="300">
        <f>'2M - SGS'!AL88</f>
        <v>8.5237999999999994E-2</v>
      </c>
      <c r="AM88" s="300">
        <f>'2M - SGS'!AM88</f>
        <v>8.5109000000000004E-2</v>
      </c>
      <c r="AN88" s="300">
        <f>'2M - SGS'!AN88</f>
        <v>7.7715000000000006E-2</v>
      </c>
      <c r="AO88" s="300">
        <f>'2M - SGS'!AO88</f>
        <v>8.6136000000000004E-2</v>
      </c>
      <c r="AP88" s="300">
        <f>'2M - SGS'!AP88</f>
        <v>7.9796000000000006E-2</v>
      </c>
      <c r="AQ88" s="300">
        <f>'2M - SGS'!AQ88</f>
        <v>8.5334999999999994E-2</v>
      </c>
      <c r="AR88" s="300">
        <f>'2M - SGS'!AR88</f>
        <v>8.1994999999999998E-2</v>
      </c>
      <c r="AS88" s="300">
        <f>'2M - SGS'!AS88</f>
        <v>8.4098999999999993E-2</v>
      </c>
      <c r="AT88" s="300">
        <f>'2M - SGS'!AT88</f>
        <v>8.4198999999999996E-2</v>
      </c>
      <c r="AU88" s="300">
        <f>'2M - SGS'!AU88</f>
        <v>8.2512000000000002E-2</v>
      </c>
      <c r="AV88" s="300">
        <f>'2M - SGS'!AV88</f>
        <v>8.5277000000000006E-2</v>
      </c>
      <c r="AW88" s="300">
        <f>'2M - SGS'!AW88</f>
        <v>8.2588999999999996E-2</v>
      </c>
      <c r="AX88" s="300">
        <f>'2M - SGS'!AX88</f>
        <v>8.5237999999999994E-2</v>
      </c>
      <c r="AY88" s="300">
        <f>'2M - SGS'!AY88</f>
        <v>8.5109000000000004E-2</v>
      </c>
      <c r="BA88" s="210">
        <f t="shared" si="56"/>
        <v>1.0000000000000002</v>
      </c>
    </row>
    <row r="89" spans="1:53" ht="15.75" x14ac:dyDescent="0.25">
      <c r="A89" s="587"/>
      <c r="B89" s="13" t="str">
        <f t="shared" si="57"/>
        <v>Refrigeration</v>
      </c>
      <c r="C89" s="300">
        <f>'2M - SGS'!C89</f>
        <v>8.3486000000000005E-2</v>
      </c>
      <c r="D89" s="300">
        <f>'2M - SGS'!D89</f>
        <v>7.6158000000000003E-2</v>
      </c>
      <c r="E89" s="300">
        <f>'2M - SGS'!E89</f>
        <v>8.3346000000000003E-2</v>
      </c>
      <c r="F89" s="300">
        <f>'2M - SGS'!F89</f>
        <v>8.0782999999999994E-2</v>
      </c>
      <c r="G89" s="300">
        <f>'2M - SGS'!G89</f>
        <v>8.5133E-2</v>
      </c>
      <c r="H89" s="300">
        <f>'2M - SGS'!H89</f>
        <v>8.4294999999999995E-2</v>
      </c>
      <c r="I89" s="300">
        <f>'2M - SGS'!I89</f>
        <v>8.7456999999999993E-2</v>
      </c>
      <c r="J89" s="300">
        <f>'2M - SGS'!J89</f>
        <v>8.7230000000000002E-2</v>
      </c>
      <c r="K89" s="300">
        <f>'2M - SGS'!K89</f>
        <v>8.3319000000000004E-2</v>
      </c>
      <c r="L89" s="300">
        <f>'2M - SGS'!L89</f>
        <v>8.4562999999999999E-2</v>
      </c>
      <c r="M89" s="300">
        <f>'2M - SGS'!M89</f>
        <v>8.1112000000000004E-2</v>
      </c>
      <c r="N89" s="300">
        <f>'2M - SGS'!N89</f>
        <v>8.3118999999999998E-2</v>
      </c>
      <c r="O89" s="300">
        <f>'2M - SGS'!O89</f>
        <v>8.3486000000000005E-2</v>
      </c>
      <c r="P89" s="300">
        <f>'2M - SGS'!P89</f>
        <v>7.6158000000000003E-2</v>
      </c>
      <c r="Q89" s="300">
        <f>'2M - SGS'!Q89</f>
        <v>8.3346000000000003E-2</v>
      </c>
      <c r="R89" s="300">
        <f>'2M - SGS'!R89</f>
        <v>8.0782999999999994E-2</v>
      </c>
      <c r="S89" s="300">
        <f>'2M - SGS'!S89</f>
        <v>8.5133E-2</v>
      </c>
      <c r="T89" s="300">
        <f>'2M - SGS'!T89</f>
        <v>8.4294999999999995E-2</v>
      </c>
      <c r="U89" s="300">
        <f>'2M - SGS'!U89</f>
        <v>8.7456999999999993E-2</v>
      </c>
      <c r="V89" s="300">
        <f>'2M - SGS'!V89</f>
        <v>8.7230000000000002E-2</v>
      </c>
      <c r="W89" s="300">
        <f>'2M - SGS'!W89</f>
        <v>8.3319000000000004E-2</v>
      </c>
      <c r="X89" s="300">
        <f>'2M - SGS'!X89</f>
        <v>8.4562999999999999E-2</v>
      </c>
      <c r="Y89" s="300">
        <f>'2M - SGS'!Y89</f>
        <v>8.1112000000000004E-2</v>
      </c>
      <c r="Z89" s="300">
        <f>'2M - SGS'!Z89</f>
        <v>8.3118999999999998E-2</v>
      </c>
      <c r="AA89" s="300">
        <f>'2M - SGS'!AA89</f>
        <v>8.3486000000000005E-2</v>
      </c>
      <c r="AB89" s="300">
        <f>'2M - SGS'!AB89</f>
        <v>7.6158000000000003E-2</v>
      </c>
      <c r="AC89" s="300">
        <f>'2M - SGS'!AC89</f>
        <v>8.3346000000000003E-2</v>
      </c>
      <c r="AD89" s="300">
        <f>'2M - SGS'!AD89</f>
        <v>8.0782999999999994E-2</v>
      </c>
      <c r="AE89" s="300">
        <f>'2M - SGS'!AE89</f>
        <v>8.5133E-2</v>
      </c>
      <c r="AF89" s="300">
        <f>'2M - SGS'!AF89</f>
        <v>8.4294999999999995E-2</v>
      </c>
      <c r="AG89" s="300">
        <f>'2M - SGS'!AG89</f>
        <v>8.7456999999999993E-2</v>
      </c>
      <c r="AH89" s="300">
        <f>'2M - SGS'!AH89</f>
        <v>8.7230000000000002E-2</v>
      </c>
      <c r="AI89" s="300">
        <f>'2M - SGS'!AI89</f>
        <v>8.3319000000000004E-2</v>
      </c>
      <c r="AJ89" s="300">
        <f>'2M - SGS'!AJ89</f>
        <v>8.4562999999999999E-2</v>
      </c>
      <c r="AK89" s="300">
        <f>'2M - SGS'!AK89</f>
        <v>8.1112000000000004E-2</v>
      </c>
      <c r="AL89" s="300">
        <f>'2M - SGS'!AL89</f>
        <v>8.3118999999999998E-2</v>
      </c>
      <c r="AM89" s="300">
        <f>'2M - SGS'!AM89</f>
        <v>8.3486000000000005E-2</v>
      </c>
      <c r="AN89" s="300">
        <f>'2M - SGS'!AN89</f>
        <v>7.6158000000000003E-2</v>
      </c>
      <c r="AO89" s="300">
        <f>'2M - SGS'!AO89</f>
        <v>8.3346000000000003E-2</v>
      </c>
      <c r="AP89" s="300">
        <f>'2M - SGS'!AP89</f>
        <v>8.0782999999999994E-2</v>
      </c>
      <c r="AQ89" s="300">
        <f>'2M - SGS'!AQ89</f>
        <v>8.5133E-2</v>
      </c>
      <c r="AR89" s="300">
        <f>'2M - SGS'!AR89</f>
        <v>8.4294999999999995E-2</v>
      </c>
      <c r="AS89" s="300">
        <f>'2M - SGS'!AS89</f>
        <v>8.7456999999999993E-2</v>
      </c>
      <c r="AT89" s="300">
        <f>'2M - SGS'!AT89</f>
        <v>8.7230000000000002E-2</v>
      </c>
      <c r="AU89" s="300">
        <f>'2M - SGS'!AU89</f>
        <v>8.3319000000000004E-2</v>
      </c>
      <c r="AV89" s="300">
        <f>'2M - SGS'!AV89</f>
        <v>8.4562999999999999E-2</v>
      </c>
      <c r="AW89" s="300">
        <f>'2M - SGS'!AW89</f>
        <v>8.1112000000000004E-2</v>
      </c>
      <c r="AX89" s="300">
        <f>'2M - SGS'!AX89</f>
        <v>8.3118999999999998E-2</v>
      </c>
      <c r="AY89" s="300">
        <f>'2M - SGS'!AY89</f>
        <v>8.3486000000000005E-2</v>
      </c>
      <c r="BA89" s="210">
        <f t="shared" si="56"/>
        <v>1.0000010000000001</v>
      </c>
    </row>
    <row r="90" spans="1:53" ht="16.5" thickBot="1" x14ac:dyDescent="0.3">
      <c r="A90" s="588"/>
      <c r="B90" s="14" t="str">
        <f t="shared" si="57"/>
        <v>Water Heating</v>
      </c>
      <c r="C90" s="305">
        <f>'2M - SGS'!C90</f>
        <v>0.108255</v>
      </c>
      <c r="D90" s="305">
        <f>'2M - SGS'!D90</f>
        <v>9.1078000000000006E-2</v>
      </c>
      <c r="E90" s="305">
        <f>'2M - SGS'!E90</f>
        <v>8.5239999999999996E-2</v>
      </c>
      <c r="F90" s="305">
        <f>'2M - SGS'!F90</f>
        <v>7.2980000000000003E-2</v>
      </c>
      <c r="G90" s="305">
        <f>'2M - SGS'!G90</f>
        <v>7.9849000000000003E-2</v>
      </c>
      <c r="H90" s="305">
        <f>'2M - SGS'!H90</f>
        <v>7.2720999999999994E-2</v>
      </c>
      <c r="I90" s="305">
        <f>'2M - SGS'!I90</f>
        <v>7.4929999999999997E-2</v>
      </c>
      <c r="J90" s="305">
        <f>'2M - SGS'!J90</f>
        <v>7.5861999999999999E-2</v>
      </c>
      <c r="K90" s="305">
        <f>'2M - SGS'!K90</f>
        <v>7.5733999999999996E-2</v>
      </c>
      <c r="L90" s="305">
        <f>'2M - SGS'!L90</f>
        <v>8.2808000000000007E-2</v>
      </c>
      <c r="M90" s="305">
        <f>'2M - SGS'!M90</f>
        <v>8.6345000000000005E-2</v>
      </c>
      <c r="N90" s="305">
        <f>'2M - SGS'!N90</f>
        <v>9.4200000000000006E-2</v>
      </c>
      <c r="O90" s="305">
        <f>'2M - SGS'!O90</f>
        <v>0.108255</v>
      </c>
      <c r="P90" s="305">
        <f>'2M - SGS'!P90</f>
        <v>9.1078000000000006E-2</v>
      </c>
      <c r="Q90" s="305">
        <f>'2M - SGS'!Q90</f>
        <v>8.5239999999999996E-2</v>
      </c>
      <c r="R90" s="305">
        <f>'2M - SGS'!R90</f>
        <v>7.2980000000000003E-2</v>
      </c>
      <c r="S90" s="305">
        <f>'2M - SGS'!S90</f>
        <v>7.9849000000000003E-2</v>
      </c>
      <c r="T90" s="305">
        <f>'2M - SGS'!T90</f>
        <v>7.2720999999999994E-2</v>
      </c>
      <c r="U90" s="305">
        <f>'2M - SGS'!U90</f>
        <v>7.4929999999999997E-2</v>
      </c>
      <c r="V90" s="305">
        <f>'2M - SGS'!V90</f>
        <v>7.5861999999999999E-2</v>
      </c>
      <c r="W90" s="305">
        <f>'2M - SGS'!W90</f>
        <v>7.5733999999999996E-2</v>
      </c>
      <c r="X90" s="305">
        <f>'2M - SGS'!X90</f>
        <v>8.2808000000000007E-2</v>
      </c>
      <c r="Y90" s="305">
        <f>'2M - SGS'!Y90</f>
        <v>8.6345000000000005E-2</v>
      </c>
      <c r="Z90" s="305">
        <f>'2M - SGS'!Z90</f>
        <v>9.4200000000000006E-2</v>
      </c>
      <c r="AA90" s="305">
        <f>'2M - SGS'!AA90</f>
        <v>0.108255</v>
      </c>
      <c r="AB90" s="305">
        <f>'2M - SGS'!AB90</f>
        <v>9.1078000000000006E-2</v>
      </c>
      <c r="AC90" s="305">
        <f>'2M - SGS'!AC90</f>
        <v>8.5239999999999996E-2</v>
      </c>
      <c r="AD90" s="305">
        <f>'2M - SGS'!AD90</f>
        <v>7.2980000000000003E-2</v>
      </c>
      <c r="AE90" s="305">
        <f>'2M - SGS'!AE90</f>
        <v>7.9849000000000003E-2</v>
      </c>
      <c r="AF90" s="305">
        <f>'2M - SGS'!AF90</f>
        <v>7.2720999999999994E-2</v>
      </c>
      <c r="AG90" s="305">
        <f>'2M - SGS'!AG90</f>
        <v>7.4929999999999997E-2</v>
      </c>
      <c r="AH90" s="305">
        <f>'2M - SGS'!AH90</f>
        <v>7.5861999999999999E-2</v>
      </c>
      <c r="AI90" s="305">
        <f>'2M - SGS'!AI90</f>
        <v>7.5733999999999996E-2</v>
      </c>
      <c r="AJ90" s="305">
        <f>'2M - SGS'!AJ90</f>
        <v>8.2808000000000007E-2</v>
      </c>
      <c r="AK90" s="305">
        <f>'2M - SGS'!AK90</f>
        <v>8.6345000000000005E-2</v>
      </c>
      <c r="AL90" s="305">
        <f>'2M - SGS'!AL90</f>
        <v>9.4200000000000006E-2</v>
      </c>
      <c r="AM90" s="305">
        <f>'2M - SGS'!AM90</f>
        <v>0.108255</v>
      </c>
      <c r="AN90" s="305">
        <f>'2M - SGS'!AN90</f>
        <v>9.1078000000000006E-2</v>
      </c>
      <c r="AO90" s="305">
        <f>'2M - SGS'!AO90</f>
        <v>8.5239999999999996E-2</v>
      </c>
      <c r="AP90" s="305">
        <f>'2M - SGS'!AP90</f>
        <v>7.2980000000000003E-2</v>
      </c>
      <c r="AQ90" s="305">
        <f>'2M - SGS'!AQ90</f>
        <v>7.9849000000000003E-2</v>
      </c>
      <c r="AR90" s="305">
        <f>'2M - SGS'!AR90</f>
        <v>7.2720999999999994E-2</v>
      </c>
      <c r="AS90" s="305">
        <f>'2M - SGS'!AS90</f>
        <v>7.4929999999999997E-2</v>
      </c>
      <c r="AT90" s="305">
        <f>'2M - SGS'!AT90</f>
        <v>7.5861999999999999E-2</v>
      </c>
      <c r="AU90" s="305">
        <f>'2M - SGS'!AU90</f>
        <v>7.5733999999999996E-2</v>
      </c>
      <c r="AV90" s="305">
        <f>'2M - SGS'!AV90</f>
        <v>8.2808000000000007E-2</v>
      </c>
      <c r="AW90" s="305">
        <f>'2M - SGS'!AW90</f>
        <v>8.6345000000000005E-2</v>
      </c>
      <c r="AX90" s="305">
        <f>'2M - SGS'!AX90</f>
        <v>9.4200000000000006E-2</v>
      </c>
      <c r="AY90" s="305">
        <f>'2M - SGS'!AY90</f>
        <v>0.108255</v>
      </c>
      <c r="BA90" s="210">
        <f t="shared" si="56"/>
        <v>1.0000020000000001</v>
      </c>
    </row>
    <row r="91" spans="1:53" ht="15.75" thickBot="1" x14ac:dyDescent="0.3"/>
    <row r="92" spans="1:53" ht="15.75" thickBot="1" x14ac:dyDescent="0.3">
      <c r="A92" s="19"/>
      <c r="B92" s="572" t="s">
        <v>28</v>
      </c>
      <c r="C92" s="146">
        <f>C$4</f>
        <v>44197</v>
      </c>
      <c r="D92" s="146">
        <f t="shared" ref="D92:AY92" si="58">D$4</f>
        <v>44228</v>
      </c>
      <c r="E92" s="146">
        <f t="shared" si="58"/>
        <v>44256</v>
      </c>
      <c r="F92" s="146">
        <f t="shared" si="58"/>
        <v>44287</v>
      </c>
      <c r="G92" s="146">
        <f t="shared" si="58"/>
        <v>44317</v>
      </c>
      <c r="H92" s="146">
        <f t="shared" si="58"/>
        <v>44348</v>
      </c>
      <c r="I92" s="146">
        <f t="shared" si="58"/>
        <v>44378</v>
      </c>
      <c r="J92" s="146">
        <f t="shared" si="58"/>
        <v>44409</v>
      </c>
      <c r="K92" s="146">
        <f t="shared" si="58"/>
        <v>44440</v>
      </c>
      <c r="L92" s="146">
        <f t="shared" si="58"/>
        <v>44470</v>
      </c>
      <c r="M92" s="146">
        <f t="shared" si="58"/>
        <v>44501</v>
      </c>
      <c r="N92" s="146">
        <f t="shared" si="58"/>
        <v>44531</v>
      </c>
      <c r="O92" s="146">
        <f t="shared" si="58"/>
        <v>44562</v>
      </c>
      <c r="P92" s="146">
        <f t="shared" si="58"/>
        <v>44593</v>
      </c>
      <c r="Q92" s="146">
        <f t="shared" si="58"/>
        <v>44621</v>
      </c>
      <c r="R92" s="146">
        <f t="shared" si="58"/>
        <v>44652</v>
      </c>
      <c r="S92" s="146">
        <f t="shared" si="58"/>
        <v>44682</v>
      </c>
      <c r="T92" s="146">
        <f t="shared" si="58"/>
        <v>44713</v>
      </c>
      <c r="U92" s="146">
        <f t="shared" si="58"/>
        <v>44743</v>
      </c>
      <c r="V92" s="146">
        <f t="shared" si="58"/>
        <v>44774</v>
      </c>
      <c r="W92" s="146">
        <f t="shared" si="58"/>
        <v>44805</v>
      </c>
      <c r="X92" s="146">
        <f t="shared" si="58"/>
        <v>44835</v>
      </c>
      <c r="Y92" s="146">
        <f t="shared" si="58"/>
        <v>44866</v>
      </c>
      <c r="Z92" s="146">
        <f t="shared" si="58"/>
        <v>44896</v>
      </c>
      <c r="AA92" s="146">
        <f t="shared" si="58"/>
        <v>44927</v>
      </c>
      <c r="AB92" s="146">
        <f t="shared" si="58"/>
        <v>44958</v>
      </c>
      <c r="AC92" s="146">
        <f t="shared" si="58"/>
        <v>44986</v>
      </c>
      <c r="AD92" s="146">
        <f t="shared" si="58"/>
        <v>45017</v>
      </c>
      <c r="AE92" s="146">
        <f t="shared" si="58"/>
        <v>45047</v>
      </c>
      <c r="AF92" s="146">
        <f t="shared" si="58"/>
        <v>45078</v>
      </c>
      <c r="AG92" s="146">
        <f t="shared" si="58"/>
        <v>45108</v>
      </c>
      <c r="AH92" s="146">
        <f t="shared" si="58"/>
        <v>45139</v>
      </c>
      <c r="AI92" s="146">
        <f t="shared" si="58"/>
        <v>45170</v>
      </c>
      <c r="AJ92" s="146">
        <f t="shared" si="58"/>
        <v>45200</v>
      </c>
      <c r="AK92" s="146">
        <f t="shared" si="58"/>
        <v>45231</v>
      </c>
      <c r="AL92" s="146">
        <f t="shared" si="58"/>
        <v>45261</v>
      </c>
      <c r="AM92" s="146">
        <f t="shared" si="58"/>
        <v>45292</v>
      </c>
      <c r="AN92" s="146">
        <f t="shared" si="58"/>
        <v>45323</v>
      </c>
      <c r="AO92" s="146">
        <f t="shared" si="58"/>
        <v>45352</v>
      </c>
      <c r="AP92" s="146">
        <f t="shared" si="58"/>
        <v>45383</v>
      </c>
      <c r="AQ92" s="146">
        <f t="shared" si="58"/>
        <v>45413</v>
      </c>
      <c r="AR92" s="146">
        <f t="shared" si="58"/>
        <v>45444</v>
      </c>
      <c r="AS92" s="146">
        <f t="shared" si="58"/>
        <v>45474</v>
      </c>
      <c r="AT92" s="146">
        <f t="shared" si="58"/>
        <v>45505</v>
      </c>
      <c r="AU92" s="146">
        <f t="shared" si="58"/>
        <v>45536</v>
      </c>
      <c r="AV92" s="146">
        <f t="shared" si="58"/>
        <v>45566</v>
      </c>
      <c r="AW92" s="146">
        <f t="shared" si="58"/>
        <v>45597</v>
      </c>
      <c r="AX92" s="146">
        <f t="shared" si="58"/>
        <v>45627</v>
      </c>
      <c r="AY92" s="146">
        <f t="shared" si="58"/>
        <v>45658</v>
      </c>
    </row>
    <row r="93" spans="1:53" ht="15.75" thickBot="1" x14ac:dyDescent="0.3">
      <c r="A93" s="19"/>
      <c r="B93" s="573"/>
      <c r="C93" s="291">
        <f>'2M - SGS'!C93</f>
        <v>5.3661E-2</v>
      </c>
      <c r="D93" s="291">
        <f>'2M - SGS'!D93</f>
        <v>5.5252000000000002E-2</v>
      </c>
      <c r="E93" s="291">
        <f>'2M - SGS'!E93</f>
        <v>5.7793999999999998E-2</v>
      </c>
      <c r="F93" s="291">
        <f>'2M - SGS'!F93</f>
        <v>5.8521999999999998E-2</v>
      </c>
      <c r="G93" s="291">
        <f>'2M - SGS'!G93</f>
        <v>6.1238000000000001E-2</v>
      </c>
      <c r="H93" s="291">
        <f>'2M - SGS'!H93</f>
        <v>9.0992000000000003E-2</v>
      </c>
      <c r="I93" s="291">
        <f>'2M - SGS'!I93</f>
        <v>9.0992000000000003E-2</v>
      </c>
      <c r="J93" s="291">
        <f>'2M - SGS'!J93</f>
        <v>9.0992000000000003E-2</v>
      </c>
      <c r="K93" s="291">
        <f>'2M - SGS'!K93</f>
        <v>9.0992000000000003E-2</v>
      </c>
      <c r="L93" s="291">
        <f>'2M - SGS'!L93</f>
        <v>5.9082999999999997E-2</v>
      </c>
      <c r="M93" s="291">
        <f>'2M - SGS'!M93</f>
        <v>6.0645999999999999E-2</v>
      </c>
      <c r="N93" s="291">
        <f>'2M - SGS'!N93</f>
        <v>5.6723000000000003E-2</v>
      </c>
      <c r="O93" s="291">
        <f>'2M - SGS'!O93</f>
        <v>5.3661E-2</v>
      </c>
      <c r="P93" s="291">
        <f>'2M - SGS'!P93</f>
        <v>5.5252000000000002E-2</v>
      </c>
      <c r="Q93" s="354">
        <f>'2M - SGS'!Q93</f>
        <v>5.738E-2</v>
      </c>
      <c r="R93" s="354">
        <f>'2M - SGS'!R93</f>
        <v>6.3913999999999999E-2</v>
      </c>
      <c r="S93" s="354">
        <f>'2M - SGS'!S93</f>
        <v>6.8912000000000001E-2</v>
      </c>
      <c r="T93" s="354">
        <f>'2M - SGS'!T93</f>
        <v>9.9557000000000007E-2</v>
      </c>
      <c r="U93" s="354">
        <f>'2M - SGS'!U93</f>
        <v>9.9557000000000007E-2</v>
      </c>
      <c r="V93" s="354">
        <f>'2M - SGS'!V93</f>
        <v>9.9557000000000007E-2</v>
      </c>
      <c r="W93" s="354">
        <f>'2M - SGS'!W93</f>
        <v>9.9557000000000007E-2</v>
      </c>
      <c r="X93" s="354">
        <f>'2M - SGS'!X93</f>
        <v>6.3349000000000003E-2</v>
      </c>
      <c r="Y93" s="354">
        <f>'2M - SGS'!Y93</f>
        <v>6.3200000000000006E-2</v>
      </c>
      <c r="Z93" s="354">
        <f>'2M - SGS'!Z93</f>
        <v>5.9422000000000003E-2</v>
      </c>
      <c r="AA93" s="354">
        <f>'2M - SGS'!AA93</f>
        <v>5.5282999999999999E-2</v>
      </c>
      <c r="AB93" s="354">
        <f>'2M - SGS'!AB93</f>
        <v>5.5594999999999999E-2</v>
      </c>
      <c r="AC93" s="354">
        <f>'2M - SGS'!AC93</f>
        <v>5.738E-2</v>
      </c>
      <c r="AD93" s="354">
        <f>'2M - SGS'!AD93</f>
        <v>6.3913999999999999E-2</v>
      </c>
      <c r="AE93" s="354">
        <f>'2M - SGS'!AE93</f>
        <v>6.8912000000000001E-2</v>
      </c>
      <c r="AF93" s="354">
        <f>'2M - SGS'!AF93</f>
        <v>9.9557000000000007E-2</v>
      </c>
      <c r="AG93" s="354">
        <f>'2M - SGS'!AG93</f>
        <v>9.9557000000000007E-2</v>
      </c>
      <c r="AH93" s="354">
        <f>'2M - SGS'!AH93</f>
        <v>9.9557000000000007E-2</v>
      </c>
      <c r="AI93" s="354">
        <f>'2M - SGS'!AI93</f>
        <v>9.9557000000000007E-2</v>
      </c>
      <c r="AJ93" s="354">
        <f>'2M - SGS'!AJ93</f>
        <v>6.3349000000000003E-2</v>
      </c>
      <c r="AK93" s="354">
        <f>'2M - SGS'!AK93</f>
        <v>6.3200000000000006E-2</v>
      </c>
      <c r="AL93" s="354">
        <f>'2M - SGS'!AL93</f>
        <v>5.9422000000000003E-2</v>
      </c>
      <c r="AM93" s="354">
        <f>'2M - SGS'!AM93</f>
        <v>5.5282999999999999E-2</v>
      </c>
      <c r="AN93" s="354">
        <f>'2M - SGS'!AN93</f>
        <v>5.5594999999999999E-2</v>
      </c>
      <c r="AO93" s="354">
        <f>'2M - SGS'!AO93</f>
        <v>5.738E-2</v>
      </c>
      <c r="AP93" s="354">
        <f>'2M - SGS'!AP93</f>
        <v>6.3913999999999999E-2</v>
      </c>
      <c r="AQ93" s="354">
        <f>'2M - SGS'!AQ93</f>
        <v>6.8912000000000001E-2</v>
      </c>
      <c r="AR93" s="354">
        <f>'2M - SGS'!AR93</f>
        <v>9.9557000000000007E-2</v>
      </c>
      <c r="AS93" s="354">
        <f>'2M - SGS'!AS93</f>
        <v>9.9557000000000007E-2</v>
      </c>
      <c r="AT93" s="354">
        <f>'2M - SGS'!AT93</f>
        <v>9.9557000000000007E-2</v>
      </c>
      <c r="AU93" s="354">
        <f>'2M - SGS'!AU93</f>
        <v>9.9557000000000007E-2</v>
      </c>
      <c r="AV93" s="354">
        <f>'2M - SGS'!AV93</f>
        <v>6.3349000000000003E-2</v>
      </c>
      <c r="AW93" s="354">
        <f>'2M - SGS'!AW93</f>
        <v>6.3200000000000006E-2</v>
      </c>
      <c r="AX93" s="354">
        <f>'2M - SGS'!AX93</f>
        <v>5.9422000000000003E-2</v>
      </c>
      <c r="AY93" s="354">
        <f>'2M - SGS'!AY93</f>
        <v>5.5282999999999999E-2</v>
      </c>
      <c r="BA93" s="195" t="s">
        <v>186</v>
      </c>
    </row>
    <row r="94" spans="1:53" x14ac:dyDescent="0.25">
      <c r="Q94" s="353" t="s">
        <v>218</v>
      </c>
      <c r="BA94" s="195" t="s">
        <v>195</v>
      </c>
    </row>
    <row r="95" spans="1:53" x14ac:dyDescent="0.25">
      <c r="BA95" s="195" t="s">
        <v>219</v>
      </c>
    </row>
    <row r="111" spans="4:10" x14ac:dyDescent="0.25">
      <c r="J111" s="5"/>
    </row>
    <row r="112" spans="4:10" x14ac:dyDescent="0.25">
      <c r="D112" s="6"/>
    </row>
  </sheetData>
  <mergeCells count="6">
    <mergeCell ref="A77:A90"/>
    <mergeCell ref="B92:B93"/>
    <mergeCell ref="A4:A19"/>
    <mergeCell ref="A22:A37"/>
    <mergeCell ref="A40:A55"/>
    <mergeCell ref="A58:A74"/>
  </mergeCells>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9" tint="0.59999389629810485"/>
  </sheetPr>
  <dimension ref="A1:BA200"/>
  <sheetViews>
    <sheetView topLeftCell="A29" zoomScale="80" zoomScaleNormal="80" workbookViewId="0">
      <pane xSplit="2" topLeftCell="AP1" activePane="topRight" state="frozen"/>
      <selection activeCell="C61" sqref="C61:H61"/>
      <selection pane="topRight" activeCell="AZ29" sqref="AZ1:CH1048576"/>
    </sheetView>
  </sheetViews>
  <sheetFormatPr defaultRowHeight="15" x14ac:dyDescent="0.25"/>
  <cols>
    <col min="1" max="1" width="10" customWidth="1"/>
    <col min="2" max="2" width="24.85546875" customWidth="1"/>
    <col min="3" max="3" width="15.85546875" bestFit="1" customWidth="1"/>
    <col min="4" max="51" width="13.85546875" customWidth="1"/>
    <col min="52" max="53" width="10.5703125" bestFit="1" customWidth="1"/>
    <col min="64" max="64" width="9.140625" customWidth="1"/>
  </cols>
  <sheetData>
    <row r="1" spans="1:53" s="2" customFormat="1" ht="15.75" thickBot="1" x14ac:dyDescent="0.3">
      <c r="A1" s="18"/>
      <c r="B1" s="18"/>
      <c r="C1" s="18"/>
      <c r="D1" s="18"/>
      <c r="E1" s="18"/>
      <c r="F1" s="18"/>
      <c r="G1" s="18"/>
      <c r="H1" s="18"/>
      <c r="I1" s="18"/>
      <c r="J1" s="18"/>
      <c r="K1" s="18"/>
      <c r="L1" s="18"/>
      <c r="M1" s="18"/>
      <c r="N1" s="18"/>
      <c r="O1" s="18"/>
      <c r="P1" s="18"/>
      <c r="Q1" s="18"/>
      <c r="R1" s="18"/>
      <c r="S1" s="18"/>
      <c r="T1" s="18"/>
      <c r="U1" s="18"/>
      <c r="V1" s="18"/>
      <c r="W1" s="18"/>
      <c r="X1" s="18"/>
      <c r="Y1" s="18"/>
      <c r="Z1" s="18"/>
      <c r="AA1" s="18"/>
      <c r="AB1" s="18"/>
      <c r="AC1" s="18"/>
      <c r="AD1" s="18"/>
      <c r="AE1" s="18"/>
      <c r="AF1" s="18"/>
      <c r="AG1" s="18"/>
      <c r="AH1" s="18"/>
      <c r="AI1" s="18"/>
      <c r="AJ1" s="18"/>
      <c r="AK1" s="18"/>
      <c r="AL1" s="18"/>
      <c r="AM1" s="18"/>
      <c r="AN1" s="18"/>
      <c r="AO1" s="18"/>
      <c r="AP1" s="18"/>
      <c r="AQ1" s="18"/>
      <c r="AR1" s="18"/>
      <c r="AS1" s="18"/>
      <c r="AT1" s="18"/>
      <c r="AU1" s="18"/>
      <c r="AV1" s="18"/>
      <c r="AW1" s="18"/>
      <c r="AX1" s="18"/>
      <c r="AY1" s="18"/>
      <c r="AZ1"/>
      <c r="BA1"/>
    </row>
    <row r="2" spans="1:53" ht="15.75" thickBot="1" x14ac:dyDescent="0.3">
      <c r="A2" s="18"/>
      <c r="B2" s="28" t="s">
        <v>13</v>
      </c>
      <c r="C2" s="386">
        <f>' 1M - RES'!C2</f>
        <v>0.79559297687405006</v>
      </c>
      <c r="D2" s="386">
        <f>C2</f>
        <v>0.79559297687405006</v>
      </c>
      <c r="E2" s="380">
        <f t="shared" ref="E2:AY2" si="0">D2</f>
        <v>0.79559297687405006</v>
      </c>
      <c r="F2" s="385">
        <f t="shared" si="0"/>
        <v>0.79559297687405006</v>
      </c>
      <c r="G2" s="385">
        <f t="shared" si="0"/>
        <v>0.79559297687405006</v>
      </c>
      <c r="H2" s="385">
        <f t="shared" si="0"/>
        <v>0.79559297687405006</v>
      </c>
      <c r="I2" s="385">
        <f t="shared" si="0"/>
        <v>0.79559297687405006</v>
      </c>
      <c r="J2" s="385">
        <f t="shared" si="0"/>
        <v>0.79559297687405006</v>
      </c>
      <c r="K2" s="385">
        <f t="shared" si="0"/>
        <v>0.79559297687405006</v>
      </c>
      <c r="L2" s="385">
        <f t="shared" si="0"/>
        <v>0.79559297687405006</v>
      </c>
      <c r="M2" s="385">
        <f t="shared" si="0"/>
        <v>0.79559297687405006</v>
      </c>
      <c r="N2" s="385">
        <f t="shared" si="0"/>
        <v>0.79559297687405006</v>
      </c>
      <c r="O2" s="385">
        <f t="shared" si="0"/>
        <v>0.79559297687405006</v>
      </c>
      <c r="P2" s="385">
        <f t="shared" si="0"/>
        <v>0.79559297687405006</v>
      </c>
      <c r="Q2" s="385">
        <f t="shared" si="0"/>
        <v>0.79559297687405006</v>
      </c>
      <c r="R2" s="385">
        <f t="shared" si="0"/>
        <v>0.79559297687405006</v>
      </c>
      <c r="S2" s="385">
        <f t="shared" si="0"/>
        <v>0.79559297687405006</v>
      </c>
      <c r="T2" s="385">
        <f t="shared" si="0"/>
        <v>0.79559297687405006</v>
      </c>
      <c r="U2" s="385">
        <f t="shared" si="0"/>
        <v>0.79559297687405006</v>
      </c>
      <c r="V2" s="385">
        <f t="shared" si="0"/>
        <v>0.79559297687405006</v>
      </c>
      <c r="W2" s="385">
        <f t="shared" si="0"/>
        <v>0.79559297687405006</v>
      </c>
      <c r="X2" s="385">
        <f t="shared" si="0"/>
        <v>0.79559297687405006</v>
      </c>
      <c r="Y2" s="385">
        <f t="shared" si="0"/>
        <v>0.79559297687405006</v>
      </c>
      <c r="Z2" s="385">
        <f t="shared" si="0"/>
        <v>0.79559297687405006</v>
      </c>
      <c r="AA2" s="385">
        <f t="shared" si="0"/>
        <v>0.79559297687405006</v>
      </c>
      <c r="AB2" s="385">
        <f t="shared" si="0"/>
        <v>0.79559297687405006</v>
      </c>
      <c r="AC2" s="385">
        <f t="shared" si="0"/>
        <v>0.79559297687405006</v>
      </c>
      <c r="AD2" s="385">
        <f t="shared" si="0"/>
        <v>0.79559297687405006</v>
      </c>
      <c r="AE2" s="385">
        <f t="shared" si="0"/>
        <v>0.79559297687405006</v>
      </c>
      <c r="AF2" s="385">
        <f t="shared" si="0"/>
        <v>0.79559297687405006</v>
      </c>
      <c r="AG2" s="385">
        <f t="shared" si="0"/>
        <v>0.79559297687405006</v>
      </c>
      <c r="AH2" s="385">
        <f t="shared" si="0"/>
        <v>0.79559297687405006</v>
      </c>
      <c r="AI2" s="385">
        <f t="shared" si="0"/>
        <v>0.79559297687405006</v>
      </c>
      <c r="AJ2" s="385">
        <f t="shared" si="0"/>
        <v>0.79559297687405006</v>
      </c>
      <c r="AK2" s="385">
        <f t="shared" si="0"/>
        <v>0.79559297687405006</v>
      </c>
      <c r="AL2" s="385">
        <f t="shared" si="0"/>
        <v>0.79559297687405006</v>
      </c>
      <c r="AM2" s="385">
        <f t="shared" si="0"/>
        <v>0.79559297687405006</v>
      </c>
      <c r="AN2" s="385">
        <f t="shared" si="0"/>
        <v>0.79559297687405006</v>
      </c>
      <c r="AO2" s="385">
        <f t="shared" si="0"/>
        <v>0.79559297687405006</v>
      </c>
      <c r="AP2" s="385">
        <f t="shared" si="0"/>
        <v>0.79559297687405006</v>
      </c>
      <c r="AQ2" s="385">
        <f t="shared" si="0"/>
        <v>0.79559297687405006</v>
      </c>
      <c r="AR2" s="385">
        <f t="shared" si="0"/>
        <v>0.79559297687405006</v>
      </c>
      <c r="AS2" s="385">
        <f t="shared" si="0"/>
        <v>0.79559297687405006</v>
      </c>
      <c r="AT2" s="385">
        <f t="shared" si="0"/>
        <v>0.79559297687405006</v>
      </c>
      <c r="AU2" s="385">
        <f t="shared" si="0"/>
        <v>0.79559297687405006</v>
      </c>
      <c r="AV2" s="385">
        <f t="shared" si="0"/>
        <v>0.79559297687405006</v>
      </c>
      <c r="AW2" s="385">
        <f t="shared" si="0"/>
        <v>0.79559297687405006</v>
      </c>
      <c r="AX2" s="385">
        <f t="shared" si="0"/>
        <v>0.79559297687405006</v>
      </c>
      <c r="AY2" s="385">
        <f t="shared" si="0"/>
        <v>0.79559297687405006</v>
      </c>
    </row>
    <row r="3" spans="1:53" s="7" customFormat="1" ht="15.75" thickBot="1" x14ac:dyDescent="0.3">
      <c r="B3" s="18"/>
      <c r="C3" s="18"/>
      <c r="D3" s="18"/>
      <c r="E3" s="18"/>
      <c r="F3" s="18"/>
      <c r="G3" s="18"/>
      <c r="H3" s="18"/>
      <c r="I3" s="18"/>
      <c r="J3" s="18"/>
      <c r="K3" s="18"/>
      <c r="L3" s="18"/>
      <c r="M3" s="18"/>
      <c r="N3" s="18"/>
      <c r="O3" s="18"/>
      <c r="P3" s="18"/>
      <c r="Q3" s="18"/>
      <c r="R3" s="18"/>
      <c r="S3" s="18"/>
      <c r="T3" s="18"/>
      <c r="U3" s="18"/>
      <c r="V3" s="18"/>
      <c r="W3" s="18"/>
      <c r="X3" s="18"/>
      <c r="Y3" s="18"/>
      <c r="Z3" s="18"/>
      <c r="AA3" s="18"/>
      <c r="AB3" s="18"/>
      <c r="AC3" s="18"/>
      <c r="AD3" s="18"/>
      <c r="AE3" s="18"/>
      <c r="AF3" s="18"/>
      <c r="AG3" s="18"/>
      <c r="AH3" s="18"/>
      <c r="AI3" s="18"/>
      <c r="AJ3" s="18"/>
      <c r="AK3" s="18"/>
      <c r="AL3" s="18"/>
      <c r="AM3" s="18"/>
      <c r="AN3" s="18"/>
      <c r="AO3" s="18"/>
      <c r="AP3" s="18"/>
      <c r="AQ3" s="18"/>
      <c r="AR3" s="18"/>
      <c r="AS3" s="18"/>
      <c r="AT3" s="18"/>
      <c r="AU3" s="18"/>
      <c r="AV3" s="18"/>
      <c r="AW3" s="18"/>
      <c r="AX3" s="18"/>
      <c r="AY3" s="18"/>
    </row>
    <row r="4" spans="1:53" ht="15.75" customHeight="1" thickBot="1" x14ac:dyDescent="0.3">
      <c r="A4" s="574" t="s">
        <v>14</v>
      </c>
      <c r="B4" s="17" t="s">
        <v>10</v>
      </c>
      <c r="C4" s="146">
        <v>44197</v>
      </c>
      <c r="D4" s="146">
        <v>44228</v>
      </c>
      <c r="E4" s="146">
        <v>44256</v>
      </c>
      <c r="F4" s="146">
        <v>44287</v>
      </c>
      <c r="G4" s="146">
        <v>44317</v>
      </c>
      <c r="H4" s="146">
        <v>44348</v>
      </c>
      <c r="I4" s="146">
        <v>44378</v>
      </c>
      <c r="J4" s="146">
        <v>44409</v>
      </c>
      <c r="K4" s="146">
        <v>44440</v>
      </c>
      <c r="L4" s="146">
        <v>44470</v>
      </c>
      <c r="M4" s="146">
        <v>44501</v>
      </c>
      <c r="N4" s="146">
        <v>44531</v>
      </c>
      <c r="O4" s="146">
        <v>44562</v>
      </c>
      <c r="P4" s="146">
        <v>44593</v>
      </c>
      <c r="Q4" s="146">
        <v>44621</v>
      </c>
      <c r="R4" s="146">
        <v>44652</v>
      </c>
      <c r="S4" s="146">
        <v>44682</v>
      </c>
      <c r="T4" s="146">
        <v>44713</v>
      </c>
      <c r="U4" s="146">
        <v>44743</v>
      </c>
      <c r="V4" s="146">
        <v>44774</v>
      </c>
      <c r="W4" s="146">
        <v>44805</v>
      </c>
      <c r="X4" s="146">
        <v>44835</v>
      </c>
      <c r="Y4" s="146">
        <v>44866</v>
      </c>
      <c r="Z4" s="146">
        <v>44896</v>
      </c>
      <c r="AA4" s="146">
        <v>44927</v>
      </c>
      <c r="AB4" s="146">
        <v>44958</v>
      </c>
      <c r="AC4" s="146">
        <v>44986</v>
      </c>
      <c r="AD4" s="146">
        <v>45017</v>
      </c>
      <c r="AE4" s="146">
        <v>45047</v>
      </c>
      <c r="AF4" s="146">
        <v>45078</v>
      </c>
      <c r="AG4" s="146">
        <v>45108</v>
      </c>
      <c r="AH4" s="146">
        <v>45139</v>
      </c>
      <c r="AI4" s="146">
        <v>45170</v>
      </c>
      <c r="AJ4" s="146">
        <v>45200</v>
      </c>
      <c r="AK4" s="146">
        <v>45231</v>
      </c>
      <c r="AL4" s="146">
        <v>45261</v>
      </c>
      <c r="AM4" s="146">
        <v>45292</v>
      </c>
      <c r="AN4" s="146">
        <v>45323</v>
      </c>
      <c r="AO4" s="146">
        <v>45352</v>
      </c>
      <c r="AP4" s="146">
        <v>45383</v>
      </c>
      <c r="AQ4" s="146">
        <v>45413</v>
      </c>
      <c r="AR4" s="146">
        <v>45444</v>
      </c>
      <c r="AS4" s="146">
        <v>45474</v>
      </c>
      <c r="AT4" s="146">
        <v>45505</v>
      </c>
      <c r="AU4" s="146">
        <v>45536</v>
      </c>
      <c r="AV4" s="146">
        <v>45566</v>
      </c>
      <c r="AW4" s="146">
        <v>45597</v>
      </c>
      <c r="AX4" s="146">
        <v>45627</v>
      </c>
      <c r="AY4" s="146">
        <v>45658</v>
      </c>
    </row>
    <row r="5" spans="1:53" ht="15" customHeight="1" x14ac:dyDescent="0.25">
      <c r="A5" s="575"/>
      <c r="B5" s="11" t="s">
        <v>20</v>
      </c>
      <c r="C5" s="3">
        <f>'BIZ kWh ENTRY'!S180</f>
        <v>0</v>
      </c>
      <c r="D5" s="3">
        <f>'BIZ kWh ENTRY'!T180</f>
        <v>0</v>
      </c>
      <c r="E5" s="3">
        <f>'BIZ kWh ENTRY'!U180</f>
        <v>0</v>
      </c>
      <c r="F5" s="3">
        <f>'BIZ kWh ENTRY'!V180</f>
        <v>0</v>
      </c>
      <c r="G5" s="3">
        <f>'BIZ kWh ENTRY'!W180</f>
        <v>0</v>
      </c>
      <c r="H5" s="3">
        <f>'BIZ kWh ENTRY'!X180</f>
        <v>0</v>
      </c>
      <c r="I5" s="3">
        <f>'BIZ kWh ENTRY'!Y180</f>
        <v>0</v>
      </c>
      <c r="J5" s="3">
        <f>'BIZ kWh ENTRY'!Z180</f>
        <v>0</v>
      </c>
      <c r="K5" s="3">
        <f>'BIZ kWh ENTRY'!AA180</f>
        <v>0</v>
      </c>
      <c r="L5" s="3">
        <f>'BIZ kWh ENTRY'!AB180</f>
        <v>0</v>
      </c>
      <c r="M5" s="3">
        <f>'BIZ kWh ENTRY'!AC180</f>
        <v>0</v>
      </c>
      <c r="N5" s="3">
        <f>'BIZ kWh ENTRY'!AD180</f>
        <v>0</v>
      </c>
      <c r="O5" s="153"/>
      <c r="P5" s="153"/>
      <c r="Q5" s="153"/>
      <c r="R5" s="153"/>
      <c r="S5" s="153"/>
      <c r="T5" s="153"/>
      <c r="U5" s="153"/>
      <c r="V5" s="153"/>
      <c r="W5" s="153"/>
      <c r="X5" s="153"/>
      <c r="Y5" s="153"/>
      <c r="Z5" s="153"/>
      <c r="AA5" s="153"/>
      <c r="AB5" s="153"/>
      <c r="AC5" s="153"/>
      <c r="AD5" s="153"/>
      <c r="AE5" s="153"/>
      <c r="AF5" s="153"/>
      <c r="AG5" s="153"/>
      <c r="AH5" s="153"/>
      <c r="AI5" s="153"/>
      <c r="AJ5" s="153"/>
      <c r="AK5" s="153"/>
      <c r="AL5" s="153"/>
      <c r="AM5" s="153"/>
      <c r="AN5" s="153"/>
      <c r="AO5" s="153"/>
      <c r="AP5" s="153"/>
      <c r="AQ5" s="153"/>
      <c r="AR5" s="153"/>
      <c r="AS5" s="153"/>
      <c r="AT5" s="153"/>
      <c r="AU5" s="153"/>
      <c r="AV5" s="153"/>
      <c r="AW5" s="153"/>
      <c r="AX5" s="153"/>
      <c r="AY5" s="153"/>
    </row>
    <row r="6" spans="1:53" x14ac:dyDescent="0.25">
      <c r="A6" s="575"/>
      <c r="B6" s="12" t="s">
        <v>0</v>
      </c>
      <c r="C6" s="3">
        <f>'BIZ kWh ENTRY'!S181</f>
        <v>0</v>
      </c>
      <c r="D6" s="3">
        <f>'BIZ kWh ENTRY'!T181</f>
        <v>0</v>
      </c>
      <c r="E6" s="3">
        <f>'BIZ kWh ENTRY'!U181</f>
        <v>375.989990234375</v>
      </c>
      <c r="F6" s="3">
        <f>'BIZ kWh ENTRY'!V181</f>
        <v>0</v>
      </c>
      <c r="G6" s="3">
        <f>'BIZ kWh ENTRY'!W181</f>
        <v>0</v>
      </c>
      <c r="H6" s="3">
        <f>'BIZ kWh ENTRY'!X181</f>
        <v>0</v>
      </c>
      <c r="I6" s="3">
        <f>'BIZ kWh ENTRY'!Y181</f>
        <v>0</v>
      </c>
      <c r="J6" s="3">
        <f>'BIZ kWh ENTRY'!Z181</f>
        <v>0</v>
      </c>
      <c r="K6" s="3">
        <f>'BIZ kWh ENTRY'!AA181</f>
        <v>0</v>
      </c>
      <c r="L6" s="3">
        <f>'BIZ kWh ENTRY'!AB181</f>
        <v>0</v>
      </c>
      <c r="M6" s="3">
        <f>'BIZ kWh ENTRY'!AC181</f>
        <v>0</v>
      </c>
      <c r="N6" s="3">
        <f>'BIZ kWh ENTRY'!AD181</f>
        <v>0</v>
      </c>
      <c r="O6" s="153"/>
      <c r="P6" s="153"/>
      <c r="Q6" s="153"/>
      <c r="R6" s="153"/>
      <c r="S6" s="153"/>
      <c r="T6" s="153"/>
      <c r="U6" s="153"/>
      <c r="V6" s="153"/>
      <c r="W6" s="153"/>
      <c r="X6" s="153"/>
      <c r="Y6" s="153"/>
      <c r="Z6" s="153"/>
      <c r="AA6" s="153"/>
      <c r="AB6" s="153"/>
      <c r="AC6" s="153"/>
      <c r="AD6" s="153"/>
      <c r="AE6" s="153"/>
      <c r="AF6" s="153"/>
      <c r="AG6" s="153"/>
      <c r="AH6" s="153"/>
      <c r="AI6" s="153"/>
      <c r="AJ6" s="153"/>
      <c r="AK6" s="153"/>
      <c r="AL6" s="153"/>
      <c r="AM6" s="153"/>
      <c r="AN6" s="153"/>
      <c r="AO6" s="153"/>
      <c r="AP6" s="153"/>
      <c r="AQ6" s="153"/>
      <c r="AR6" s="153"/>
      <c r="AS6" s="153"/>
      <c r="AT6" s="153"/>
      <c r="AU6" s="153"/>
      <c r="AV6" s="153"/>
      <c r="AW6" s="153"/>
      <c r="AX6" s="153"/>
      <c r="AY6" s="153"/>
    </row>
    <row r="7" spans="1:53" x14ac:dyDescent="0.25">
      <c r="A7" s="575"/>
      <c r="B7" s="11" t="s">
        <v>21</v>
      </c>
      <c r="C7" s="3">
        <f>'BIZ kWh ENTRY'!S182</f>
        <v>0</v>
      </c>
      <c r="D7" s="3">
        <f>'BIZ kWh ENTRY'!T182</f>
        <v>0</v>
      </c>
      <c r="E7" s="3">
        <f>'BIZ kWh ENTRY'!U182</f>
        <v>0</v>
      </c>
      <c r="F7" s="3">
        <f>'BIZ kWh ENTRY'!V182</f>
        <v>0</v>
      </c>
      <c r="G7" s="3">
        <f>'BIZ kWh ENTRY'!W182</f>
        <v>0</v>
      </c>
      <c r="H7" s="3">
        <f>'BIZ kWh ENTRY'!X182</f>
        <v>0</v>
      </c>
      <c r="I7" s="3">
        <f>'BIZ kWh ENTRY'!Y182</f>
        <v>0</v>
      </c>
      <c r="J7" s="3">
        <f>'BIZ kWh ENTRY'!Z182</f>
        <v>0</v>
      </c>
      <c r="K7" s="3">
        <f>'BIZ kWh ENTRY'!AA182</f>
        <v>0</v>
      </c>
      <c r="L7" s="3">
        <f>'BIZ kWh ENTRY'!AB182</f>
        <v>0</v>
      </c>
      <c r="M7" s="3">
        <f>'BIZ kWh ENTRY'!AC182</f>
        <v>0</v>
      </c>
      <c r="N7" s="3">
        <f>'BIZ kWh ENTRY'!AD182</f>
        <v>0</v>
      </c>
      <c r="O7" s="153"/>
      <c r="P7" s="153"/>
      <c r="Q7" s="153"/>
      <c r="R7" s="153"/>
      <c r="S7" s="153"/>
      <c r="T7" s="153"/>
      <c r="U7" s="153"/>
      <c r="V7" s="153"/>
      <c r="W7" s="153"/>
      <c r="X7" s="153"/>
      <c r="Y7" s="153"/>
      <c r="Z7" s="153"/>
      <c r="AA7" s="153"/>
      <c r="AB7" s="153"/>
      <c r="AC7" s="153"/>
      <c r="AD7" s="153"/>
      <c r="AE7" s="153"/>
      <c r="AF7" s="153"/>
      <c r="AG7" s="153"/>
      <c r="AH7" s="153"/>
      <c r="AI7" s="153"/>
      <c r="AJ7" s="153"/>
      <c r="AK7" s="153"/>
      <c r="AL7" s="153"/>
      <c r="AM7" s="153"/>
      <c r="AN7" s="153"/>
      <c r="AO7" s="153"/>
      <c r="AP7" s="153"/>
      <c r="AQ7" s="153"/>
      <c r="AR7" s="153"/>
      <c r="AS7" s="153"/>
      <c r="AT7" s="153"/>
      <c r="AU7" s="153"/>
      <c r="AV7" s="153"/>
      <c r="AW7" s="153"/>
      <c r="AX7" s="153"/>
      <c r="AY7" s="153"/>
    </row>
    <row r="8" spans="1:53" x14ac:dyDescent="0.25">
      <c r="A8" s="575"/>
      <c r="B8" s="11" t="s">
        <v>1</v>
      </c>
      <c r="C8" s="3">
        <f>'BIZ kWh ENTRY'!S183</f>
        <v>0</v>
      </c>
      <c r="D8" s="3">
        <f>'BIZ kWh ENTRY'!T183</f>
        <v>0</v>
      </c>
      <c r="E8" s="3">
        <f>'BIZ kWh ENTRY'!U183</f>
        <v>0</v>
      </c>
      <c r="F8" s="3">
        <f>'BIZ kWh ENTRY'!V183</f>
        <v>0</v>
      </c>
      <c r="G8" s="3">
        <f>'BIZ kWh ENTRY'!W183</f>
        <v>0</v>
      </c>
      <c r="H8" s="3">
        <f>'BIZ kWh ENTRY'!X183</f>
        <v>58033.892578125</v>
      </c>
      <c r="I8" s="3">
        <f>'BIZ kWh ENTRY'!Y183</f>
        <v>0</v>
      </c>
      <c r="J8" s="3">
        <f>'BIZ kWh ENTRY'!Z183</f>
        <v>0</v>
      </c>
      <c r="K8" s="3">
        <f>'BIZ kWh ENTRY'!AA183</f>
        <v>0</v>
      </c>
      <c r="L8" s="3">
        <f>'BIZ kWh ENTRY'!AB183</f>
        <v>0</v>
      </c>
      <c r="M8" s="3">
        <f>'BIZ kWh ENTRY'!AC183</f>
        <v>0</v>
      </c>
      <c r="N8" s="3">
        <f>'BIZ kWh ENTRY'!AD183</f>
        <v>0</v>
      </c>
      <c r="O8" s="153"/>
      <c r="P8" s="153"/>
      <c r="Q8" s="153"/>
      <c r="R8" s="153"/>
      <c r="S8" s="153"/>
      <c r="T8" s="153"/>
      <c r="U8" s="153"/>
      <c r="V8" s="153"/>
      <c r="W8" s="153"/>
      <c r="X8" s="153"/>
      <c r="Y8" s="153"/>
      <c r="Z8" s="153"/>
      <c r="AA8" s="153"/>
      <c r="AB8" s="153"/>
      <c r="AC8" s="153"/>
      <c r="AD8" s="153"/>
      <c r="AE8" s="153"/>
      <c r="AF8" s="153"/>
      <c r="AG8" s="153"/>
      <c r="AH8" s="153"/>
      <c r="AI8" s="153"/>
      <c r="AJ8" s="153"/>
      <c r="AK8" s="153"/>
      <c r="AL8" s="153"/>
      <c r="AM8" s="153"/>
      <c r="AN8" s="153"/>
      <c r="AO8" s="153"/>
      <c r="AP8" s="153"/>
      <c r="AQ8" s="153"/>
      <c r="AR8" s="153"/>
      <c r="AS8" s="153"/>
      <c r="AT8" s="153"/>
      <c r="AU8" s="153"/>
      <c r="AV8" s="153"/>
      <c r="AW8" s="153"/>
      <c r="AX8" s="153"/>
      <c r="AY8" s="153"/>
    </row>
    <row r="9" spans="1:53" x14ac:dyDescent="0.25">
      <c r="A9" s="575"/>
      <c r="B9" s="12" t="s">
        <v>22</v>
      </c>
      <c r="C9" s="3">
        <f>'BIZ kWh ENTRY'!S184</f>
        <v>23371.287811279297</v>
      </c>
      <c r="D9" s="3">
        <f>'BIZ kWh ENTRY'!T184</f>
        <v>10694.0234375</v>
      </c>
      <c r="E9" s="3">
        <f>'BIZ kWh ENTRY'!U184</f>
        <v>0</v>
      </c>
      <c r="F9" s="3">
        <f>'BIZ kWh ENTRY'!V184</f>
        <v>0</v>
      </c>
      <c r="G9" s="3">
        <f>'BIZ kWh ENTRY'!W184</f>
        <v>0</v>
      </c>
      <c r="H9" s="3">
        <f>'BIZ kWh ENTRY'!X184</f>
        <v>0</v>
      </c>
      <c r="I9" s="3">
        <f>'BIZ kWh ENTRY'!Y184</f>
        <v>0</v>
      </c>
      <c r="J9" s="3">
        <f>'BIZ kWh ENTRY'!Z184</f>
        <v>0</v>
      </c>
      <c r="K9" s="3">
        <f>'BIZ kWh ENTRY'!AA184</f>
        <v>0</v>
      </c>
      <c r="L9" s="3">
        <f>'BIZ kWh ENTRY'!AB184</f>
        <v>0</v>
      </c>
      <c r="M9" s="3">
        <f>'BIZ kWh ENTRY'!AC184</f>
        <v>0</v>
      </c>
      <c r="N9" s="3">
        <f>'BIZ kWh ENTRY'!AD184</f>
        <v>0</v>
      </c>
      <c r="O9" s="153"/>
      <c r="P9" s="153"/>
      <c r="Q9" s="153"/>
      <c r="R9" s="153"/>
      <c r="S9" s="153"/>
      <c r="T9" s="153"/>
      <c r="U9" s="153"/>
      <c r="V9" s="153"/>
      <c r="W9" s="153"/>
      <c r="X9" s="153"/>
      <c r="Y9" s="153"/>
      <c r="Z9" s="153"/>
      <c r="AA9" s="153"/>
      <c r="AB9" s="153"/>
      <c r="AC9" s="153"/>
      <c r="AD9" s="153"/>
      <c r="AE9" s="153"/>
      <c r="AF9" s="153"/>
      <c r="AG9" s="153"/>
      <c r="AH9" s="153"/>
      <c r="AI9" s="153"/>
      <c r="AJ9" s="153"/>
      <c r="AK9" s="153"/>
      <c r="AL9" s="153"/>
      <c r="AM9" s="153"/>
      <c r="AN9" s="153"/>
      <c r="AO9" s="153"/>
      <c r="AP9" s="153"/>
      <c r="AQ9" s="153"/>
      <c r="AR9" s="153"/>
      <c r="AS9" s="153"/>
      <c r="AT9" s="153"/>
      <c r="AU9" s="153"/>
      <c r="AV9" s="153"/>
      <c r="AW9" s="153"/>
      <c r="AX9" s="153"/>
      <c r="AY9" s="153"/>
    </row>
    <row r="10" spans="1:53" x14ac:dyDescent="0.25">
      <c r="A10" s="575"/>
      <c r="B10" s="11" t="s">
        <v>9</v>
      </c>
      <c r="C10" s="3">
        <f>'BIZ kWh ENTRY'!S185</f>
        <v>0</v>
      </c>
      <c r="D10" s="3">
        <f>'BIZ kWh ENTRY'!T185</f>
        <v>0</v>
      </c>
      <c r="E10" s="3">
        <f>'BIZ kWh ENTRY'!U185</f>
        <v>0</v>
      </c>
      <c r="F10" s="3">
        <f>'BIZ kWh ENTRY'!V185</f>
        <v>0</v>
      </c>
      <c r="G10" s="3">
        <f>'BIZ kWh ENTRY'!W185</f>
        <v>0</v>
      </c>
      <c r="H10" s="3">
        <f>'BIZ kWh ENTRY'!X185</f>
        <v>0</v>
      </c>
      <c r="I10" s="3">
        <f>'BIZ kWh ENTRY'!Y185</f>
        <v>0</v>
      </c>
      <c r="J10" s="3">
        <f>'BIZ kWh ENTRY'!Z185</f>
        <v>0</v>
      </c>
      <c r="K10" s="3">
        <f>'BIZ kWh ENTRY'!AA185</f>
        <v>0</v>
      </c>
      <c r="L10" s="3">
        <f>'BIZ kWh ENTRY'!AB185</f>
        <v>0</v>
      </c>
      <c r="M10" s="3">
        <f>'BIZ kWh ENTRY'!AC185</f>
        <v>0</v>
      </c>
      <c r="N10" s="3">
        <f>'BIZ kWh ENTRY'!AD185</f>
        <v>0</v>
      </c>
      <c r="O10" s="153"/>
      <c r="P10" s="153"/>
      <c r="Q10" s="153"/>
      <c r="R10" s="153"/>
      <c r="S10" s="153"/>
      <c r="T10" s="153"/>
      <c r="U10" s="153"/>
      <c r="V10" s="153"/>
      <c r="W10" s="153"/>
      <c r="X10" s="153"/>
      <c r="Y10" s="153"/>
      <c r="Z10" s="153"/>
      <c r="AA10" s="153"/>
      <c r="AB10" s="153"/>
      <c r="AC10" s="153"/>
      <c r="AD10" s="153"/>
      <c r="AE10" s="153"/>
      <c r="AF10" s="153"/>
      <c r="AG10" s="153"/>
      <c r="AH10" s="153"/>
      <c r="AI10" s="153"/>
      <c r="AJ10" s="153"/>
      <c r="AK10" s="153"/>
      <c r="AL10" s="153"/>
      <c r="AM10" s="153"/>
      <c r="AN10" s="153"/>
      <c r="AO10" s="153"/>
      <c r="AP10" s="153"/>
      <c r="AQ10" s="153"/>
      <c r="AR10" s="153"/>
      <c r="AS10" s="153"/>
      <c r="AT10" s="153"/>
      <c r="AU10" s="153"/>
      <c r="AV10" s="153"/>
      <c r="AW10" s="153"/>
      <c r="AX10" s="153"/>
      <c r="AY10" s="153"/>
    </row>
    <row r="11" spans="1:53" x14ac:dyDescent="0.25">
      <c r="A11" s="575"/>
      <c r="B11" s="11" t="s">
        <v>3</v>
      </c>
      <c r="C11" s="3">
        <f>'BIZ kWh ENTRY'!S186</f>
        <v>0</v>
      </c>
      <c r="D11" s="3">
        <f>'BIZ kWh ENTRY'!T186</f>
        <v>0</v>
      </c>
      <c r="E11" s="3">
        <f>'BIZ kWh ENTRY'!U186</f>
        <v>0</v>
      </c>
      <c r="F11" s="3">
        <f>'BIZ kWh ENTRY'!V186</f>
        <v>0</v>
      </c>
      <c r="G11" s="3">
        <f>'BIZ kWh ENTRY'!W186</f>
        <v>0</v>
      </c>
      <c r="H11" s="3">
        <f>'BIZ kWh ENTRY'!X186</f>
        <v>0</v>
      </c>
      <c r="I11" s="3">
        <f>'BIZ kWh ENTRY'!Y186</f>
        <v>0</v>
      </c>
      <c r="J11" s="3">
        <f>'BIZ kWh ENTRY'!Z186</f>
        <v>0</v>
      </c>
      <c r="K11" s="3">
        <f>'BIZ kWh ENTRY'!AA186</f>
        <v>0</v>
      </c>
      <c r="L11" s="3">
        <f>'BIZ kWh ENTRY'!AB186</f>
        <v>0</v>
      </c>
      <c r="M11" s="3">
        <f>'BIZ kWh ENTRY'!AC186</f>
        <v>0</v>
      </c>
      <c r="N11" s="3">
        <f>'BIZ kWh ENTRY'!AD186</f>
        <v>0</v>
      </c>
      <c r="O11" s="153"/>
      <c r="P11" s="153"/>
      <c r="Q11" s="153"/>
      <c r="R11" s="153"/>
      <c r="S11" s="153"/>
      <c r="T11" s="153"/>
      <c r="U11" s="153"/>
      <c r="V11" s="153"/>
      <c r="W11" s="153"/>
      <c r="X11" s="153"/>
      <c r="Y11" s="153"/>
      <c r="Z11" s="153"/>
      <c r="AA11" s="153"/>
      <c r="AB11" s="153"/>
      <c r="AC11" s="153"/>
      <c r="AD11" s="153"/>
      <c r="AE11" s="153"/>
      <c r="AF11" s="153"/>
      <c r="AG11" s="153"/>
      <c r="AH11" s="153"/>
      <c r="AI11" s="153"/>
      <c r="AJ11" s="153"/>
      <c r="AK11" s="153"/>
      <c r="AL11" s="153"/>
      <c r="AM11" s="153"/>
      <c r="AN11" s="153"/>
      <c r="AO11" s="153"/>
      <c r="AP11" s="153"/>
      <c r="AQ11" s="153"/>
      <c r="AR11" s="153"/>
      <c r="AS11" s="153"/>
      <c r="AT11" s="153"/>
      <c r="AU11" s="153"/>
      <c r="AV11" s="153"/>
      <c r="AW11" s="153"/>
      <c r="AX11" s="153"/>
      <c r="AY11" s="153"/>
    </row>
    <row r="12" spans="1:53" x14ac:dyDescent="0.25">
      <c r="A12" s="575"/>
      <c r="B12" s="11" t="s">
        <v>4</v>
      </c>
      <c r="C12" s="3">
        <f>'BIZ kWh ENTRY'!S187</f>
        <v>97151.001754760742</v>
      </c>
      <c r="D12" s="3">
        <f>'BIZ kWh ENTRY'!T187</f>
        <v>121785.41333007813</v>
      </c>
      <c r="E12" s="3">
        <f>'BIZ kWh ENTRY'!U187</f>
        <v>0</v>
      </c>
      <c r="F12" s="3">
        <f>'BIZ kWh ENTRY'!V187</f>
        <v>0</v>
      </c>
      <c r="G12" s="3">
        <f>'BIZ kWh ENTRY'!W187</f>
        <v>0</v>
      </c>
      <c r="H12" s="3">
        <f>'BIZ kWh ENTRY'!X187</f>
        <v>155900.24841308594</v>
      </c>
      <c r="I12" s="3">
        <f>'BIZ kWh ENTRY'!Y187</f>
        <v>45787.612590720011</v>
      </c>
      <c r="J12" s="3">
        <f>'BIZ kWh ENTRY'!Z187</f>
        <v>0</v>
      </c>
      <c r="K12" s="3">
        <f>'BIZ kWh ENTRY'!AA187</f>
        <v>73890.650433599978</v>
      </c>
      <c r="L12" s="3">
        <f>'BIZ kWh ENTRY'!AB187</f>
        <v>107550.44800499998</v>
      </c>
      <c r="M12" s="3">
        <f>'BIZ kWh ENTRY'!AC187</f>
        <v>0</v>
      </c>
      <c r="N12" s="3">
        <f>'BIZ kWh ENTRY'!AD187</f>
        <v>0</v>
      </c>
      <c r="O12" s="153"/>
      <c r="P12" s="153"/>
      <c r="Q12" s="153"/>
      <c r="R12" s="153"/>
      <c r="S12" s="153"/>
      <c r="T12" s="153"/>
      <c r="U12" s="153"/>
      <c r="V12" s="153"/>
      <c r="W12" s="153"/>
      <c r="X12" s="153"/>
      <c r="Y12" s="153"/>
      <c r="Z12" s="153"/>
      <c r="AA12" s="153"/>
      <c r="AB12" s="153"/>
      <c r="AC12" s="153"/>
      <c r="AD12" s="153"/>
      <c r="AE12" s="153"/>
      <c r="AF12" s="153"/>
      <c r="AG12" s="153"/>
      <c r="AH12" s="153"/>
      <c r="AI12" s="153"/>
      <c r="AJ12" s="153"/>
      <c r="AK12" s="153"/>
      <c r="AL12" s="153"/>
      <c r="AM12" s="153"/>
      <c r="AN12" s="153"/>
      <c r="AO12" s="153"/>
      <c r="AP12" s="153"/>
      <c r="AQ12" s="153"/>
      <c r="AR12" s="153"/>
      <c r="AS12" s="153"/>
      <c r="AT12" s="153"/>
      <c r="AU12" s="153"/>
      <c r="AV12" s="153"/>
      <c r="AW12" s="153"/>
      <c r="AX12" s="153"/>
      <c r="AY12" s="153"/>
    </row>
    <row r="13" spans="1:53" x14ac:dyDescent="0.25">
      <c r="A13" s="575"/>
      <c r="B13" s="11" t="s">
        <v>5</v>
      </c>
      <c r="C13" s="3">
        <f>'BIZ kWh ENTRY'!S188</f>
        <v>0</v>
      </c>
      <c r="D13" s="3">
        <f>'BIZ kWh ENTRY'!T188</f>
        <v>0</v>
      </c>
      <c r="E13" s="3">
        <f>'BIZ kWh ENTRY'!U188</f>
        <v>0</v>
      </c>
      <c r="F13" s="3">
        <f>'BIZ kWh ENTRY'!V188</f>
        <v>0</v>
      </c>
      <c r="G13" s="3">
        <f>'BIZ kWh ENTRY'!W188</f>
        <v>0</v>
      </c>
      <c r="H13" s="3">
        <f>'BIZ kWh ENTRY'!X188</f>
        <v>0</v>
      </c>
      <c r="I13" s="3">
        <f>'BIZ kWh ENTRY'!Y188</f>
        <v>0</v>
      </c>
      <c r="J13" s="3">
        <f>'BIZ kWh ENTRY'!Z188</f>
        <v>0</v>
      </c>
      <c r="K13" s="3">
        <f>'BIZ kWh ENTRY'!AA188</f>
        <v>0</v>
      </c>
      <c r="L13" s="3">
        <f>'BIZ kWh ENTRY'!AB188</f>
        <v>0</v>
      </c>
      <c r="M13" s="3">
        <f>'BIZ kWh ENTRY'!AC188</f>
        <v>0</v>
      </c>
      <c r="N13" s="3">
        <f>'BIZ kWh ENTRY'!AD188</f>
        <v>0</v>
      </c>
      <c r="O13" s="153"/>
      <c r="P13" s="153"/>
      <c r="Q13" s="153"/>
      <c r="R13" s="153"/>
      <c r="S13" s="153"/>
      <c r="T13" s="153"/>
      <c r="U13" s="153"/>
      <c r="V13" s="153"/>
      <c r="W13" s="153"/>
      <c r="X13" s="153"/>
      <c r="Y13" s="153"/>
      <c r="Z13" s="153"/>
      <c r="AA13" s="153"/>
      <c r="AB13" s="153"/>
      <c r="AC13" s="153"/>
      <c r="AD13" s="153"/>
      <c r="AE13" s="153"/>
      <c r="AF13" s="153"/>
      <c r="AG13" s="153"/>
      <c r="AH13" s="153"/>
      <c r="AI13" s="153"/>
      <c r="AJ13" s="153"/>
      <c r="AK13" s="153"/>
      <c r="AL13" s="153"/>
      <c r="AM13" s="153"/>
      <c r="AN13" s="153"/>
      <c r="AO13" s="153"/>
      <c r="AP13" s="153"/>
      <c r="AQ13" s="153"/>
      <c r="AR13" s="153"/>
      <c r="AS13" s="153"/>
      <c r="AT13" s="153"/>
      <c r="AU13" s="153"/>
      <c r="AV13" s="153"/>
      <c r="AW13" s="153"/>
      <c r="AX13" s="153"/>
      <c r="AY13" s="153"/>
    </row>
    <row r="14" spans="1:53" x14ac:dyDescent="0.25">
      <c r="A14" s="575"/>
      <c r="B14" s="11" t="s">
        <v>23</v>
      </c>
      <c r="C14" s="3">
        <f>'BIZ kWh ENTRY'!S189</f>
        <v>0</v>
      </c>
      <c r="D14" s="3">
        <f>'BIZ kWh ENTRY'!T189</f>
        <v>0</v>
      </c>
      <c r="E14" s="3">
        <f>'BIZ kWh ENTRY'!U189</f>
        <v>0</v>
      </c>
      <c r="F14" s="3">
        <f>'BIZ kWh ENTRY'!V189</f>
        <v>0</v>
      </c>
      <c r="G14" s="3">
        <f>'BIZ kWh ENTRY'!W189</f>
        <v>0</v>
      </c>
      <c r="H14" s="3">
        <f>'BIZ kWh ENTRY'!X189</f>
        <v>0</v>
      </c>
      <c r="I14" s="3">
        <f>'BIZ kWh ENTRY'!Y189</f>
        <v>0</v>
      </c>
      <c r="J14" s="3">
        <f>'BIZ kWh ENTRY'!Z189</f>
        <v>0</v>
      </c>
      <c r="K14" s="3">
        <f>'BIZ kWh ENTRY'!AA189</f>
        <v>0</v>
      </c>
      <c r="L14" s="3">
        <f>'BIZ kWh ENTRY'!AB189</f>
        <v>0</v>
      </c>
      <c r="M14" s="3">
        <f>'BIZ kWh ENTRY'!AC189</f>
        <v>0</v>
      </c>
      <c r="N14" s="3">
        <f>'BIZ kWh ENTRY'!AD189</f>
        <v>0</v>
      </c>
      <c r="O14" s="153"/>
      <c r="P14" s="153"/>
      <c r="Q14" s="153"/>
      <c r="R14" s="153"/>
      <c r="S14" s="153"/>
      <c r="T14" s="153"/>
      <c r="U14" s="153"/>
      <c r="V14" s="153"/>
      <c r="W14" s="153"/>
      <c r="X14" s="153"/>
      <c r="Y14" s="153"/>
      <c r="Z14" s="153"/>
      <c r="AA14" s="153"/>
      <c r="AB14" s="153"/>
      <c r="AC14" s="153"/>
      <c r="AD14" s="153"/>
      <c r="AE14" s="153"/>
      <c r="AF14" s="153"/>
      <c r="AG14" s="153"/>
      <c r="AH14" s="153"/>
      <c r="AI14" s="153"/>
      <c r="AJ14" s="153"/>
      <c r="AK14" s="153"/>
      <c r="AL14" s="153"/>
      <c r="AM14" s="153"/>
      <c r="AN14" s="153"/>
      <c r="AO14" s="153"/>
      <c r="AP14" s="153"/>
      <c r="AQ14" s="153"/>
      <c r="AR14" s="153"/>
      <c r="AS14" s="153"/>
      <c r="AT14" s="153"/>
      <c r="AU14" s="153"/>
      <c r="AV14" s="153"/>
      <c r="AW14" s="153"/>
      <c r="AX14" s="153"/>
      <c r="AY14" s="153"/>
    </row>
    <row r="15" spans="1:53" x14ac:dyDescent="0.25">
      <c r="A15" s="575"/>
      <c r="B15" s="11" t="s">
        <v>24</v>
      </c>
      <c r="C15" s="3">
        <f>'BIZ kWh ENTRY'!S190</f>
        <v>0</v>
      </c>
      <c r="D15" s="3">
        <f>'BIZ kWh ENTRY'!T190</f>
        <v>0</v>
      </c>
      <c r="E15" s="3">
        <f>'BIZ kWh ENTRY'!U190</f>
        <v>0</v>
      </c>
      <c r="F15" s="3">
        <f>'BIZ kWh ENTRY'!V190</f>
        <v>0</v>
      </c>
      <c r="G15" s="3">
        <f>'BIZ kWh ENTRY'!W190</f>
        <v>0</v>
      </c>
      <c r="H15" s="3">
        <f>'BIZ kWh ENTRY'!X190</f>
        <v>0</v>
      </c>
      <c r="I15" s="3">
        <f>'BIZ kWh ENTRY'!Y190</f>
        <v>0</v>
      </c>
      <c r="J15" s="3">
        <f>'BIZ kWh ENTRY'!Z190</f>
        <v>0</v>
      </c>
      <c r="K15" s="3">
        <f>'BIZ kWh ENTRY'!AA190</f>
        <v>0</v>
      </c>
      <c r="L15" s="3">
        <f>'BIZ kWh ENTRY'!AB190</f>
        <v>0</v>
      </c>
      <c r="M15" s="3">
        <f>'BIZ kWh ENTRY'!AC190</f>
        <v>0</v>
      </c>
      <c r="N15" s="3">
        <f>'BIZ kWh ENTRY'!AD190</f>
        <v>0</v>
      </c>
      <c r="O15" s="153"/>
      <c r="P15" s="153"/>
      <c r="Q15" s="153"/>
      <c r="R15" s="153"/>
      <c r="S15" s="153"/>
      <c r="T15" s="153"/>
      <c r="U15" s="153"/>
      <c r="V15" s="153"/>
      <c r="W15" s="153"/>
      <c r="X15" s="153"/>
      <c r="Y15" s="153"/>
      <c r="Z15" s="153"/>
      <c r="AA15" s="153"/>
      <c r="AB15" s="153"/>
      <c r="AC15" s="153"/>
      <c r="AD15" s="153"/>
      <c r="AE15" s="153"/>
      <c r="AF15" s="153"/>
      <c r="AG15" s="153"/>
      <c r="AH15" s="153"/>
      <c r="AI15" s="153"/>
      <c r="AJ15" s="153"/>
      <c r="AK15" s="153"/>
      <c r="AL15" s="153"/>
      <c r="AM15" s="153"/>
      <c r="AN15" s="153"/>
      <c r="AO15" s="153"/>
      <c r="AP15" s="153"/>
      <c r="AQ15" s="153"/>
      <c r="AR15" s="153"/>
      <c r="AS15" s="153"/>
      <c r="AT15" s="153"/>
      <c r="AU15" s="153"/>
      <c r="AV15" s="153"/>
      <c r="AW15" s="153"/>
      <c r="AX15" s="153"/>
      <c r="AY15" s="153"/>
    </row>
    <row r="16" spans="1:53" x14ac:dyDescent="0.25">
      <c r="A16" s="575"/>
      <c r="B16" s="11" t="s">
        <v>7</v>
      </c>
      <c r="C16" s="3">
        <f>'BIZ kWh ENTRY'!S191</f>
        <v>0</v>
      </c>
      <c r="D16" s="3">
        <f>'BIZ kWh ENTRY'!T191</f>
        <v>0</v>
      </c>
      <c r="E16" s="3">
        <f>'BIZ kWh ENTRY'!U191</f>
        <v>0</v>
      </c>
      <c r="F16" s="3">
        <f>'BIZ kWh ENTRY'!V191</f>
        <v>0</v>
      </c>
      <c r="G16" s="3">
        <f>'BIZ kWh ENTRY'!W191</f>
        <v>0</v>
      </c>
      <c r="H16" s="3">
        <f>'BIZ kWh ENTRY'!X191</f>
        <v>0</v>
      </c>
      <c r="I16" s="3">
        <f>'BIZ kWh ENTRY'!Y191</f>
        <v>0</v>
      </c>
      <c r="J16" s="3">
        <f>'BIZ kWh ENTRY'!Z191</f>
        <v>0</v>
      </c>
      <c r="K16" s="3">
        <f>'BIZ kWh ENTRY'!AA191</f>
        <v>0</v>
      </c>
      <c r="L16" s="3">
        <f>'BIZ kWh ENTRY'!AB191</f>
        <v>0</v>
      </c>
      <c r="M16" s="3">
        <f>'BIZ kWh ENTRY'!AC191</f>
        <v>0</v>
      </c>
      <c r="N16" s="3">
        <f>'BIZ kWh ENTRY'!AD191</f>
        <v>0</v>
      </c>
      <c r="O16" s="153"/>
      <c r="P16" s="153"/>
      <c r="Q16" s="153"/>
      <c r="R16" s="153"/>
      <c r="S16" s="153"/>
      <c r="T16" s="153"/>
      <c r="U16" s="153"/>
      <c r="V16" s="153"/>
      <c r="W16" s="153"/>
      <c r="X16" s="153"/>
      <c r="Y16" s="153"/>
      <c r="Z16" s="153"/>
      <c r="AA16" s="153"/>
      <c r="AB16" s="153"/>
      <c r="AC16" s="153"/>
      <c r="AD16" s="153"/>
      <c r="AE16" s="153"/>
      <c r="AF16" s="153"/>
      <c r="AG16" s="153"/>
      <c r="AH16" s="153"/>
      <c r="AI16" s="153"/>
      <c r="AJ16" s="153"/>
      <c r="AK16" s="153"/>
      <c r="AL16" s="153"/>
      <c r="AM16" s="153"/>
      <c r="AN16" s="153"/>
      <c r="AO16" s="153"/>
      <c r="AP16" s="153"/>
      <c r="AQ16" s="153"/>
      <c r="AR16" s="153"/>
      <c r="AS16" s="153"/>
      <c r="AT16" s="153"/>
      <c r="AU16" s="153"/>
      <c r="AV16" s="153"/>
      <c r="AW16" s="153"/>
      <c r="AX16" s="153"/>
      <c r="AY16" s="153"/>
    </row>
    <row r="17" spans="1:51" x14ac:dyDescent="0.25">
      <c r="A17" s="575"/>
      <c r="B17" s="11" t="s">
        <v>8</v>
      </c>
      <c r="C17" s="3">
        <f>'BIZ kWh ENTRY'!S192</f>
        <v>0</v>
      </c>
      <c r="D17" s="3">
        <f>'BIZ kWh ENTRY'!T192</f>
        <v>0</v>
      </c>
      <c r="E17" s="3">
        <f>'BIZ kWh ENTRY'!U192</f>
        <v>0</v>
      </c>
      <c r="F17" s="3">
        <f>'BIZ kWh ENTRY'!V192</f>
        <v>0</v>
      </c>
      <c r="G17" s="3">
        <f>'BIZ kWh ENTRY'!W192</f>
        <v>0</v>
      </c>
      <c r="H17" s="3">
        <f>'BIZ kWh ENTRY'!X192</f>
        <v>0</v>
      </c>
      <c r="I17" s="3">
        <f>'BIZ kWh ENTRY'!Y192</f>
        <v>0</v>
      </c>
      <c r="J17" s="3">
        <f>'BIZ kWh ENTRY'!Z192</f>
        <v>0</v>
      </c>
      <c r="K17" s="3">
        <f>'BIZ kWh ENTRY'!AA192</f>
        <v>0</v>
      </c>
      <c r="L17" s="3">
        <f>'BIZ kWh ENTRY'!AB192</f>
        <v>0</v>
      </c>
      <c r="M17" s="3">
        <f>'BIZ kWh ENTRY'!AC192</f>
        <v>0</v>
      </c>
      <c r="N17" s="3">
        <f>'BIZ kWh ENTRY'!AD192</f>
        <v>0</v>
      </c>
      <c r="O17" s="153"/>
      <c r="P17" s="153"/>
      <c r="Q17" s="153"/>
      <c r="R17" s="153"/>
      <c r="S17" s="153"/>
      <c r="T17" s="153"/>
      <c r="U17" s="153"/>
      <c r="V17" s="153"/>
      <c r="W17" s="153"/>
      <c r="X17" s="153"/>
      <c r="Y17" s="153"/>
      <c r="Z17" s="153"/>
      <c r="AA17" s="153"/>
      <c r="AB17" s="153"/>
      <c r="AC17" s="153"/>
      <c r="AD17" s="153"/>
      <c r="AE17" s="153"/>
      <c r="AF17" s="153"/>
      <c r="AG17" s="153"/>
      <c r="AH17" s="153"/>
      <c r="AI17" s="153"/>
      <c r="AJ17" s="153"/>
      <c r="AK17" s="153"/>
      <c r="AL17" s="153"/>
      <c r="AM17" s="153"/>
      <c r="AN17" s="153"/>
      <c r="AO17" s="153"/>
      <c r="AP17" s="153"/>
      <c r="AQ17" s="153"/>
      <c r="AR17" s="153"/>
      <c r="AS17" s="153"/>
      <c r="AT17" s="153"/>
      <c r="AU17" s="153"/>
      <c r="AV17" s="153"/>
      <c r="AW17" s="153"/>
      <c r="AX17" s="153"/>
      <c r="AY17" s="153"/>
    </row>
    <row r="18" spans="1:51" x14ac:dyDescent="0.25">
      <c r="A18" s="575"/>
      <c r="B18" s="11" t="s">
        <v>11</v>
      </c>
      <c r="C18" s="3"/>
      <c r="D18" s="3"/>
      <c r="E18" s="235"/>
      <c r="F18" s="235"/>
      <c r="G18" s="235"/>
      <c r="H18" s="235"/>
      <c r="I18" s="235"/>
      <c r="J18" s="235"/>
      <c r="K18" s="235"/>
      <c r="L18" s="235"/>
      <c r="M18" s="235"/>
      <c r="N18" s="235"/>
      <c r="O18" s="153"/>
      <c r="P18" s="153"/>
      <c r="Q18" s="153"/>
      <c r="R18" s="153"/>
      <c r="S18" s="153"/>
      <c r="T18" s="153"/>
      <c r="U18" s="153"/>
      <c r="V18" s="153"/>
      <c r="W18" s="153"/>
      <c r="X18" s="153"/>
      <c r="Y18" s="153"/>
      <c r="Z18" s="153"/>
      <c r="AA18" s="153"/>
      <c r="AB18" s="153"/>
      <c r="AC18" s="153"/>
      <c r="AD18" s="153"/>
      <c r="AE18" s="153"/>
      <c r="AF18" s="153"/>
      <c r="AG18" s="153"/>
      <c r="AH18" s="153"/>
      <c r="AI18" s="153"/>
      <c r="AJ18" s="153"/>
      <c r="AK18" s="153"/>
      <c r="AL18" s="153"/>
      <c r="AM18" s="153"/>
      <c r="AN18" s="153"/>
      <c r="AO18" s="153"/>
      <c r="AP18" s="153"/>
      <c r="AQ18" s="153"/>
      <c r="AR18" s="153"/>
      <c r="AS18" s="153"/>
      <c r="AT18" s="153"/>
      <c r="AU18" s="153"/>
      <c r="AV18" s="153"/>
      <c r="AW18" s="153"/>
      <c r="AX18" s="153"/>
      <c r="AY18" s="153"/>
    </row>
    <row r="19" spans="1:51" ht="15.75" thickBot="1" x14ac:dyDescent="0.3">
      <c r="A19" s="576"/>
      <c r="B19" s="188" t="str">
        <f>' LI 1M - RES'!B16</f>
        <v>Monthly kWh</v>
      </c>
      <c r="C19" s="236">
        <f>SUM(C5:C18)</f>
        <v>120522.28956604004</v>
      </c>
      <c r="D19" s="236">
        <f t="shared" ref="D19:AY19" si="1">SUM(D5:D18)</f>
        <v>132479.43676757813</v>
      </c>
      <c r="E19" s="236">
        <f t="shared" si="1"/>
        <v>375.989990234375</v>
      </c>
      <c r="F19" s="236">
        <f t="shared" si="1"/>
        <v>0</v>
      </c>
      <c r="G19" s="236">
        <f t="shared" si="1"/>
        <v>0</v>
      </c>
      <c r="H19" s="236">
        <f t="shared" si="1"/>
        <v>213934.14099121094</v>
      </c>
      <c r="I19" s="236">
        <f t="shared" si="1"/>
        <v>45787.612590720011</v>
      </c>
      <c r="J19" s="236">
        <f t="shared" si="1"/>
        <v>0</v>
      </c>
      <c r="K19" s="236">
        <f t="shared" si="1"/>
        <v>73890.650433599978</v>
      </c>
      <c r="L19" s="236">
        <f t="shared" si="1"/>
        <v>107550.44800499998</v>
      </c>
      <c r="M19" s="236">
        <f t="shared" si="1"/>
        <v>0</v>
      </c>
      <c r="N19" s="236">
        <f t="shared" si="1"/>
        <v>0</v>
      </c>
      <c r="O19" s="237">
        <f t="shared" si="1"/>
        <v>0</v>
      </c>
      <c r="P19" s="237">
        <f t="shared" si="1"/>
        <v>0</v>
      </c>
      <c r="Q19" s="237">
        <f t="shared" si="1"/>
        <v>0</v>
      </c>
      <c r="R19" s="237">
        <f t="shared" si="1"/>
        <v>0</v>
      </c>
      <c r="S19" s="237">
        <f t="shared" si="1"/>
        <v>0</v>
      </c>
      <c r="T19" s="237">
        <f t="shared" si="1"/>
        <v>0</v>
      </c>
      <c r="U19" s="237">
        <f t="shared" si="1"/>
        <v>0</v>
      </c>
      <c r="V19" s="237">
        <f t="shared" si="1"/>
        <v>0</v>
      </c>
      <c r="W19" s="237">
        <f t="shared" si="1"/>
        <v>0</v>
      </c>
      <c r="X19" s="237">
        <f t="shared" si="1"/>
        <v>0</v>
      </c>
      <c r="Y19" s="237">
        <f t="shared" si="1"/>
        <v>0</v>
      </c>
      <c r="Z19" s="237">
        <f t="shared" si="1"/>
        <v>0</v>
      </c>
      <c r="AA19" s="237">
        <f t="shared" si="1"/>
        <v>0</v>
      </c>
      <c r="AB19" s="237">
        <f t="shared" si="1"/>
        <v>0</v>
      </c>
      <c r="AC19" s="237">
        <f t="shared" si="1"/>
        <v>0</v>
      </c>
      <c r="AD19" s="237">
        <f t="shared" si="1"/>
        <v>0</v>
      </c>
      <c r="AE19" s="237">
        <f t="shared" si="1"/>
        <v>0</v>
      </c>
      <c r="AF19" s="237">
        <f t="shared" si="1"/>
        <v>0</v>
      </c>
      <c r="AG19" s="237">
        <f t="shared" si="1"/>
        <v>0</v>
      </c>
      <c r="AH19" s="237">
        <f t="shared" si="1"/>
        <v>0</v>
      </c>
      <c r="AI19" s="237">
        <f t="shared" si="1"/>
        <v>0</v>
      </c>
      <c r="AJ19" s="237">
        <f t="shared" si="1"/>
        <v>0</v>
      </c>
      <c r="AK19" s="237">
        <f t="shared" si="1"/>
        <v>0</v>
      </c>
      <c r="AL19" s="237">
        <f t="shared" si="1"/>
        <v>0</v>
      </c>
      <c r="AM19" s="237">
        <f t="shared" si="1"/>
        <v>0</v>
      </c>
      <c r="AN19" s="237">
        <f t="shared" si="1"/>
        <v>0</v>
      </c>
      <c r="AO19" s="237">
        <f t="shared" si="1"/>
        <v>0</v>
      </c>
      <c r="AP19" s="237">
        <f t="shared" si="1"/>
        <v>0</v>
      </c>
      <c r="AQ19" s="237">
        <f t="shared" si="1"/>
        <v>0</v>
      </c>
      <c r="AR19" s="237">
        <f t="shared" si="1"/>
        <v>0</v>
      </c>
      <c r="AS19" s="237">
        <f t="shared" si="1"/>
        <v>0</v>
      </c>
      <c r="AT19" s="237">
        <f t="shared" si="1"/>
        <v>0</v>
      </c>
      <c r="AU19" s="237">
        <f t="shared" si="1"/>
        <v>0</v>
      </c>
      <c r="AV19" s="237">
        <f t="shared" si="1"/>
        <v>0</v>
      </c>
      <c r="AW19" s="237">
        <f t="shared" si="1"/>
        <v>0</v>
      </c>
      <c r="AX19" s="237">
        <f t="shared" si="1"/>
        <v>0</v>
      </c>
      <c r="AY19" s="237">
        <f t="shared" si="1"/>
        <v>0</v>
      </c>
    </row>
    <row r="20" spans="1:51" x14ac:dyDescent="0.25">
      <c r="A20" s="250"/>
      <c r="B20" s="251"/>
      <c r="C20" s="9"/>
      <c r="D20" s="251"/>
      <c r="E20" s="9"/>
      <c r="F20" s="251"/>
      <c r="G20" s="251"/>
      <c r="H20" s="9"/>
      <c r="I20" s="251"/>
      <c r="J20" s="251"/>
      <c r="K20" s="9"/>
      <c r="L20" s="251"/>
      <c r="M20" s="251"/>
      <c r="N20" s="9"/>
      <c r="O20" s="251"/>
      <c r="P20" s="251"/>
      <c r="Q20" s="9"/>
      <c r="R20" s="251"/>
      <c r="S20" s="251"/>
      <c r="T20" s="9"/>
      <c r="U20" s="251"/>
      <c r="V20" s="251"/>
      <c r="W20" s="9"/>
      <c r="X20" s="251"/>
      <c r="Y20" s="251"/>
      <c r="Z20" s="9"/>
      <c r="AA20" s="251"/>
      <c r="AB20" s="251"/>
      <c r="AC20" s="9"/>
      <c r="AD20" s="251"/>
      <c r="AE20" s="251"/>
      <c r="AF20" s="9"/>
      <c r="AG20" s="251"/>
      <c r="AH20" s="251"/>
      <c r="AI20" s="9"/>
      <c r="AJ20" s="251"/>
      <c r="AK20" s="251"/>
      <c r="AL20" s="9"/>
      <c r="AM20" s="251"/>
      <c r="AN20" s="251"/>
      <c r="AO20" s="9"/>
      <c r="AP20" s="251"/>
      <c r="AQ20" s="251"/>
      <c r="AR20" s="9"/>
      <c r="AS20" s="251"/>
      <c r="AT20" s="251"/>
      <c r="AU20" s="9"/>
      <c r="AV20" s="251"/>
      <c r="AW20" s="251"/>
      <c r="AX20" s="9"/>
      <c r="AY20" s="251"/>
    </row>
    <row r="21" spans="1:51" ht="15.75" thickBot="1" x14ac:dyDescent="0.3">
      <c r="C21" s="252"/>
      <c r="D21" s="130"/>
      <c r="E21" s="252"/>
      <c r="F21" s="130"/>
      <c r="G21" s="130"/>
      <c r="H21" s="252"/>
      <c r="I21" s="130"/>
      <c r="J21" s="130"/>
      <c r="K21" s="252"/>
      <c r="L21" s="130"/>
      <c r="M21" s="130"/>
      <c r="N21" s="252"/>
      <c r="O21" s="130"/>
      <c r="P21" s="130"/>
      <c r="Q21" s="252"/>
      <c r="R21" s="130"/>
      <c r="S21" s="130"/>
      <c r="T21" s="252"/>
      <c r="U21" s="130"/>
      <c r="V21" s="130"/>
      <c r="W21" s="252"/>
      <c r="X21" s="130"/>
      <c r="Y21" s="130"/>
      <c r="Z21" s="252"/>
      <c r="AA21" s="130"/>
      <c r="AB21" s="130"/>
      <c r="AC21" s="252"/>
      <c r="AD21" s="130"/>
      <c r="AE21" s="130"/>
      <c r="AF21" s="252"/>
      <c r="AG21" s="130"/>
      <c r="AH21" s="130"/>
      <c r="AI21" s="252"/>
      <c r="AJ21" s="130"/>
      <c r="AK21" s="130"/>
      <c r="AL21" s="252"/>
      <c r="AM21" s="130"/>
      <c r="AN21" s="130"/>
      <c r="AO21" s="252"/>
      <c r="AP21" s="130"/>
      <c r="AQ21" s="130"/>
      <c r="AR21" s="252"/>
      <c r="AS21" s="130"/>
      <c r="AT21" s="130"/>
      <c r="AU21" s="252"/>
      <c r="AV21" s="130"/>
      <c r="AW21" s="130"/>
      <c r="AX21" s="252"/>
      <c r="AY21" s="130"/>
    </row>
    <row r="22" spans="1:51" ht="16.5" thickBot="1" x14ac:dyDescent="0.3">
      <c r="A22" s="577" t="s">
        <v>15</v>
      </c>
      <c r="B22" s="17" t="s">
        <v>10</v>
      </c>
      <c r="C22" s="146">
        <f>C$4</f>
        <v>44197</v>
      </c>
      <c r="D22" s="146">
        <f t="shared" ref="D22:AY22" si="2">D$4</f>
        <v>44228</v>
      </c>
      <c r="E22" s="146">
        <f t="shared" si="2"/>
        <v>44256</v>
      </c>
      <c r="F22" s="146">
        <f t="shared" si="2"/>
        <v>44287</v>
      </c>
      <c r="G22" s="146">
        <f t="shared" si="2"/>
        <v>44317</v>
      </c>
      <c r="H22" s="146">
        <f t="shared" si="2"/>
        <v>44348</v>
      </c>
      <c r="I22" s="146">
        <f t="shared" si="2"/>
        <v>44378</v>
      </c>
      <c r="J22" s="146">
        <f t="shared" si="2"/>
        <v>44409</v>
      </c>
      <c r="K22" s="146">
        <f t="shared" si="2"/>
        <v>44440</v>
      </c>
      <c r="L22" s="146">
        <f t="shared" si="2"/>
        <v>44470</v>
      </c>
      <c r="M22" s="146">
        <f t="shared" si="2"/>
        <v>44501</v>
      </c>
      <c r="N22" s="146">
        <f t="shared" si="2"/>
        <v>44531</v>
      </c>
      <c r="O22" s="146">
        <f t="shared" si="2"/>
        <v>44562</v>
      </c>
      <c r="P22" s="146">
        <f t="shared" si="2"/>
        <v>44593</v>
      </c>
      <c r="Q22" s="146">
        <f t="shared" si="2"/>
        <v>44621</v>
      </c>
      <c r="R22" s="146">
        <f t="shared" si="2"/>
        <v>44652</v>
      </c>
      <c r="S22" s="146">
        <f t="shared" si="2"/>
        <v>44682</v>
      </c>
      <c r="T22" s="146">
        <f t="shared" si="2"/>
        <v>44713</v>
      </c>
      <c r="U22" s="146">
        <f t="shared" si="2"/>
        <v>44743</v>
      </c>
      <c r="V22" s="146">
        <f t="shared" si="2"/>
        <v>44774</v>
      </c>
      <c r="W22" s="146">
        <f t="shared" si="2"/>
        <v>44805</v>
      </c>
      <c r="X22" s="146">
        <f t="shared" si="2"/>
        <v>44835</v>
      </c>
      <c r="Y22" s="146">
        <f t="shared" si="2"/>
        <v>44866</v>
      </c>
      <c r="Z22" s="146">
        <f t="shared" si="2"/>
        <v>44896</v>
      </c>
      <c r="AA22" s="146">
        <f t="shared" si="2"/>
        <v>44927</v>
      </c>
      <c r="AB22" s="146">
        <f t="shared" si="2"/>
        <v>44958</v>
      </c>
      <c r="AC22" s="146">
        <f t="shared" si="2"/>
        <v>44986</v>
      </c>
      <c r="AD22" s="146">
        <f t="shared" si="2"/>
        <v>45017</v>
      </c>
      <c r="AE22" s="146">
        <f t="shared" si="2"/>
        <v>45047</v>
      </c>
      <c r="AF22" s="146">
        <f t="shared" si="2"/>
        <v>45078</v>
      </c>
      <c r="AG22" s="146">
        <f t="shared" si="2"/>
        <v>45108</v>
      </c>
      <c r="AH22" s="146">
        <f t="shared" si="2"/>
        <v>45139</v>
      </c>
      <c r="AI22" s="146">
        <f t="shared" si="2"/>
        <v>45170</v>
      </c>
      <c r="AJ22" s="146">
        <f t="shared" si="2"/>
        <v>45200</v>
      </c>
      <c r="AK22" s="146">
        <f t="shared" si="2"/>
        <v>45231</v>
      </c>
      <c r="AL22" s="146">
        <f t="shared" si="2"/>
        <v>45261</v>
      </c>
      <c r="AM22" s="146">
        <f t="shared" si="2"/>
        <v>45292</v>
      </c>
      <c r="AN22" s="146">
        <f t="shared" si="2"/>
        <v>45323</v>
      </c>
      <c r="AO22" s="146">
        <f t="shared" si="2"/>
        <v>45352</v>
      </c>
      <c r="AP22" s="146">
        <f t="shared" si="2"/>
        <v>45383</v>
      </c>
      <c r="AQ22" s="146">
        <f t="shared" si="2"/>
        <v>45413</v>
      </c>
      <c r="AR22" s="146">
        <f t="shared" si="2"/>
        <v>45444</v>
      </c>
      <c r="AS22" s="146">
        <f t="shared" si="2"/>
        <v>45474</v>
      </c>
      <c r="AT22" s="146">
        <f t="shared" si="2"/>
        <v>45505</v>
      </c>
      <c r="AU22" s="146">
        <f t="shared" si="2"/>
        <v>45536</v>
      </c>
      <c r="AV22" s="146">
        <f t="shared" si="2"/>
        <v>45566</v>
      </c>
      <c r="AW22" s="146">
        <f t="shared" si="2"/>
        <v>45597</v>
      </c>
      <c r="AX22" s="146">
        <f t="shared" si="2"/>
        <v>45627</v>
      </c>
      <c r="AY22" s="146">
        <f t="shared" si="2"/>
        <v>45658</v>
      </c>
    </row>
    <row r="23" spans="1:51" ht="15" customHeight="1" x14ac:dyDescent="0.25">
      <c r="A23" s="578"/>
      <c r="B23" s="11" t="str">
        <f t="shared" ref="B23:C37" si="3">B5</f>
        <v>Air Comp</v>
      </c>
      <c r="C23" s="3">
        <f>C5</f>
        <v>0</v>
      </c>
      <c r="D23" s="3">
        <f>IF(SUM($C$19:$N$19)=0,0,C23+D5)</f>
        <v>0</v>
      </c>
      <c r="E23" s="3">
        <f t="shared" ref="E23:AY23" si="4">IF(SUM($C$19:$N$19)=0,0,D23+E5)</f>
        <v>0</v>
      </c>
      <c r="F23" s="348">
        <f t="shared" si="4"/>
        <v>0</v>
      </c>
      <c r="G23" s="3">
        <f t="shared" si="4"/>
        <v>0</v>
      </c>
      <c r="H23" s="3">
        <f t="shared" si="4"/>
        <v>0</v>
      </c>
      <c r="I23" s="3">
        <f t="shared" si="4"/>
        <v>0</v>
      </c>
      <c r="J23" s="3">
        <f t="shared" si="4"/>
        <v>0</v>
      </c>
      <c r="K23" s="3">
        <f t="shared" si="4"/>
        <v>0</v>
      </c>
      <c r="L23" s="3">
        <f t="shared" si="4"/>
        <v>0</v>
      </c>
      <c r="M23" s="3">
        <f t="shared" si="4"/>
        <v>0</v>
      </c>
      <c r="N23" s="3">
        <f t="shared" si="4"/>
        <v>0</v>
      </c>
      <c r="O23" s="3">
        <f t="shared" si="4"/>
        <v>0</v>
      </c>
      <c r="P23" s="3">
        <f t="shared" si="4"/>
        <v>0</v>
      </c>
      <c r="Q23" s="3">
        <f t="shared" si="4"/>
        <v>0</v>
      </c>
      <c r="R23" s="3">
        <f t="shared" si="4"/>
        <v>0</v>
      </c>
      <c r="S23" s="3">
        <f t="shared" si="4"/>
        <v>0</v>
      </c>
      <c r="T23" s="3">
        <f t="shared" si="4"/>
        <v>0</v>
      </c>
      <c r="U23" s="3">
        <f t="shared" si="4"/>
        <v>0</v>
      </c>
      <c r="V23" s="3">
        <f t="shared" si="4"/>
        <v>0</v>
      </c>
      <c r="W23" s="3">
        <f t="shared" si="4"/>
        <v>0</v>
      </c>
      <c r="X23" s="3">
        <f t="shared" si="4"/>
        <v>0</v>
      </c>
      <c r="Y23" s="3">
        <f t="shared" si="4"/>
        <v>0</v>
      </c>
      <c r="Z23" s="462">
        <f t="shared" si="4"/>
        <v>0</v>
      </c>
      <c r="AA23" s="3">
        <f t="shared" si="4"/>
        <v>0</v>
      </c>
      <c r="AB23" s="3">
        <f t="shared" si="4"/>
        <v>0</v>
      </c>
      <c r="AC23" s="3">
        <f t="shared" si="4"/>
        <v>0</v>
      </c>
      <c r="AD23" s="3">
        <f t="shared" si="4"/>
        <v>0</v>
      </c>
      <c r="AE23" s="3">
        <f t="shared" si="4"/>
        <v>0</v>
      </c>
      <c r="AF23" s="3">
        <f t="shared" si="4"/>
        <v>0</v>
      </c>
      <c r="AG23" s="3">
        <f t="shared" si="4"/>
        <v>0</v>
      </c>
      <c r="AH23" s="3">
        <f t="shared" si="4"/>
        <v>0</v>
      </c>
      <c r="AI23" s="3">
        <f t="shared" si="4"/>
        <v>0</v>
      </c>
      <c r="AJ23" s="3">
        <f t="shared" si="4"/>
        <v>0</v>
      </c>
      <c r="AK23" s="3">
        <f t="shared" si="4"/>
        <v>0</v>
      </c>
      <c r="AL23" s="3">
        <f t="shared" si="4"/>
        <v>0</v>
      </c>
      <c r="AM23" s="3">
        <f t="shared" si="4"/>
        <v>0</v>
      </c>
      <c r="AN23" s="3">
        <f t="shared" si="4"/>
        <v>0</v>
      </c>
      <c r="AO23" s="3">
        <f t="shared" si="4"/>
        <v>0</v>
      </c>
      <c r="AP23" s="3">
        <f t="shared" si="4"/>
        <v>0</v>
      </c>
      <c r="AQ23" s="3">
        <f t="shared" si="4"/>
        <v>0</v>
      </c>
      <c r="AR23" s="3">
        <f t="shared" si="4"/>
        <v>0</v>
      </c>
      <c r="AS23" s="3">
        <f t="shared" si="4"/>
        <v>0</v>
      </c>
      <c r="AT23" s="3">
        <f t="shared" si="4"/>
        <v>0</v>
      </c>
      <c r="AU23" s="3">
        <f t="shared" si="4"/>
        <v>0</v>
      </c>
      <c r="AV23" s="3">
        <f t="shared" si="4"/>
        <v>0</v>
      </c>
      <c r="AW23" s="3">
        <f t="shared" si="4"/>
        <v>0</v>
      </c>
      <c r="AX23" s="3">
        <f t="shared" si="4"/>
        <v>0</v>
      </c>
      <c r="AY23" s="3">
        <f t="shared" si="4"/>
        <v>0</v>
      </c>
    </row>
    <row r="24" spans="1:51" x14ac:dyDescent="0.25">
      <c r="A24" s="578"/>
      <c r="B24" s="12" t="str">
        <f t="shared" si="3"/>
        <v>Building Shell</v>
      </c>
      <c r="C24" s="3">
        <f t="shared" si="3"/>
        <v>0</v>
      </c>
      <c r="D24" s="3">
        <f t="shared" ref="D24:AY24" si="5">IF(SUM($C$19:$N$19)=0,0,C24+D6)</f>
        <v>0</v>
      </c>
      <c r="E24" s="3">
        <f t="shared" si="5"/>
        <v>375.989990234375</v>
      </c>
      <c r="F24" s="348">
        <f t="shared" si="5"/>
        <v>375.989990234375</v>
      </c>
      <c r="G24" s="3">
        <f t="shared" si="5"/>
        <v>375.989990234375</v>
      </c>
      <c r="H24" s="3">
        <f t="shared" si="5"/>
        <v>375.989990234375</v>
      </c>
      <c r="I24" s="3">
        <f t="shared" si="5"/>
        <v>375.989990234375</v>
      </c>
      <c r="J24" s="3">
        <f t="shared" si="5"/>
        <v>375.989990234375</v>
      </c>
      <c r="K24" s="3">
        <f t="shared" si="5"/>
        <v>375.989990234375</v>
      </c>
      <c r="L24" s="3">
        <f t="shared" si="5"/>
        <v>375.989990234375</v>
      </c>
      <c r="M24" s="3">
        <f t="shared" si="5"/>
        <v>375.989990234375</v>
      </c>
      <c r="N24" s="3">
        <f t="shared" si="5"/>
        <v>375.989990234375</v>
      </c>
      <c r="O24" s="3">
        <f t="shared" si="5"/>
        <v>375.989990234375</v>
      </c>
      <c r="P24" s="3">
        <f t="shared" si="5"/>
        <v>375.989990234375</v>
      </c>
      <c r="Q24" s="3">
        <f t="shared" si="5"/>
        <v>375.989990234375</v>
      </c>
      <c r="R24" s="3">
        <f t="shared" si="5"/>
        <v>375.989990234375</v>
      </c>
      <c r="S24" s="3">
        <f t="shared" si="5"/>
        <v>375.989990234375</v>
      </c>
      <c r="T24" s="3">
        <f t="shared" si="5"/>
        <v>375.989990234375</v>
      </c>
      <c r="U24" s="3">
        <f t="shared" si="5"/>
        <v>375.989990234375</v>
      </c>
      <c r="V24" s="3">
        <f t="shared" si="5"/>
        <v>375.989990234375</v>
      </c>
      <c r="W24" s="3">
        <f t="shared" si="5"/>
        <v>375.989990234375</v>
      </c>
      <c r="X24" s="3">
        <f t="shared" si="5"/>
        <v>375.989990234375</v>
      </c>
      <c r="Y24" s="3">
        <f t="shared" si="5"/>
        <v>375.989990234375</v>
      </c>
      <c r="Z24" s="462">
        <f t="shared" si="5"/>
        <v>375.989990234375</v>
      </c>
      <c r="AA24" s="3">
        <f t="shared" si="5"/>
        <v>375.989990234375</v>
      </c>
      <c r="AB24" s="3">
        <f t="shared" si="5"/>
        <v>375.989990234375</v>
      </c>
      <c r="AC24" s="3">
        <f t="shared" si="5"/>
        <v>375.989990234375</v>
      </c>
      <c r="AD24" s="3">
        <f t="shared" si="5"/>
        <v>375.989990234375</v>
      </c>
      <c r="AE24" s="3">
        <f t="shared" si="5"/>
        <v>375.989990234375</v>
      </c>
      <c r="AF24" s="3">
        <f t="shared" si="5"/>
        <v>375.989990234375</v>
      </c>
      <c r="AG24" s="3">
        <f t="shared" si="5"/>
        <v>375.989990234375</v>
      </c>
      <c r="AH24" s="3">
        <f t="shared" si="5"/>
        <v>375.989990234375</v>
      </c>
      <c r="AI24" s="3">
        <f t="shared" si="5"/>
        <v>375.989990234375</v>
      </c>
      <c r="AJ24" s="3">
        <f t="shared" si="5"/>
        <v>375.989990234375</v>
      </c>
      <c r="AK24" s="3">
        <f t="shared" si="5"/>
        <v>375.989990234375</v>
      </c>
      <c r="AL24" s="3">
        <f t="shared" si="5"/>
        <v>375.989990234375</v>
      </c>
      <c r="AM24" s="3">
        <f t="shared" si="5"/>
        <v>375.989990234375</v>
      </c>
      <c r="AN24" s="3">
        <f t="shared" si="5"/>
        <v>375.989990234375</v>
      </c>
      <c r="AO24" s="3">
        <f t="shared" si="5"/>
        <v>375.989990234375</v>
      </c>
      <c r="AP24" s="3">
        <f t="shared" si="5"/>
        <v>375.989990234375</v>
      </c>
      <c r="AQ24" s="3">
        <f t="shared" si="5"/>
        <v>375.989990234375</v>
      </c>
      <c r="AR24" s="3">
        <f t="shared" si="5"/>
        <v>375.989990234375</v>
      </c>
      <c r="AS24" s="3">
        <f t="shared" si="5"/>
        <v>375.989990234375</v>
      </c>
      <c r="AT24" s="3">
        <f t="shared" si="5"/>
        <v>375.989990234375</v>
      </c>
      <c r="AU24" s="3">
        <f t="shared" si="5"/>
        <v>375.989990234375</v>
      </c>
      <c r="AV24" s="3">
        <f t="shared" si="5"/>
        <v>375.989990234375</v>
      </c>
      <c r="AW24" s="3">
        <f t="shared" si="5"/>
        <v>375.989990234375</v>
      </c>
      <c r="AX24" s="3">
        <f t="shared" si="5"/>
        <v>375.989990234375</v>
      </c>
      <c r="AY24" s="3">
        <f t="shared" si="5"/>
        <v>375.989990234375</v>
      </c>
    </row>
    <row r="25" spans="1:51" x14ac:dyDescent="0.25">
      <c r="A25" s="578"/>
      <c r="B25" s="11" t="str">
        <f t="shared" si="3"/>
        <v>Cooking</v>
      </c>
      <c r="C25" s="3">
        <f t="shared" si="3"/>
        <v>0</v>
      </c>
      <c r="D25" s="3">
        <f t="shared" ref="D25:AY25" si="6">IF(SUM($C$19:$N$19)=0,0,C25+D7)</f>
        <v>0</v>
      </c>
      <c r="E25" s="3">
        <f t="shared" si="6"/>
        <v>0</v>
      </c>
      <c r="F25" s="348">
        <f t="shared" si="6"/>
        <v>0</v>
      </c>
      <c r="G25" s="3">
        <f t="shared" si="6"/>
        <v>0</v>
      </c>
      <c r="H25" s="3">
        <f t="shared" si="6"/>
        <v>0</v>
      </c>
      <c r="I25" s="3">
        <f t="shared" si="6"/>
        <v>0</v>
      </c>
      <c r="J25" s="3">
        <f t="shared" si="6"/>
        <v>0</v>
      </c>
      <c r="K25" s="3">
        <f t="shared" si="6"/>
        <v>0</v>
      </c>
      <c r="L25" s="3">
        <f t="shared" si="6"/>
        <v>0</v>
      </c>
      <c r="M25" s="3">
        <f t="shared" si="6"/>
        <v>0</v>
      </c>
      <c r="N25" s="3">
        <f t="shared" si="6"/>
        <v>0</v>
      </c>
      <c r="O25" s="3">
        <f t="shared" si="6"/>
        <v>0</v>
      </c>
      <c r="P25" s="3">
        <f t="shared" si="6"/>
        <v>0</v>
      </c>
      <c r="Q25" s="3">
        <f t="shared" si="6"/>
        <v>0</v>
      </c>
      <c r="R25" s="3">
        <f t="shared" si="6"/>
        <v>0</v>
      </c>
      <c r="S25" s="3">
        <f t="shared" si="6"/>
        <v>0</v>
      </c>
      <c r="T25" s="3">
        <f t="shared" si="6"/>
        <v>0</v>
      </c>
      <c r="U25" s="3">
        <f t="shared" si="6"/>
        <v>0</v>
      </c>
      <c r="V25" s="3">
        <f t="shared" si="6"/>
        <v>0</v>
      </c>
      <c r="W25" s="3">
        <f t="shared" si="6"/>
        <v>0</v>
      </c>
      <c r="X25" s="3">
        <f t="shared" si="6"/>
        <v>0</v>
      </c>
      <c r="Y25" s="3">
        <f t="shared" si="6"/>
        <v>0</v>
      </c>
      <c r="Z25" s="462">
        <f t="shared" si="6"/>
        <v>0</v>
      </c>
      <c r="AA25" s="3">
        <f t="shared" si="6"/>
        <v>0</v>
      </c>
      <c r="AB25" s="3">
        <f t="shared" si="6"/>
        <v>0</v>
      </c>
      <c r="AC25" s="3">
        <f t="shared" si="6"/>
        <v>0</v>
      </c>
      <c r="AD25" s="3">
        <f t="shared" si="6"/>
        <v>0</v>
      </c>
      <c r="AE25" s="3">
        <f t="shared" si="6"/>
        <v>0</v>
      </c>
      <c r="AF25" s="3">
        <f t="shared" si="6"/>
        <v>0</v>
      </c>
      <c r="AG25" s="3">
        <f t="shared" si="6"/>
        <v>0</v>
      </c>
      <c r="AH25" s="3">
        <f t="shared" si="6"/>
        <v>0</v>
      </c>
      <c r="AI25" s="3">
        <f t="shared" si="6"/>
        <v>0</v>
      </c>
      <c r="AJ25" s="3">
        <f t="shared" si="6"/>
        <v>0</v>
      </c>
      <c r="AK25" s="3">
        <f t="shared" si="6"/>
        <v>0</v>
      </c>
      <c r="AL25" s="3">
        <f t="shared" si="6"/>
        <v>0</v>
      </c>
      <c r="AM25" s="3">
        <f t="shared" si="6"/>
        <v>0</v>
      </c>
      <c r="AN25" s="3">
        <f t="shared" si="6"/>
        <v>0</v>
      </c>
      <c r="AO25" s="3">
        <f t="shared" si="6"/>
        <v>0</v>
      </c>
      <c r="AP25" s="3">
        <f t="shared" si="6"/>
        <v>0</v>
      </c>
      <c r="AQ25" s="3">
        <f t="shared" si="6"/>
        <v>0</v>
      </c>
      <c r="AR25" s="3">
        <f t="shared" si="6"/>
        <v>0</v>
      </c>
      <c r="AS25" s="3">
        <f t="shared" si="6"/>
        <v>0</v>
      </c>
      <c r="AT25" s="3">
        <f t="shared" si="6"/>
        <v>0</v>
      </c>
      <c r="AU25" s="3">
        <f t="shared" si="6"/>
        <v>0</v>
      </c>
      <c r="AV25" s="3">
        <f t="shared" si="6"/>
        <v>0</v>
      </c>
      <c r="AW25" s="3">
        <f t="shared" si="6"/>
        <v>0</v>
      </c>
      <c r="AX25" s="3">
        <f t="shared" si="6"/>
        <v>0</v>
      </c>
      <c r="AY25" s="3">
        <f t="shared" si="6"/>
        <v>0</v>
      </c>
    </row>
    <row r="26" spans="1:51" x14ac:dyDescent="0.25">
      <c r="A26" s="578"/>
      <c r="B26" s="11" t="str">
        <f t="shared" si="3"/>
        <v>Cooling</v>
      </c>
      <c r="C26" s="3">
        <f t="shared" si="3"/>
        <v>0</v>
      </c>
      <c r="D26" s="3">
        <f t="shared" ref="D26:AY26" si="7">IF(SUM($C$19:$N$19)=0,0,C26+D8)</f>
        <v>0</v>
      </c>
      <c r="E26" s="3">
        <f t="shared" si="7"/>
        <v>0</v>
      </c>
      <c r="F26" s="348">
        <f t="shared" si="7"/>
        <v>0</v>
      </c>
      <c r="G26" s="3">
        <f t="shared" si="7"/>
        <v>0</v>
      </c>
      <c r="H26" s="3">
        <f t="shared" si="7"/>
        <v>58033.892578125</v>
      </c>
      <c r="I26" s="3">
        <f t="shared" si="7"/>
        <v>58033.892578125</v>
      </c>
      <c r="J26" s="3">
        <f t="shared" si="7"/>
        <v>58033.892578125</v>
      </c>
      <c r="K26" s="3">
        <f t="shared" si="7"/>
        <v>58033.892578125</v>
      </c>
      <c r="L26" s="3">
        <f t="shared" si="7"/>
        <v>58033.892578125</v>
      </c>
      <c r="M26" s="3">
        <f t="shared" si="7"/>
        <v>58033.892578125</v>
      </c>
      <c r="N26" s="3">
        <f t="shared" si="7"/>
        <v>58033.892578125</v>
      </c>
      <c r="O26" s="3">
        <f t="shared" si="7"/>
        <v>58033.892578125</v>
      </c>
      <c r="P26" s="3">
        <f t="shared" si="7"/>
        <v>58033.892578125</v>
      </c>
      <c r="Q26" s="3">
        <f t="shared" si="7"/>
        <v>58033.892578125</v>
      </c>
      <c r="R26" s="3">
        <f t="shared" si="7"/>
        <v>58033.892578125</v>
      </c>
      <c r="S26" s="3">
        <f t="shared" si="7"/>
        <v>58033.892578125</v>
      </c>
      <c r="T26" s="3">
        <f t="shared" si="7"/>
        <v>58033.892578125</v>
      </c>
      <c r="U26" s="3">
        <f t="shared" si="7"/>
        <v>58033.892578125</v>
      </c>
      <c r="V26" s="3">
        <f t="shared" si="7"/>
        <v>58033.892578125</v>
      </c>
      <c r="W26" s="3">
        <f t="shared" si="7"/>
        <v>58033.892578125</v>
      </c>
      <c r="X26" s="3">
        <f t="shared" si="7"/>
        <v>58033.892578125</v>
      </c>
      <c r="Y26" s="3">
        <f t="shared" si="7"/>
        <v>58033.892578125</v>
      </c>
      <c r="Z26" s="462">
        <f t="shared" si="7"/>
        <v>58033.892578125</v>
      </c>
      <c r="AA26" s="3">
        <f t="shared" si="7"/>
        <v>58033.892578125</v>
      </c>
      <c r="AB26" s="3">
        <f t="shared" si="7"/>
        <v>58033.892578125</v>
      </c>
      <c r="AC26" s="3">
        <f t="shared" si="7"/>
        <v>58033.892578125</v>
      </c>
      <c r="AD26" s="3">
        <f t="shared" si="7"/>
        <v>58033.892578125</v>
      </c>
      <c r="AE26" s="3">
        <f t="shared" si="7"/>
        <v>58033.892578125</v>
      </c>
      <c r="AF26" s="3">
        <f t="shared" si="7"/>
        <v>58033.892578125</v>
      </c>
      <c r="AG26" s="3">
        <f t="shared" si="7"/>
        <v>58033.892578125</v>
      </c>
      <c r="AH26" s="3">
        <f t="shared" si="7"/>
        <v>58033.892578125</v>
      </c>
      <c r="AI26" s="3">
        <f t="shared" si="7"/>
        <v>58033.892578125</v>
      </c>
      <c r="AJ26" s="3">
        <f t="shared" si="7"/>
        <v>58033.892578125</v>
      </c>
      <c r="AK26" s="3">
        <f t="shared" si="7"/>
        <v>58033.892578125</v>
      </c>
      <c r="AL26" s="3">
        <f t="shared" si="7"/>
        <v>58033.892578125</v>
      </c>
      <c r="AM26" s="3">
        <f t="shared" si="7"/>
        <v>58033.892578125</v>
      </c>
      <c r="AN26" s="3">
        <f t="shared" si="7"/>
        <v>58033.892578125</v>
      </c>
      <c r="AO26" s="3">
        <f t="shared" si="7"/>
        <v>58033.892578125</v>
      </c>
      <c r="AP26" s="3">
        <f t="shared" si="7"/>
        <v>58033.892578125</v>
      </c>
      <c r="AQ26" s="3">
        <f t="shared" si="7"/>
        <v>58033.892578125</v>
      </c>
      <c r="AR26" s="3">
        <f t="shared" si="7"/>
        <v>58033.892578125</v>
      </c>
      <c r="AS26" s="3">
        <f t="shared" si="7"/>
        <v>58033.892578125</v>
      </c>
      <c r="AT26" s="3">
        <f t="shared" si="7"/>
        <v>58033.892578125</v>
      </c>
      <c r="AU26" s="3">
        <f t="shared" si="7"/>
        <v>58033.892578125</v>
      </c>
      <c r="AV26" s="3">
        <f t="shared" si="7"/>
        <v>58033.892578125</v>
      </c>
      <c r="AW26" s="3">
        <f t="shared" si="7"/>
        <v>58033.892578125</v>
      </c>
      <c r="AX26" s="3">
        <f t="shared" si="7"/>
        <v>58033.892578125</v>
      </c>
      <c r="AY26" s="3">
        <f t="shared" si="7"/>
        <v>58033.892578125</v>
      </c>
    </row>
    <row r="27" spans="1:51" x14ac:dyDescent="0.25">
      <c r="A27" s="578"/>
      <c r="B27" s="12" t="str">
        <f t="shared" si="3"/>
        <v>Ext Lighting</v>
      </c>
      <c r="C27" s="3">
        <f t="shared" si="3"/>
        <v>23371.287811279297</v>
      </c>
      <c r="D27" s="3">
        <f t="shared" ref="D27:AY27" si="8">IF(SUM($C$19:$N$19)=0,0,C27+D9)</f>
        <v>34065.311248779297</v>
      </c>
      <c r="E27" s="3">
        <f t="shared" si="8"/>
        <v>34065.311248779297</v>
      </c>
      <c r="F27" s="348">
        <f t="shared" si="8"/>
        <v>34065.311248779297</v>
      </c>
      <c r="G27" s="3">
        <f t="shared" si="8"/>
        <v>34065.311248779297</v>
      </c>
      <c r="H27" s="3">
        <f t="shared" si="8"/>
        <v>34065.311248779297</v>
      </c>
      <c r="I27" s="3">
        <f t="shared" si="8"/>
        <v>34065.311248779297</v>
      </c>
      <c r="J27" s="3">
        <f t="shared" si="8"/>
        <v>34065.311248779297</v>
      </c>
      <c r="K27" s="3">
        <f t="shared" si="8"/>
        <v>34065.311248779297</v>
      </c>
      <c r="L27" s="3">
        <f t="shared" si="8"/>
        <v>34065.311248779297</v>
      </c>
      <c r="M27" s="3">
        <f t="shared" si="8"/>
        <v>34065.311248779297</v>
      </c>
      <c r="N27" s="3">
        <f t="shared" si="8"/>
        <v>34065.311248779297</v>
      </c>
      <c r="O27" s="3">
        <f t="shared" si="8"/>
        <v>34065.311248779297</v>
      </c>
      <c r="P27" s="3">
        <f t="shared" si="8"/>
        <v>34065.311248779297</v>
      </c>
      <c r="Q27" s="3">
        <f t="shared" si="8"/>
        <v>34065.311248779297</v>
      </c>
      <c r="R27" s="3">
        <f t="shared" si="8"/>
        <v>34065.311248779297</v>
      </c>
      <c r="S27" s="3">
        <f t="shared" si="8"/>
        <v>34065.311248779297</v>
      </c>
      <c r="T27" s="3">
        <f t="shared" si="8"/>
        <v>34065.311248779297</v>
      </c>
      <c r="U27" s="3">
        <f t="shared" si="8"/>
        <v>34065.311248779297</v>
      </c>
      <c r="V27" s="3">
        <f t="shared" si="8"/>
        <v>34065.311248779297</v>
      </c>
      <c r="W27" s="3">
        <f t="shared" si="8"/>
        <v>34065.311248779297</v>
      </c>
      <c r="X27" s="3">
        <f t="shared" si="8"/>
        <v>34065.311248779297</v>
      </c>
      <c r="Y27" s="3">
        <f t="shared" si="8"/>
        <v>34065.311248779297</v>
      </c>
      <c r="Z27" s="462">
        <f t="shared" si="8"/>
        <v>34065.311248779297</v>
      </c>
      <c r="AA27" s="3">
        <f t="shared" si="8"/>
        <v>34065.311248779297</v>
      </c>
      <c r="AB27" s="3">
        <f t="shared" si="8"/>
        <v>34065.311248779297</v>
      </c>
      <c r="AC27" s="3">
        <f t="shared" si="8"/>
        <v>34065.311248779297</v>
      </c>
      <c r="AD27" s="3">
        <f t="shared" si="8"/>
        <v>34065.311248779297</v>
      </c>
      <c r="AE27" s="3">
        <f t="shared" si="8"/>
        <v>34065.311248779297</v>
      </c>
      <c r="AF27" s="3">
        <f t="shared" si="8"/>
        <v>34065.311248779297</v>
      </c>
      <c r="AG27" s="3">
        <f t="shared" si="8"/>
        <v>34065.311248779297</v>
      </c>
      <c r="AH27" s="3">
        <f t="shared" si="8"/>
        <v>34065.311248779297</v>
      </c>
      <c r="AI27" s="3">
        <f t="shared" si="8"/>
        <v>34065.311248779297</v>
      </c>
      <c r="AJ27" s="3">
        <f t="shared" si="8"/>
        <v>34065.311248779297</v>
      </c>
      <c r="AK27" s="3">
        <f t="shared" si="8"/>
        <v>34065.311248779297</v>
      </c>
      <c r="AL27" s="3">
        <f t="shared" si="8"/>
        <v>34065.311248779297</v>
      </c>
      <c r="AM27" s="3">
        <f t="shared" si="8"/>
        <v>34065.311248779297</v>
      </c>
      <c r="AN27" s="3">
        <f t="shared" si="8"/>
        <v>34065.311248779297</v>
      </c>
      <c r="AO27" s="3">
        <f t="shared" si="8"/>
        <v>34065.311248779297</v>
      </c>
      <c r="AP27" s="3">
        <f t="shared" si="8"/>
        <v>34065.311248779297</v>
      </c>
      <c r="AQ27" s="3">
        <f t="shared" si="8"/>
        <v>34065.311248779297</v>
      </c>
      <c r="AR27" s="3">
        <f t="shared" si="8"/>
        <v>34065.311248779297</v>
      </c>
      <c r="AS27" s="3">
        <f t="shared" si="8"/>
        <v>34065.311248779297</v>
      </c>
      <c r="AT27" s="3">
        <f t="shared" si="8"/>
        <v>34065.311248779297</v>
      </c>
      <c r="AU27" s="3">
        <f t="shared" si="8"/>
        <v>34065.311248779297</v>
      </c>
      <c r="AV27" s="3">
        <f t="shared" si="8"/>
        <v>34065.311248779297</v>
      </c>
      <c r="AW27" s="3">
        <f t="shared" si="8"/>
        <v>34065.311248779297</v>
      </c>
      <c r="AX27" s="3">
        <f t="shared" si="8"/>
        <v>34065.311248779297</v>
      </c>
      <c r="AY27" s="3">
        <f t="shared" si="8"/>
        <v>34065.311248779297</v>
      </c>
    </row>
    <row r="28" spans="1:51" x14ac:dyDescent="0.25">
      <c r="A28" s="578"/>
      <c r="B28" s="11" t="str">
        <f t="shared" si="3"/>
        <v>Heating</v>
      </c>
      <c r="C28" s="3">
        <f t="shared" si="3"/>
        <v>0</v>
      </c>
      <c r="D28" s="3">
        <f t="shared" ref="D28:AY28" si="9">IF(SUM($C$19:$N$19)=0,0,C28+D10)</f>
        <v>0</v>
      </c>
      <c r="E28" s="3">
        <f t="shared" si="9"/>
        <v>0</v>
      </c>
      <c r="F28" s="348">
        <f t="shared" si="9"/>
        <v>0</v>
      </c>
      <c r="G28" s="3">
        <f t="shared" si="9"/>
        <v>0</v>
      </c>
      <c r="H28" s="3">
        <f t="shared" si="9"/>
        <v>0</v>
      </c>
      <c r="I28" s="3">
        <f t="shared" si="9"/>
        <v>0</v>
      </c>
      <c r="J28" s="3">
        <f t="shared" si="9"/>
        <v>0</v>
      </c>
      <c r="K28" s="3">
        <f t="shared" si="9"/>
        <v>0</v>
      </c>
      <c r="L28" s="3">
        <f t="shared" si="9"/>
        <v>0</v>
      </c>
      <c r="M28" s="3">
        <f t="shared" si="9"/>
        <v>0</v>
      </c>
      <c r="N28" s="3">
        <f t="shared" si="9"/>
        <v>0</v>
      </c>
      <c r="O28" s="3">
        <f t="shared" si="9"/>
        <v>0</v>
      </c>
      <c r="P28" s="3">
        <f t="shared" si="9"/>
        <v>0</v>
      </c>
      <c r="Q28" s="3">
        <f t="shared" si="9"/>
        <v>0</v>
      </c>
      <c r="R28" s="3">
        <f t="shared" si="9"/>
        <v>0</v>
      </c>
      <c r="S28" s="3">
        <f t="shared" si="9"/>
        <v>0</v>
      </c>
      <c r="T28" s="3">
        <f t="shared" si="9"/>
        <v>0</v>
      </c>
      <c r="U28" s="3">
        <f t="shared" si="9"/>
        <v>0</v>
      </c>
      <c r="V28" s="3">
        <f t="shared" si="9"/>
        <v>0</v>
      </c>
      <c r="W28" s="3">
        <f t="shared" si="9"/>
        <v>0</v>
      </c>
      <c r="X28" s="3">
        <f t="shared" si="9"/>
        <v>0</v>
      </c>
      <c r="Y28" s="3">
        <f t="shared" si="9"/>
        <v>0</v>
      </c>
      <c r="Z28" s="462">
        <f t="shared" si="9"/>
        <v>0</v>
      </c>
      <c r="AA28" s="3">
        <f t="shared" si="9"/>
        <v>0</v>
      </c>
      <c r="AB28" s="3">
        <f t="shared" si="9"/>
        <v>0</v>
      </c>
      <c r="AC28" s="3">
        <f t="shared" si="9"/>
        <v>0</v>
      </c>
      <c r="AD28" s="3">
        <f t="shared" si="9"/>
        <v>0</v>
      </c>
      <c r="AE28" s="3">
        <f t="shared" si="9"/>
        <v>0</v>
      </c>
      <c r="AF28" s="3">
        <f t="shared" si="9"/>
        <v>0</v>
      </c>
      <c r="AG28" s="3">
        <f t="shared" si="9"/>
        <v>0</v>
      </c>
      <c r="AH28" s="3">
        <f t="shared" si="9"/>
        <v>0</v>
      </c>
      <c r="AI28" s="3">
        <f t="shared" si="9"/>
        <v>0</v>
      </c>
      <c r="AJ28" s="3">
        <f t="shared" si="9"/>
        <v>0</v>
      </c>
      <c r="AK28" s="3">
        <f t="shared" si="9"/>
        <v>0</v>
      </c>
      <c r="AL28" s="3">
        <f t="shared" si="9"/>
        <v>0</v>
      </c>
      <c r="AM28" s="3">
        <f t="shared" si="9"/>
        <v>0</v>
      </c>
      <c r="AN28" s="3">
        <f t="shared" si="9"/>
        <v>0</v>
      </c>
      <c r="AO28" s="3">
        <f t="shared" si="9"/>
        <v>0</v>
      </c>
      <c r="AP28" s="3">
        <f t="shared" si="9"/>
        <v>0</v>
      </c>
      <c r="AQ28" s="3">
        <f t="shared" si="9"/>
        <v>0</v>
      </c>
      <c r="AR28" s="3">
        <f t="shared" si="9"/>
        <v>0</v>
      </c>
      <c r="AS28" s="3">
        <f t="shared" si="9"/>
        <v>0</v>
      </c>
      <c r="AT28" s="3">
        <f t="shared" si="9"/>
        <v>0</v>
      </c>
      <c r="AU28" s="3">
        <f t="shared" si="9"/>
        <v>0</v>
      </c>
      <c r="AV28" s="3">
        <f t="shared" si="9"/>
        <v>0</v>
      </c>
      <c r="AW28" s="3">
        <f t="shared" si="9"/>
        <v>0</v>
      </c>
      <c r="AX28" s="3">
        <f t="shared" si="9"/>
        <v>0</v>
      </c>
      <c r="AY28" s="3">
        <f t="shared" si="9"/>
        <v>0</v>
      </c>
    </row>
    <row r="29" spans="1:51" x14ac:dyDescent="0.25">
      <c r="A29" s="578"/>
      <c r="B29" s="11" t="str">
        <f t="shared" si="3"/>
        <v>HVAC</v>
      </c>
      <c r="C29" s="3">
        <f t="shared" si="3"/>
        <v>0</v>
      </c>
      <c r="D29" s="3">
        <f t="shared" ref="D29:AY29" si="10">IF(SUM($C$19:$N$19)=0,0,C29+D11)</f>
        <v>0</v>
      </c>
      <c r="E29" s="3">
        <f t="shared" si="10"/>
        <v>0</v>
      </c>
      <c r="F29" s="348">
        <f t="shared" si="10"/>
        <v>0</v>
      </c>
      <c r="G29" s="3">
        <f t="shared" si="10"/>
        <v>0</v>
      </c>
      <c r="H29" s="3">
        <f t="shared" si="10"/>
        <v>0</v>
      </c>
      <c r="I29" s="3">
        <f t="shared" si="10"/>
        <v>0</v>
      </c>
      <c r="J29" s="3">
        <f t="shared" si="10"/>
        <v>0</v>
      </c>
      <c r="K29" s="3">
        <f t="shared" si="10"/>
        <v>0</v>
      </c>
      <c r="L29" s="3">
        <f>IF(SUM($C$19:$N$19)=0,0,K29+L11)</f>
        <v>0</v>
      </c>
      <c r="M29" s="3">
        <f t="shared" si="10"/>
        <v>0</v>
      </c>
      <c r="N29" s="3">
        <f t="shared" si="10"/>
        <v>0</v>
      </c>
      <c r="O29" s="3">
        <f t="shared" si="10"/>
        <v>0</v>
      </c>
      <c r="P29" s="3">
        <f t="shared" si="10"/>
        <v>0</v>
      </c>
      <c r="Q29" s="3">
        <f t="shared" si="10"/>
        <v>0</v>
      </c>
      <c r="R29" s="3">
        <f t="shared" si="10"/>
        <v>0</v>
      </c>
      <c r="S29" s="3">
        <f t="shared" si="10"/>
        <v>0</v>
      </c>
      <c r="T29" s="3">
        <f t="shared" si="10"/>
        <v>0</v>
      </c>
      <c r="U29" s="3">
        <f t="shared" si="10"/>
        <v>0</v>
      </c>
      <c r="V29" s="3">
        <f t="shared" si="10"/>
        <v>0</v>
      </c>
      <c r="W29" s="3">
        <f t="shared" si="10"/>
        <v>0</v>
      </c>
      <c r="X29" s="3">
        <f t="shared" si="10"/>
        <v>0</v>
      </c>
      <c r="Y29" s="3">
        <f t="shared" si="10"/>
        <v>0</v>
      </c>
      <c r="Z29" s="462">
        <f t="shared" si="10"/>
        <v>0</v>
      </c>
      <c r="AA29" s="3">
        <f t="shared" si="10"/>
        <v>0</v>
      </c>
      <c r="AB29" s="3">
        <f t="shared" si="10"/>
        <v>0</v>
      </c>
      <c r="AC29" s="3">
        <f t="shared" si="10"/>
        <v>0</v>
      </c>
      <c r="AD29" s="3">
        <f t="shared" si="10"/>
        <v>0</v>
      </c>
      <c r="AE29" s="3">
        <f t="shared" si="10"/>
        <v>0</v>
      </c>
      <c r="AF29" s="3">
        <f t="shared" si="10"/>
        <v>0</v>
      </c>
      <c r="AG29" s="3">
        <f t="shared" si="10"/>
        <v>0</v>
      </c>
      <c r="AH29" s="3">
        <f t="shared" si="10"/>
        <v>0</v>
      </c>
      <c r="AI29" s="3">
        <f t="shared" si="10"/>
        <v>0</v>
      </c>
      <c r="AJ29" s="3">
        <f t="shared" si="10"/>
        <v>0</v>
      </c>
      <c r="AK29" s="3">
        <f t="shared" si="10"/>
        <v>0</v>
      </c>
      <c r="AL29" s="3">
        <f t="shared" si="10"/>
        <v>0</v>
      </c>
      <c r="AM29" s="3">
        <f t="shared" si="10"/>
        <v>0</v>
      </c>
      <c r="AN29" s="3">
        <f t="shared" si="10"/>
        <v>0</v>
      </c>
      <c r="AO29" s="3">
        <f t="shared" si="10"/>
        <v>0</v>
      </c>
      <c r="AP29" s="3">
        <f t="shared" si="10"/>
        <v>0</v>
      </c>
      <c r="AQ29" s="3">
        <f t="shared" si="10"/>
        <v>0</v>
      </c>
      <c r="AR29" s="3">
        <f t="shared" si="10"/>
        <v>0</v>
      </c>
      <c r="AS29" s="3">
        <f t="shared" si="10"/>
        <v>0</v>
      </c>
      <c r="AT29" s="3">
        <f t="shared" si="10"/>
        <v>0</v>
      </c>
      <c r="AU29" s="3">
        <f t="shared" si="10"/>
        <v>0</v>
      </c>
      <c r="AV29" s="3">
        <f t="shared" si="10"/>
        <v>0</v>
      </c>
      <c r="AW29" s="3">
        <f t="shared" si="10"/>
        <v>0</v>
      </c>
      <c r="AX29" s="3">
        <f t="shared" si="10"/>
        <v>0</v>
      </c>
      <c r="AY29" s="3">
        <f t="shared" si="10"/>
        <v>0</v>
      </c>
    </row>
    <row r="30" spans="1:51" x14ac:dyDescent="0.25">
      <c r="A30" s="578"/>
      <c r="B30" s="11" t="str">
        <f t="shared" si="3"/>
        <v>Lighting</v>
      </c>
      <c r="C30" s="3">
        <f t="shared" si="3"/>
        <v>97151.001754760742</v>
      </c>
      <c r="D30" s="3">
        <f t="shared" ref="D30:AY30" si="11">IF(SUM($C$19:$N$19)=0,0,C30+D12)</f>
        <v>218936.41508483887</v>
      </c>
      <c r="E30" s="3">
        <f t="shared" si="11"/>
        <v>218936.41508483887</v>
      </c>
      <c r="F30" s="348">
        <f t="shared" si="11"/>
        <v>218936.41508483887</v>
      </c>
      <c r="G30" s="3">
        <f t="shared" si="11"/>
        <v>218936.41508483887</v>
      </c>
      <c r="H30" s="3">
        <f t="shared" si="11"/>
        <v>374836.6634979248</v>
      </c>
      <c r="I30" s="3">
        <f t="shared" si="11"/>
        <v>420624.27608864481</v>
      </c>
      <c r="J30" s="3">
        <f t="shared" si="11"/>
        <v>420624.27608864481</v>
      </c>
      <c r="K30" s="3">
        <f t="shared" si="11"/>
        <v>494514.92652224482</v>
      </c>
      <c r="L30" s="3">
        <f t="shared" si="11"/>
        <v>602065.37452724483</v>
      </c>
      <c r="M30" s="3">
        <f t="shared" si="11"/>
        <v>602065.37452724483</v>
      </c>
      <c r="N30" s="3">
        <f t="shared" si="11"/>
        <v>602065.37452724483</v>
      </c>
      <c r="O30" s="3">
        <f t="shared" si="11"/>
        <v>602065.37452724483</v>
      </c>
      <c r="P30" s="3">
        <f t="shared" si="11"/>
        <v>602065.37452724483</v>
      </c>
      <c r="Q30" s="3">
        <f t="shared" si="11"/>
        <v>602065.37452724483</v>
      </c>
      <c r="R30" s="3">
        <f t="shared" si="11"/>
        <v>602065.37452724483</v>
      </c>
      <c r="S30" s="3">
        <f t="shared" si="11"/>
        <v>602065.37452724483</v>
      </c>
      <c r="T30" s="3">
        <f t="shared" si="11"/>
        <v>602065.37452724483</v>
      </c>
      <c r="U30" s="3">
        <f t="shared" si="11"/>
        <v>602065.37452724483</v>
      </c>
      <c r="V30" s="3">
        <f t="shared" si="11"/>
        <v>602065.37452724483</v>
      </c>
      <c r="W30" s="3">
        <f t="shared" si="11"/>
        <v>602065.37452724483</v>
      </c>
      <c r="X30" s="3">
        <f t="shared" si="11"/>
        <v>602065.37452724483</v>
      </c>
      <c r="Y30" s="3">
        <f t="shared" si="11"/>
        <v>602065.37452724483</v>
      </c>
      <c r="Z30" s="462">
        <f t="shared" si="11"/>
        <v>602065.37452724483</v>
      </c>
      <c r="AA30" s="3">
        <f t="shared" si="11"/>
        <v>602065.37452724483</v>
      </c>
      <c r="AB30" s="3">
        <f t="shared" si="11"/>
        <v>602065.37452724483</v>
      </c>
      <c r="AC30" s="3">
        <f t="shared" si="11"/>
        <v>602065.37452724483</v>
      </c>
      <c r="AD30" s="3">
        <f t="shared" si="11"/>
        <v>602065.37452724483</v>
      </c>
      <c r="AE30" s="3">
        <f t="shared" si="11"/>
        <v>602065.37452724483</v>
      </c>
      <c r="AF30" s="3">
        <f t="shared" si="11"/>
        <v>602065.37452724483</v>
      </c>
      <c r="AG30" s="3">
        <f t="shared" si="11"/>
        <v>602065.37452724483</v>
      </c>
      <c r="AH30" s="3">
        <f t="shared" si="11"/>
        <v>602065.37452724483</v>
      </c>
      <c r="AI30" s="3">
        <f t="shared" si="11"/>
        <v>602065.37452724483</v>
      </c>
      <c r="AJ30" s="3">
        <f t="shared" si="11"/>
        <v>602065.37452724483</v>
      </c>
      <c r="AK30" s="3">
        <f t="shared" si="11"/>
        <v>602065.37452724483</v>
      </c>
      <c r="AL30" s="3">
        <f t="shared" si="11"/>
        <v>602065.37452724483</v>
      </c>
      <c r="AM30" s="3">
        <f t="shared" si="11"/>
        <v>602065.37452724483</v>
      </c>
      <c r="AN30" s="3">
        <f t="shared" si="11"/>
        <v>602065.37452724483</v>
      </c>
      <c r="AO30" s="3">
        <f t="shared" si="11"/>
        <v>602065.37452724483</v>
      </c>
      <c r="AP30" s="3">
        <f t="shared" si="11"/>
        <v>602065.37452724483</v>
      </c>
      <c r="AQ30" s="3">
        <f t="shared" si="11"/>
        <v>602065.37452724483</v>
      </c>
      <c r="AR30" s="3">
        <f t="shared" si="11"/>
        <v>602065.37452724483</v>
      </c>
      <c r="AS30" s="3">
        <f t="shared" si="11"/>
        <v>602065.37452724483</v>
      </c>
      <c r="AT30" s="3">
        <f t="shared" si="11"/>
        <v>602065.37452724483</v>
      </c>
      <c r="AU30" s="3">
        <f t="shared" si="11"/>
        <v>602065.37452724483</v>
      </c>
      <c r="AV30" s="3">
        <f t="shared" si="11"/>
        <v>602065.37452724483</v>
      </c>
      <c r="AW30" s="3">
        <f t="shared" si="11"/>
        <v>602065.37452724483</v>
      </c>
      <c r="AX30" s="3">
        <f t="shared" si="11"/>
        <v>602065.37452724483</v>
      </c>
      <c r="AY30" s="3">
        <f t="shared" si="11"/>
        <v>602065.37452724483</v>
      </c>
    </row>
    <row r="31" spans="1:51" x14ac:dyDescent="0.25">
      <c r="A31" s="578"/>
      <c r="B31" s="11" t="str">
        <f t="shared" si="3"/>
        <v>Miscellaneous</v>
      </c>
      <c r="C31" s="3">
        <f t="shared" si="3"/>
        <v>0</v>
      </c>
      <c r="D31" s="3">
        <f t="shared" ref="D31:AY31" si="12">IF(SUM($C$19:$N$19)=0,0,C31+D13)</f>
        <v>0</v>
      </c>
      <c r="E31" s="3">
        <f t="shared" si="12"/>
        <v>0</v>
      </c>
      <c r="F31" s="348">
        <f t="shared" si="12"/>
        <v>0</v>
      </c>
      <c r="G31" s="3">
        <f t="shared" si="12"/>
        <v>0</v>
      </c>
      <c r="H31" s="3">
        <f t="shared" si="12"/>
        <v>0</v>
      </c>
      <c r="I31" s="3">
        <f t="shared" si="12"/>
        <v>0</v>
      </c>
      <c r="J31" s="3">
        <f t="shared" si="12"/>
        <v>0</v>
      </c>
      <c r="K31" s="3">
        <f t="shared" si="12"/>
        <v>0</v>
      </c>
      <c r="L31" s="3">
        <f t="shared" si="12"/>
        <v>0</v>
      </c>
      <c r="M31" s="3">
        <f t="shared" si="12"/>
        <v>0</v>
      </c>
      <c r="N31" s="3">
        <f t="shared" si="12"/>
        <v>0</v>
      </c>
      <c r="O31" s="3">
        <f t="shared" si="12"/>
        <v>0</v>
      </c>
      <c r="P31" s="3">
        <f t="shared" si="12"/>
        <v>0</v>
      </c>
      <c r="Q31" s="3">
        <f t="shared" si="12"/>
        <v>0</v>
      </c>
      <c r="R31" s="3">
        <f t="shared" si="12"/>
        <v>0</v>
      </c>
      <c r="S31" s="3">
        <f t="shared" si="12"/>
        <v>0</v>
      </c>
      <c r="T31" s="3">
        <f t="shared" si="12"/>
        <v>0</v>
      </c>
      <c r="U31" s="3">
        <f t="shared" si="12"/>
        <v>0</v>
      </c>
      <c r="V31" s="3">
        <f t="shared" si="12"/>
        <v>0</v>
      </c>
      <c r="W31" s="3">
        <f t="shared" si="12"/>
        <v>0</v>
      </c>
      <c r="X31" s="3">
        <f t="shared" si="12"/>
        <v>0</v>
      </c>
      <c r="Y31" s="3">
        <f t="shared" si="12"/>
        <v>0</v>
      </c>
      <c r="Z31" s="462">
        <f t="shared" si="12"/>
        <v>0</v>
      </c>
      <c r="AA31" s="3">
        <f t="shared" si="12"/>
        <v>0</v>
      </c>
      <c r="AB31" s="3">
        <f t="shared" si="12"/>
        <v>0</v>
      </c>
      <c r="AC31" s="3">
        <f t="shared" si="12"/>
        <v>0</v>
      </c>
      <c r="AD31" s="3">
        <f t="shared" si="12"/>
        <v>0</v>
      </c>
      <c r="AE31" s="3">
        <f t="shared" si="12"/>
        <v>0</v>
      </c>
      <c r="AF31" s="3">
        <f t="shared" si="12"/>
        <v>0</v>
      </c>
      <c r="AG31" s="3">
        <f t="shared" si="12"/>
        <v>0</v>
      </c>
      <c r="AH31" s="3">
        <f t="shared" si="12"/>
        <v>0</v>
      </c>
      <c r="AI31" s="3">
        <f t="shared" si="12"/>
        <v>0</v>
      </c>
      <c r="AJ31" s="3">
        <f t="shared" si="12"/>
        <v>0</v>
      </c>
      <c r="AK31" s="3">
        <f t="shared" si="12"/>
        <v>0</v>
      </c>
      <c r="AL31" s="3">
        <f t="shared" si="12"/>
        <v>0</v>
      </c>
      <c r="AM31" s="3">
        <f t="shared" si="12"/>
        <v>0</v>
      </c>
      <c r="AN31" s="3">
        <f t="shared" si="12"/>
        <v>0</v>
      </c>
      <c r="AO31" s="3">
        <f t="shared" si="12"/>
        <v>0</v>
      </c>
      <c r="AP31" s="3">
        <f t="shared" si="12"/>
        <v>0</v>
      </c>
      <c r="AQ31" s="3">
        <f t="shared" si="12"/>
        <v>0</v>
      </c>
      <c r="AR31" s="3">
        <f t="shared" si="12"/>
        <v>0</v>
      </c>
      <c r="AS31" s="3">
        <f t="shared" si="12"/>
        <v>0</v>
      </c>
      <c r="AT31" s="3">
        <f t="shared" si="12"/>
        <v>0</v>
      </c>
      <c r="AU31" s="3">
        <f t="shared" si="12"/>
        <v>0</v>
      </c>
      <c r="AV31" s="3">
        <f t="shared" si="12"/>
        <v>0</v>
      </c>
      <c r="AW31" s="3">
        <f t="shared" si="12"/>
        <v>0</v>
      </c>
      <c r="AX31" s="3">
        <f t="shared" si="12"/>
        <v>0</v>
      </c>
      <c r="AY31" s="3">
        <f t="shared" si="12"/>
        <v>0</v>
      </c>
    </row>
    <row r="32" spans="1:51" ht="15" customHeight="1" x14ac:dyDescent="0.25">
      <c r="A32" s="578"/>
      <c r="B32" s="11" t="str">
        <f t="shared" si="3"/>
        <v>Motors</v>
      </c>
      <c r="C32" s="3">
        <f t="shared" si="3"/>
        <v>0</v>
      </c>
      <c r="D32" s="3">
        <f t="shared" ref="D32:AY32" si="13">IF(SUM($C$19:$N$19)=0,0,C32+D14)</f>
        <v>0</v>
      </c>
      <c r="E32" s="3">
        <f t="shared" si="13"/>
        <v>0</v>
      </c>
      <c r="F32" s="348">
        <f t="shared" si="13"/>
        <v>0</v>
      </c>
      <c r="G32" s="3">
        <f t="shared" si="13"/>
        <v>0</v>
      </c>
      <c r="H32" s="3">
        <f t="shared" si="13"/>
        <v>0</v>
      </c>
      <c r="I32" s="3">
        <f t="shared" si="13"/>
        <v>0</v>
      </c>
      <c r="J32" s="3">
        <f t="shared" si="13"/>
        <v>0</v>
      </c>
      <c r="K32" s="3">
        <f t="shared" si="13"/>
        <v>0</v>
      </c>
      <c r="L32" s="3">
        <f t="shared" si="13"/>
        <v>0</v>
      </c>
      <c r="M32" s="3">
        <f t="shared" si="13"/>
        <v>0</v>
      </c>
      <c r="N32" s="3">
        <f t="shared" si="13"/>
        <v>0</v>
      </c>
      <c r="O32" s="3">
        <f t="shared" si="13"/>
        <v>0</v>
      </c>
      <c r="P32" s="3">
        <f t="shared" si="13"/>
        <v>0</v>
      </c>
      <c r="Q32" s="3">
        <f t="shared" si="13"/>
        <v>0</v>
      </c>
      <c r="R32" s="3">
        <f t="shared" si="13"/>
        <v>0</v>
      </c>
      <c r="S32" s="3">
        <f t="shared" si="13"/>
        <v>0</v>
      </c>
      <c r="T32" s="3">
        <f t="shared" si="13"/>
        <v>0</v>
      </c>
      <c r="U32" s="3">
        <f t="shared" si="13"/>
        <v>0</v>
      </c>
      <c r="V32" s="3">
        <f t="shared" si="13"/>
        <v>0</v>
      </c>
      <c r="W32" s="3">
        <f t="shared" si="13"/>
        <v>0</v>
      </c>
      <c r="X32" s="3">
        <f t="shared" si="13"/>
        <v>0</v>
      </c>
      <c r="Y32" s="3">
        <f t="shared" si="13"/>
        <v>0</v>
      </c>
      <c r="Z32" s="462">
        <f t="shared" si="13"/>
        <v>0</v>
      </c>
      <c r="AA32" s="3">
        <f t="shared" si="13"/>
        <v>0</v>
      </c>
      <c r="AB32" s="3">
        <f t="shared" si="13"/>
        <v>0</v>
      </c>
      <c r="AC32" s="3">
        <f t="shared" si="13"/>
        <v>0</v>
      </c>
      <c r="AD32" s="3">
        <f t="shared" si="13"/>
        <v>0</v>
      </c>
      <c r="AE32" s="3">
        <f t="shared" si="13"/>
        <v>0</v>
      </c>
      <c r="AF32" s="3">
        <f t="shared" si="13"/>
        <v>0</v>
      </c>
      <c r="AG32" s="3">
        <f t="shared" si="13"/>
        <v>0</v>
      </c>
      <c r="AH32" s="3">
        <f t="shared" si="13"/>
        <v>0</v>
      </c>
      <c r="AI32" s="3">
        <f t="shared" si="13"/>
        <v>0</v>
      </c>
      <c r="AJ32" s="3">
        <f t="shared" si="13"/>
        <v>0</v>
      </c>
      <c r="AK32" s="3">
        <f t="shared" si="13"/>
        <v>0</v>
      </c>
      <c r="AL32" s="3">
        <f t="shared" si="13"/>
        <v>0</v>
      </c>
      <c r="AM32" s="3">
        <f t="shared" si="13"/>
        <v>0</v>
      </c>
      <c r="AN32" s="3">
        <f t="shared" si="13"/>
        <v>0</v>
      </c>
      <c r="AO32" s="3">
        <f t="shared" si="13"/>
        <v>0</v>
      </c>
      <c r="AP32" s="3">
        <f t="shared" si="13"/>
        <v>0</v>
      </c>
      <c r="AQ32" s="3">
        <f t="shared" si="13"/>
        <v>0</v>
      </c>
      <c r="AR32" s="3">
        <f t="shared" si="13"/>
        <v>0</v>
      </c>
      <c r="AS32" s="3">
        <f t="shared" si="13"/>
        <v>0</v>
      </c>
      <c r="AT32" s="3">
        <f t="shared" si="13"/>
        <v>0</v>
      </c>
      <c r="AU32" s="3">
        <f t="shared" si="13"/>
        <v>0</v>
      </c>
      <c r="AV32" s="3">
        <f t="shared" si="13"/>
        <v>0</v>
      </c>
      <c r="AW32" s="3">
        <f t="shared" si="13"/>
        <v>0</v>
      </c>
      <c r="AX32" s="3">
        <f t="shared" si="13"/>
        <v>0</v>
      </c>
      <c r="AY32" s="3">
        <f t="shared" si="13"/>
        <v>0</v>
      </c>
    </row>
    <row r="33" spans="1:51" x14ac:dyDescent="0.25">
      <c r="A33" s="578"/>
      <c r="B33" s="11" t="str">
        <f t="shared" si="3"/>
        <v>Process</v>
      </c>
      <c r="C33" s="3">
        <f t="shared" si="3"/>
        <v>0</v>
      </c>
      <c r="D33" s="3">
        <f t="shared" ref="D33:AY33" si="14">IF(SUM($C$19:$N$19)=0,0,C33+D15)</f>
        <v>0</v>
      </c>
      <c r="E33" s="3">
        <f t="shared" si="14"/>
        <v>0</v>
      </c>
      <c r="F33" s="348">
        <f t="shared" si="14"/>
        <v>0</v>
      </c>
      <c r="G33" s="3">
        <f t="shared" si="14"/>
        <v>0</v>
      </c>
      <c r="H33" s="3">
        <f t="shared" si="14"/>
        <v>0</v>
      </c>
      <c r="I33" s="3">
        <f t="shared" si="14"/>
        <v>0</v>
      </c>
      <c r="J33" s="3">
        <f t="shared" si="14"/>
        <v>0</v>
      </c>
      <c r="K33" s="3">
        <f t="shared" si="14"/>
        <v>0</v>
      </c>
      <c r="L33" s="3">
        <f t="shared" si="14"/>
        <v>0</v>
      </c>
      <c r="M33" s="3">
        <f t="shared" si="14"/>
        <v>0</v>
      </c>
      <c r="N33" s="3">
        <f t="shared" si="14"/>
        <v>0</v>
      </c>
      <c r="O33" s="3">
        <f t="shared" si="14"/>
        <v>0</v>
      </c>
      <c r="P33" s="3">
        <f t="shared" si="14"/>
        <v>0</v>
      </c>
      <c r="Q33" s="3">
        <f t="shared" si="14"/>
        <v>0</v>
      </c>
      <c r="R33" s="3">
        <f t="shared" si="14"/>
        <v>0</v>
      </c>
      <c r="S33" s="3">
        <f t="shared" si="14"/>
        <v>0</v>
      </c>
      <c r="T33" s="3">
        <f t="shared" si="14"/>
        <v>0</v>
      </c>
      <c r="U33" s="3">
        <f t="shared" si="14"/>
        <v>0</v>
      </c>
      <c r="V33" s="3">
        <f t="shared" si="14"/>
        <v>0</v>
      </c>
      <c r="W33" s="3">
        <f t="shared" si="14"/>
        <v>0</v>
      </c>
      <c r="X33" s="3">
        <f t="shared" si="14"/>
        <v>0</v>
      </c>
      <c r="Y33" s="3">
        <f t="shared" si="14"/>
        <v>0</v>
      </c>
      <c r="Z33" s="462">
        <f t="shared" si="14"/>
        <v>0</v>
      </c>
      <c r="AA33" s="3">
        <f t="shared" si="14"/>
        <v>0</v>
      </c>
      <c r="AB33" s="3">
        <f t="shared" si="14"/>
        <v>0</v>
      </c>
      <c r="AC33" s="3">
        <f t="shared" si="14"/>
        <v>0</v>
      </c>
      <c r="AD33" s="3">
        <f t="shared" si="14"/>
        <v>0</v>
      </c>
      <c r="AE33" s="3">
        <f t="shared" si="14"/>
        <v>0</v>
      </c>
      <c r="AF33" s="3">
        <f t="shared" si="14"/>
        <v>0</v>
      </c>
      <c r="AG33" s="3">
        <f t="shared" si="14"/>
        <v>0</v>
      </c>
      <c r="AH33" s="3">
        <f t="shared" si="14"/>
        <v>0</v>
      </c>
      <c r="AI33" s="3">
        <f t="shared" si="14"/>
        <v>0</v>
      </c>
      <c r="AJ33" s="3">
        <f t="shared" si="14"/>
        <v>0</v>
      </c>
      <c r="AK33" s="3">
        <f t="shared" si="14"/>
        <v>0</v>
      </c>
      <c r="AL33" s="3">
        <f t="shared" si="14"/>
        <v>0</v>
      </c>
      <c r="AM33" s="3">
        <f t="shared" si="14"/>
        <v>0</v>
      </c>
      <c r="AN33" s="3">
        <f t="shared" si="14"/>
        <v>0</v>
      </c>
      <c r="AO33" s="3">
        <f t="shared" si="14"/>
        <v>0</v>
      </c>
      <c r="AP33" s="3">
        <f t="shared" si="14"/>
        <v>0</v>
      </c>
      <c r="AQ33" s="3">
        <f t="shared" si="14"/>
        <v>0</v>
      </c>
      <c r="AR33" s="3">
        <f t="shared" si="14"/>
        <v>0</v>
      </c>
      <c r="AS33" s="3">
        <f t="shared" si="14"/>
        <v>0</v>
      </c>
      <c r="AT33" s="3">
        <f t="shared" si="14"/>
        <v>0</v>
      </c>
      <c r="AU33" s="3">
        <f t="shared" si="14"/>
        <v>0</v>
      </c>
      <c r="AV33" s="3">
        <f t="shared" si="14"/>
        <v>0</v>
      </c>
      <c r="AW33" s="3">
        <f t="shared" si="14"/>
        <v>0</v>
      </c>
      <c r="AX33" s="3">
        <f t="shared" si="14"/>
        <v>0</v>
      </c>
      <c r="AY33" s="3">
        <f t="shared" si="14"/>
        <v>0</v>
      </c>
    </row>
    <row r="34" spans="1:51" x14ac:dyDescent="0.25">
      <c r="A34" s="578"/>
      <c r="B34" s="11" t="str">
        <f t="shared" si="3"/>
        <v>Refrigeration</v>
      </c>
      <c r="C34" s="3">
        <f t="shared" si="3"/>
        <v>0</v>
      </c>
      <c r="D34" s="3">
        <f t="shared" ref="D34:AY34" si="15">IF(SUM($C$19:$N$19)=0,0,C34+D16)</f>
        <v>0</v>
      </c>
      <c r="E34" s="3">
        <f t="shared" si="15"/>
        <v>0</v>
      </c>
      <c r="F34" s="348">
        <f t="shared" si="15"/>
        <v>0</v>
      </c>
      <c r="G34" s="3">
        <f t="shared" si="15"/>
        <v>0</v>
      </c>
      <c r="H34" s="3">
        <f t="shared" si="15"/>
        <v>0</v>
      </c>
      <c r="I34" s="3">
        <f t="shared" si="15"/>
        <v>0</v>
      </c>
      <c r="J34" s="3">
        <f t="shared" si="15"/>
        <v>0</v>
      </c>
      <c r="K34" s="3">
        <f t="shared" si="15"/>
        <v>0</v>
      </c>
      <c r="L34" s="3">
        <f t="shared" si="15"/>
        <v>0</v>
      </c>
      <c r="M34" s="3">
        <f t="shared" si="15"/>
        <v>0</v>
      </c>
      <c r="N34" s="3">
        <f t="shared" si="15"/>
        <v>0</v>
      </c>
      <c r="O34" s="3">
        <f t="shared" si="15"/>
        <v>0</v>
      </c>
      <c r="P34" s="3">
        <f t="shared" si="15"/>
        <v>0</v>
      </c>
      <c r="Q34" s="3">
        <f t="shared" si="15"/>
        <v>0</v>
      </c>
      <c r="R34" s="3">
        <f t="shared" si="15"/>
        <v>0</v>
      </c>
      <c r="S34" s="3">
        <f t="shared" si="15"/>
        <v>0</v>
      </c>
      <c r="T34" s="3">
        <f t="shared" si="15"/>
        <v>0</v>
      </c>
      <c r="U34" s="3">
        <f t="shared" si="15"/>
        <v>0</v>
      </c>
      <c r="V34" s="3">
        <f t="shared" si="15"/>
        <v>0</v>
      </c>
      <c r="W34" s="3">
        <f t="shared" si="15"/>
        <v>0</v>
      </c>
      <c r="X34" s="3">
        <f t="shared" si="15"/>
        <v>0</v>
      </c>
      <c r="Y34" s="3">
        <f t="shared" si="15"/>
        <v>0</v>
      </c>
      <c r="Z34" s="462">
        <f t="shared" si="15"/>
        <v>0</v>
      </c>
      <c r="AA34" s="3">
        <f t="shared" si="15"/>
        <v>0</v>
      </c>
      <c r="AB34" s="3">
        <f t="shared" si="15"/>
        <v>0</v>
      </c>
      <c r="AC34" s="3">
        <f t="shared" si="15"/>
        <v>0</v>
      </c>
      <c r="AD34" s="3">
        <f t="shared" si="15"/>
        <v>0</v>
      </c>
      <c r="AE34" s="3">
        <f t="shared" si="15"/>
        <v>0</v>
      </c>
      <c r="AF34" s="3">
        <f t="shared" si="15"/>
        <v>0</v>
      </c>
      <c r="AG34" s="3">
        <f t="shared" si="15"/>
        <v>0</v>
      </c>
      <c r="AH34" s="3">
        <f t="shared" si="15"/>
        <v>0</v>
      </c>
      <c r="AI34" s="3">
        <f t="shared" si="15"/>
        <v>0</v>
      </c>
      <c r="AJ34" s="3">
        <f t="shared" si="15"/>
        <v>0</v>
      </c>
      <c r="AK34" s="3">
        <f t="shared" si="15"/>
        <v>0</v>
      </c>
      <c r="AL34" s="3">
        <f t="shared" si="15"/>
        <v>0</v>
      </c>
      <c r="AM34" s="3">
        <f t="shared" si="15"/>
        <v>0</v>
      </c>
      <c r="AN34" s="3">
        <f t="shared" si="15"/>
        <v>0</v>
      </c>
      <c r="AO34" s="3">
        <f t="shared" si="15"/>
        <v>0</v>
      </c>
      <c r="AP34" s="3">
        <f t="shared" si="15"/>
        <v>0</v>
      </c>
      <c r="AQ34" s="3">
        <f t="shared" si="15"/>
        <v>0</v>
      </c>
      <c r="AR34" s="3">
        <f t="shared" si="15"/>
        <v>0</v>
      </c>
      <c r="AS34" s="3">
        <f t="shared" si="15"/>
        <v>0</v>
      </c>
      <c r="AT34" s="3">
        <f t="shared" si="15"/>
        <v>0</v>
      </c>
      <c r="AU34" s="3">
        <f t="shared" si="15"/>
        <v>0</v>
      </c>
      <c r="AV34" s="3">
        <f t="shared" si="15"/>
        <v>0</v>
      </c>
      <c r="AW34" s="3">
        <f t="shared" si="15"/>
        <v>0</v>
      </c>
      <c r="AX34" s="3">
        <f t="shared" si="15"/>
        <v>0</v>
      </c>
      <c r="AY34" s="3">
        <f t="shared" si="15"/>
        <v>0</v>
      </c>
    </row>
    <row r="35" spans="1:51" x14ac:dyDescent="0.25">
      <c r="A35" s="578"/>
      <c r="B35" s="11" t="str">
        <f t="shared" si="3"/>
        <v>Water Heating</v>
      </c>
      <c r="C35" s="3">
        <f t="shared" si="3"/>
        <v>0</v>
      </c>
      <c r="D35" s="3">
        <f t="shared" ref="D35:AY35" si="16">IF(SUM($C$19:$N$19)=0,0,C35+D17)</f>
        <v>0</v>
      </c>
      <c r="E35" s="3">
        <f t="shared" si="16"/>
        <v>0</v>
      </c>
      <c r="F35" s="348">
        <f t="shared" si="16"/>
        <v>0</v>
      </c>
      <c r="G35" s="3">
        <f t="shared" si="16"/>
        <v>0</v>
      </c>
      <c r="H35" s="3">
        <f t="shared" si="16"/>
        <v>0</v>
      </c>
      <c r="I35" s="3">
        <f t="shared" si="16"/>
        <v>0</v>
      </c>
      <c r="J35" s="3">
        <f t="shared" si="16"/>
        <v>0</v>
      </c>
      <c r="K35" s="3">
        <f t="shared" si="16"/>
        <v>0</v>
      </c>
      <c r="L35" s="3">
        <f t="shared" si="16"/>
        <v>0</v>
      </c>
      <c r="M35" s="3">
        <f t="shared" si="16"/>
        <v>0</v>
      </c>
      <c r="N35" s="3">
        <f t="shared" si="16"/>
        <v>0</v>
      </c>
      <c r="O35" s="3">
        <f t="shared" si="16"/>
        <v>0</v>
      </c>
      <c r="P35" s="3">
        <f t="shared" si="16"/>
        <v>0</v>
      </c>
      <c r="Q35" s="3">
        <f t="shared" si="16"/>
        <v>0</v>
      </c>
      <c r="R35" s="3">
        <f t="shared" si="16"/>
        <v>0</v>
      </c>
      <c r="S35" s="3">
        <f t="shared" si="16"/>
        <v>0</v>
      </c>
      <c r="T35" s="3">
        <f t="shared" si="16"/>
        <v>0</v>
      </c>
      <c r="U35" s="3">
        <f t="shared" si="16"/>
        <v>0</v>
      </c>
      <c r="V35" s="3">
        <f t="shared" si="16"/>
        <v>0</v>
      </c>
      <c r="W35" s="3">
        <f t="shared" si="16"/>
        <v>0</v>
      </c>
      <c r="X35" s="3">
        <f t="shared" si="16"/>
        <v>0</v>
      </c>
      <c r="Y35" s="3">
        <f t="shared" si="16"/>
        <v>0</v>
      </c>
      <c r="Z35" s="462">
        <f t="shared" si="16"/>
        <v>0</v>
      </c>
      <c r="AA35" s="3">
        <f t="shared" si="16"/>
        <v>0</v>
      </c>
      <c r="AB35" s="3">
        <f t="shared" si="16"/>
        <v>0</v>
      </c>
      <c r="AC35" s="3">
        <f t="shared" si="16"/>
        <v>0</v>
      </c>
      <c r="AD35" s="3">
        <f t="shared" si="16"/>
        <v>0</v>
      </c>
      <c r="AE35" s="3">
        <f t="shared" si="16"/>
        <v>0</v>
      </c>
      <c r="AF35" s="3">
        <f t="shared" si="16"/>
        <v>0</v>
      </c>
      <c r="AG35" s="3">
        <f t="shared" si="16"/>
        <v>0</v>
      </c>
      <c r="AH35" s="3">
        <f t="shared" si="16"/>
        <v>0</v>
      </c>
      <c r="AI35" s="3">
        <f t="shared" si="16"/>
        <v>0</v>
      </c>
      <c r="AJ35" s="3">
        <f t="shared" si="16"/>
        <v>0</v>
      </c>
      <c r="AK35" s="3">
        <f t="shared" si="16"/>
        <v>0</v>
      </c>
      <c r="AL35" s="3">
        <f t="shared" si="16"/>
        <v>0</v>
      </c>
      <c r="AM35" s="3">
        <f t="shared" si="16"/>
        <v>0</v>
      </c>
      <c r="AN35" s="3">
        <f t="shared" si="16"/>
        <v>0</v>
      </c>
      <c r="AO35" s="3">
        <f t="shared" si="16"/>
        <v>0</v>
      </c>
      <c r="AP35" s="3">
        <f t="shared" si="16"/>
        <v>0</v>
      </c>
      <c r="AQ35" s="3">
        <f t="shared" si="16"/>
        <v>0</v>
      </c>
      <c r="AR35" s="3">
        <f t="shared" si="16"/>
        <v>0</v>
      </c>
      <c r="AS35" s="3">
        <f t="shared" si="16"/>
        <v>0</v>
      </c>
      <c r="AT35" s="3">
        <f t="shared" si="16"/>
        <v>0</v>
      </c>
      <c r="AU35" s="3">
        <f t="shared" si="16"/>
        <v>0</v>
      </c>
      <c r="AV35" s="3">
        <f t="shared" si="16"/>
        <v>0</v>
      </c>
      <c r="AW35" s="3">
        <f t="shared" si="16"/>
        <v>0</v>
      </c>
      <c r="AX35" s="3">
        <f t="shared" si="16"/>
        <v>0</v>
      </c>
      <c r="AY35" s="3">
        <f t="shared" si="16"/>
        <v>0</v>
      </c>
    </row>
    <row r="36" spans="1:51" ht="15" customHeight="1" x14ac:dyDescent="0.25">
      <c r="A36" s="578"/>
      <c r="B36" s="11" t="str">
        <f t="shared" si="3"/>
        <v xml:space="preserve"> </v>
      </c>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c r="AL36" s="3"/>
      <c r="AM36" s="3"/>
      <c r="AN36" s="3"/>
      <c r="AO36" s="3"/>
      <c r="AP36" s="3"/>
      <c r="AQ36" s="3"/>
      <c r="AR36" s="3"/>
      <c r="AS36" s="3"/>
      <c r="AT36" s="3"/>
      <c r="AU36" s="3"/>
      <c r="AV36" s="3"/>
      <c r="AW36" s="3"/>
      <c r="AX36" s="3"/>
      <c r="AY36" s="3"/>
    </row>
    <row r="37" spans="1:51" ht="15" customHeight="1" thickBot="1" x14ac:dyDescent="0.3">
      <c r="A37" s="579"/>
      <c r="B37" s="188" t="str">
        <f t="shared" si="3"/>
        <v>Monthly kWh</v>
      </c>
      <c r="C37" s="236">
        <f>SUM(C23:C36)</f>
        <v>120522.28956604004</v>
      </c>
      <c r="D37" s="236">
        <f t="shared" ref="D37:AY37" si="17">SUM(D23:D36)</f>
        <v>253001.72633361816</v>
      </c>
      <c r="E37" s="236">
        <f t="shared" si="17"/>
        <v>253377.71632385254</v>
      </c>
      <c r="F37" s="236">
        <f t="shared" si="17"/>
        <v>253377.71632385254</v>
      </c>
      <c r="G37" s="236">
        <f t="shared" si="17"/>
        <v>253377.71632385254</v>
      </c>
      <c r="H37" s="236">
        <f t="shared" si="17"/>
        <v>467311.85731506348</v>
      </c>
      <c r="I37" s="236">
        <f t="shared" si="17"/>
        <v>513099.46990578348</v>
      </c>
      <c r="J37" s="236">
        <f t="shared" si="17"/>
        <v>513099.46990578348</v>
      </c>
      <c r="K37" s="236">
        <f t="shared" si="17"/>
        <v>586990.12033938349</v>
      </c>
      <c r="L37" s="236">
        <f t="shared" si="17"/>
        <v>694540.5683443835</v>
      </c>
      <c r="M37" s="236">
        <f t="shared" si="17"/>
        <v>694540.5683443835</v>
      </c>
      <c r="N37" s="236">
        <f t="shared" si="17"/>
        <v>694540.5683443835</v>
      </c>
      <c r="O37" s="236">
        <f t="shared" si="17"/>
        <v>694540.5683443835</v>
      </c>
      <c r="P37" s="236">
        <f t="shared" si="17"/>
        <v>694540.5683443835</v>
      </c>
      <c r="Q37" s="236">
        <f t="shared" si="17"/>
        <v>694540.5683443835</v>
      </c>
      <c r="R37" s="236">
        <f t="shared" si="17"/>
        <v>694540.5683443835</v>
      </c>
      <c r="S37" s="236">
        <f t="shared" si="17"/>
        <v>694540.5683443835</v>
      </c>
      <c r="T37" s="236">
        <f t="shared" si="17"/>
        <v>694540.5683443835</v>
      </c>
      <c r="U37" s="236">
        <f t="shared" si="17"/>
        <v>694540.5683443835</v>
      </c>
      <c r="V37" s="236">
        <f t="shared" si="17"/>
        <v>694540.5683443835</v>
      </c>
      <c r="W37" s="236">
        <f t="shared" si="17"/>
        <v>694540.5683443835</v>
      </c>
      <c r="X37" s="236">
        <f t="shared" si="17"/>
        <v>694540.5683443835</v>
      </c>
      <c r="Y37" s="236">
        <f t="shared" si="17"/>
        <v>694540.5683443835</v>
      </c>
      <c r="Z37" s="236">
        <f t="shared" si="17"/>
        <v>694540.5683443835</v>
      </c>
      <c r="AA37" s="236">
        <f t="shared" si="17"/>
        <v>694540.5683443835</v>
      </c>
      <c r="AB37" s="236">
        <f t="shared" si="17"/>
        <v>694540.5683443835</v>
      </c>
      <c r="AC37" s="236">
        <f t="shared" si="17"/>
        <v>694540.5683443835</v>
      </c>
      <c r="AD37" s="236">
        <f t="shared" si="17"/>
        <v>694540.5683443835</v>
      </c>
      <c r="AE37" s="236">
        <f t="shared" si="17"/>
        <v>694540.5683443835</v>
      </c>
      <c r="AF37" s="236">
        <f t="shared" si="17"/>
        <v>694540.5683443835</v>
      </c>
      <c r="AG37" s="236">
        <f t="shared" si="17"/>
        <v>694540.5683443835</v>
      </c>
      <c r="AH37" s="236">
        <f t="shared" si="17"/>
        <v>694540.5683443835</v>
      </c>
      <c r="AI37" s="236">
        <f t="shared" si="17"/>
        <v>694540.5683443835</v>
      </c>
      <c r="AJ37" s="236">
        <f t="shared" si="17"/>
        <v>694540.5683443835</v>
      </c>
      <c r="AK37" s="236">
        <f t="shared" si="17"/>
        <v>694540.5683443835</v>
      </c>
      <c r="AL37" s="236">
        <f t="shared" si="17"/>
        <v>694540.5683443835</v>
      </c>
      <c r="AM37" s="236">
        <f t="shared" si="17"/>
        <v>694540.5683443835</v>
      </c>
      <c r="AN37" s="236">
        <f t="shared" si="17"/>
        <v>694540.5683443835</v>
      </c>
      <c r="AO37" s="236">
        <f t="shared" si="17"/>
        <v>694540.5683443835</v>
      </c>
      <c r="AP37" s="236">
        <f t="shared" si="17"/>
        <v>694540.5683443835</v>
      </c>
      <c r="AQ37" s="236">
        <f t="shared" si="17"/>
        <v>694540.5683443835</v>
      </c>
      <c r="AR37" s="236">
        <f t="shared" si="17"/>
        <v>694540.5683443835</v>
      </c>
      <c r="AS37" s="236">
        <f t="shared" si="17"/>
        <v>694540.5683443835</v>
      </c>
      <c r="AT37" s="236">
        <f t="shared" si="17"/>
        <v>694540.5683443835</v>
      </c>
      <c r="AU37" s="236">
        <f t="shared" si="17"/>
        <v>694540.5683443835</v>
      </c>
      <c r="AV37" s="236">
        <f t="shared" si="17"/>
        <v>694540.5683443835</v>
      </c>
      <c r="AW37" s="236">
        <f t="shared" si="17"/>
        <v>694540.5683443835</v>
      </c>
      <c r="AX37" s="236">
        <f t="shared" si="17"/>
        <v>694540.5683443835</v>
      </c>
      <c r="AY37" s="236">
        <f t="shared" si="17"/>
        <v>694540.5683443835</v>
      </c>
    </row>
    <row r="38" spans="1:51" x14ac:dyDescent="0.25">
      <c r="A38" s="39"/>
      <c r="B38" s="24"/>
      <c r="C38" s="9"/>
      <c r="D38" s="30"/>
      <c r="E38" s="9"/>
      <c r="F38" s="30"/>
      <c r="G38" s="30"/>
      <c r="H38" s="9"/>
      <c r="I38" s="30"/>
      <c r="J38" s="30"/>
      <c r="K38" s="9"/>
      <c r="L38" s="30"/>
      <c r="M38" s="30"/>
      <c r="N38" s="310" t="s">
        <v>197</v>
      </c>
      <c r="O38" s="309">
        <f>SUM(C5:N18)</f>
        <v>694540.5683443835</v>
      </c>
      <c r="P38" s="30"/>
      <c r="Q38" s="9"/>
      <c r="R38" s="30"/>
      <c r="S38" s="30"/>
      <c r="T38" s="9"/>
      <c r="U38" s="30"/>
      <c r="V38" s="30"/>
      <c r="W38" s="9"/>
      <c r="X38" s="30"/>
      <c r="Y38" s="30"/>
      <c r="Z38" s="9"/>
      <c r="AA38" s="30"/>
      <c r="AB38" s="30"/>
      <c r="AC38" s="9"/>
      <c r="AD38" s="30"/>
      <c r="AE38" s="30"/>
      <c r="AF38" s="9"/>
      <c r="AG38" s="30"/>
      <c r="AH38" s="30"/>
      <c r="AI38" s="9"/>
      <c r="AJ38" s="30"/>
      <c r="AK38" s="30"/>
      <c r="AL38" s="9"/>
      <c r="AM38" s="30"/>
      <c r="AN38" s="30"/>
      <c r="AO38" s="9"/>
      <c r="AP38" s="30"/>
      <c r="AQ38" s="30"/>
      <c r="AR38" s="9"/>
      <c r="AS38" s="30"/>
      <c r="AT38" s="30"/>
      <c r="AU38" s="9"/>
      <c r="AV38" s="30"/>
      <c r="AW38" s="30"/>
      <c r="AX38" s="9"/>
      <c r="AY38" s="30"/>
    </row>
    <row r="39" spans="1:51" ht="15.75" thickBot="1" x14ac:dyDescent="0.3">
      <c r="C39" s="252"/>
      <c r="D39" s="130"/>
      <c r="E39" s="252"/>
      <c r="F39" s="130"/>
      <c r="G39" s="130"/>
      <c r="H39" s="252"/>
      <c r="I39" s="130"/>
      <c r="J39" s="130"/>
      <c r="K39" s="252"/>
      <c r="L39" s="130"/>
      <c r="M39" s="130"/>
      <c r="N39" s="252"/>
      <c r="O39" s="130"/>
      <c r="P39" s="130"/>
      <c r="Q39" s="346" t="s">
        <v>217</v>
      </c>
      <c r="R39" s="130"/>
      <c r="S39" s="130"/>
      <c r="T39" s="252"/>
      <c r="U39" s="130"/>
      <c r="V39" s="130"/>
      <c r="W39" s="252"/>
      <c r="X39" s="130"/>
      <c r="Y39" s="130"/>
      <c r="Z39" s="252"/>
      <c r="AA39" s="130"/>
      <c r="AB39" s="130"/>
      <c r="AC39" s="252"/>
      <c r="AD39" s="130"/>
      <c r="AE39" s="130"/>
      <c r="AF39" s="252"/>
      <c r="AG39" s="463" t="s">
        <v>287</v>
      </c>
      <c r="AH39" s="130"/>
      <c r="AI39" s="252"/>
      <c r="AJ39" s="130"/>
      <c r="AK39" s="130"/>
      <c r="AL39" s="252"/>
      <c r="AM39" s="130"/>
      <c r="AN39" s="130"/>
      <c r="AO39" s="252"/>
      <c r="AP39" s="130"/>
      <c r="AQ39" s="130"/>
      <c r="AR39" s="252"/>
      <c r="AS39" s="130"/>
      <c r="AT39" s="130"/>
      <c r="AU39" s="252"/>
      <c r="AV39" s="130"/>
      <c r="AW39" s="130"/>
      <c r="AX39" s="252"/>
      <c r="AY39" s="130"/>
    </row>
    <row r="40" spans="1:51" ht="16.5" thickBot="1" x14ac:dyDescent="0.3">
      <c r="A40" s="580" t="s">
        <v>16</v>
      </c>
      <c r="B40" s="17" t="s">
        <v>10</v>
      </c>
      <c r="C40" s="146">
        <f>C$4</f>
        <v>44197</v>
      </c>
      <c r="D40" s="146">
        <f t="shared" ref="D40:AY40" si="18">D$4</f>
        <v>44228</v>
      </c>
      <c r="E40" s="146">
        <f t="shared" si="18"/>
        <v>44256</v>
      </c>
      <c r="F40" s="146">
        <f t="shared" si="18"/>
        <v>44287</v>
      </c>
      <c r="G40" s="146">
        <f t="shared" si="18"/>
        <v>44317</v>
      </c>
      <c r="H40" s="146">
        <f t="shared" si="18"/>
        <v>44348</v>
      </c>
      <c r="I40" s="146">
        <f t="shared" si="18"/>
        <v>44378</v>
      </c>
      <c r="J40" s="146">
        <f t="shared" si="18"/>
        <v>44409</v>
      </c>
      <c r="K40" s="146">
        <f t="shared" si="18"/>
        <v>44440</v>
      </c>
      <c r="L40" s="146">
        <f t="shared" si="18"/>
        <v>44470</v>
      </c>
      <c r="M40" s="146">
        <f t="shared" si="18"/>
        <v>44501</v>
      </c>
      <c r="N40" s="146">
        <f t="shared" si="18"/>
        <v>44531</v>
      </c>
      <c r="O40" s="146">
        <f t="shared" si="18"/>
        <v>44562</v>
      </c>
      <c r="P40" s="146">
        <f t="shared" si="18"/>
        <v>44593</v>
      </c>
      <c r="Q40" s="146">
        <f t="shared" si="18"/>
        <v>44621</v>
      </c>
      <c r="R40" s="146">
        <f t="shared" si="18"/>
        <v>44652</v>
      </c>
      <c r="S40" s="146">
        <f t="shared" si="18"/>
        <v>44682</v>
      </c>
      <c r="T40" s="146">
        <f t="shared" si="18"/>
        <v>44713</v>
      </c>
      <c r="U40" s="146">
        <f t="shared" si="18"/>
        <v>44743</v>
      </c>
      <c r="V40" s="146">
        <f t="shared" si="18"/>
        <v>44774</v>
      </c>
      <c r="W40" s="146">
        <f t="shared" si="18"/>
        <v>44805</v>
      </c>
      <c r="X40" s="146">
        <f t="shared" si="18"/>
        <v>44835</v>
      </c>
      <c r="Y40" s="146">
        <f t="shared" si="18"/>
        <v>44866</v>
      </c>
      <c r="Z40" s="146">
        <f t="shared" si="18"/>
        <v>44896</v>
      </c>
      <c r="AA40" s="146">
        <f t="shared" si="18"/>
        <v>44927</v>
      </c>
      <c r="AB40" s="146">
        <f t="shared" si="18"/>
        <v>44958</v>
      </c>
      <c r="AC40" s="146">
        <f t="shared" si="18"/>
        <v>44986</v>
      </c>
      <c r="AD40" s="146">
        <f t="shared" si="18"/>
        <v>45017</v>
      </c>
      <c r="AE40" s="146">
        <f t="shared" si="18"/>
        <v>45047</v>
      </c>
      <c r="AF40" s="146">
        <f t="shared" si="18"/>
        <v>45078</v>
      </c>
      <c r="AG40" s="146">
        <f t="shared" si="18"/>
        <v>45108</v>
      </c>
      <c r="AH40" s="146">
        <f t="shared" si="18"/>
        <v>45139</v>
      </c>
      <c r="AI40" s="146">
        <f t="shared" si="18"/>
        <v>45170</v>
      </c>
      <c r="AJ40" s="146">
        <f t="shared" si="18"/>
        <v>45200</v>
      </c>
      <c r="AK40" s="146">
        <f t="shared" si="18"/>
        <v>45231</v>
      </c>
      <c r="AL40" s="146">
        <f t="shared" si="18"/>
        <v>45261</v>
      </c>
      <c r="AM40" s="146">
        <f t="shared" si="18"/>
        <v>45292</v>
      </c>
      <c r="AN40" s="146">
        <f t="shared" si="18"/>
        <v>45323</v>
      </c>
      <c r="AO40" s="146">
        <f t="shared" si="18"/>
        <v>45352</v>
      </c>
      <c r="AP40" s="146">
        <f t="shared" si="18"/>
        <v>45383</v>
      </c>
      <c r="AQ40" s="146">
        <f t="shared" si="18"/>
        <v>45413</v>
      </c>
      <c r="AR40" s="146">
        <f t="shared" si="18"/>
        <v>45444</v>
      </c>
      <c r="AS40" s="146">
        <f t="shared" si="18"/>
        <v>45474</v>
      </c>
      <c r="AT40" s="146">
        <f t="shared" si="18"/>
        <v>45505</v>
      </c>
      <c r="AU40" s="146">
        <f t="shared" si="18"/>
        <v>45536</v>
      </c>
      <c r="AV40" s="146">
        <f t="shared" si="18"/>
        <v>45566</v>
      </c>
      <c r="AW40" s="146">
        <f t="shared" si="18"/>
        <v>45597</v>
      </c>
      <c r="AX40" s="146">
        <f t="shared" si="18"/>
        <v>45627</v>
      </c>
      <c r="AY40" s="146">
        <f t="shared" si="18"/>
        <v>45658</v>
      </c>
    </row>
    <row r="41" spans="1:51" ht="15" customHeight="1" x14ac:dyDescent="0.25">
      <c r="A41" s="581"/>
      <c r="B41" s="11" t="str">
        <f t="shared" ref="B41:B55" si="19">B23</f>
        <v>Air Comp</v>
      </c>
      <c r="C41" s="3">
        <v>0</v>
      </c>
      <c r="D41" s="3">
        <v>0</v>
      </c>
      <c r="E41" s="3">
        <v>0</v>
      </c>
      <c r="F41" s="3">
        <v>0</v>
      </c>
      <c r="G41" s="3">
        <f>F41</f>
        <v>0</v>
      </c>
      <c r="H41" s="3">
        <f t="shared" ref="H41:AY41" si="20">G41</f>
        <v>0</v>
      </c>
      <c r="I41" s="3">
        <f t="shared" si="20"/>
        <v>0</v>
      </c>
      <c r="J41" s="3">
        <f t="shared" si="20"/>
        <v>0</v>
      </c>
      <c r="K41" s="3">
        <f t="shared" si="20"/>
        <v>0</v>
      </c>
      <c r="L41" s="3">
        <f t="shared" si="20"/>
        <v>0</v>
      </c>
      <c r="M41" s="3">
        <f t="shared" si="20"/>
        <v>0</v>
      </c>
      <c r="N41" s="3">
        <f t="shared" si="20"/>
        <v>0</v>
      </c>
      <c r="O41" s="3">
        <f t="shared" si="20"/>
        <v>0</v>
      </c>
      <c r="P41" s="3">
        <f t="shared" si="20"/>
        <v>0</v>
      </c>
      <c r="Q41" s="347">
        <v>0</v>
      </c>
      <c r="R41" s="3">
        <f t="shared" si="20"/>
        <v>0</v>
      </c>
      <c r="S41" s="3">
        <f t="shared" si="20"/>
        <v>0</v>
      </c>
      <c r="T41" s="3">
        <f t="shared" si="20"/>
        <v>0</v>
      </c>
      <c r="U41" s="3">
        <f t="shared" si="20"/>
        <v>0</v>
      </c>
      <c r="V41" s="3">
        <f t="shared" si="20"/>
        <v>0</v>
      </c>
      <c r="W41" s="3">
        <f t="shared" si="20"/>
        <v>0</v>
      </c>
      <c r="X41" s="3">
        <f t="shared" si="20"/>
        <v>0</v>
      </c>
      <c r="Y41" s="3">
        <f t="shared" si="20"/>
        <v>0</v>
      </c>
      <c r="Z41" s="3">
        <f t="shared" si="20"/>
        <v>0</v>
      </c>
      <c r="AA41" s="3">
        <f t="shared" si="20"/>
        <v>0</v>
      </c>
      <c r="AB41" s="3">
        <f t="shared" si="20"/>
        <v>0</v>
      </c>
      <c r="AC41" s="3">
        <f t="shared" si="20"/>
        <v>0</v>
      </c>
      <c r="AD41" s="3">
        <f t="shared" si="20"/>
        <v>0</v>
      </c>
      <c r="AE41" s="3">
        <f t="shared" si="20"/>
        <v>0</v>
      </c>
      <c r="AF41" s="3">
        <f t="shared" si="20"/>
        <v>0</v>
      </c>
      <c r="AG41" s="462">
        <v>0</v>
      </c>
      <c r="AH41" s="3">
        <f t="shared" si="20"/>
        <v>0</v>
      </c>
      <c r="AI41" s="3">
        <f t="shared" si="20"/>
        <v>0</v>
      </c>
      <c r="AJ41" s="3">
        <f t="shared" si="20"/>
        <v>0</v>
      </c>
      <c r="AK41" s="3">
        <f t="shared" si="20"/>
        <v>0</v>
      </c>
      <c r="AL41" s="3">
        <f t="shared" si="20"/>
        <v>0</v>
      </c>
      <c r="AM41" s="3">
        <f t="shared" si="20"/>
        <v>0</v>
      </c>
      <c r="AN41" s="3">
        <f t="shared" si="20"/>
        <v>0</v>
      </c>
      <c r="AO41" s="3">
        <f t="shared" si="20"/>
        <v>0</v>
      </c>
      <c r="AP41" s="3">
        <f t="shared" si="20"/>
        <v>0</v>
      </c>
      <c r="AQ41" s="3">
        <f t="shared" si="20"/>
        <v>0</v>
      </c>
      <c r="AR41" s="3">
        <f t="shared" si="20"/>
        <v>0</v>
      </c>
      <c r="AS41" s="3">
        <f t="shared" si="20"/>
        <v>0</v>
      </c>
      <c r="AT41" s="3">
        <f t="shared" si="20"/>
        <v>0</v>
      </c>
      <c r="AU41" s="3">
        <f t="shared" si="20"/>
        <v>0</v>
      </c>
      <c r="AV41" s="3">
        <f t="shared" si="20"/>
        <v>0</v>
      </c>
      <c r="AW41" s="3">
        <f t="shared" si="20"/>
        <v>0</v>
      </c>
      <c r="AX41" s="3">
        <f t="shared" si="20"/>
        <v>0</v>
      </c>
      <c r="AY41" s="3">
        <f t="shared" si="20"/>
        <v>0</v>
      </c>
    </row>
    <row r="42" spans="1:51" x14ac:dyDescent="0.25">
      <c r="A42" s="581"/>
      <c r="B42" s="12" t="str">
        <f t="shared" si="19"/>
        <v>Building Shell</v>
      </c>
      <c r="C42" s="3">
        <v>0</v>
      </c>
      <c r="D42" s="3">
        <v>0</v>
      </c>
      <c r="E42" s="3">
        <v>0</v>
      </c>
      <c r="F42" s="3">
        <v>0</v>
      </c>
      <c r="G42" s="3">
        <f t="shared" ref="G42:AY42" si="21">F42</f>
        <v>0</v>
      </c>
      <c r="H42" s="3">
        <f t="shared" si="21"/>
        <v>0</v>
      </c>
      <c r="I42" s="3">
        <f t="shared" si="21"/>
        <v>0</v>
      </c>
      <c r="J42" s="3">
        <f t="shared" si="21"/>
        <v>0</v>
      </c>
      <c r="K42" s="3">
        <f t="shared" si="21"/>
        <v>0</v>
      </c>
      <c r="L42" s="3">
        <f t="shared" si="21"/>
        <v>0</v>
      </c>
      <c r="M42" s="3">
        <f t="shared" si="21"/>
        <v>0</v>
      </c>
      <c r="N42" s="3">
        <f t="shared" si="21"/>
        <v>0</v>
      </c>
      <c r="O42" s="3">
        <f t="shared" si="21"/>
        <v>0</v>
      </c>
      <c r="P42" s="3">
        <f t="shared" si="21"/>
        <v>0</v>
      </c>
      <c r="Q42" s="347">
        <v>0</v>
      </c>
      <c r="R42" s="3">
        <f t="shared" si="21"/>
        <v>0</v>
      </c>
      <c r="S42" s="3">
        <f t="shared" si="21"/>
        <v>0</v>
      </c>
      <c r="T42" s="3">
        <f t="shared" si="21"/>
        <v>0</v>
      </c>
      <c r="U42" s="3">
        <f t="shared" si="21"/>
        <v>0</v>
      </c>
      <c r="V42" s="3">
        <f t="shared" si="21"/>
        <v>0</v>
      </c>
      <c r="W42" s="3">
        <f t="shared" si="21"/>
        <v>0</v>
      </c>
      <c r="X42" s="3">
        <f t="shared" si="21"/>
        <v>0</v>
      </c>
      <c r="Y42" s="3">
        <f t="shared" si="21"/>
        <v>0</v>
      </c>
      <c r="Z42" s="3">
        <f t="shared" si="21"/>
        <v>0</v>
      </c>
      <c r="AA42" s="3">
        <f t="shared" si="21"/>
        <v>0</v>
      </c>
      <c r="AB42" s="3">
        <f t="shared" si="21"/>
        <v>0</v>
      </c>
      <c r="AC42" s="3">
        <f t="shared" si="21"/>
        <v>0</v>
      </c>
      <c r="AD42" s="3">
        <f t="shared" si="21"/>
        <v>0</v>
      </c>
      <c r="AE42" s="3">
        <f t="shared" si="21"/>
        <v>0</v>
      </c>
      <c r="AF42" s="3">
        <f t="shared" si="21"/>
        <v>0</v>
      </c>
      <c r="AG42" s="462">
        <v>375.989990234375</v>
      </c>
      <c r="AH42" s="3">
        <f t="shared" si="21"/>
        <v>375.989990234375</v>
      </c>
      <c r="AI42" s="3">
        <f t="shared" si="21"/>
        <v>375.989990234375</v>
      </c>
      <c r="AJ42" s="3">
        <f t="shared" si="21"/>
        <v>375.989990234375</v>
      </c>
      <c r="AK42" s="3">
        <f t="shared" si="21"/>
        <v>375.989990234375</v>
      </c>
      <c r="AL42" s="3">
        <f t="shared" si="21"/>
        <v>375.989990234375</v>
      </c>
      <c r="AM42" s="3">
        <f t="shared" si="21"/>
        <v>375.989990234375</v>
      </c>
      <c r="AN42" s="3">
        <f t="shared" si="21"/>
        <v>375.989990234375</v>
      </c>
      <c r="AO42" s="3">
        <f t="shared" si="21"/>
        <v>375.989990234375</v>
      </c>
      <c r="AP42" s="3">
        <f t="shared" si="21"/>
        <v>375.989990234375</v>
      </c>
      <c r="AQ42" s="3">
        <f t="shared" si="21"/>
        <v>375.989990234375</v>
      </c>
      <c r="AR42" s="3">
        <f t="shared" si="21"/>
        <v>375.989990234375</v>
      </c>
      <c r="AS42" s="3">
        <f t="shared" si="21"/>
        <v>375.989990234375</v>
      </c>
      <c r="AT42" s="3">
        <f t="shared" si="21"/>
        <v>375.989990234375</v>
      </c>
      <c r="AU42" s="3">
        <f t="shared" si="21"/>
        <v>375.989990234375</v>
      </c>
      <c r="AV42" s="3">
        <f t="shared" si="21"/>
        <v>375.989990234375</v>
      </c>
      <c r="AW42" s="3">
        <f t="shared" si="21"/>
        <v>375.989990234375</v>
      </c>
      <c r="AX42" s="3">
        <f t="shared" si="21"/>
        <v>375.989990234375</v>
      </c>
      <c r="AY42" s="3">
        <f t="shared" si="21"/>
        <v>375.989990234375</v>
      </c>
    </row>
    <row r="43" spans="1:51" x14ac:dyDescent="0.25">
      <c r="A43" s="581"/>
      <c r="B43" s="11" t="str">
        <f t="shared" si="19"/>
        <v>Cooking</v>
      </c>
      <c r="C43" s="3">
        <v>0</v>
      </c>
      <c r="D43" s="3">
        <v>0</v>
      </c>
      <c r="E43" s="3">
        <v>0</v>
      </c>
      <c r="F43" s="3">
        <v>0</v>
      </c>
      <c r="G43" s="3">
        <f t="shared" ref="G43:AY43" si="22">F43</f>
        <v>0</v>
      </c>
      <c r="H43" s="3">
        <f t="shared" si="22"/>
        <v>0</v>
      </c>
      <c r="I43" s="3">
        <f t="shared" si="22"/>
        <v>0</v>
      </c>
      <c r="J43" s="3">
        <f t="shared" si="22"/>
        <v>0</v>
      </c>
      <c r="K43" s="3">
        <f t="shared" si="22"/>
        <v>0</v>
      </c>
      <c r="L43" s="3">
        <f t="shared" si="22"/>
        <v>0</v>
      </c>
      <c r="M43" s="3">
        <f t="shared" si="22"/>
        <v>0</v>
      </c>
      <c r="N43" s="3">
        <f t="shared" si="22"/>
        <v>0</v>
      </c>
      <c r="O43" s="3">
        <f t="shared" si="22"/>
        <v>0</v>
      </c>
      <c r="P43" s="3">
        <f t="shared" si="22"/>
        <v>0</v>
      </c>
      <c r="Q43" s="347">
        <v>0</v>
      </c>
      <c r="R43" s="3">
        <f t="shared" si="22"/>
        <v>0</v>
      </c>
      <c r="S43" s="3">
        <f t="shared" si="22"/>
        <v>0</v>
      </c>
      <c r="T43" s="3">
        <f t="shared" si="22"/>
        <v>0</v>
      </c>
      <c r="U43" s="3">
        <f t="shared" si="22"/>
        <v>0</v>
      </c>
      <c r="V43" s="3">
        <f t="shared" si="22"/>
        <v>0</v>
      </c>
      <c r="W43" s="3">
        <f t="shared" si="22"/>
        <v>0</v>
      </c>
      <c r="X43" s="3">
        <f t="shared" si="22"/>
        <v>0</v>
      </c>
      <c r="Y43" s="3">
        <f t="shared" si="22"/>
        <v>0</v>
      </c>
      <c r="Z43" s="3">
        <f t="shared" si="22"/>
        <v>0</v>
      </c>
      <c r="AA43" s="3">
        <f t="shared" si="22"/>
        <v>0</v>
      </c>
      <c r="AB43" s="3">
        <f t="shared" si="22"/>
        <v>0</v>
      </c>
      <c r="AC43" s="3">
        <f t="shared" si="22"/>
        <v>0</v>
      </c>
      <c r="AD43" s="3">
        <f t="shared" si="22"/>
        <v>0</v>
      </c>
      <c r="AE43" s="3">
        <f t="shared" si="22"/>
        <v>0</v>
      </c>
      <c r="AF43" s="3">
        <f t="shared" si="22"/>
        <v>0</v>
      </c>
      <c r="AG43" s="462">
        <v>0</v>
      </c>
      <c r="AH43" s="3">
        <f t="shared" si="22"/>
        <v>0</v>
      </c>
      <c r="AI43" s="3">
        <f t="shared" si="22"/>
        <v>0</v>
      </c>
      <c r="AJ43" s="3">
        <f t="shared" si="22"/>
        <v>0</v>
      </c>
      <c r="AK43" s="3">
        <f t="shared" si="22"/>
        <v>0</v>
      </c>
      <c r="AL43" s="3">
        <f t="shared" si="22"/>
        <v>0</v>
      </c>
      <c r="AM43" s="3">
        <f t="shared" si="22"/>
        <v>0</v>
      </c>
      <c r="AN43" s="3">
        <f t="shared" si="22"/>
        <v>0</v>
      </c>
      <c r="AO43" s="3">
        <f t="shared" si="22"/>
        <v>0</v>
      </c>
      <c r="AP43" s="3">
        <f t="shared" si="22"/>
        <v>0</v>
      </c>
      <c r="AQ43" s="3">
        <f t="shared" si="22"/>
        <v>0</v>
      </c>
      <c r="AR43" s="3">
        <f t="shared" si="22"/>
        <v>0</v>
      </c>
      <c r="AS43" s="3">
        <f t="shared" si="22"/>
        <v>0</v>
      </c>
      <c r="AT43" s="3">
        <f t="shared" si="22"/>
        <v>0</v>
      </c>
      <c r="AU43" s="3">
        <f t="shared" si="22"/>
        <v>0</v>
      </c>
      <c r="AV43" s="3">
        <f t="shared" si="22"/>
        <v>0</v>
      </c>
      <c r="AW43" s="3">
        <f t="shared" si="22"/>
        <v>0</v>
      </c>
      <c r="AX43" s="3">
        <f t="shared" si="22"/>
        <v>0</v>
      </c>
      <c r="AY43" s="3">
        <f t="shared" si="22"/>
        <v>0</v>
      </c>
    </row>
    <row r="44" spans="1:51" x14ac:dyDescent="0.25">
      <c r="A44" s="581"/>
      <c r="B44" s="11" t="str">
        <f t="shared" si="19"/>
        <v>Cooling</v>
      </c>
      <c r="C44" s="3">
        <v>0</v>
      </c>
      <c r="D44" s="3">
        <v>0</v>
      </c>
      <c r="E44" s="3">
        <v>0</v>
      </c>
      <c r="F44" s="3">
        <v>0</v>
      </c>
      <c r="G44" s="3">
        <f t="shared" ref="G44:AY44" si="23">F44</f>
        <v>0</v>
      </c>
      <c r="H44" s="3">
        <f t="shared" si="23"/>
        <v>0</v>
      </c>
      <c r="I44" s="3">
        <f t="shared" si="23"/>
        <v>0</v>
      </c>
      <c r="J44" s="3">
        <f t="shared" si="23"/>
        <v>0</v>
      </c>
      <c r="K44" s="3">
        <f t="shared" si="23"/>
        <v>0</v>
      </c>
      <c r="L44" s="3">
        <f t="shared" si="23"/>
        <v>0</v>
      </c>
      <c r="M44" s="3">
        <f t="shared" si="23"/>
        <v>0</v>
      </c>
      <c r="N44" s="3">
        <f t="shared" si="23"/>
        <v>0</v>
      </c>
      <c r="O44" s="3">
        <f t="shared" si="23"/>
        <v>0</v>
      </c>
      <c r="P44" s="3">
        <f t="shared" si="23"/>
        <v>0</v>
      </c>
      <c r="Q44" s="347">
        <v>0</v>
      </c>
      <c r="R44" s="3">
        <f t="shared" si="23"/>
        <v>0</v>
      </c>
      <c r="S44" s="3">
        <f t="shared" si="23"/>
        <v>0</v>
      </c>
      <c r="T44" s="3">
        <f t="shared" si="23"/>
        <v>0</v>
      </c>
      <c r="U44" s="3">
        <f t="shared" si="23"/>
        <v>0</v>
      </c>
      <c r="V44" s="3">
        <f t="shared" si="23"/>
        <v>0</v>
      </c>
      <c r="W44" s="3">
        <f t="shared" si="23"/>
        <v>0</v>
      </c>
      <c r="X44" s="3">
        <f t="shared" si="23"/>
        <v>0</v>
      </c>
      <c r="Y44" s="3">
        <f t="shared" si="23"/>
        <v>0</v>
      </c>
      <c r="Z44" s="3">
        <f t="shared" si="23"/>
        <v>0</v>
      </c>
      <c r="AA44" s="3">
        <f t="shared" si="23"/>
        <v>0</v>
      </c>
      <c r="AB44" s="3">
        <f t="shared" si="23"/>
        <v>0</v>
      </c>
      <c r="AC44" s="3">
        <f t="shared" si="23"/>
        <v>0</v>
      </c>
      <c r="AD44" s="3">
        <f t="shared" si="23"/>
        <v>0</v>
      </c>
      <c r="AE44" s="3">
        <f t="shared" si="23"/>
        <v>0</v>
      </c>
      <c r="AF44" s="3">
        <f t="shared" si="23"/>
        <v>0</v>
      </c>
      <c r="AG44" s="462">
        <v>58033.892578125</v>
      </c>
      <c r="AH44" s="3">
        <f t="shared" si="23"/>
        <v>58033.892578125</v>
      </c>
      <c r="AI44" s="3">
        <f t="shared" si="23"/>
        <v>58033.892578125</v>
      </c>
      <c r="AJ44" s="3">
        <f t="shared" si="23"/>
        <v>58033.892578125</v>
      </c>
      <c r="AK44" s="3">
        <f t="shared" si="23"/>
        <v>58033.892578125</v>
      </c>
      <c r="AL44" s="3">
        <f t="shared" si="23"/>
        <v>58033.892578125</v>
      </c>
      <c r="AM44" s="3">
        <f t="shared" si="23"/>
        <v>58033.892578125</v>
      </c>
      <c r="AN44" s="3">
        <f t="shared" si="23"/>
        <v>58033.892578125</v>
      </c>
      <c r="AO44" s="3">
        <f t="shared" si="23"/>
        <v>58033.892578125</v>
      </c>
      <c r="AP44" s="3">
        <f t="shared" si="23"/>
        <v>58033.892578125</v>
      </c>
      <c r="AQ44" s="3">
        <f t="shared" si="23"/>
        <v>58033.892578125</v>
      </c>
      <c r="AR44" s="3">
        <f t="shared" si="23"/>
        <v>58033.892578125</v>
      </c>
      <c r="AS44" s="3">
        <f t="shared" si="23"/>
        <v>58033.892578125</v>
      </c>
      <c r="AT44" s="3">
        <f t="shared" si="23"/>
        <v>58033.892578125</v>
      </c>
      <c r="AU44" s="3">
        <f t="shared" si="23"/>
        <v>58033.892578125</v>
      </c>
      <c r="AV44" s="3">
        <f t="shared" si="23"/>
        <v>58033.892578125</v>
      </c>
      <c r="AW44" s="3">
        <f t="shared" si="23"/>
        <v>58033.892578125</v>
      </c>
      <c r="AX44" s="3">
        <f t="shared" si="23"/>
        <v>58033.892578125</v>
      </c>
      <c r="AY44" s="3">
        <f t="shared" si="23"/>
        <v>58033.892578125</v>
      </c>
    </row>
    <row r="45" spans="1:51" x14ac:dyDescent="0.25">
      <c r="A45" s="581"/>
      <c r="B45" s="12" t="str">
        <f t="shared" si="19"/>
        <v>Ext Lighting</v>
      </c>
      <c r="C45" s="3">
        <v>0</v>
      </c>
      <c r="D45" s="3">
        <v>0</v>
      </c>
      <c r="E45" s="3">
        <v>0</v>
      </c>
      <c r="F45" s="3">
        <v>0</v>
      </c>
      <c r="G45" s="3">
        <f t="shared" ref="G45:AY45" si="24">F45</f>
        <v>0</v>
      </c>
      <c r="H45" s="3">
        <f t="shared" si="24"/>
        <v>0</v>
      </c>
      <c r="I45" s="3">
        <f t="shared" si="24"/>
        <v>0</v>
      </c>
      <c r="J45" s="3">
        <f t="shared" si="24"/>
        <v>0</v>
      </c>
      <c r="K45" s="3">
        <f t="shared" si="24"/>
        <v>0</v>
      </c>
      <c r="L45" s="3">
        <f t="shared" si="24"/>
        <v>0</v>
      </c>
      <c r="M45" s="3">
        <f t="shared" si="24"/>
        <v>0</v>
      </c>
      <c r="N45" s="3">
        <f t="shared" si="24"/>
        <v>0</v>
      </c>
      <c r="O45" s="3">
        <f t="shared" si="24"/>
        <v>0</v>
      </c>
      <c r="P45" s="3">
        <f t="shared" si="24"/>
        <v>0</v>
      </c>
      <c r="Q45" s="347">
        <v>0</v>
      </c>
      <c r="R45" s="3">
        <f t="shared" si="24"/>
        <v>0</v>
      </c>
      <c r="S45" s="3">
        <f t="shared" si="24"/>
        <v>0</v>
      </c>
      <c r="T45" s="3">
        <f t="shared" si="24"/>
        <v>0</v>
      </c>
      <c r="U45" s="3">
        <f t="shared" si="24"/>
        <v>0</v>
      </c>
      <c r="V45" s="3">
        <f t="shared" si="24"/>
        <v>0</v>
      </c>
      <c r="W45" s="3">
        <f t="shared" si="24"/>
        <v>0</v>
      </c>
      <c r="X45" s="3">
        <f t="shared" si="24"/>
        <v>0</v>
      </c>
      <c r="Y45" s="3">
        <f t="shared" si="24"/>
        <v>0</v>
      </c>
      <c r="Z45" s="3">
        <f t="shared" si="24"/>
        <v>0</v>
      </c>
      <c r="AA45" s="3">
        <f t="shared" si="24"/>
        <v>0</v>
      </c>
      <c r="AB45" s="3">
        <f t="shared" si="24"/>
        <v>0</v>
      </c>
      <c r="AC45" s="3">
        <f t="shared" si="24"/>
        <v>0</v>
      </c>
      <c r="AD45" s="3">
        <f t="shared" si="24"/>
        <v>0</v>
      </c>
      <c r="AE45" s="3">
        <f t="shared" si="24"/>
        <v>0</v>
      </c>
      <c r="AF45" s="3">
        <f t="shared" si="24"/>
        <v>0</v>
      </c>
      <c r="AG45" s="462">
        <v>34065.311248779297</v>
      </c>
      <c r="AH45" s="3">
        <f t="shared" si="24"/>
        <v>34065.311248779297</v>
      </c>
      <c r="AI45" s="3">
        <f t="shared" si="24"/>
        <v>34065.311248779297</v>
      </c>
      <c r="AJ45" s="3">
        <f t="shared" si="24"/>
        <v>34065.311248779297</v>
      </c>
      <c r="AK45" s="3">
        <f t="shared" si="24"/>
        <v>34065.311248779297</v>
      </c>
      <c r="AL45" s="3">
        <f t="shared" si="24"/>
        <v>34065.311248779297</v>
      </c>
      <c r="AM45" s="3">
        <f t="shared" si="24"/>
        <v>34065.311248779297</v>
      </c>
      <c r="AN45" s="3">
        <f t="shared" si="24"/>
        <v>34065.311248779297</v>
      </c>
      <c r="AO45" s="3">
        <f t="shared" si="24"/>
        <v>34065.311248779297</v>
      </c>
      <c r="AP45" s="3">
        <f t="shared" si="24"/>
        <v>34065.311248779297</v>
      </c>
      <c r="AQ45" s="3">
        <f t="shared" si="24"/>
        <v>34065.311248779297</v>
      </c>
      <c r="AR45" s="3">
        <f t="shared" si="24"/>
        <v>34065.311248779297</v>
      </c>
      <c r="AS45" s="3">
        <f t="shared" si="24"/>
        <v>34065.311248779297</v>
      </c>
      <c r="AT45" s="3">
        <f t="shared" si="24"/>
        <v>34065.311248779297</v>
      </c>
      <c r="AU45" s="3">
        <f t="shared" si="24"/>
        <v>34065.311248779297</v>
      </c>
      <c r="AV45" s="3">
        <f t="shared" si="24"/>
        <v>34065.311248779297</v>
      </c>
      <c r="AW45" s="3">
        <f t="shared" si="24"/>
        <v>34065.311248779297</v>
      </c>
      <c r="AX45" s="3">
        <f t="shared" si="24"/>
        <v>34065.311248779297</v>
      </c>
      <c r="AY45" s="3">
        <f t="shared" si="24"/>
        <v>34065.311248779297</v>
      </c>
    </row>
    <row r="46" spans="1:51" x14ac:dyDescent="0.25">
      <c r="A46" s="581"/>
      <c r="B46" s="11" t="str">
        <f t="shared" si="19"/>
        <v>Heating</v>
      </c>
      <c r="C46" s="3">
        <v>0</v>
      </c>
      <c r="D46" s="3">
        <v>0</v>
      </c>
      <c r="E46" s="3">
        <v>0</v>
      </c>
      <c r="F46" s="3">
        <v>0</v>
      </c>
      <c r="G46" s="3">
        <f t="shared" ref="G46:AY46" si="25">F46</f>
        <v>0</v>
      </c>
      <c r="H46" s="3">
        <f t="shared" si="25"/>
        <v>0</v>
      </c>
      <c r="I46" s="3">
        <f t="shared" si="25"/>
        <v>0</v>
      </c>
      <c r="J46" s="3">
        <f t="shared" si="25"/>
        <v>0</v>
      </c>
      <c r="K46" s="3">
        <f t="shared" si="25"/>
        <v>0</v>
      </c>
      <c r="L46" s="3">
        <f t="shared" si="25"/>
        <v>0</v>
      </c>
      <c r="M46" s="3">
        <f t="shared" si="25"/>
        <v>0</v>
      </c>
      <c r="N46" s="3">
        <f t="shared" si="25"/>
        <v>0</v>
      </c>
      <c r="O46" s="3">
        <f t="shared" si="25"/>
        <v>0</v>
      </c>
      <c r="P46" s="3">
        <f t="shared" si="25"/>
        <v>0</v>
      </c>
      <c r="Q46" s="347">
        <v>0</v>
      </c>
      <c r="R46" s="3">
        <f t="shared" si="25"/>
        <v>0</v>
      </c>
      <c r="S46" s="3">
        <f t="shared" si="25"/>
        <v>0</v>
      </c>
      <c r="T46" s="3">
        <f t="shared" si="25"/>
        <v>0</v>
      </c>
      <c r="U46" s="3">
        <f t="shared" si="25"/>
        <v>0</v>
      </c>
      <c r="V46" s="3">
        <f t="shared" si="25"/>
        <v>0</v>
      </c>
      <c r="W46" s="3">
        <f t="shared" si="25"/>
        <v>0</v>
      </c>
      <c r="X46" s="3">
        <f t="shared" si="25"/>
        <v>0</v>
      </c>
      <c r="Y46" s="3">
        <f t="shared" si="25"/>
        <v>0</v>
      </c>
      <c r="Z46" s="3">
        <f t="shared" si="25"/>
        <v>0</v>
      </c>
      <c r="AA46" s="3">
        <f t="shared" si="25"/>
        <v>0</v>
      </c>
      <c r="AB46" s="3">
        <f t="shared" si="25"/>
        <v>0</v>
      </c>
      <c r="AC46" s="3">
        <f t="shared" si="25"/>
        <v>0</v>
      </c>
      <c r="AD46" s="3">
        <f t="shared" si="25"/>
        <v>0</v>
      </c>
      <c r="AE46" s="3">
        <f t="shared" si="25"/>
        <v>0</v>
      </c>
      <c r="AF46" s="3">
        <f t="shared" si="25"/>
        <v>0</v>
      </c>
      <c r="AG46" s="462">
        <v>0</v>
      </c>
      <c r="AH46" s="3">
        <f t="shared" si="25"/>
        <v>0</v>
      </c>
      <c r="AI46" s="3">
        <f t="shared" si="25"/>
        <v>0</v>
      </c>
      <c r="AJ46" s="3">
        <f t="shared" si="25"/>
        <v>0</v>
      </c>
      <c r="AK46" s="3">
        <f t="shared" si="25"/>
        <v>0</v>
      </c>
      <c r="AL46" s="3">
        <f t="shared" si="25"/>
        <v>0</v>
      </c>
      <c r="AM46" s="3">
        <f t="shared" si="25"/>
        <v>0</v>
      </c>
      <c r="AN46" s="3">
        <f t="shared" si="25"/>
        <v>0</v>
      </c>
      <c r="AO46" s="3">
        <f t="shared" si="25"/>
        <v>0</v>
      </c>
      <c r="AP46" s="3">
        <f t="shared" si="25"/>
        <v>0</v>
      </c>
      <c r="AQ46" s="3">
        <f t="shared" si="25"/>
        <v>0</v>
      </c>
      <c r="AR46" s="3">
        <f t="shared" si="25"/>
        <v>0</v>
      </c>
      <c r="AS46" s="3">
        <f t="shared" si="25"/>
        <v>0</v>
      </c>
      <c r="AT46" s="3">
        <f t="shared" si="25"/>
        <v>0</v>
      </c>
      <c r="AU46" s="3">
        <f t="shared" si="25"/>
        <v>0</v>
      </c>
      <c r="AV46" s="3">
        <f t="shared" si="25"/>
        <v>0</v>
      </c>
      <c r="AW46" s="3">
        <f t="shared" si="25"/>
        <v>0</v>
      </c>
      <c r="AX46" s="3">
        <f t="shared" si="25"/>
        <v>0</v>
      </c>
      <c r="AY46" s="3">
        <f t="shared" si="25"/>
        <v>0</v>
      </c>
    </row>
    <row r="47" spans="1:51" x14ac:dyDescent="0.25">
      <c r="A47" s="581"/>
      <c r="B47" s="11" t="str">
        <f t="shared" si="19"/>
        <v>HVAC</v>
      </c>
      <c r="C47" s="3">
        <v>0</v>
      </c>
      <c r="D47" s="3">
        <v>0</v>
      </c>
      <c r="E47" s="3">
        <v>0</v>
      </c>
      <c r="F47" s="3">
        <v>0</v>
      </c>
      <c r="G47" s="3">
        <f t="shared" ref="G47:AY47" si="26">F47</f>
        <v>0</v>
      </c>
      <c r="H47" s="3">
        <f t="shared" si="26"/>
        <v>0</v>
      </c>
      <c r="I47" s="3">
        <f t="shared" si="26"/>
        <v>0</v>
      </c>
      <c r="J47" s="3">
        <f t="shared" si="26"/>
        <v>0</v>
      </c>
      <c r="K47" s="3">
        <f t="shared" si="26"/>
        <v>0</v>
      </c>
      <c r="L47" s="3">
        <f t="shared" si="26"/>
        <v>0</v>
      </c>
      <c r="M47" s="3">
        <f t="shared" si="26"/>
        <v>0</v>
      </c>
      <c r="N47" s="3">
        <f t="shared" si="26"/>
        <v>0</v>
      </c>
      <c r="O47" s="3">
        <f t="shared" si="26"/>
        <v>0</v>
      </c>
      <c r="P47" s="3">
        <f t="shared" si="26"/>
        <v>0</v>
      </c>
      <c r="Q47" s="347">
        <v>0</v>
      </c>
      <c r="R47" s="3">
        <f t="shared" si="26"/>
        <v>0</v>
      </c>
      <c r="S47" s="3">
        <f t="shared" si="26"/>
        <v>0</v>
      </c>
      <c r="T47" s="3">
        <f t="shared" si="26"/>
        <v>0</v>
      </c>
      <c r="U47" s="3">
        <f t="shared" si="26"/>
        <v>0</v>
      </c>
      <c r="V47" s="3">
        <f t="shared" si="26"/>
        <v>0</v>
      </c>
      <c r="W47" s="3">
        <f t="shared" si="26"/>
        <v>0</v>
      </c>
      <c r="X47" s="3">
        <f t="shared" si="26"/>
        <v>0</v>
      </c>
      <c r="Y47" s="3">
        <f t="shared" si="26"/>
        <v>0</v>
      </c>
      <c r="Z47" s="3">
        <f t="shared" si="26"/>
        <v>0</v>
      </c>
      <c r="AA47" s="3">
        <f t="shared" si="26"/>
        <v>0</v>
      </c>
      <c r="AB47" s="3">
        <f t="shared" si="26"/>
        <v>0</v>
      </c>
      <c r="AC47" s="3">
        <f t="shared" si="26"/>
        <v>0</v>
      </c>
      <c r="AD47" s="3">
        <f t="shared" si="26"/>
        <v>0</v>
      </c>
      <c r="AE47" s="3">
        <f t="shared" si="26"/>
        <v>0</v>
      </c>
      <c r="AF47" s="3">
        <f t="shared" si="26"/>
        <v>0</v>
      </c>
      <c r="AG47" s="462">
        <v>0</v>
      </c>
      <c r="AH47" s="3">
        <f t="shared" si="26"/>
        <v>0</v>
      </c>
      <c r="AI47" s="3">
        <f t="shared" si="26"/>
        <v>0</v>
      </c>
      <c r="AJ47" s="3">
        <f t="shared" si="26"/>
        <v>0</v>
      </c>
      <c r="AK47" s="3">
        <f t="shared" si="26"/>
        <v>0</v>
      </c>
      <c r="AL47" s="3">
        <f t="shared" si="26"/>
        <v>0</v>
      </c>
      <c r="AM47" s="3">
        <f t="shared" si="26"/>
        <v>0</v>
      </c>
      <c r="AN47" s="3">
        <f t="shared" si="26"/>
        <v>0</v>
      </c>
      <c r="AO47" s="3">
        <f t="shared" si="26"/>
        <v>0</v>
      </c>
      <c r="AP47" s="3">
        <f t="shared" si="26"/>
        <v>0</v>
      </c>
      <c r="AQ47" s="3">
        <f t="shared" si="26"/>
        <v>0</v>
      </c>
      <c r="AR47" s="3">
        <f t="shared" si="26"/>
        <v>0</v>
      </c>
      <c r="AS47" s="3">
        <f t="shared" si="26"/>
        <v>0</v>
      </c>
      <c r="AT47" s="3">
        <f t="shared" si="26"/>
        <v>0</v>
      </c>
      <c r="AU47" s="3">
        <f t="shared" si="26"/>
        <v>0</v>
      </c>
      <c r="AV47" s="3">
        <f t="shared" si="26"/>
        <v>0</v>
      </c>
      <c r="AW47" s="3">
        <f t="shared" si="26"/>
        <v>0</v>
      </c>
      <c r="AX47" s="3">
        <f t="shared" si="26"/>
        <v>0</v>
      </c>
      <c r="AY47" s="3">
        <f t="shared" si="26"/>
        <v>0</v>
      </c>
    </row>
    <row r="48" spans="1:51" x14ac:dyDescent="0.25">
      <c r="A48" s="581"/>
      <c r="B48" s="11" t="str">
        <f t="shared" si="19"/>
        <v>Lighting</v>
      </c>
      <c r="C48" s="3">
        <v>0</v>
      </c>
      <c r="D48" s="3">
        <v>0</v>
      </c>
      <c r="E48" s="3">
        <v>0</v>
      </c>
      <c r="F48" s="3">
        <v>0</v>
      </c>
      <c r="G48" s="3">
        <f t="shared" ref="G48:AY48" si="27">F48</f>
        <v>0</v>
      </c>
      <c r="H48" s="3">
        <f t="shared" si="27"/>
        <v>0</v>
      </c>
      <c r="I48" s="3">
        <f t="shared" si="27"/>
        <v>0</v>
      </c>
      <c r="J48" s="3">
        <f t="shared" si="27"/>
        <v>0</v>
      </c>
      <c r="K48" s="3">
        <f t="shared" si="27"/>
        <v>0</v>
      </c>
      <c r="L48" s="3">
        <f t="shared" si="27"/>
        <v>0</v>
      </c>
      <c r="M48" s="3">
        <f t="shared" si="27"/>
        <v>0</v>
      </c>
      <c r="N48" s="3">
        <f t="shared" si="27"/>
        <v>0</v>
      </c>
      <c r="O48" s="3">
        <f t="shared" si="27"/>
        <v>0</v>
      </c>
      <c r="P48" s="3">
        <f t="shared" si="27"/>
        <v>0</v>
      </c>
      <c r="Q48" s="347">
        <v>0</v>
      </c>
      <c r="R48" s="3">
        <f t="shared" si="27"/>
        <v>0</v>
      </c>
      <c r="S48" s="3">
        <f t="shared" si="27"/>
        <v>0</v>
      </c>
      <c r="T48" s="3">
        <f t="shared" si="27"/>
        <v>0</v>
      </c>
      <c r="U48" s="3">
        <f t="shared" si="27"/>
        <v>0</v>
      </c>
      <c r="V48" s="3">
        <f t="shared" si="27"/>
        <v>0</v>
      </c>
      <c r="W48" s="3">
        <f t="shared" si="27"/>
        <v>0</v>
      </c>
      <c r="X48" s="3">
        <f t="shared" si="27"/>
        <v>0</v>
      </c>
      <c r="Y48" s="3">
        <f t="shared" si="27"/>
        <v>0</v>
      </c>
      <c r="Z48" s="3">
        <f t="shared" si="27"/>
        <v>0</v>
      </c>
      <c r="AA48" s="3">
        <f t="shared" si="27"/>
        <v>0</v>
      </c>
      <c r="AB48" s="3">
        <f t="shared" si="27"/>
        <v>0</v>
      </c>
      <c r="AC48" s="3">
        <f t="shared" si="27"/>
        <v>0</v>
      </c>
      <c r="AD48" s="3">
        <f t="shared" si="27"/>
        <v>0</v>
      </c>
      <c r="AE48" s="3">
        <f t="shared" si="27"/>
        <v>0</v>
      </c>
      <c r="AF48" s="3">
        <f t="shared" si="27"/>
        <v>0</v>
      </c>
      <c r="AG48" s="462">
        <v>602065.37452724483</v>
      </c>
      <c r="AH48" s="3">
        <f t="shared" si="27"/>
        <v>602065.37452724483</v>
      </c>
      <c r="AI48" s="3">
        <f t="shared" si="27"/>
        <v>602065.37452724483</v>
      </c>
      <c r="AJ48" s="3">
        <f t="shared" si="27"/>
        <v>602065.37452724483</v>
      </c>
      <c r="AK48" s="3">
        <f t="shared" si="27"/>
        <v>602065.37452724483</v>
      </c>
      <c r="AL48" s="3">
        <f t="shared" si="27"/>
        <v>602065.37452724483</v>
      </c>
      <c r="AM48" s="3">
        <f t="shared" si="27"/>
        <v>602065.37452724483</v>
      </c>
      <c r="AN48" s="3">
        <f t="shared" si="27"/>
        <v>602065.37452724483</v>
      </c>
      <c r="AO48" s="3">
        <f t="shared" si="27"/>
        <v>602065.37452724483</v>
      </c>
      <c r="AP48" s="3">
        <f t="shared" si="27"/>
        <v>602065.37452724483</v>
      </c>
      <c r="AQ48" s="3">
        <f t="shared" si="27"/>
        <v>602065.37452724483</v>
      </c>
      <c r="AR48" s="3">
        <f t="shared" si="27"/>
        <v>602065.37452724483</v>
      </c>
      <c r="AS48" s="3">
        <f t="shared" si="27"/>
        <v>602065.37452724483</v>
      </c>
      <c r="AT48" s="3">
        <f t="shared" si="27"/>
        <v>602065.37452724483</v>
      </c>
      <c r="AU48" s="3">
        <f t="shared" si="27"/>
        <v>602065.37452724483</v>
      </c>
      <c r="AV48" s="3">
        <f t="shared" si="27"/>
        <v>602065.37452724483</v>
      </c>
      <c r="AW48" s="3">
        <f t="shared" si="27"/>
        <v>602065.37452724483</v>
      </c>
      <c r="AX48" s="3">
        <f t="shared" si="27"/>
        <v>602065.37452724483</v>
      </c>
      <c r="AY48" s="3">
        <f t="shared" si="27"/>
        <v>602065.37452724483</v>
      </c>
    </row>
    <row r="49" spans="1:51" x14ac:dyDescent="0.25">
      <c r="A49" s="581"/>
      <c r="B49" s="11" t="str">
        <f t="shared" si="19"/>
        <v>Miscellaneous</v>
      </c>
      <c r="C49" s="3">
        <v>0</v>
      </c>
      <c r="D49" s="3">
        <v>0</v>
      </c>
      <c r="E49" s="3">
        <v>0</v>
      </c>
      <c r="F49" s="3">
        <v>0</v>
      </c>
      <c r="G49" s="3">
        <f t="shared" ref="G49:AY49" si="28">F49</f>
        <v>0</v>
      </c>
      <c r="H49" s="3">
        <f t="shared" si="28"/>
        <v>0</v>
      </c>
      <c r="I49" s="3">
        <f t="shared" si="28"/>
        <v>0</v>
      </c>
      <c r="J49" s="3">
        <f t="shared" si="28"/>
        <v>0</v>
      </c>
      <c r="K49" s="3">
        <f t="shared" si="28"/>
        <v>0</v>
      </c>
      <c r="L49" s="3">
        <f t="shared" si="28"/>
        <v>0</v>
      </c>
      <c r="M49" s="3">
        <f t="shared" si="28"/>
        <v>0</v>
      </c>
      <c r="N49" s="3">
        <f t="shared" si="28"/>
        <v>0</v>
      </c>
      <c r="O49" s="3">
        <f t="shared" si="28"/>
        <v>0</v>
      </c>
      <c r="P49" s="3">
        <f t="shared" si="28"/>
        <v>0</v>
      </c>
      <c r="Q49" s="347">
        <v>0</v>
      </c>
      <c r="R49" s="3">
        <f t="shared" si="28"/>
        <v>0</v>
      </c>
      <c r="S49" s="3">
        <f t="shared" si="28"/>
        <v>0</v>
      </c>
      <c r="T49" s="3">
        <f t="shared" si="28"/>
        <v>0</v>
      </c>
      <c r="U49" s="3">
        <f t="shared" si="28"/>
        <v>0</v>
      </c>
      <c r="V49" s="3">
        <f t="shared" si="28"/>
        <v>0</v>
      </c>
      <c r="W49" s="3">
        <f t="shared" si="28"/>
        <v>0</v>
      </c>
      <c r="X49" s="3">
        <f t="shared" si="28"/>
        <v>0</v>
      </c>
      <c r="Y49" s="3">
        <f t="shared" si="28"/>
        <v>0</v>
      </c>
      <c r="Z49" s="3">
        <f t="shared" si="28"/>
        <v>0</v>
      </c>
      <c r="AA49" s="3">
        <f t="shared" si="28"/>
        <v>0</v>
      </c>
      <c r="AB49" s="3">
        <f t="shared" si="28"/>
        <v>0</v>
      </c>
      <c r="AC49" s="3">
        <f t="shared" si="28"/>
        <v>0</v>
      </c>
      <c r="AD49" s="3">
        <f t="shared" si="28"/>
        <v>0</v>
      </c>
      <c r="AE49" s="3">
        <f t="shared" si="28"/>
        <v>0</v>
      </c>
      <c r="AF49" s="3">
        <f t="shared" si="28"/>
        <v>0</v>
      </c>
      <c r="AG49" s="462">
        <v>0</v>
      </c>
      <c r="AH49" s="3">
        <f t="shared" si="28"/>
        <v>0</v>
      </c>
      <c r="AI49" s="3">
        <f t="shared" si="28"/>
        <v>0</v>
      </c>
      <c r="AJ49" s="3">
        <f t="shared" si="28"/>
        <v>0</v>
      </c>
      <c r="AK49" s="3">
        <f t="shared" si="28"/>
        <v>0</v>
      </c>
      <c r="AL49" s="3">
        <f t="shared" si="28"/>
        <v>0</v>
      </c>
      <c r="AM49" s="3">
        <f t="shared" si="28"/>
        <v>0</v>
      </c>
      <c r="AN49" s="3">
        <f t="shared" si="28"/>
        <v>0</v>
      </c>
      <c r="AO49" s="3">
        <f t="shared" si="28"/>
        <v>0</v>
      </c>
      <c r="AP49" s="3">
        <f t="shared" si="28"/>
        <v>0</v>
      </c>
      <c r="AQ49" s="3">
        <f t="shared" si="28"/>
        <v>0</v>
      </c>
      <c r="AR49" s="3">
        <f t="shared" si="28"/>
        <v>0</v>
      </c>
      <c r="AS49" s="3">
        <f t="shared" si="28"/>
        <v>0</v>
      </c>
      <c r="AT49" s="3">
        <f t="shared" si="28"/>
        <v>0</v>
      </c>
      <c r="AU49" s="3">
        <f t="shared" si="28"/>
        <v>0</v>
      </c>
      <c r="AV49" s="3">
        <f t="shared" si="28"/>
        <v>0</v>
      </c>
      <c r="AW49" s="3">
        <f t="shared" si="28"/>
        <v>0</v>
      </c>
      <c r="AX49" s="3">
        <f t="shared" si="28"/>
        <v>0</v>
      </c>
      <c r="AY49" s="3">
        <f t="shared" si="28"/>
        <v>0</v>
      </c>
    </row>
    <row r="50" spans="1:51" ht="15" customHeight="1" x14ac:dyDescent="0.25">
      <c r="A50" s="581"/>
      <c r="B50" s="11" t="str">
        <f t="shared" si="19"/>
        <v>Motors</v>
      </c>
      <c r="C50" s="3">
        <v>0</v>
      </c>
      <c r="D50" s="3">
        <v>0</v>
      </c>
      <c r="E50" s="3">
        <v>0</v>
      </c>
      <c r="F50" s="3">
        <v>0</v>
      </c>
      <c r="G50" s="3">
        <f t="shared" ref="G50:AY50" si="29">F50</f>
        <v>0</v>
      </c>
      <c r="H50" s="3">
        <f t="shared" si="29"/>
        <v>0</v>
      </c>
      <c r="I50" s="3">
        <f t="shared" si="29"/>
        <v>0</v>
      </c>
      <c r="J50" s="3">
        <f t="shared" si="29"/>
        <v>0</v>
      </c>
      <c r="K50" s="3">
        <f t="shared" si="29"/>
        <v>0</v>
      </c>
      <c r="L50" s="3">
        <f t="shared" si="29"/>
        <v>0</v>
      </c>
      <c r="M50" s="3">
        <f t="shared" si="29"/>
        <v>0</v>
      </c>
      <c r="N50" s="3">
        <f t="shared" si="29"/>
        <v>0</v>
      </c>
      <c r="O50" s="3">
        <f t="shared" si="29"/>
        <v>0</v>
      </c>
      <c r="P50" s="3">
        <f t="shared" si="29"/>
        <v>0</v>
      </c>
      <c r="Q50" s="347">
        <v>0</v>
      </c>
      <c r="R50" s="3">
        <f t="shared" si="29"/>
        <v>0</v>
      </c>
      <c r="S50" s="3">
        <f t="shared" si="29"/>
        <v>0</v>
      </c>
      <c r="T50" s="3">
        <f t="shared" si="29"/>
        <v>0</v>
      </c>
      <c r="U50" s="3">
        <f t="shared" si="29"/>
        <v>0</v>
      </c>
      <c r="V50" s="3">
        <f t="shared" si="29"/>
        <v>0</v>
      </c>
      <c r="W50" s="3">
        <f t="shared" si="29"/>
        <v>0</v>
      </c>
      <c r="X50" s="3">
        <f t="shared" si="29"/>
        <v>0</v>
      </c>
      <c r="Y50" s="3">
        <f t="shared" si="29"/>
        <v>0</v>
      </c>
      <c r="Z50" s="3">
        <f t="shared" si="29"/>
        <v>0</v>
      </c>
      <c r="AA50" s="3">
        <f t="shared" si="29"/>
        <v>0</v>
      </c>
      <c r="AB50" s="3">
        <f t="shared" si="29"/>
        <v>0</v>
      </c>
      <c r="AC50" s="3">
        <f t="shared" si="29"/>
        <v>0</v>
      </c>
      <c r="AD50" s="3">
        <f t="shared" si="29"/>
        <v>0</v>
      </c>
      <c r="AE50" s="3">
        <f t="shared" si="29"/>
        <v>0</v>
      </c>
      <c r="AF50" s="3">
        <f t="shared" si="29"/>
        <v>0</v>
      </c>
      <c r="AG50" s="462">
        <v>0</v>
      </c>
      <c r="AH50" s="3">
        <f t="shared" si="29"/>
        <v>0</v>
      </c>
      <c r="AI50" s="3">
        <f t="shared" si="29"/>
        <v>0</v>
      </c>
      <c r="AJ50" s="3">
        <f t="shared" si="29"/>
        <v>0</v>
      </c>
      <c r="AK50" s="3">
        <f t="shared" si="29"/>
        <v>0</v>
      </c>
      <c r="AL50" s="3">
        <f t="shared" si="29"/>
        <v>0</v>
      </c>
      <c r="AM50" s="3">
        <f t="shared" si="29"/>
        <v>0</v>
      </c>
      <c r="AN50" s="3">
        <f t="shared" si="29"/>
        <v>0</v>
      </c>
      <c r="AO50" s="3">
        <f t="shared" si="29"/>
        <v>0</v>
      </c>
      <c r="AP50" s="3">
        <f t="shared" si="29"/>
        <v>0</v>
      </c>
      <c r="AQ50" s="3">
        <f t="shared" si="29"/>
        <v>0</v>
      </c>
      <c r="AR50" s="3">
        <f t="shared" si="29"/>
        <v>0</v>
      </c>
      <c r="AS50" s="3">
        <f t="shared" si="29"/>
        <v>0</v>
      </c>
      <c r="AT50" s="3">
        <f t="shared" si="29"/>
        <v>0</v>
      </c>
      <c r="AU50" s="3">
        <f t="shared" si="29"/>
        <v>0</v>
      </c>
      <c r="AV50" s="3">
        <f t="shared" si="29"/>
        <v>0</v>
      </c>
      <c r="AW50" s="3">
        <f t="shared" si="29"/>
        <v>0</v>
      </c>
      <c r="AX50" s="3">
        <f t="shared" si="29"/>
        <v>0</v>
      </c>
      <c r="AY50" s="3">
        <f t="shared" si="29"/>
        <v>0</v>
      </c>
    </row>
    <row r="51" spans="1:51" x14ac:dyDescent="0.25">
      <c r="A51" s="581"/>
      <c r="B51" s="11" t="str">
        <f t="shared" si="19"/>
        <v>Process</v>
      </c>
      <c r="C51" s="3">
        <v>0</v>
      </c>
      <c r="D51" s="3">
        <v>0</v>
      </c>
      <c r="E51" s="3">
        <v>0</v>
      </c>
      <c r="F51" s="3">
        <v>0</v>
      </c>
      <c r="G51" s="3">
        <f t="shared" ref="G51:AY51" si="30">F51</f>
        <v>0</v>
      </c>
      <c r="H51" s="3">
        <f t="shared" si="30"/>
        <v>0</v>
      </c>
      <c r="I51" s="3">
        <f t="shared" si="30"/>
        <v>0</v>
      </c>
      <c r="J51" s="3">
        <f t="shared" si="30"/>
        <v>0</v>
      </c>
      <c r="K51" s="3">
        <f t="shared" si="30"/>
        <v>0</v>
      </c>
      <c r="L51" s="3">
        <f t="shared" si="30"/>
        <v>0</v>
      </c>
      <c r="M51" s="3">
        <f t="shared" si="30"/>
        <v>0</v>
      </c>
      <c r="N51" s="3">
        <f t="shared" si="30"/>
        <v>0</v>
      </c>
      <c r="O51" s="3">
        <f t="shared" si="30"/>
        <v>0</v>
      </c>
      <c r="P51" s="3">
        <f t="shared" si="30"/>
        <v>0</v>
      </c>
      <c r="Q51" s="347">
        <v>0</v>
      </c>
      <c r="R51" s="3">
        <f t="shared" si="30"/>
        <v>0</v>
      </c>
      <c r="S51" s="3">
        <f t="shared" si="30"/>
        <v>0</v>
      </c>
      <c r="T51" s="3">
        <f t="shared" si="30"/>
        <v>0</v>
      </c>
      <c r="U51" s="3">
        <f t="shared" si="30"/>
        <v>0</v>
      </c>
      <c r="V51" s="3">
        <f t="shared" si="30"/>
        <v>0</v>
      </c>
      <c r="W51" s="3">
        <f t="shared" si="30"/>
        <v>0</v>
      </c>
      <c r="X51" s="3">
        <f t="shared" si="30"/>
        <v>0</v>
      </c>
      <c r="Y51" s="3">
        <f t="shared" si="30"/>
        <v>0</v>
      </c>
      <c r="Z51" s="3">
        <f t="shared" si="30"/>
        <v>0</v>
      </c>
      <c r="AA51" s="3">
        <f t="shared" si="30"/>
        <v>0</v>
      </c>
      <c r="AB51" s="3">
        <f t="shared" si="30"/>
        <v>0</v>
      </c>
      <c r="AC51" s="3">
        <f t="shared" si="30"/>
        <v>0</v>
      </c>
      <c r="AD51" s="3">
        <f t="shared" si="30"/>
        <v>0</v>
      </c>
      <c r="AE51" s="3">
        <f t="shared" si="30"/>
        <v>0</v>
      </c>
      <c r="AF51" s="3">
        <f t="shared" si="30"/>
        <v>0</v>
      </c>
      <c r="AG51" s="462">
        <v>0</v>
      </c>
      <c r="AH51" s="3">
        <f t="shared" si="30"/>
        <v>0</v>
      </c>
      <c r="AI51" s="3">
        <f t="shared" si="30"/>
        <v>0</v>
      </c>
      <c r="AJ51" s="3">
        <f t="shared" si="30"/>
        <v>0</v>
      </c>
      <c r="AK51" s="3">
        <f t="shared" si="30"/>
        <v>0</v>
      </c>
      <c r="AL51" s="3">
        <f t="shared" si="30"/>
        <v>0</v>
      </c>
      <c r="AM51" s="3">
        <f t="shared" si="30"/>
        <v>0</v>
      </c>
      <c r="AN51" s="3">
        <f t="shared" si="30"/>
        <v>0</v>
      </c>
      <c r="AO51" s="3">
        <f t="shared" si="30"/>
        <v>0</v>
      </c>
      <c r="AP51" s="3">
        <f t="shared" si="30"/>
        <v>0</v>
      </c>
      <c r="AQ51" s="3">
        <f t="shared" si="30"/>
        <v>0</v>
      </c>
      <c r="AR51" s="3">
        <f t="shared" si="30"/>
        <v>0</v>
      </c>
      <c r="AS51" s="3">
        <f t="shared" si="30"/>
        <v>0</v>
      </c>
      <c r="AT51" s="3">
        <f t="shared" si="30"/>
        <v>0</v>
      </c>
      <c r="AU51" s="3">
        <f t="shared" si="30"/>
        <v>0</v>
      </c>
      <c r="AV51" s="3">
        <f t="shared" si="30"/>
        <v>0</v>
      </c>
      <c r="AW51" s="3">
        <f t="shared" si="30"/>
        <v>0</v>
      </c>
      <c r="AX51" s="3">
        <f t="shared" si="30"/>
        <v>0</v>
      </c>
      <c r="AY51" s="3">
        <f t="shared" si="30"/>
        <v>0</v>
      </c>
    </row>
    <row r="52" spans="1:51" x14ac:dyDescent="0.25">
      <c r="A52" s="581"/>
      <c r="B52" s="11" t="str">
        <f t="shared" si="19"/>
        <v>Refrigeration</v>
      </c>
      <c r="C52" s="3">
        <v>0</v>
      </c>
      <c r="D52" s="3">
        <v>0</v>
      </c>
      <c r="E52" s="3">
        <v>0</v>
      </c>
      <c r="F52" s="3">
        <v>0</v>
      </c>
      <c r="G52" s="3">
        <f t="shared" ref="G52:AY52" si="31">F52</f>
        <v>0</v>
      </c>
      <c r="H52" s="3">
        <f t="shared" si="31"/>
        <v>0</v>
      </c>
      <c r="I52" s="3">
        <f t="shared" si="31"/>
        <v>0</v>
      </c>
      <c r="J52" s="3">
        <f t="shared" si="31"/>
        <v>0</v>
      </c>
      <c r="K52" s="3">
        <f t="shared" si="31"/>
        <v>0</v>
      </c>
      <c r="L52" s="3">
        <f t="shared" si="31"/>
        <v>0</v>
      </c>
      <c r="M52" s="3">
        <f t="shared" si="31"/>
        <v>0</v>
      </c>
      <c r="N52" s="3">
        <f t="shared" si="31"/>
        <v>0</v>
      </c>
      <c r="O52" s="3">
        <f t="shared" si="31"/>
        <v>0</v>
      </c>
      <c r="P52" s="3">
        <f t="shared" si="31"/>
        <v>0</v>
      </c>
      <c r="Q52" s="347">
        <v>0</v>
      </c>
      <c r="R52" s="3">
        <f t="shared" si="31"/>
        <v>0</v>
      </c>
      <c r="S52" s="3">
        <f t="shared" si="31"/>
        <v>0</v>
      </c>
      <c r="T52" s="3">
        <f t="shared" si="31"/>
        <v>0</v>
      </c>
      <c r="U52" s="3">
        <f t="shared" si="31"/>
        <v>0</v>
      </c>
      <c r="V52" s="3">
        <f t="shared" si="31"/>
        <v>0</v>
      </c>
      <c r="W52" s="3">
        <f t="shared" si="31"/>
        <v>0</v>
      </c>
      <c r="X52" s="3">
        <f t="shared" si="31"/>
        <v>0</v>
      </c>
      <c r="Y52" s="3">
        <f t="shared" si="31"/>
        <v>0</v>
      </c>
      <c r="Z52" s="3">
        <f t="shared" si="31"/>
        <v>0</v>
      </c>
      <c r="AA52" s="3">
        <f t="shared" si="31"/>
        <v>0</v>
      </c>
      <c r="AB52" s="3">
        <f t="shared" si="31"/>
        <v>0</v>
      </c>
      <c r="AC52" s="3">
        <f t="shared" si="31"/>
        <v>0</v>
      </c>
      <c r="AD52" s="3">
        <f t="shared" si="31"/>
        <v>0</v>
      </c>
      <c r="AE52" s="3">
        <f t="shared" si="31"/>
        <v>0</v>
      </c>
      <c r="AF52" s="3">
        <f t="shared" si="31"/>
        <v>0</v>
      </c>
      <c r="AG52" s="462">
        <v>0</v>
      </c>
      <c r="AH52" s="3">
        <f t="shared" si="31"/>
        <v>0</v>
      </c>
      <c r="AI52" s="3">
        <f t="shared" si="31"/>
        <v>0</v>
      </c>
      <c r="AJ52" s="3">
        <f t="shared" si="31"/>
        <v>0</v>
      </c>
      <c r="AK52" s="3">
        <f t="shared" si="31"/>
        <v>0</v>
      </c>
      <c r="AL52" s="3">
        <f t="shared" si="31"/>
        <v>0</v>
      </c>
      <c r="AM52" s="3">
        <f t="shared" si="31"/>
        <v>0</v>
      </c>
      <c r="AN52" s="3">
        <f t="shared" si="31"/>
        <v>0</v>
      </c>
      <c r="AO52" s="3">
        <f t="shared" si="31"/>
        <v>0</v>
      </c>
      <c r="AP52" s="3">
        <f t="shared" si="31"/>
        <v>0</v>
      </c>
      <c r="AQ52" s="3">
        <f t="shared" si="31"/>
        <v>0</v>
      </c>
      <c r="AR52" s="3">
        <f t="shared" si="31"/>
        <v>0</v>
      </c>
      <c r="AS52" s="3">
        <f t="shared" si="31"/>
        <v>0</v>
      </c>
      <c r="AT52" s="3">
        <f t="shared" si="31"/>
        <v>0</v>
      </c>
      <c r="AU52" s="3">
        <f t="shared" si="31"/>
        <v>0</v>
      </c>
      <c r="AV52" s="3">
        <f t="shared" si="31"/>
        <v>0</v>
      </c>
      <c r="AW52" s="3">
        <f t="shared" si="31"/>
        <v>0</v>
      </c>
      <c r="AX52" s="3">
        <f t="shared" si="31"/>
        <v>0</v>
      </c>
      <c r="AY52" s="3">
        <f t="shared" si="31"/>
        <v>0</v>
      </c>
    </row>
    <row r="53" spans="1:51" x14ac:dyDescent="0.25">
      <c r="A53" s="581"/>
      <c r="B53" s="11" t="str">
        <f t="shared" si="19"/>
        <v>Water Heating</v>
      </c>
      <c r="C53" s="3">
        <v>0</v>
      </c>
      <c r="D53" s="3">
        <v>0</v>
      </c>
      <c r="E53" s="3">
        <v>0</v>
      </c>
      <c r="F53" s="3">
        <v>0</v>
      </c>
      <c r="G53" s="3">
        <f t="shared" ref="G53:AY53" si="32">F53</f>
        <v>0</v>
      </c>
      <c r="H53" s="3">
        <f t="shared" si="32"/>
        <v>0</v>
      </c>
      <c r="I53" s="3">
        <f t="shared" si="32"/>
        <v>0</v>
      </c>
      <c r="J53" s="3">
        <f t="shared" si="32"/>
        <v>0</v>
      </c>
      <c r="K53" s="3">
        <f t="shared" si="32"/>
        <v>0</v>
      </c>
      <c r="L53" s="3">
        <f t="shared" si="32"/>
        <v>0</v>
      </c>
      <c r="M53" s="3">
        <f t="shared" si="32"/>
        <v>0</v>
      </c>
      <c r="N53" s="3">
        <f t="shared" si="32"/>
        <v>0</v>
      </c>
      <c r="O53" s="3">
        <f t="shared" si="32"/>
        <v>0</v>
      </c>
      <c r="P53" s="3">
        <f t="shared" si="32"/>
        <v>0</v>
      </c>
      <c r="Q53" s="347">
        <v>0</v>
      </c>
      <c r="R53" s="3">
        <f t="shared" si="32"/>
        <v>0</v>
      </c>
      <c r="S53" s="3">
        <f t="shared" si="32"/>
        <v>0</v>
      </c>
      <c r="T53" s="3">
        <f t="shared" si="32"/>
        <v>0</v>
      </c>
      <c r="U53" s="3">
        <f t="shared" si="32"/>
        <v>0</v>
      </c>
      <c r="V53" s="3">
        <f t="shared" si="32"/>
        <v>0</v>
      </c>
      <c r="W53" s="3">
        <f t="shared" si="32"/>
        <v>0</v>
      </c>
      <c r="X53" s="3">
        <f t="shared" si="32"/>
        <v>0</v>
      </c>
      <c r="Y53" s="3">
        <f t="shared" si="32"/>
        <v>0</v>
      </c>
      <c r="Z53" s="3">
        <f t="shared" si="32"/>
        <v>0</v>
      </c>
      <c r="AA53" s="3">
        <f t="shared" si="32"/>
        <v>0</v>
      </c>
      <c r="AB53" s="3">
        <f t="shared" si="32"/>
        <v>0</v>
      </c>
      <c r="AC53" s="3">
        <f t="shared" si="32"/>
        <v>0</v>
      </c>
      <c r="AD53" s="3">
        <f t="shared" si="32"/>
        <v>0</v>
      </c>
      <c r="AE53" s="3">
        <f t="shared" si="32"/>
        <v>0</v>
      </c>
      <c r="AF53" s="3">
        <f t="shared" si="32"/>
        <v>0</v>
      </c>
      <c r="AG53" s="462">
        <v>0</v>
      </c>
      <c r="AH53" s="3">
        <f t="shared" si="32"/>
        <v>0</v>
      </c>
      <c r="AI53" s="3">
        <f t="shared" si="32"/>
        <v>0</v>
      </c>
      <c r="AJ53" s="3">
        <f t="shared" si="32"/>
        <v>0</v>
      </c>
      <c r="AK53" s="3">
        <f t="shared" si="32"/>
        <v>0</v>
      </c>
      <c r="AL53" s="3">
        <f t="shared" si="32"/>
        <v>0</v>
      </c>
      <c r="AM53" s="3">
        <f t="shared" si="32"/>
        <v>0</v>
      </c>
      <c r="AN53" s="3">
        <f t="shared" si="32"/>
        <v>0</v>
      </c>
      <c r="AO53" s="3">
        <f t="shared" si="32"/>
        <v>0</v>
      </c>
      <c r="AP53" s="3">
        <f t="shared" si="32"/>
        <v>0</v>
      </c>
      <c r="AQ53" s="3">
        <f t="shared" si="32"/>
        <v>0</v>
      </c>
      <c r="AR53" s="3">
        <f t="shared" si="32"/>
        <v>0</v>
      </c>
      <c r="AS53" s="3">
        <f t="shared" si="32"/>
        <v>0</v>
      </c>
      <c r="AT53" s="3">
        <f t="shared" si="32"/>
        <v>0</v>
      </c>
      <c r="AU53" s="3">
        <f t="shared" si="32"/>
        <v>0</v>
      </c>
      <c r="AV53" s="3">
        <f t="shared" si="32"/>
        <v>0</v>
      </c>
      <c r="AW53" s="3">
        <f t="shared" si="32"/>
        <v>0</v>
      </c>
      <c r="AX53" s="3">
        <f t="shared" si="32"/>
        <v>0</v>
      </c>
      <c r="AY53" s="3">
        <f t="shared" si="32"/>
        <v>0</v>
      </c>
    </row>
    <row r="54" spans="1:51" ht="15" customHeight="1" x14ac:dyDescent="0.25">
      <c r="A54" s="581"/>
      <c r="B54" s="11" t="str">
        <f t="shared" si="19"/>
        <v xml:space="preserve"> </v>
      </c>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c r="AI54" s="3"/>
      <c r="AJ54" s="3"/>
      <c r="AK54" s="3"/>
      <c r="AL54" s="3"/>
      <c r="AM54" s="3"/>
      <c r="AN54" s="3"/>
      <c r="AO54" s="3"/>
      <c r="AP54" s="3"/>
      <c r="AQ54" s="3"/>
      <c r="AR54" s="3"/>
      <c r="AS54" s="3"/>
      <c r="AT54" s="3"/>
      <c r="AU54" s="3"/>
      <c r="AV54" s="3"/>
      <c r="AW54" s="3"/>
      <c r="AX54" s="3"/>
      <c r="AY54" s="3"/>
    </row>
    <row r="55" spans="1:51" ht="15" customHeight="1" thickBot="1" x14ac:dyDescent="0.3">
      <c r="A55" s="582"/>
      <c r="B55" s="188" t="str">
        <f t="shared" si="19"/>
        <v>Monthly kWh</v>
      </c>
      <c r="C55" s="236">
        <f>SUM(C41:C54)</f>
        <v>0</v>
      </c>
      <c r="D55" s="236">
        <f t="shared" ref="D55:AY55" si="33">SUM(D41:D54)</f>
        <v>0</v>
      </c>
      <c r="E55" s="236">
        <f t="shared" si="33"/>
        <v>0</v>
      </c>
      <c r="F55" s="236">
        <f t="shared" si="33"/>
        <v>0</v>
      </c>
      <c r="G55" s="236">
        <f t="shared" si="33"/>
        <v>0</v>
      </c>
      <c r="H55" s="236">
        <f t="shared" si="33"/>
        <v>0</v>
      </c>
      <c r="I55" s="236">
        <f t="shared" si="33"/>
        <v>0</v>
      </c>
      <c r="J55" s="236">
        <f t="shared" si="33"/>
        <v>0</v>
      </c>
      <c r="K55" s="236">
        <f t="shared" si="33"/>
        <v>0</v>
      </c>
      <c r="L55" s="236">
        <f t="shared" si="33"/>
        <v>0</v>
      </c>
      <c r="M55" s="236">
        <f t="shared" si="33"/>
        <v>0</v>
      </c>
      <c r="N55" s="236">
        <f t="shared" si="33"/>
        <v>0</v>
      </c>
      <c r="O55" s="236">
        <f t="shared" si="33"/>
        <v>0</v>
      </c>
      <c r="P55" s="236">
        <f t="shared" si="33"/>
        <v>0</v>
      </c>
      <c r="Q55" s="236">
        <f t="shared" si="33"/>
        <v>0</v>
      </c>
      <c r="R55" s="236">
        <f t="shared" si="33"/>
        <v>0</v>
      </c>
      <c r="S55" s="236">
        <f t="shared" si="33"/>
        <v>0</v>
      </c>
      <c r="T55" s="236">
        <f t="shared" si="33"/>
        <v>0</v>
      </c>
      <c r="U55" s="236">
        <f t="shared" si="33"/>
        <v>0</v>
      </c>
      <c r="V55" s="236">
        <f t="shared" si="33"/>
        <v>0</v>
      </c>
      <c r="W55" s="236">
        <f t="shared" si="33"/>
        <v>0</v>
      </c>
      <c r="X55" s="236">
        <f t="shared" si="33"/>
        <v>0</v>
      </c>
      <c r="Y55" s="236">
        <f t="shared" si="33"/>
        <v>0</v>
      </c>
      <c r="Z55" s="236">
        <f t="shared" si="33"/>
        <v>0</v>
      </c>
      <c r="AA55" s="236">
        <f t="shared" si="33"/>
        <v>0</v>
      </c>
      <c r="AB55" s="236">
        <f t="shared" si="33"/>
        <v>0</v>
      </c>
      <c r="AC55" s="236">
        <f t="shared" si="33"/>
        <v>0</v>
      </c>
      <c r="AD55" s="236">
        <f t="shared" si="33"/>
        <v>0</v>
      </c>
      <c r="AE55" s="236">
        <f t="shared" si="33"/>
        <v>0</v>
      </c>
      <c r="AF55" s="236">
        <f t="shared" si="33"/>
        <v>0</v>
      </c>
      <c r="AG55" s="236">
        <f t="shared" si="33"/>
        <v>694540.5683443835</v>
      </c>
      <c r="AH55" s="236">
        <f t="shared" si="33"/>
        <v>694540.5683443835</v>
      </c>
      <c r="AI55" s="236">
        <f t="shared" si="33"/>
        <v>694540.5683443835</v>
      </c>
      <c r="AJ55" s="236">
        <f t="shared" si="33"/>
        <v>694540.5683443835</v>
      </c>
      <c r="AK55" s="236">
        <f t="shared" si="33"/>
        <v>694540.5683443835</v>
      </c>
      <c r="AL55" s="236">
        <f t="shared" si="33"/>
        <v>694540.5683443835</v>
      </c>
      <c r="AM55" s="236">
        <f t="shared" si="33"/>
        <v>694540.5683443835</v>
      </c>
      <c r="AN55" s="236">
        <f t="shared" si="33"/>
        <v>694540.5683443835</v>
      </c>
      <c r="AO55" s="236">
        <f t="shared" si="33"/>
        <v>694540.5683443835</v>
      </c>
      <c r="AP55" s="236">
        <f t="shared" si="33"/>
        <v>694540.5683443835</v>
      </c>
      <c r="AQ55" s="236">
        <f t="shared" si="33"/>
        <v>694540.5683443835</v>
      </c>
      <c r="AR55" s="236">
        <f t="shared" si="33"/>
        <v>694540.5683443835</v>
      </c>
      <c r="AS55" s="236">
        <f t="shared" si="33"/>
        <v>694540.5683443835</v>
      </c>
      <c r="AT55" s="236">
        <f t="shared" si="33"/>
        <v>694540.5683443835</v>
      </c>
      <c r="AU55" s="236">
        <f t="shared" si="33"/>
        <v>694540.5683443835</v>
      </c>
      <c r="AV55" s="236">
        <f t="shared" si="33"/>
        <v>694540.5683443835</v>
      </c>
      <c r="AW55" s="236">
        <f t="shared" si="33"/>
        <v>694540.5683443835</v>
      </c>
      <c r="AX55" s="236">
        <f t="shared" si="33"/>
        <v>694540.5683443835</v>
      </c>
      <c r="AY55" s="236">
        <f t="shared" si="33"/>
        <v>694540.5683443835</v>
      </c>
    </row>
    <row r="56" spans="1:51" x14ac:dyDescent="0.25">
      <c r="A56" s="8"/>
      <c r="B56" s="251"/>
      <c r="C56" s="9"/>
      <c r="D56" s="251"/>
      <c r="E56" s="9"/>
      <c r="F56" s="251"/>
      <c r="G56" s="251"/>
      <c r="H56" s="9"/>
      <c r="I56" s="251"/>
      <c r="J56" s="251"/>
      <c r="K56" s="9"/>
      <c r="L56" s="251"/>
      <c r="M56" s="251"/>
      <c r="N56" s="9"/>
      <c r="O56" s="251"/>
      <c r="P56" s="251"/>
      <c r="Q56" s="9"/>
      <c r="R56" s="251"/>
      <c r="S56" s="251"/>
      <c r="T56" s="9"/>
      <c r="U56" s="251"/>
      <c r="V56" s="251"/>
      <c r="W56" s="9"/>
      <c r="X56" s="251"/>
      <c r="Y56" s="251"/>
      <c r="Z56" s="9"/>
      <c r="AA56" s="251"/>
      <c r="AB56" s="251"/>
      <c r="AC56" s="9"/>
      <c r="AD56" s="251"/>
      <c r="AE56" s="251"/>
      <c r="AF56" s="9"/>
      <c r="AG56" s="251"/>
      <c r="AH56" s="251"/>
      <c r="AI56" s="9"/>
      <c r="AJ56" s="251"/>
      <c r="AK56" s="251"/>
      <c r="AL56" s="9"/>
      <c r="AM56" s="251"/>
      <c r="AN56" s="251"/>
      <c r="AO56" s="9"/>
      <c r="AP56" s="251"/>
      <c r="AQ56" s="251"/>
      <c r="AR56" s="9"/>
      <c r="AS56" s="251"/>
      <c r="AT56" s="251"/>
      <c r="AU56" s="9"/>
      <c r="AV56" s="251"/>
      <c r="AW56" s="251"/>
      <c r="AX56" s="9"/>
      <c r="AY56" s="251"/>
    </row>
    <row r="57" spans="1:51" ht="15.75" thickBot="1" x14ac:dyDescent="0.3">
      <c r="A57" s="203" t="s">
        <v>184</v>
      </c>
      <c r="B57" s="203"/>
      <c r="C57" s="203"/>
      <c r="D57" s="203"/>
      <c r="E57" s="203"/>
      <c r="F57" s="203"/>
      <c r="G57" s="203"/>
      <c r="H57" s="203"/>
      <c r="I57" s="203"/>
      <c r="J57" s="203"/>
      <c r="K57" s="252"/>
      <c r="L57" s="130"/>
      <c r="M57" s="130"/>
      <c r="N57" s="252"/>
      <c r="O57" s="130"/>
      <c r="P57" s="130"/>
      <c r="Q57" s="252"/>
      <c r="R57" s="130"/>
      <c r="S57" s="130"/>
      <c r="T57" s="252"/>
      <c r="U57" s="130"/>
      <c r="V57" s="130"/>
      <c r="W57" s="252"/>
      <c r="X57" s="130"/>
      <c r="Y57" s="130"/>
      <c r="Z57" s="252"/>
      <c r="AA57" s="130"/>
      <c r="AB57" s="130"/>
      <c r="AC57" s="252"/>
      <c r="AD57" s="130"/>
      <c r="AE57" s="130"/>
      <c r="AF57" s="252"/>
      <c r="AG57" s="130"/>
      <c r="AH57" s="130"/>
      <c r="AI57" s="252"/>
      <c r="AJ57" s="130"/>
      <c r="AK57" s="130"/>
      <c r="AL57" s="252"/>
      <c r="AM57" s="130"/>
      <c r="AN57" s="130"/>
      <c r="AO57" s="252"/>
      <c r="AP57" s="130"/>
      <c r="AQ57" s="130"/>
      <c r="AR57" s="252"/>
      <c r="AS57" s="130"/>
      <c r="AT57" s="130"/>
      <c r="AU57" s="252"/>
      <c r="AV57" s="130"/>
      <c r="AW57" s="130"/>
      <c r="AX57" s="252"/>
      <c r="AY57" s="130"/>
    </row>
    <row r="58" spans="1:51" ht="16.5" thickBot="1" x14ac:dyDescent="0.3">
      <c r="A58" s="583" t="s">
        <v>17</v>
      </c>
      <c r="B58" s="17" t="s">
        <v>10</v>
      </c>
      <c r="C58" s="146">
        <f>C$4</f>
        <v>44197</v>
      </c>
      <c r="D58" s="146">
        <f t="shared" ref="D58:AY58" si="34">D$4</f>
        <v>44228</v>
      </c>
      <c r="E58" s="146">
        <f t="shared" si="34"/>
        <v>44256</v>
      </c>
      <c r="F58" s="146">
        <f t="shared" si="34"/>
        <v>44287</v>
      </c>
      <c r="G58" s="146">
        <f t="shared" si="34"/>
        <v>44317</v>
      </c>
      <c r="H58" s="146">
        <f t="shared" si="34"/>
        <v>44348</v>
      </c>
      <c r="I58" s="146">
        <f t="shared" si="34"/>
        <v>44378</v>
      </c>
      <c r="J58" s="146">
        <f t="shared" si="34"/>
        <v>44409</v>
      </c>
      <c r="K58" s="146">
        <f t="shared" si="34"/>
        <v>44440</v>
      </c>
      <c r="L58" s="146">
        <f t="shared" si="34"/>
        <v>44470</v>
      </c>
      <c r="M58" s="146">
        <f t="shared" si="34"/>
        <v>44501</v>
      </c>
      <c r="N58" s="146">
        <f t="shared" si="34"/>
        <v>44531</v>
      </c>
      <c r="O58" s="146">
        <f t="shared" si="34"/>
        <v>44562</v>
      </c>
      <c r="P58" s="146">
        <f t="shared" si="34"/>
        <v>44593</v>
      </c>
      <c r="Q58" s="146">
        <f t="shared" si="34"/>
        <v>44621</v>
      </c>
      <c r="R58" s="146">
        <f t="shared" si="34"/>
        <v>44652</v>
      </c>
      <c r="S58" s="146">
        <f t="shared" si="34"/>
        <v>44682</v>
      </c>
      <c r="T58" s="146">
        <f t="shared" si="34"/>
        <v>44713</v>
      </c>
      <c r="U58" s="146">
        <f t="shared" si="34"/>
        <v>44743</v>
      </c>
      <c r="V58" s="146">
        <f t="shared" si="34"/>
        <v>44774</v>
      </c>
      <c r="W58" s="146">
        <f t="shared" si="34"/>
        <v>44805</v>
      </c>
      <c r="X58" s="146">
        <f t="shared" si="34"/>
        <v>44835</v>
      </c>
      <c r="Y58" s="146">
        <f t="shared" si="34"/>
        <v>44866</v>
      </c>
      <c r="Z58" s="146">
        <f t="shared" si="34"/>
        <v>44896</v>
      </c>
      <c r="AA58" s="146">
        <f t="shared" si="34"/>
        <v>44927</v>
      </c>
      <c r="AB58" s="146">
        <f t="shared" si="34"/>
        <v>44958</v>
      </c>
      <c r="AC58" s="146">
        <f t="shared" si="34"/>
        <v>44986</v>
      </c>
      <c r="AD58" s="146">
        <f t="shared" si="34"/>
        <v>45017</v>
      </c>
      <c r="AE58" s="146">
        <f t="shared" si="34"/>
        <v>45047</v>
      </c>
      <c r="AF58" s="146">
        <f t="shared" si="34"/>
        <v>45078</v>
      </c>
      <c r="AG58" s="146">
        <f t="shared" si="34"/>
        <v>45108</v>
      </c>
      <c r="AH58" s="146">
        <f t="shared" si="34"/>
        <v>45139</v>
      </c>
      <c r="AI58" s="146">
        <f t="shared" si="34"/>
        <v>45170</v>
      </c>
      <c r="AJ58" s="146">
        <f t="shared" si="34"/>
        <v>45200</v>
      </c>
      <c r="AK58" s="146">
        <f t="shared" si="34"/>
        <v>45231</v>
      </c>
      <c r="AL58" s="146">
        <f t="shared" si="34"/>
        <v>45261</v>
      </c>
      <c r="AM58" s="146">
        <f t="shared" si="34"/>
        <v>45292</v>
      </c>
      <c r="AN58" s="146">
        <f t="shared" si="34"/>
        <v>45323</v>
      </c>
      <c r="AO58" s="146">
        <f t="shared" si="34"/>
        <v>45352</v>
      </c>
      <c r="AP58" s="146">
        <f t="shared" si="34"/>
        <v>45383</v>
      </c>
      <c r="AQ58" s="146">
        <f t="shared" si="34"/>
        <v>45413</v>
      </c>
      <c r="AR58" s="146">
        <f t="shared" si="34"/>
        <v>45444</v>
      </c>
      <c r="AS58" s="146">
        <f t="shared" si="34"/>
        <v>45474</v>
      </c>
      <c r="AT58" s="146">
        <f t="shared" si="34"/>
        <v>45505</v>
      </c>
      <c r="AU58" s="146">
        <f t="shared" si="34"/>
        <v>45536</v>
      </c>
      <c r="AV58" s="146">
        <f t="shared" si="34"/>
        <v>45566</v>
      </c>
      <c r="AW58" s="146">
        <f t="shared" si="34"/>
        <v>45597</v>
      </c>
      <c r="AX58" s="146">
        <f t="shared" si="34"/>
        <v>45627</v>
      </c>
      <c r="AY58" s="146">
        <f t="shared" si="34"/>
        <v>45658</v>
      </c>
    </row>
    <row r="59" spans="1:51" ht="15" customHeight="1" x14ac:dyDescent="0.25">
      <c r="A59" s="584"/>
      <c r="B59" s="13" t="str">
        <f t="shared" ref="B59:B72" si="35">B41</f>
        <v>Air Comp</v>
      </c>
      <c r="C59" s="26">
        <f>((C5*0.5)-C41)*C78*C93*C$2</f>
        <v>0</v>
      </c>
      <c r="D59" s="26">
        <f>((D5*0.5)+C23-D41)*D78*D93*D$2</f>
        <v>0</v>
      </c>
      <c r="E59" s="26">
        <f t="shared" ref="E59:AY59" si="36">((E5*0.5)+D23-E41)*E78*E93*E$2</f>
        <v>0</v>
      </c>
      <c r="F59" s="26">
        <f t="shared" si="36"/>
        <v>0</v>
      </c>
      <c r="G59" s="26">
        <f t="shared" si="36"/>
        <v>0</v>
      </c>
      <c r="H59" s="26">
        <f t="shared" si="36"/>
        <v>0</v>
      </c>
      <c r="I59" s="26">
        <f t="shared" si="36"/>
        <v>0</v>
      </c>
      <c r="J59" s="26">
        <f t="shared" si="36"/>
        <v>0</v>
      </c>
      <c r="K59" s="26">
        <f t="shared" si="36"/>
        <v>0</v>
      </c>
      <c r="L59" s="26">
        <f t="shared" si="36"/>
        <v>0</v>
      </c>
      <c r="M59" s="26">
        <f t="shared" si="36"/>
        <v>0</v>
      </c>
      <c r="N59" s="26">
        <f t="shared" si="36"/>
        <v>0</v>
      </c>
      <c r="O59" s="26">
        <f t="shared" si="36"/>
        <v>0</v>
      </c>
      <c r="P59" s="26">
        <f t="shared" si="36"/>
        <v>0</v>
      </c>
      <c r="Q59" s="26">
        <f t="shared" si="36"/>
        <v>0</v>
      </c>
      <c r="R59" s="26">
        <f t="shared" si="36"/>
        <v>0</v>
      </c>
      <c r="S59" s="26">
        <f t="shared" si="36"/>
        <v>0</v>
      </c>
      <c r="T59" s="26">
        <f t="shared" si="36"/>
        <v>0</v>
      </c>
      <c r="U59" s="26">
        <f t="shared" si="36"/>
        <v>0</v>
      </c>
      <c r="V59" s="26">
        <f t="shared" si="36"/>
        <v>0</v>
      </c>
      <c r="W59" s="26">
        <f t="shared" si="36"/>
        <v>0</v>
      </c>
      <c r="X59" s="26">
        <f t="shared" si="36"/>
        <v>0</v>
      </c>
      <c r="Y59" s="26">
        <f t="shared" si="36"/>
        <v>0</v>
      </c>
      <c r="Z59" s="26">
        <f t="shared" si="36"/>
        <v>0</v>
      </c>
      <c r="AA59" s="26">
        <f t="shared" si="36"/>
        <v>0</v>
      </c>
      <c r="AB59" s="26">
        <f t="shared" si="36"/>
        <v>0</v>
      </c>
      <c r="AC59" s="26">
        <f t="shared" si="36"/>
        <v>0</v>
      </c>
      <c r="AD59" s="26">
        <f t="shared" si="36"/>
        <v>0</v>
      </c>
      <c r="AE59" s="26">
        <f t="shared" si="36"/>
        <v>0</v>
      </c>
      <c r="AF59" s="26">
        <f t="shared" si="36"/>
        <v>0</v>
      </c>
      <c r="AG59" s="26">
        <f t="shared" si="36"/>
        <v>0</v>
      </c>
      <c r="AH59" s="26">
        <f t="shared" si="36"/>
        <v>0</v>
      </c>
      <c r="AI59" s="26">
        <f t="shared" si="36"/>
        <v>0</v>
      </c>
      <c r="AJ59" s="26">
        <f t="shared" si="36"/>
        <v>0</v>
      </c>
      <c r="AK59" s="26">
        <f t="shared" si="36"/>
        <v>0</v>
      </c>
      <c r="AL59" s="26">
        <f t="shared" si="36"/>
        <v>0</v>
      </c>
      <c r="AM59" s="26">
        <f t="shared" si="36"/>
        <v>0</v>
      </c>
      <c r="AN59" s="26">
        <f t="shared" si="36"/>
        <v>0</v>
      </c>
      <c r="AO59" s="26">
        <f t="shared" si="36"/>
        <v>0</v>
      </c>
      <c r="AP59" s="26">
        <f t="shared" si="36"/>
        <v>0</v>
      </c>
      <c r="AQ59" s="26">
        <f t="shared" si="36"/>
        <v>0</v>
      </c>
      <c r="AR59" s="26">
        <f t="shared" si="36"/>
        <v>0</v>
      </c>
      <c r="AS59" s="26">
        <f t="shared" si="36"/>
        <v>0</v>
      </c>
      <c r="AT59" s="26">
        <f t="shared" si="36"/>
        <v>0</v>
      </c>
      <c r="AU59" s="26">
        <f t="shared" si="36"/>
        <v>0</v>
      </c>
      <c r="AV59" s="26">
        <f t="shared" si="36"/>
        <v>0</v>
      </c>
      <c r="AW59" s="26">
        <f t="shared" si="36"/>
        <v>0</v>
      </c>
      <c r="AX59" s="26">
        <f t="shared" si="36"/>
        <v>0</v>
      </c>
      <c r="AY59" s="26">
        <f t="shared" si="36"/>
        <v>0</v>
      </c>
    </row>
    <row r="60" spans="1:51" ht="15.75" x14ac:dyDescent="0.25">
      <c r="A60" s="584"/>
      <c r="B60" s="13" t="str">
        <f t="shared" si="35"/>
        <v>Building Shell</v>
      </c>
      <c r="C60" s="26">
        <f t="shared" ref="C60:C71" si="37">((C6*0.5)-C42)*C79*C94*C$2</f>
        <v>0</v>
      </c>
      <c r="D60" s="26">
        <f t="shared" ref="D60:AY60" si="38">((D6*0.5)+C24-D42)*D79*D94*D$2</f>
        <v>0</v>
      </c>
      <c r="E60" s="26">
        <f t="shared" si="38"/>
        <v>0.41273750111269097</v>
      </c>
      <c r="F60" s="26">
        <f t="shared" si="38"/>
        <v>0.42020666249539401</v>
      </c>
      <c r="G60" s="26">
        <f t="shared" si="38"/>
        <v>0.56501205231773488</v>
      </c>
      <c r="H60" s="26">
        <f t="shared" si="38"/>
        <v>2.6945560675028695</v>
      </c>
      <c r="I60" s="26">
        <f t="shared" si="38"/>
        <v>3.3995531184991714</v>
      </c>
      <c r="J60" s="26">
        <f t="shared" si="38"/>
        <v>3.3267555622528842</v>
      </c>
      <c r="K60" s="26">
        <f t="shared" si="38"/>
        <v>1.436044815715783</v>
      </c>
      <c r="L60" s="26">
        <f t="shared" si="38"/>
        <v>0.40828463455332548</v>
      </c>
      <c r="M60" s="26">
        <f t="shared" si="38"/>
        <v>0.70841503595800326</v>
      </c>
      <c r="N60" s="26">
        <f t="shared" si="38"/>
        <v>1.0709146513972057</v>
      </c>
      <c r="O60" s="26">
        <f t="shared" si="38"/>
        <v>1.1172761963797089</v>
      </c>
      <c r="P60" s="26">
        <f t="shared" si="38"/>
        <v>0.99076727801216979</v>
      </c>
      <c r="Q60" s="26">
        <f t="shared" si="38"/>
        <v>0.90493066841024972</v>
      </c>
      <c r="R60" s="26">
        <f t="shared" si="38"/>
        <v>0.52524293051926252</v>
      </c>
      <c r="S60" s="26">
        <f t="shared" si="38"/>
        <v>0.62474508715399746</v>
      </c>
      <c r="T60" s="26">
        <f t="shared" si="38"/>
        <v>3.0431337224763193</v>
      </c>
      <c r="U60" s="26">
        <f t="shared" si="38"/>
        <v>3.7595580961468476</v>
      </c>
      <c r="V60" s="26">
        <f t="shared" si="38"/>
        <v>3.6754880680464295</v>
      </c>
      <c r="W60" s="26">
        <f t="shared" si="38"/>
        <v>1.6092168585926148</v>
      </c>
      <c r="X60" s="26">
        <f t="shared" si="38"/>
        <v>0.49658083529068703</v>
      </c>
      <c r="Y60" s="26">
        <f t="shared" si="38"/>
        <v>0.82090167594766328</v>
      </c>
      <c r="Z60" s="26">
        <f t="shared" si="38"/>
        <v>1.2929024474577357</v>
      </c>
      <c r="AA60" s="26">
        <f t="shared" si="38"/>
        <v>1.2953178997289005</v>
      </c>
      <c r="AB60" s="26">
        <f t="shared" si="38"/>
        <v>1.1211227924328386</v>
      </c>
      <c r="AC60" s="26">
        <f t="shared" si="38"/>
        <v>0.90493066841024972</v>
      </c>
      <c r="AD60" s="26">
        <f t="shared" si="38"/>
        <v>0.52524293051926252</v>
      </c>
      <c r="AE60" s="26">
        <f t="shared" si="38"/>
        <v>0.62474508715399746</v>
      </c>
      <c r="AF60" s="26">
        <f t="shared" si="38"/>
        <v>3.0431337224763193</v>
      </c>
      <c r="AG60" s="26">
        <f t="shared" si="38"/>
        <v>0</v>
      </c>
      <c r="AH60" s="26">
        <f t="shared" si="38"/>
        <v>0</v>
      </c>
      <c r="AI60" s="26">
        <f t="shared" si="38"/>
        <v>0</v>
      </c>
      <c r="AJ60" s="26">
        <f t="shared" si="38"/>
        <v>0</v>
      </c>
      <c r="AK60" s="26">
        <f t="shared" si="38"/>
        <v>0</v>
      </c>
      <c r="AL60" s="26">
        <f t="shared" si="38"/>
        <v>0</v>
      </c>
      <c r="AM60" s="26">
        <f t="shared" si="38"/>
        <v>0</v>
      </c>
      <c r="AN60" s="26">
        <f t="shared" si="38"/>
        <v>0</v>
      </c>
      <c r="AO60" s="26">
        <f t="shared" si="38"/>
        <v>0</v>
      </c>
      <c r="AP60" s="26">
        <f t="shared" si="38"/>
        <v>0</v>
      </c>
      <c r="AQ60" s="26">
        <f t="shared" si="38"/>
        <v>0</v>
      </c>
      <c r="AR60" s="26">
        <f t="shared" si="38"/>
        <v>0</v>
      </c>
      <c r="AS60" s="26">
        <f t="shared" si="38"/>
        <v>0</v>
      </c>
      <c r="AT60" s="26">
        <f t="shared" si="38"/>
        <v>0</v>
      </c>
      <c r="AU60" s="26">
        <f t="shared" si="38"/>
        <v>0</v>
      </c>
      <c r="AV60" s="26">
        <f t="shared" si="38"/>
        <v>0</v>
      </c>
      <c r="AW60" s="26">
        <f t="shared" si="38"/>
        <v>0</v>
      </c>
      <c r="AX60" s="26">
        <f t="shared" si="38"/>
        <v>0</v>
      </c>
      <c r="AY60" s="26">
        <f t="shared" si="38"/>
        <v>0</v>
      </c>
    </row>
    <row r="61" spans="1:51" ht="15.75" x14ac:dyDescent="0.25">
      <c r="A61" s="584"/>
      <c r="B61" s="13" t="str">
        <f t="shared" si="35"/>
        <v>Cooking</v>
      </c>
      <c r="C61" s="26">
        <f t="shared" si="37"/>
        <v>0</v>
      </c>
      <c r="D61" s="26">
        <f t="shared" ref="D61:AY61" si="39">((D7*0.5)+C25-D43)*D80*D95*D$2</f>
        <v>0</v>
      </c>
      <c r="E61" s="26">
        <f t="shared" si="39"/>
        <v>0</v>
      </c>
      <c r="F61" s="26">
        <f t="shared" si="39"/>
        <v>0</v>
      </c>
      <c r="G61" s="26">
        <f t="shared" si="39"/>
        <v>0</v>
      </c>
      <c r="H61" s="26">
        <f t="shared" si="39"/>
        <v>0</v>
      </c>
      <c r="I61" s="26">
        <f t="shared" si="39"/>
        <v>0</v>
      </c>
      <c r="J61" s="26">
        <f t="shared" si="39"/>
        <v>0</v>
      </c>
      <c r="K61" s="26">
        <f t="shared" si="39"/>
        <v>0</v>
      </c>
      <c r="L61" s="26">
        <f t="shared" si="39"/>
        <v>0</v>
      </c>
      <c r="M61" s="26">
        <f t="shared" si="39"/>
        <v>0</v>
      </c>
      <c r="N61" s="26">
        <f t="shared" si="39"/>
        <v>0</v>
      </c>
      <c r="O61" s="26">
        <f t="shared" si="39"/>
        <v>0</v>
      </c>
      <c r="P61" s="26">
        <f t="shared" si="39"/>
        <v>0</v>
      </c>
      <c r="Q61" s="26">
        <f t="shared" si="39"/>
        <v>0</v>
      </c>
      <c r="R61" s="26">
        <f t="shared" si="39"/>
        <v>0</v>
      </c>
      <c r="S61" s="26">
        <f t="shared" si="39"/>
        <v>0</v>
      </c>
      <c r="T61" s="26">
        <f t="shared" si="39"/>
        <v>0</v>
      </c>
      <c r="U61" s="26">
        <f t="shared" si="39"/>
        <v>0</v>
      </c>
      <c r="V61" s="26">
        <f t="shared" si="39"/>
        <v>0</v>
      </c>
      <c r="W61" s="26">
        <f t="shared" si="39"/>
        <v>0</v>
      </c>
      <c r="X61" s="26">
        <f t="shared" si="39"/>
        <v>0</v>
      </c>
      <c r="Y61" s="26">
        <f t="shared" si="39"/>
        <v>0</v>
      </c>
      <c r="Z61" s="26">
        <f t="shared" si="39"/>
        <v>0</v>
      </c>
      <c r="AA61" s="26">
        <f t="shared" si="39"/>
        <v>0</v>
      </c>
      <c r="AB61" s="26">
        <f t="shared" si="39"/>
        <v>0</v>
      </c>
      <c r="AC61" s="26">
        <f t="shared" si="39"/>
        <v>0</v>
      </c>
      <c r="AD61" s="26">
        <f t="shared" si="39"/>
        <v>0</v>
      </c>
      <c r="AE61" s="26">
        <f t="shared" si="39"/>
        <v>0</v>
      </c>
      <c r="AF61" s="26">
        <f t="shared" si="39"/>
        <v>0</v>
      </c>
      <c r="AG61" s="26">
        <f t="shared" si="39"/>
        <v>0</v>
      </c>
      <c r="AH61" s="26">
        <f t="shared" si="39"/>
        <v>0</v>
      </c>
      <c r="AI61" s="26">
        <f t="shared" si="39"/>
        <v>0</v>
      </c>
      <c r="AJ61" s="26">
        <f t="shared" si="39"/>
        <v>0</v>
      </c>
      <c r="AK61" s="26">
        <f t="shared" si="39"/>
        <v>0</v>
      </c>
      <c r="AL61" s="26">
        <f t="shared" si="39"/>
        <v>0</v>
      </c>
      <c r="AM61" s="26">
        <f t="shared" si="39"/>
        <v>0</v>
      </c>
      <c r="AN61" s="26">
        <f t="shared" si="39"/>
        <v>0</v>
      </c>
      <c r="AO61" s="26">
        <f t="shared" si="39"/>
        <v>0</v>
      </c>
      <c r="AP61" s="26">
        <f t="shared" si="39"/>
        <v>0</v>
      </c>
      <c r="AQ61" s="26">
        <f t="shared" si="39"/>
        <v>0</v>
      </c>
      <c r="AR61" s="26">
        <f t="shared" si="39"/>
        <v>0</v>
      </c>
      <c r="AS61" s="26">
        <f t="shared" si="39"/>
        <v>0</v>
      </c>
      <c r="AT61" s="26">
        <f t="shared" si="39"/>
        <v>0</v>
      </c>
      <c r="AU61" s="26">
        <f t="shared" si="39"/>
        <v>0</v>
      </c>
      <c r="AV61" s="26">
        <f t="shared" si="39"/>
        <v>0</v>
      </c>
      <c r="AW61" s="26">
        <f t="shared" si="39"/>
        <v>0</v>
      </c>
      <c r="AX61" s="26">
        <f t="shared" si="39"/>
        <v>0</v>
      </c>
      <c r="AY61" s="26">
        <f t="shared" si="39"/>
        <v>0</v>
      </c>
    </row>
    <row r="62" spans="1:51" ht="15.75" x14ac:dyDescent="0.25">
      <c r="A62" s="584"/>
      <c r="B62" s="13" t="str">
        <f t="shared" si="35"/>
        <v>Cooling</v>
      </c>
      <c r="C62" s="26">
        <f t="shared" si="37"/>
        <v>0</v>
      </c>
      <c r="D62" s="26">
        <f t="shared" ref="D62:AY62" si="40">((D8*0.5)+C26-D44)*D81*D96*D$2</f>
        <v>0</v>
      </c>
      <c r="E62" s="26">
        <f t="shared" si="40"/>
        <v>0</v>
      </c>
      <c r="F62" s="26">
        <f t="shared" si="40"/>
        <v>0</v>
      </c>
      <c r="G62" s="26">
        <f t="shared" si="40"/>
        <v>0</v>
      </c>
      <c r="H62" s="26">
        <f t="shared" si="40"/>
        <v>421.86765176018338</v>
      </c>
      <c r="I62" s="26">
        <f t="shared" si="40"/>
        <v>1070.3184538566898</v>
      </c>
      <c r="J62" s="26">
        <f t="shared" si="40"/>
        <v>1045.8195002185289</v>
      </c>
      <c r="K62" s="26">
        <f t="shared" si="40"/>
        <v>434.35945677829204</v>
      </c>
      <c r="L62" s="26">
        <f t="shared" si="40"/>
        <v>34.669747238300289</v>
      </c>
      <c r="M62" s="26">
        <f t="shared" si="40"/>
        <v>7.7220708687546562</v>
      </c>
      <c r="N62" s="26">
        <f t="shared" si="40"/>
        <v>7.8389361147851166E-2</v>
      </c>
      <c r="O62" s="26">
        <f t="shared" si="40"/>
        <v>7.1642248354730591E-3</v>
      </c>
      <c r="P62" s="26">
        <f t="shared" si="40"/>
        <v>0.30253394067998807</v>
      </c>
      <c r="Q62" s="26">
        <f t="shared" si="40"/>
        <v>13.26260660269485</v>
      </c>
      <c r="R62" s="26">
        <f t="shared" si="40"/>
        <v>47.465229030526196</v>
      </c>
      <c r="S62" s="26">
        <f t="shared" si="40"/>
        <v>154.28296928120085</v>
      </c>
      <c r="T62" s="26">
        <f t="shared" si="40"/>
        <v>952.43419756619846</v>
      </c>
      <c r="U62" s="26">
        <f t="shared" si="40"/>
        <v>1183.5128524460526</v>
      </c>
      <c r="V62" s="26">
        <f t="shared" si="40"/>
        <v>1155.3568291768565</v>
      </c>
      <c r="W62" s="26">
        <f t="shared" si="40"/>
        <v>486.29188495555098</v>
      </c>
      <c r="X62" s="26">
        <f t="shared" si="40"/>
        <v>43.848927184381267</v>
      </c>
      <c r="Y62" s="26">
        <f t="shared" si="40"/>
        <v>13.306762949672944</v>
      </c>
      <c r="Z62" s="26">
        <f t="shared" si="40"/>
        <v>0.1182016297977682</v>
      </c>
      <c r="AA62" s="26">
        <f t="shared" si="40"/>
        <v>1.052402216754132E-2</v>
      </c>
      <c r="AB62" s="26">
        <f t="shared" si="40"/>
        <v>0.44298961066697284</v>
      </c>
      <c r="AC62" s="26">
        <f t="shared" si="40"/>
        <v>13.26260660269485</v>
      </c>
      <c r="AD62" s="26">
        <f t="shared" si="40"/>
        <v>47.465229030526196</v>
      </c>
      <c r="AE62" s="26">
        <f t="shared" si="40"/>
        <v>154.28296928120085</v>
      </c>
      <c r="AF62" s="26">
        <f t="shared" si="40"/>
        <v>952.43419756619846</v>
      </c>
      <c r="AG62" s="26">
        <f t="shared" si="40"/>
        <v>0</v>
      </c>
      <c r="AH62" s="26">
        <f t="shared" si="40"/>
        <v>0</v>
      </c>
      <c r="AI62" s="26">
        <f t="shared" si="40"/>
        <v>0</v>
      </c>
      <c r="AJ62" s="26">
        <f t="shared" si="40"/>
        <v>0</v>
      </c>
      <c r="AK62" s="26">
        <f t="shared" si="40"/>
        <v>0</v>
      </c>
      <c r="AL62" s="26">
        <f t="shared" si="40"/>
        <v>0</v>
      </c>
      <c r="AM62" s="26">
        <f t="shared" si="40"/>
        <v>0</v>
      </c>
      <c r="AN62" s="26">
        <f t="shared" si="40"/>
        <v>0</v>
      </c>
      <c r="AO62" s="26">
        <f t="shared" si="40"/>
        <v>0</v>
      </c>
      <c r="AP62" s="26">
        <f t="shared" si="40"/>
        <v>0</v>
      </c>
      <c r="AQ62" s="26">
        <f t="shared" si="40"/>
        <v>0</v>
      </c>
      <c r="AR62" s="26">
        <f t="shared" si="40"/>
        <v>0</v>
      </c>
      <c r="AS62" s="26">
        <f t="shared" si="40"/>
        <v>0</v>
      </c>
      <c r="AT62" s="26">
        <f t="shared" si="40"/>
        <v>0</v>
      </c>
      <c r="AU62" s="26">
        <f t="shared" si="40"/>
        <v>0</v>
      </c>
      <c r="AV62" s="26">
        <f t="shared" si="40"/>
        <v>0</v>
      </c>
      <c r="AW62" s="26">
        <f t="shared" si="40"/>
        <v>0</v>
      </c>
      <c r="AX62" s="26">
        <f t="shared" si="40"/>
        <v>0</v>
      </c>
      <c r="AY62" s="26">
        <f t="shared" si="40"/>
        <v>0</v>
      </c>
    </row>
    <row r="63" spans="1:51" ht="15.75" x14ac:dyDescent="0.25">
      <c r="A63" s="584"/>
      <c r="B63" s="13" t="str">
        <f t="shared" si="35"/>
        <v>Ext Lighting</v>
      </c>
      <c r="C63" s="26">
        <f t="shared" si="37"/>
        <v>25.569067404409967</v>
      </c>
      <c r="D63" s="26">
        <f t="shared" ref="D63:AY63" si="41">((D9*0.5)+C27-D45)*D82*D97*D$2</f>
        <v>49.829557741053172</v>
      </c>
      <c r="E63" s="26">
        <f t="shared" si="41"/>
        <v>52.123755683382328</v>
      </c>
      <c r="F63" s="26">
        <f t="shared" si="41"/>
        <v>51.945944051739602</v>
      </c>
      <c r="G63" s="26">
        <f t="shared" si="41"/>
        <v>62.764908936107055</v>
      </c>
      <c r="H63" s="26">
        <f t="shared" si="41"/>
        <v>82.71260738924542</v>
      </c>
      <c r="I63" s="26">
        <f t="shared" si="41"/>
        <v>104.03662579558053</v>
      </c>
      <c r="J63" s="26">
        <f t="shared" si="41"/>
        <v>85.320157899295467</v>
      </c>
      <c r="K63" s="26">
        <f t="shared" si="41"/>
        <v>102.30961914938429</v>
      </c>
      <c r="L63" s="26">
        <f t="shared" si="41"/>
        <v>73.881777612411227</v>
      </c>
      <c r="M63" s="26">
        <f t="shared" si="41"/>
        <v>65.916413406540059</v>
      </c>
      <c r="N63" s="26">
        <f t="shared" si="41"/>
        <v>69.935659131846307</v>
      </c>
      <c r="O63" s="26">
        <f t="shared" si="41"/>
        <v>74.537462077881543</v>
      </c>
      <c r="P63" s="26">
        <f t="shared" si="41"/>
        <v>59.10723899453194</v>
      </c>
      <c r="Q63" s="26">
        <f t="shared" si="41"/>
        <v>58.261951820952149</v>
      </c>
      <c r="R63" s="26">
        <f t="shared" si="41"/>
        <v>59.073135906097249</v>
      </c>
      <c r="S63" s="26">
        <f t="shared" si="41"/>
        <v>71.267997896348049</v>
      </c>
      <c r="T63" s="26">
        <f t="shared" si="41"/>
        <v>96.388219610094907</v>
      </c>
      <c r="U63" s="26">
        <f t="shared" si="41"/>
        <v>116.57302862371306</v>
      </c>
      <c r="V63" s="26">
        <f t="shared" si="41"/>
        <v>94.237573048885636</v>
      </c>
      <c r="W63" s="26">
        <f t="shared" si="41"/>
        <v>115.4252575350242</v>
      </c>
      <c r="X63" s="26">
        <f t="shared" si="41"/>
        <v>84.641392019704824</v>
      </c>
      <c r="Y63" s="26">
        <f t="shared" si="41"/>
        <v>74.374996752017864</v>
      </c>
      <c r="Z63" s="26">
        <f t="shared" si="41"/>
        <v>80.311737474785133</v>
      </c>
      <c r="AA63" s="26">
        <f t="shared" si="41"/>
        <v>85.205008136243791</v>
      </c>
      <c r="AB63" s="26">
        <f t="shared" si="41"/>
        <v>66.676011799776589</v>
      </c>
      <c r="AC63" s="26">
        <f t="shared" si="41"/>
        <v>58.261951820952149</v>
      </c>
      <c r="AD63" s="26">
        <f t="shared" si="41"/>
        <v>59.073135906097249</v>
      </c>
      <c r="AE63" s="26">
        <f t="shared" si="41"/>
        <v>71.267997896348049</v>
      </c>
      <c r="AF63" s="26">
        <f t="shared" si="41"/>
        <v>96.388219610094907</v>
      </c>
      <c r="AG63" s="26">
        <f t="shared" si="41"/>
        <v>0</v>
      </c>
      <c r="AH63" s="26">
        <f t="shared" si="41"/>
        <v>0</v>
      </c>
      <c r="AI63" s="26">
        <f t="shared" si="41"/>
        <v>0</v>
      </c>
      <c r="AJ63" s="26">
        <f t="shared" si="41"/>
        <v>0</v>
      </c>
      <c r="AK63" s="26">
        <f t="shared" si="41"/>
        <v>0</v>
      </c>
      <c r="AL63" s="26">
        <f t="shared" si="41"/>
        <v>0</v>
      </c>
      <c r="AM63" s="26">
        <f t="shared" si="41"/>
        <v>0</v>
      </c>
      <c r="AN63" s="26">
        <f t="shared" si="41"/>
        <v>0</v>
      </c>
      <c r="AO63" s="26">
        <f t="shared" si="41"/>
        <v>0</v>
      </c>
      <c r="AP63" s="26">
        <f t="shared" si="41"/>
        <v>0</v>
      </c>
      <c r="AQ63" s="26">
        <f t="shared" si="41"/>
        <v>0</v>
      </c>
      <c r="AR63" s="26">
        <f t="shared" si="41"/>
        <v>0</v>
      </c>
      <c r="AS63" s="26">
        <f t="shared" si="41"/>
        <v>0</v>
      </c>
      <c r="AT63" s="26">
        <f t="shared" si="41"/>
        <v>0</v>
      </c>
      <c r="AU63" s="26">
        <f t="shared" si="41"/>
        <v>0</v>
      </c>
      <c r="AV63" s="26">
        <f t="shared" si="41"/>
        <v>0</v>
      </c>
      <c r="AW63" s="26">
        <f t="shared" si="41"/>
        <v>0</v>
      </c>
      <c r="AX63" s="26">
        <f t="shared" si="41"/>
        <v>0</v>
      </c>
      <c r="AY63" s="26">
        <f t="shared" si="41"/>
        <v>0</v>
      </c>
    </row>
    <row r="64" spans="1:51" ht="15.75" x14ac:dyDescent="0.25">
      <c r="A64" s="584"/>
      <c r="B64" s="13" t="str">
        <f t="shared" si="35"/>
        <v>Heating</v>
      </c>
      <c r="C64" s="26">
        <f t="shared" si="37"/>
        <v>0</v>
      </c>
      <c r="D64" s="26">
        <f t="shared" ref="D64:AY64" si="42">((D10*0.5)+C28-D46)*D83*D98*D$2</f>
        <v>0</v>
      </c>
      <c r="E64" s="26">
        <f t="shared" si="42"/>
        <v>0</v>
      </c>
      <c r="F64" s="26">
        <f t="shared" si="42"/>
        <v>0</v>
      </c>
      <c r="G64" s="26">
        <f t="shared" si="42"/>
        <v>0</v>
      </c>
      <c r="H64" s="26">
        <f t="shared" si="42"/>
        <v>0</v>
      </c>
      <c r="I64" s="26">
        <f t="shared" si="42"/>
        <v>0</v>
      </c>
      <c r="J64" s="26">
        <f t="shared" si="42"/>
        <v>0</v>
      </c>
      <c r="K64" s="26">
        <f t="shared" si="42"/>
        <v>0</v>
      </c>
      <c r="L64" s="26">
        <f t="shared" si="42"/>
        <v>0</v>
      </c>
      <c r="M64" s="26">
        <f t="shared" si="42"/>
        <v>0</v>
      </c>
      <c r="N64" s="26">
        <f t="shared" si="42"/>
        <v>0</v>
      </c>
      <c r="O64" s="26">
        <f t="shared" si="42"/>
        <v>0</v>
      </c>
      <c r="P64" s="26">
        <f t="shared" si="42"/>
        <v>0</v>
      </c>
      <c r="Q64" s="26">
        <f t="shared" si="42"/>
        <v>0</v>
      </c>
      <c r="R64" s="26">
        <f t="shared" si="42"/>
        <v>0</v>
      </c>
      <c r="S64" s="26">
        <f t="shared" si="42"/>
        <v>0</v>
      </c>
      <c r="T64" s="26">
        <f t="shared" si="42"/>
        <v>0</v>
      </c>
      <c r="U64" s="26">
        <f t="shared" si="42"/>
        <v>0</v>
      </c>
      <c r="V64" s="26">
        <f t="shared" si="42"/>
        <v>0</v>
      </c>
      <c r="W64" s="26">
        <f t="shared" si="42"/>
        <v>0</v>
      </c>
      <c r="X64" s="26">
        <f t="shared" si="42"/>
        <v>0</v>
      </c>
      <c r="Y64" s="26">
        <f t="shared" si="42"/>
        <v>0</v>
      </c>
      <c r="Z64" s="26">
        <f t="shared" si="42"/>
        <v>0</v>
      </c>
      <c r="AA64" s="26">
        <f t="shared" si="42"/>
        <v>0</v>
      </c>
      <c r="AB64" s="26">
        <f t="shared" si="42"/>
        <v>0</v>
      </c>
      <c r="AC64" s="26">
        <f t="shared" si="42"/>
        <v>0</v>
      </c>
      <c r="AD64" s="26">
        <f t="shared" si="42"/>
        <v>0</v>
      </c>
      <c r="AE64" s="26">
        <f t="shared" si="42"/>
        <v>0</v>
      </c>
      <c r="AF64" s="26">
        <f t="shared" si="42"/>
        <v>0</v>
      </c>
      <c r="AG64" s="26">
        <f t="shared" si="42"/>
        <v>0</v>
      </c>
      <c r="AH64" s="26">
        <f t="shared" si="42"/>
        <v>0</v>
      </c>
      <c r="AI64" s="26">
        <f t="shared" si="42"/>
        <v>0</v>
      </c>
      <c r="AJ64" s="26">
        <f t="shared" si="42"/>
        <v>0</v>
      </c>
      <c r="AK64" s="26">
        <f t="shared" si="42"/>
        <v>0</v>
      </c>
      <c r="AL64" s="26">
        <f t="shared" si="42"/>
        <v>0</v>
      </c>
      <c r="AM64" s="26">
        <f t="shared" si="42"/>
        <v>0</v>
      </c>
      <c r="AN64" s="26">
        <f t="shared" si="42"/>
        <v>0</v>
      </c>
      <c r="AO64" s="26">
        <f t="shared" si="42"/>
        <v>0</v>
      </c>
      <c r="AP64" s="26">
        <f t="shared" si="42"/>
        <v>0</v>
      </c>
      <c r="AQ64" s="26">
        <f t="shared" si="42"/>
        <v>0</v>
      </c>
      <c r="AR64" s="26">
        <f t="shared" si="42"/>
        <v>0</v>
      </c>
      <c r="AS64" s="26">
        <f t="shared" si="42"/>
        <v>0</v>
      </c>
      <c r="AT64" s="26">
        <f t="shared" si="42"/>
        <v>0</v>
      </c>
      <c r="AU64" s="26">
        <f t="shared" si="42"/>
        <v>0</v>
      </c>
      <c r="AV64" s="26">
        <f t="shared" si="42"/>
        <v>0</v>
      </c>
      <c r="AW64" s="26">
        <f t="shared" si="42"/>
        <v>0</v>
      </c>
      <c r="AX64" s="26">
        <f t="shared" si="42"/>
        <v>0</v>
      </c>
      <c r="AY64" s="26">
        <f t="shared" si="42"/>
        <v>0</v>
      </c>
    </row>
    <row r="65" spans="1:53" ht="15.75" x14ac:dyDescent="0.25">
      <c r="A65" s="584"/>
      <c r="B65" s="13" t="str">
        <f t="shared" si="35"/>
        <v>HVAC</v>
      </c>
      <c r="C65" s="26">
        <f t="shared" si="37"/>
        <v>0</v>
      </c>
      <c r="D65" s="26">
        <f t="shared" ref="D65:AY65" si="43">((D11*0.5)+C29-D47)*D84*D99*D$2</f>
        <v>0</v>
      </c>
      <c r="E65" s="26">
        <f t="shared" si="43"/>
        <v>0</v>
      </c>
      <c r="F65" s="26">
        <f t="shared" si="43"/>
        <v>0</v>
      </c>
      <c r="G65" s="26">
        <f t="shared" si="43"/>
        <v>0</v>
      </c>
      <c r="H65" s="26">
        <f t="shared" si="43"/>
        <v>0</v>
      </c>
      <c r="I65" s="26">
        <f t="shared" si="43"/>
        <v>0</v>
      </c>
      <c r="J65" s="26">
        <f t="shared" si="43"/>
        <v>0</v>
      </c>
      <c r="K65" s="26">
        <f t="shared" si="43"/>
        <v>0</v>
      </c>
      <c r="L65" s="26">
        <f t="shared" si="43"/>
        <v>0</v>
      </c>
      <c r="M65" s="26">
        <f t="shared" si="43"/>
        <v>0</v>
      </c>
      <c r="N65" s="26">
        <f t="shared" si="43"/>
        <v>0</v>
      </c>
      <c r="O65" s="26">
        <f t="shared" si="43"/>
        <v>0</v>
      </c>
      <c r="P65" s="26">
        <f t="shared" si="43"/>
        <v>0</v>
      </c>
      <c r="Q65" s="26">
        <f t="shared" si="43"/>
        <v>0</v>
      </c>
      <c r="R65" s="26">
        <f t="shared" si="43"/>
        <v>0</v>
      </c>
      <c r="S65" s="26">
        <f t="shared" si="43"/>
        <v>0</v>
      </c>
      <c r="T65" s="26">
        <f t="shared" si="43"/>
        <v>0</v>
      </c>
      <c r="U65" s="26">
        <f t="shared" si="43"/>
        <v>0</v>
      </c>
      <c r="V65" s="26">
        <f t="shared" si="43"/>
        <v>0</v>
      </c>
      <c r="W65" s="26">
        <f t="shared" si="43"/>
        <v>0</v>
      </c>
      <c r="X65" s="26">
        <f t="shared" si="43"/>
        <v>0</v>
      </c>
      <c r="Y65" s="26">
        <f t="shared" si="43"/>
        <v>0</v>
      </c>
      <c r="Z65" s="26">
        <f t="shared" si="43"/>
        <v>0</v>
      </c>
      <c r="AA65" s="26">
        <f t="shared" si="43"/>
        <v>0</v>
      </c>
      <c r="AB65" s="26">
        <f t="shared" si="43"/>
        <v>0</v>
      </c>
      <c r="AC65" s="26">
        <f t="shared" si="43"/>
        <v>0</v>
      </c>
      <c r="AD65" s="26">
        <f t="shared" si="43"/>
        <v>0</v>
      </c>
      <c r="AE65" s="26">
        <f t="shared" si="43"/>
        <v>0</v>
      </c>
      <c r="AF65" s="26">
        <f t="shared" si="43"/>
        <v>0</v>
      </c>
      <c r="AG65" s="26">
        <f t="shared" si="43"/>
        <v>0</v>
      </c>
      <c r="AH65" s="26">
        <f t="shared" si="43"/>
        <v>0</v>
      </c>
      <c r="AI65" s="26">
        <f t="shared" si="43"/>
        <v>0</v>
      </c>
      <c r="AJ65" s="26">
        <f t="shared" si="43"/>
        <v>0</v>
      </c>
      <c r="AK65" s="26">
        <f t="shared" si="43"/>
        <v>0</v>
      </c>
      <c r="AL65" s="26">
        <f t="shared" si="43"/>
        <v>0</v>
      </c>
      <c r="AM65" s="26">
        <f t="shared" si="43"/>
        <v>0</v>
      </c>
      <c r="AN65" s="26">
        <f t="shared" si="43"/>
        <v>0</v>
      </c>
      <c r="AO65" s="26">
        <f t="shared" si="43"/>
        <v>0</v>
      </c>
      <c r="AP65" s="26">
        <f t="shared" si="43"/>
        <v>0</v>
      </c>
      <c r="AQ65" s="26">
        <f t="shared" si="43"/>
        <v>0</v>
      </c>
      <c r="AR65" s="26">
        <f t="shared" si="43"/>
        <v>0</v>
      </c>
      <c r="AS65" s="26">
        <f t="shared" si="43"/>
        <v>0</v>
      </c>
      <c r="AT65" s="26">
        <f t="shared" si="43"/>
        <v>0</v>
      </c>
      <c r="AU65" s="26">
        <f t="shared" si="43"/>
        <v>0</v>
      </c>
      <c r="AV65" s="26">
        <f t="shared" si="43"/>
        <v>0</v>
      </c>
      <c r="AW65" s="26">
        <f t="shared" si="43"/>
        <v>0</v>
      </c>
      <c r="AX65" s="26">
        <f t="shared" si="43"/>
        <v>0</v>
      </c>
      <c r="AY65" s="26">
        <f t="shared" si="43"/>
        <v>0</v>
      </c>
    </row>
    <row r="66" spans="1:53" ht="15.75" x14ac:dyDescent="0.25">
      <c r="A66" s="584"/>
      <c r="B66" s="13" t="str">
        <f t="shared" si="35"/>
        <v>Lighting</v>
      </c>
      <c r="C66" s="26">
        <f t="shared" si="37"/>
        <v>123.49761840748128</v>
      </c>
      <c r="D66" s="26">
        <f t="shared" ref="D66:AY66" si="44">((D12*0.5)+C30-D48)*D85*D100*D$2</f>
        <v>313.37281893700765</v>
      </c>
      <c r="E66" s="26">
        <f t="shared" si="44"/>
        <v>488.59525753194691</v>
      </c>
      <c r="F66" s="26">
        <f t="shared" si="44"/>
        <v>475.6374355859748</v>
      </c>
      <c r="G66" s="26">
        <f t="shared" si="44"/>
        <v>633.01427448806533</v>
      </c>
      <c r="H66" s="26">
        <f t="shared" si="44"/>
        <v>1293.7961654625137</v>
      </c>
      <c r="I66" s="26">
        <f t="shared" si="44"/>
        <v>2127.3190588263692</v>
      </c>
      <c r="J66" s="26">
        <f t="shared" si="44"/>
        <v>1858.2127885501156</v>
      </c>
      <c r="K66" s="26">
        <f t="shared" si="44"/>
        <v>2013.0825178023615</v>
      </c>
      <c r="L66" s="26">
        <f t="shared" si="44"/>
        <v>1545.5272709404619</v>
      </c>
      <c r="M66" s="26">
        <f t="shared" si="44"/>
        <v>1364.104840729442</v>
      </c>
      <c r="N66" s="26">
        <f t="shared" si="44"/>
        <v>1367.2312086574771</v>
      </c>
      <c r="O66" s="26">
        <f t="shared" si="44"/>
        <v>1530.6818980089292</v>
      </c>
      <c r="P66" s="26">
        <f t="shared" si="44"/>
        <v>1193.7895249763149</v>
      </c>
      <c r="Q66" s="26">
        <f t="shared" si="44"/>
        <v>1499.1082742932631</v>
      </c>
      <c r="R66" s="26">
        <f t="shared" si="44"/>
        <v>1541.5040705349295</v>
      </c>
      <c r="S66" s="26">
        <f t="shared" si="44"/>
        <v>1986.6615666144542</v>
      </c>
      <c r="T66" s="26">
        <f t="shared" si="44"/>
        <v>2986.39078792808</v>
      </c>
      <c r="U66" s="26">
        <f t="shared" si="44"/>
        <v>3573.6191463947662</v>
      </c>
      <c r="V66" s="26">
        <f t="shared" si="44"/>
        <v>2943.6542160025192</v>
      </c>
      <c r="W66" s="26">
        <f t="shared" si="44"/>
        <v>2979.7560043986923</v>
      </c>
      <c r="X66" s="26">
        <f t="shared" si="44"/>
        <v>1900.331928033763</v>
      </c>
      <c r="Y66" s="26">
        <f t="shared" si="44"/>
        <v>1547.3033198512703</v>
      </c>
      <c r="Z66" s="26">
        <f t="shared" si="44"/>
        <v>1614.1013500038616</v>
      </c>
      <c r="AA66" s="26">
        <f t="shared" si="44"/>
        <v>1740.918730694995</v>
      </c>
      <c r="AB66" s="26">
        <f t="shared" si="44"/>
        <v>1351.8576692192048</v>
      </c>
      <c r="AC66" s="26">
        <f t="shared" si="44"/>
        <v>1499.1082742932631</v>
      </c>
      <c r="AD66" s="26">
        <f t="shared" si="44"/>
        <v>1541.5040705349295</v>
      </c>
      <c r="AE66" s="26">
        <f t="shared" si="44"/>
        <v>1986.6615666144542</v>
      </c>
      <c r="AF66" s="26">
        <f t="shared" si="44"/>
        <v>2986.39078792808</v>
      </c>
      <c r="AG66" s="26">
        <f t="shared" si="44"/>
        <v>0</v>
      </c>
      <c r="AH66" s="26">
        <f t="shared" si="44"/>
        <v>0</v>
      </c>
      <c r="AI66" s="26">
        <f t="shared" si="44"/>
        <v>0</v>
      </c>
      <c r="AJ66" s="26">
        <f t="shared" si="44"/>
        <v>0</v>
      </c>
      <c r="AK66" s="26">
        <f t="shared" si="44"/>
        <v>0</v>
      </c>
      <c r="AL66" s="26">
        <f t="shared" si="44"/>
        <v>0</v>
      </c>
      <c r="AM66" s="26">
        <f t="shared" si="44"/>
        <v>0</v>
      </c>
      <c r="AN66" s="26">
        <f t="shared" si="44"/>
        <v>0</v>
      </c>
      <c r="AO66" s="26">
        <f t="shared" si="44"/>
        <v>0</v>
      </c>
      <c r="AP66" s="26">
        <f t="shared" si="44"/>
        <v>0</v>
      </c>
      <c r="AQ66" s="26">
        <f t="shared" si="44"/>
        <v>0</v>
      </c>
      <c r="AR66" s="26">
        <f t="shared" si="44"/>
        <v>0</v>
      </c>
      <c r="AS66" s="26">
        <f t="shared" si="44"/>
        <v>0</v>
      </c>
      <c r="AT66" s="26">
        <f t="shared" si="44"/>
        <v>0</v>
      </c>
      <c r="AU66" s="26">
        <f t="shared" si="44"/>
        <v>0</v>
      </c>
      <c r="AV66" s="26">
        <f t="shared" si="44"/>
        <v>0</v>
      </c>
      <c r="AW66" s="26">
        <f t="shared" si="44"/>
        <v>0</v>
      </c>
      <c r="AX66" s="26">
        <f t="shared" si="44"/>
        <v>0</v>
      </c>
      <c r="AY66" s="26">
        <f t="shared" si="44"/>
        <v>0</v>
      </c>
    </row>
    <row r="67" spans="1:53" ht="15.75" x14ac:dyDescent="0.25">
      <c r="A67" s="584"/>
      <c r="B67" s="13" t="str">
        <f t="shared" si="35"/>
        <v>Miscellaneous</v>
      </c>
      <c r="C67" s="26">
        <f t="shared" si="37"/>
        <v>0</v>
      </c>
      <c r="D67" s="26">
        <f t="shared" ref="D67:AY67" si="45">((D13*0.5)+C31-D49)*D86*D101*D$2</f>
        <v>0</v>
      </c>
      <c r="E67" s="26">
        <f t="shared" si="45"/>
        <v>0</v>
      </c>
      <c r="F67" s="26">
        <f t="shared" si="45"/>
        <v>0</v>
      </c>
      <c r="G67" s="26">
        <f t="shared" si="45"/>
        <v>0</v>
      </c>
      <c r="H67" s="26">
        <f t="shared" si="45"/>
        <v>0</v>
      </c>
      <c r="I67" s="26">
        <f t="shared" si="45"/>
        <v>0</v>
      </c>
      <c r="J67" s="26">
        <f t="shared" si="45"/>
        <v>0</v>
      </c>
      <c r="K67" s="26">
        <f t="shared" si="45"/>
        <v>0</v>
      </c>
      <c r="L67" s="26">
        <f t="shared" si="45"/>
        <v>0</v>
      </c>
      <c r="M67" s="26">
        <f t="shared" si="45"/>
        <v>0</v>
      </c>
      <c r="N67" s="26">
        <f t="shared" si="45"/>
        <v>0</v>
      </c>
      <c r="O67" s="26">
        <f t="shared" si="45"/>
        <v>0</v>
      </c>
      <c r="P67" s="26">
        <f t="shared" si="45"/>
        <v>0</v>
      </c>
      <c r="Q67" s="26">
        <f t="shared" si="45"/>
        <v>0</v>
      </c>
      <c r="R67" s="26">
        <f t="shared" si="45"/>
        <v>0</v>
      </c>
      <c r="S67" s="26">
        <f t="shared" si="45"/>
        <v>0</v>
      </c>
      <c r="T67" s="26">
        <f t="shared" si="45"/>
        <v>0</v>
      </c>
      <c r="U67" s="26">
        <f t="shared" si="45"/>
        <v>0</v>
      </c>
      <c r="V67" s="26">
        <f t="shared" si="45"/>
        <v>0</v>
      </c>
      <c r="W67" s="26">
        <f t="shared" si="45"/>
        <v>0</v>
      </c>
      <c r="X67" s="26">
        <f t="shared" si="45"/>
        <v>0</v>
      </c>
      <c r="Y67" s="26">
        <f t="shared" si="45"/>
        <v>0</v>
      </c>
      <c r="Z67" s="26">
        <f t="shared" si="45"/>
        <v>0</v>
      </c>
      <c r="AA67" s="26">
        <f t="shared" si="45"/>
        <v>0</v>
      </c>
      <c r="AB67" s="26">
        <f t="shared" si="45"/>
        <v>0</v>
      </c>
      <c r="AC67" s="26">
        <f t="shared" si="45"/>
        <v>0</v>
      </c>
      <c r="AD67" s="26">
        <f t="shared" si="45"/>
        <v>0</v>
      </c>
      <c r="AE67" s="26">
        <f t="shared" si="45"/>
        <v>0</v>
      </c>
      <c r="AF67" s="26">
        <f t="shared" si="45"/>
        <v>0</v>
      </c>
      <c r="AG67" s="26">
        <f t="shared" si="45"/>
        <v>0</v>
      </c>
      <c r="AH67" s="26">
        <f t="shared" si="45"/>
        <v>0</v>
      </c>
      <c r="AI67" s="26">
        <f t="shared" si="45"/>
        <v>0</v>
      </c>
      <c r="AJ67" s="26">
        <f t="shared" si="45"/>
        <v>0</v>
      </c>
      <c r="AK67" s="26">
        <f t="shared" si="45"/>
        <v>0</v>
      </c>
      <c r="AL67" s="26">
        <f t="shared" si="45"/>
        <v>0</v>
      </c>
      <c r="AM67" s="26">
        <f t="shared" si="45"/>
        <v>0</v>
      </c>
      <c r="AN67" s="26">
        <f t="shared" si="45"/>
        <v>0</v>
      </c>
      <c r="AO67" s="26">
        <f t="shared" si="45"/>
        <v>0</v>
      </c>
      <c r="AP67" s="26">
        <f t="shared" si="45"/>
        <v>0</v>
      </c>
      <c r="AQ67" s="26">
        <f t="shared" si="45"/>
        <v>0</v>
      </c>
      <c r="AR67" s="26">
        <f t="shared" si="45"/>
        <v>0</v>
      </c>
      <c r="AS67" s="26">
        <f t="shared" si="45"/>
        <v>0</v>
      </c>
      <c r="AT67" s="26">
        <f t="shared" si="45"/>
        <v>0</v>
      </c>
      <c r="AU67" s="26">
        <f t="shared" si="45"/>
        <v>0</v>
      </c>
      <c r="AV67" s="26">
        <f t="shared" si="45"/>
        <v>0</v>
      </c>
      <c r="AW67" s="26">
        <f t="shared" si="45"/>
        <v>0</v>
      </c>
      <c r="AX67" s="26">
        <f t="shared" si="45"/>
        <v>0</v>
      </c>
      <c r="AY67" s="26">
        <f t="shared" si="45"/>
        <v>0</v>
      </c>
    </row>
    <row r="68" spans="1:53" ht="15.75" customHeight="1" x14ac:dyDescent="0.25">
      <c r="A68" s="584"/>
      <c r="B68" s="13" t="str">
        <f t="shared" si="35"/>
        <v>Motors</v>
      </c>
      <c r="C68" s="26">
        <f t="shared" si="37"/>
        <v>0</v>
      </c>
      <c r="D68" s="26">
        <f t="shared" ref="D68:AY68" si="46">((D14*0.5)+C32-D50)*D87*D102*D$2</f>
        <v>0</v>
      </c>
      <c r="E68" s="26">
        <f t="shared" si="46"/>
        <v>0</v>
      </c>
      <c r="F68" s="26">
        <f t="shared" si="46"/>
        <v>0</v>
      </c>
      <c r="G68" s="26">
        <f t="shared" si="46"/>
        <v>0</v>
      </c>
      <c r="H68" s="26">
        <f t="shared" si="46"/>
        <v>0</v>
      </c>
      <c r="I68" s="26">
        <f t="shared" si="46"/>
        <v>0</v>
      </c>
      <c r="J68" s="26">
        <f t="shared" si="46"/>
        <v>0</v>
      </c>
      <c r="K68" s="26">
        <f t="shared" si="46"/>
        <v>0</v>
      </c>
      <c r="L68" s="26">
        <f t="shared" si="46"/>
        <v>0</v>
      </c>
      <c r="M68" s="26">
        <f t="shared" si="46"/>
        <v>0</v>
      </c>
      <c r="N68" s="26">
        <f t="shared" si="46"/>
        <v>0</v>
      </c>
      <c r="O68" s="26">
        <f t="shared" si="46"/>
        <v>0</v>
      </c>
      <c r="P68" s="26">
        <f t="shared" si="46"/>
        <v>0</v>
      </c>
      <c r="Q68" s="26">
        <f t="shared" si="46"/>
        <v>0</v>
      </c>
      <c r="R68" s="26">
        <f t="shared" si="46"/>
        <v>0</v>
      </c>
      <c r="S68" s="26">
        <f t="shared" si="46"/>
        <v>0</v>
      </c>
      <c r="T68" s="26">
        <f t="shared" si="46"/>
        <v>0</v>
      </c>
      <c r="U68" s="26">
        <f t="shared" si="46"/>
        <v>0</v>
      </c>
      <c r="V68" s="26">
        <f t="shared" si="46"/>
        <v>0</v>
      </c>
      <c r="W68" s="26">
        <f t="shared" si="46"/>
        <v>0</v>
      </c>
      <c r="X68" s="26">
        <f t="shared" si="46"/>
        <v>0</v>
      </c>
      <c r="Y68" s="26">
        <f t="shared" si="46"/>
        <v>0</v>
      </c>
      <c r="Z68" s="26">
        <f t="shared" si="46"/>
        <v>0</v>
      </c>
      <c r="AA68" s="26">
        <f t="shared" si="46"/>
        <v>0</v>
      </c>
      <c r="AB68" s="26">
        <f t="shared" si="46"/>
        <v>0</v>
      </c>
      <c r="AC68" s="26">
        <f t="shared" si="46"/>
        <v>0</v>
      </c>
      <c r="AD68" s="26">
        <f t="shared" si="46"/>
        <v>0</v>
      </c>
      <c r="AE68" s="26">
        <f t="shared" si="46"/>
        <v>0</v>
      </c>
      <c r="AF68" s="26">
        <f t="shared" si="46"/>
        <v>0</v>
      </c>
      <c r="AG68" s="26">
        <f t="shared" si="46"/>
        <v>0</v>
      </c>
      <c r="AH68" s="26">
        <f t="shared" si="46"/>
        <v>0</v>
      </c>
      <c r="AI68" s="26">
        <f t="shared" si="46"/>
        <v>0</v>
      </c>
      <c r="AJ68" s="26">
        <f t="shared" si="46"/>
        <v>0</v>
      </c>
      <c r="AK68" s="26">
        <f t="shared" si="46"/>
        <v>0</v>
      </c>
      <c r="AL68" s="26">
        <f t="shared" si="46"/>
        <v>0</v>
      </c>
      <c r="AM68" s="26">
        <f t="shared" si="46"/>
        <v>0</v>
      </c>
      <c r="AN68" s="26">
        <f t="shared" si="46"/>
        <v>0</v>
      </c>
      <c r="AO68" s="26">
        <f t="shared" si="46"/>
        <v>0</v>
      </c>
      <c r="AP68" s="26">
        <f t="shared" si="46"/>
        <v>0</v>
      </c>
      <c r="AQ68" s="26">
        <f t="shared" si="46"/>
        <v>0</v>
      </c>
      <c r="AR68" s="26">
        <f t="shared" si="46"/>
        <v>0</v>
      </c>
      <c r="AS68" s="26">
        <f t="shared" si="46"/>
        <v>0</v>
      </c>
      <c r="AT68" s="26">
        <f t="shared" si="46"/>
        <v>0</v>
      </c>
      <c r="AU68" s="26">
        <f t="shared" si="46"/>
        <v>0</v>
      </c>
      <c r="AV68" s="26">
        <f t="shared" si="46"/>
        <v>0</v>
      </c>
      <c r="AW68" s="26">
        <f t="shared" si="46"/>
        <v>0</v>
      </c>
      <c r="AX68" s="26">
        <f t="shared" si="46"/>
        <v>0</v>
      </c>
      <c r="AY68" s="26">
        <f t="shared" si="46"/>
        <v>0</v>
      </c>
    </row>
    <row r="69" spans="1:53" ht="15.75" x14ac:dyDescent="0.25">
      <c r="A69" s="584"/>
      <c r="B69" s="13" t="str">
        <f t="shared" si="35"/>
        <v>Process</v>
      </c>
      <c r="C69" s="26">
        <f t="shared" si="37"/>
        <v>0</v>
      </c>
      <c r="D69" s="26">
        <f t="shared" ref="D69:AY69" si="47">((D15*0.5)+C33-D51)*D88*D103*D$2</f>
        <v>0</v>
      </c>
      <c r="E69" s="26">
        <f t="shared" si="47"/>
        <v>0</v>
      </c>
      <c r="F69" s="26">
        <f t="shared" si="47"/>
        <v>0</v>
      </c>
      <c r="G69" s="26">
        <f t="shared" si="47"/>
        <v>0</v>
      </c>
      <c r="H69" s="26">
        <f t="shared" si="47"/>
        <v>0</v>
      </c>
      <c r="I69" s="26">
        <f t="shared" si="47"/>
        <v>0</v>
      </c>
      <c r="J69" s="26">
        <f t="shared" si="47"/>
        <v>0</v>
      </c>
      <c r="K69" s="26">
        <f t="shared" si="47"/>
        <v>0</v>
      </c>
      <c r="L69" s="26">
        <f t="shared" si="47"/>
        <v>0</v>
      </c>
      <c r="M69" s="26">
        <f t="shared" si="47"/>
        <v>0</v>
      </c>
      <c r="N69" s="26">
        <f t="shared" si="47"/>
        <v>0</v>
      </c>
      <c r="O69" s="26">
        <f t="shared" si="47"/>
        <v>0</v>
      </c>
      <c r="P69" s="26">
        <f t="shared" si="47"/>
        <v>0</v>
      </c>
      <c r="Q69" s="26">
        <f t="shared" si="47"/>
        <v>0</v>
      </c>
      <c r="R69" s="26">
        <f t="shared" si="47"/>
        <v>0</v>
      </c>
      <c r="S69" s="26">
        <f t="shared" si="47"/>
        <v>0</v>
      </c>
      <c r="T69" s="26">
        <f t="shared" si="47"/>
        <v>0</v>
      </c>
      <c r="U69" s="26">
        <f t="shared" si="47"/>
        <v>0</v>
      </c>
      <c r="V69" s="26">
        <f t="shared" si="47"/>
        <v>0</v>
      </c>
      <c r="W69" s="26">
        <f t="shared" si="47"/>
        <v>0</v>
      </c>
      <c r="X69" s="26">
        <f t="shared" si="47"/>
        <v>0</v>
      </c>
      <c r="Y69" s="26">
        <f t="shared" si="47"/>
        <v>0</v>
      </c>
      <c r="Z69" s="26">
        <f t="shared" si="47"/>
        <v>0</v>
      </c>
      <c r="AA69" s="26">
        <f t="shared" si="47"/>
        <v>0</v>
      </c>
      <c r="AB69" s="26">
        <f t="shared" si="47"/>
        <v>0</v>
      </c>
      <c r="AC69" s="26">
        <f t="shared" si="47"/>
        <v>0</v>
      </c>
      <c r="AD69" s="26">
        <f t="shared" si="47"/>
        <v>0</v>
      </c>
      <c r="AE69" s="26">
        <f t="shared" si="47"/>
        <v>0</v>
      </c>
      <c r="AF69" s="26">
        <f t="shared" si="47"/>
        <v>0</v>
      </c>
      <c r="AG69" s="26">
        <f t="shared" si="47"/>
        <v>0</v>
      </c>
      <c r="AH69" s="26">
        <f t="shared" si="47"/>
        <v>0</v>
      </c>
      <c r="AI69" s="26">
        <f t="shared" si="47"/>
        <v>0</v>
      </c>
      <c r="AJ69" s="26">
        <f t="shared" si="47"/>
        <v>0</v>
      </c>
      <c r="AK69" s="26">
        <f t="shared" si="47"/>
        <v>0</v>
      </c>
      <c r="AL69" s="26">
        <f t="shared" si="47"/>
        <v>0</v>
      </c>
      <c r="AM69" s="26">
        <f t="shared" si="47"/>
        <v>0</v>
      </c>
      <c r="AN69" s="26">
        <f t="shared" si="47"/>
        <v>0</v>
      </c>
      <c r="AO69" s="26">
        <f t="shared" si="47"/>
        <v>0</v>
      </c>
      <c r="AP69" s="26">
        <f t="shared" si="47"/>
        <v>0</v>
      </c>
      <c r="AQ69" s="26">
        <f t="shared" si="47"/>
        <v>0</v>
      </c>
      <c r="AR69" s="26">
        <f t="shared" si="47"/>
        <v>0</v>
      </c>
      <c r="AS69" s="26">
        <f t="shared" si="47"/>
        <v>0</v>
      </c>
      <c r="AT69" s="26">
        <f t="shared" si="47"/>
        <v>0</v>
      </c>
      <c r="AU69" s="26">
        <f t="shared" si="47"/>
        <v>0</v>
      </c>
      <c r="AV69" s="26">
        <f t="shared" si="47"/>
        <v>0</v>
      </c>
      <c r="AW69" s="26">
        <f t="shared" si="47"/>
        <v>0</v>
      </c>
      <c r="AX69" s="26">
        <f t="shared" si="47"/>
        <v>0</v>
      </c>
      <c r="AY69" s="26">
        <f t="shared" si="47"/>
        <v>0</v>
      </c>
    </row>
    <row r="70" spans="1:53" ht="15.75" x14ac:dyDescent="0.25">
      <c r="A70" s="584"/>
      <c r="B70" s="13" t="str">
        <f t="shared" si="35"/>
        <v>Refrigeration</v>
      </c>
      <c r="C70" s="26">
        <f t="shared" si="37"/>
        <v>0</v>
      </c>
      <c r="D70" s="26">
        <f t="shared" ref="D70:AY70" si="48">((D16*0.5)+C34-D52)*D89*D104*D$2</f>
        <v>0</v>
      </c>
      <c r="E70" s="26">
        <f t="shared" si="48"/>
        <v>0</v>
      </c>
      <c r="F70" s="26">
        <f t="shared" si="48"/>
        <v>0</v>
      </c>
      <c r="G70" s="26">
        <f t="shared" si="48"/>
        <v>0</v>
      </c>
      <c r="H70" s="26">
        <f t="shared" si="48"/>
        <v>0</v>
      </c>
      <c r="I70" s="26">
        <f t="shared" si="48"/>
        <v>0</v>
      </c>
      <c r="J70" s="26">
        <f t="shared" si="48"/>
        <v>0</v>
      </c>
      <c r="K70" s="26">
        <f t="shared" si="48"/>
        <v>0</v>
      </c>
      <c r="L70" s="26">
        <f t="shared" si="48"/>
        <v>0</v>
      </c>
      <c r="M70" s="26">
        <f t="shared" si="48"/>
        <v>0</v>
      </c>
      <c r="N70" s="26">
        <f t="shared" si="48"/>
        <v>0</v>
      </c>
      <c r="O70" s="26">
        <f t="shared" si="48"/>
        <v>0</v>
      </c>
      <c r="P70" s="26">
        <f t="shared" si="48"/>
        <v>0</v>
      </c>
      <c r="Q70" s="26">
        <f t="shared" si="48"/>
        <v>0</v>
      </c>
      <c r="R70" s="26">
        <f t="shared" si="48"/>
        <v>0</v>
      </c>
      <c r="S70" s="26">
        <f t="shared" si="48"/>
        <v>0</v>
      </c>
      <c r="T70" s="26">
        <f t="shared" si="48"/>
        <v>0</v>
      </c>
      <c r="U70" s="26">
        <f t="shared" si="48"/>
        <v>0</v>
      </c>
      <c r="V70" s="26">
        <f t="shared" si="48"/>
        <v>0</v>
      </c>
      <c r="W70" s="26">
        <f t="shared" si="48"/>
        <v>0</v>
      </c>
      <c r="X70" s="26">
        <f t="shared" si="48"/>
        <v>0</v>
      </c>
      <c r="Y70" s="26">
        <f t="shared" si="48"/>
        <v>0</v>
      </c>
      <c r="Z70" s="26">
        <f t="shared" si="48"/>
        <v>0</v>
      </c>
      <c r="AA70" s="26">
        <f t="shared" si="48"/>
        <v>0</v>
      </c>
      <c r="AB70" s="26">
        <f t="shared" si="48"/>
        <v>0</v>
      </c>
      <c r="AC70" s="26">
        <f t="shared" si="48"/>
        <v>0</v>
      </c>
      <c r="AD70" s="26">
        <f t="shared" si="48"/>
        <v>0</v>
      </c>
      <c r="AE70" s="26">
        <f t="shared" si="48"/>
        <v>0</v>
      </c>
      <c r="AF70" s="26">
        <f t="shared" si="48"/>
        <v>0</v>
      </c>
      <c r="AG70" s="26">
        <f t="shared" si="48"/>
        <v>0</v>
      </c>
      <c r="AH70" s="26">
        <f t="shared" si="48"/>
        <v>0</v>
      </c>
      <c r="AI70" s="26">
        <f t="shared" si="48"/>
        <v>0</v>
      </c>
      <c r="AJ70" s="26">
        <f t="shared" si="48"/>
        <v>0</v>
      </c>
      <c r="AK70" s="26">
        <f t="shared" si="48"/>
        <v>0</v>
      </c>
      <c r="AL70" s="26">
        <f t="shared" si="48"/>
        <v>0</v>
      </c>
      <c r="AM70" s="26">
        <f t="shared" si="48"/>
        <v>0</v>
      </c>
      <c r="AN70" s="26">
        <f t="shared" si="48"/>
        <v>0</v>
      </c>
      <c r="AO70" s="26">
        <f t="shared" si="48"/>
        <v>0</v>
      </c>
      <c r="AP70" s="26">
        <f t="shared" si="48"/>
        <v>0</v>
      </c>
      <c r="AQ70" s="26">
        <f t="shared" si="48"/>
        <v>0</v>
      </c>
      <c r="AR70" s="26">
        <f t="shared" si="48"/>
        <v>0</v>
      </c>
      <c r="AS70" s="26">
        <f t="shared" si="48"/>
        <v>0</v>
      </c>
      <c r="AT70" s="26">
        <f t="shared" si="48"/>
        <v>0</v>
      </c>
      <c r="AU70" s="26">
        <f t="shared" si="48"/>
        <v>0</v>
      </c>
      <c r="AV70" s="26">
        <f t="shared" si="48"/>
        <v>0</v>
      </c>
      <c r="AW70" s="26">
        <f t="shared" si="48"/>
        <v>0</v>
      </c>
      <c r="AX70" s="26">
        <f t="shared" si="48"/>
        <v>0</v>
      </c>
      <c r="AY70" s="26">
        <f t="shared" si="48"/>
        <v>0</v>
      </c>
    </row>
    <row r="71" spans="1:53" ht="15.75" x14ac:dyDescent="0.25">
      <c r="A71" s="584"/>
      <c r="B71" s="13" t="str">
        <f t="shared" si="35"/>
        <v>Water Heating</v>
      </c>
      <c r="C71" s="26">
        <f t="shared" si="37"/>
        <v>0</v>
      </c>
      <c r="D71" s="26">
        <f t="shared" ref="D71:AY71" si="49">((D17*0.5)+C35-D53)*D90*D105*D$2</f>
        <v>0</v>
      </c>
      <c r="E71" s="26">
        <f t="shared" si="49"/>
        <v>0</v>
      </c>
      <c r="F71" s="26">
        <f t="shared" si="49"/>
        <v>0</v>
      </c>
      <c r="G71" s="26">
        <f t="shared" si="49"/>
        <v>0</v>
      </c>
      <c r="H71" s="26">
        <f t="shared" si="49"/>
        <v>0</v>
      </c>
      <c r="I71" s="26">
        <f t="shared" si="49"/>
        <v>0</v>
      </c>
      <c r="J71" s="26">
        <f t="shared" si="49"/>
        <v>0</v>
      </c>
      <c r="K71" s="26">
        <f t="shared" si="49"/>
        <v>0</v>
      </c>
      <c r="L71" s="26">
        <f t="shared" si="49"/>
        <v>0</v>
      </c>
      <c r="M71" s="26">
        <f t="shared" si="49"/>
        <v>0</v>
      </c>
      <c r="N71" s="26">
        <f t="shared" si="49"/>
        <v>0</v>
      </c>
      <c r="O71" s="26">
        <f t="shared" si="49"/>
        <v>0</v>
      </c>
      <c r="P71" s="26">
        <f t="shared" si="49"/>
        <v>0</v>
      </c>
      <c r="Q71" s="26">
        <f t="shared" si="49"/>
        <v>0</v>
      </c>
      <c r="R71" s="26">
        <f t="shared" si="49"/>
        <v>0</v>
      </c>
      <c r="S71" s="26">
        <f t="shared" si="49"/>
        <v>0</v>
      </c>
      <c r="T71" s="26">
        <f t="shared" si="49"/>
        <v>0</v>
      </c>
      <c r="U71" s="26">
        <f t="shared" si="49"/>
        <v>0</v>
      </c>
      <c r="V71" s="26">
        <f t="shared" si="49"/>
        <v>0</v>
      </c>
      <c r="W71" s="26">
        <f t="shared" si="49"/>
        <v>0</v>
      </c>
      <c r="X71" s="26">
        <f t="shared" si="49"/>
        <v>0</v>
      </c>
      <c r="Y71" s="26">
        <f t="shared" si="49"/>
        <v>0</v>
      </c>
      <c r="Z71" s="26">
        <f t="shared" si="49"/>
        <v>0</v>
      </c>
      <c r="AA71" s="26">
        <f t="shared" si="49"/>
        <v>0</v>
      </c>
      <c r="AB71" s="26">
        <f t="shared" si="49"/>
        <v>0</v>
      </c>
      <c r="AC71" s="26">
        <f t="shared" si="49"/>
        <v>0</v>
      </c>
      <c r="AD71" s="26">
        <f t="shared" si="49"/>
        <v>0</v>
      </c>
      <c r="AE71" s="26">
        <f t="shared" si="49"/>
        <v>0</v>
      </c>
      <c r="AF71" s="26">
        <f t="shared" si="49"/>
        <v>0</v>
      </c>
      <c r="AG71" s="26">
        <f t="shared" si="49"/>
        <v>0</v>
      </c>
      <c r="AH71" s="26">
        <f t="shared" si="49"/>
        <v>0</v>
      </c>
      <c r="AI71" s="26">
        <f t="shared" si="49"/>
        <v>0</v>
      </c>
      <c r="AJ71" s="26">
        <f t="shared" si="49"/>
        <v>0</v>
      </c>
      <c r="AK71" s="26">
        <f t="shared" si="49"/>
        <v>0</v>
      </c>
      <c r="AL71" s="26">
        <f t="shared" si="49"/>
        <v>0</v>
      </c>
      <c r="AM71" s="26">
        <f t="shared" si="49"/>
        <v>0</v>
      </c>
      <c r="AN71" s="26">
        <f t="shared" si="49"/>
        <v>0</v>
      </c>
      <c r="AO71" s="26">
        <f t="shared" si="49"/>
        <v>0</v>
      </c>
      <c r="AP71" s="26">
        <f t="shared" si="49"/>
        <v>0</v>
      </c>
      <c r="AQ71" s="26">
        <f t="shared" si="49"/>
        <v>0</v>
      </c>
      <c r="AR71" s="26">
        <f t="shared" si="49"/>
        <v>0</v>
      </c>
      <c r="AS71" s="26">
        <f t="shared" si="49"/>
        <v>0</v>
      </c>
      <c r="AT71" s="26">
        <f t="shared" si="49"/>
        <v>0</v>
      </c>
      <c r="AU71" s="26">
        <f t="shared" si="49"/>
        <v>0</v>
      </c>
      <c r="AV71" s="26">
        <f t="shared" si="49"/>
        <v>0</v>
      </c>
      <c r="AW71" s="26">
        <f t="shared" si="49"/>
        <v>0</v>
      </c>
      <c r="AX71" s="26">
        <f t="shared" si="49"/>
        <v>0</v>
      </c>
      <c r="AY71" s="26">
        <f t="shared" si="49"/>
        <v>0</v>
      </c>
    </row>
    <row r="72" spans="1:53" ht="15.75" customHeight="1" x14ac:dyDescent="0.25">
      <c r="A72" s="584"/>
      <c r="B72" s="13" t="str">
        <f t="shared" si="35"/>
        <v xml:space="preserve"> </v>
      </c>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c r="AF72" s="3"/>
      <c r="AG72" s="3"/>
      <c r="AH72" s="3"/>
      <c r="AI72" s="3"/>
      <c r="AJ72" s="3"/>
      <c r="AK72" s="3"/>
      <c r="AL72" s="3"/>
      <c r="AM72" s="3"/>
      <c r="AN72" s="3"/>
      <c r="AO72" s="3"/>
      <c r="AP72" s="3"/>
      <c r="AQ72" s="3"/>
      <c r="AR72" s="3"/>
      <c r="AS72" s="3"/>
      <c r="AT72" s="3"/>
      <c r="AU72" s="3"/>
      <c r="AV72" s="3"/>
      <c r="AW72" s="3"/>
      <c r="AX72" s="3"/>
      <c r="AY72" s="3"/>
    </row>
    <row r="73" spans="1:53" ht="15.75" customHeight="1" x14ac:dyDescent="0.25">
      <c r="A73" s="584"/>
      <c r="B73" s="239" t="s">
        <v>26</v>
      </c>
      <c r="C73" s="26">
        <f>SUM(C59:C72)</f>
        <v>149.06668581189126</v>
      </c>
      <c r="D73" s="26">
        <f>SUM(D59:D72)</f>
        <v>363.20237667806083</v>
      </c>
      <c r="E73" s="26">
        <f t="shared" ref="E73:AY73" si="50">SUM(E59:E72)</f>
        <v>541.13175071644196</v>
      </c>
      <c r="F73" s="26">
        <f t="shared" si="50"/>
        <v>528.0035863002098</v>
      </c>
      <c r="G73" s="26">
        <f t="shared" si="50"/>
        <v>696.34419547649009</v>
      </c>
      <c r="H73" s="26">
        <f t="shared" si="50"/>
        <v>1801.0709806794453</v>
      </c>
      <c r="I73" s="26">
        <f t="shared" si="50"/>
        <v>3305.0736915971383</v>
      </c>
      <c r="J73" s="26">
        <f t="shared" si="50"/>
        <v>2992.6792022301929</v>
      </c>
      <c r="K73" s="26">
        <f t="shared" si="50"/>
        <v>2551.1876385457535</v>
      </c>
      <c r="L73" s="26">
        <f t="shared" si="50"/>
        <v>1654.4870804257268</v>
      </c>
      <c r="M73" s="26">
        <f t="shared" si="50"/>
        <v>1438.4517400406946</v>
      </c>
      <c r="N73" s="26">
        <f t="shared" si="50"/>
        <v>1438.3161718018684</v>
      </c>
      <c r="O73" s="26">
        <f t="shared" si="50"/>
        <v>1606.3438005080259</v>
      </c>
      <c r="P73" s="26">
        <f t="shared" si="50"/>
        <v>1254.1900651895389</v>
      </c>
      <c r="Q73" s="26">
        <f t="shared" si="50"/>
        <v>1571.5377633853204</v>
      </c>
      <c r="R73" s="26">
        <f t="shared" si="50"/>
        <v>1648.5676784020723</v>
      </c>
      <c r="S73" s="26">
        <f t="shared" si="50"/>
        <v>2212.8372788791571</v>
      </c>
      <c r="T73" s="26">
        <f t="shared" si="50"/>
        <v>4038.25633882685</v>
      </c>
      <c r="U73" s="26">
        <f t="shared" si="50"/>
        <v>4877.4645855606786</v>
      </c>
      <c r="V73" s="26">
        <f t="shared" si="50"/>
        <v>4196.9241062963083</v>
      </c>
      <c r="W73" s="26">
        <f t="shared" si="50"/>
        <v>3583.0823637478602</v>
      </c>
      <c r="X73" s="26">
        <f t="shared" si="50"/>
        <v>2029.3188280731397</v>
      </c>
      <c r="Y73" s="26">
        <f t="shared" si="50"/>
        <v>1635.8059812289089</v>
      </c>
      <c r="Z73" s="26">
        <f t="shared" si="50"/>
        <v>1695.8241915559022</v>
      </c>
      <c r="AA73" s="26">
        <f t="shared" si="50"/>
        <v>1827.4295807531353</v>
      </c>
      <c r="AB73" s="26">
        <f t="shared" si="50"/>
        <v>1420.0977934220812</v>
      </c>
      <c r="AC73" s="26">
        <f t="shared" si="50"/>
        <v>1571.5377633853204</v>
      </c>
      <c r="AD73" s="26">
        <f t="shared" si="50"/>
        <v>1648.5676784020723</v>
      </c>
      <c r="AE73" s="26">
        <f t="shared" si="50"/>
        <v>2212.8372788791571</v>
      </c>
      <c r="AF73" s="26">
        <f t="shared" si="50"/>
        <v>4038.25633882685</v>
      </c>
      <c r="AG73" s="26">
        <f t="shared" si="50"/>
        <v>0</v>
      </c>
      <c r="AH73" s="26">
        <f t="shared" si="50"/>
        <v>0</v>
      </c>
      <c r="AI73" s="26">
        <f t="shared" si="50"/>
        <v>0</v>
      </c>
      <c r="AJ73" s="26">
        <f t="shared" si="50"/>
        <v>0</v>
      </c>
      <c r="AK73" s="26">
        <f t="shared" si="50"/>
        <v>0</v>
      </c>
      <c r="AL73" s="26">
        <f t="shared" si="50"/>
        <v>0</v>
      </c>
      <c r="AM73" s="26">
        <f t="shared" si="50"/>
        <v>0</v>
      </c>
      <c r="AN73" s="26">
        <f t="shared" si="50"/>
        <v>0</v>
      </c>
      <c r="AO73" s="26">
        <f t="shared" si="50"/>
        <v>0</v>
      </c>
      <c r="AP73" s="26">
        <f t="shared" si="50"/>
        <v>0</v>
      </c>
      <c r="AQ73" s="26">
        <f t="shared" si="50"/>
        <v>0</v>
      </c>
      <c r="AR73" s="26">
        <f t="shared" si="50"/>
        <v>0</v>
      </c>
      <c r="AS73" s="26">
        <f t="shared" si="50"/>
        <v>0</v>
      </c>
      <c r="AT73" s="26">
        <f t="shared" si="50"/>
        <v>0</v>
      </c>
      <c r="AU73" s="26">
        <f t="shared" si="50"/>
        <v>0</v>
      </c>
      <c r="AV73" s="26">
        <f t="shared" si="50"/>
        <v>0</v>
      </c>
      <c r="AW73" s="26">
        <f t="shared" si="50"/>
        <v>0</v>
      </c>
      <c r="AX73" s="26">
        <f t="shared" si="50"/>
        <v>0</v>
      </c>
      <c r="AY73" s="26">
        <f t="shared" si="50"/>
        <v>0</v>
      </c>
    </row>
    <row r="74" spans="1:53" ht="16.5" customHeight="1" thickBot="1" x14ac:dyDescent="0.3">
      <c r="A74" s="585"/>
      <c r="B74" s="138" t="s">
        <v>27</v>
      </c>
      <c r="C74" s="27">
        <f>C73</f>
        <v>149.06668581189126</v>
      </c>
      <c r="D74" s="27">
        <f>C74+D73</f>
        <v>512.26906248995215</v>
      </c>
      <c r="E74" s="27">
        <f t="shared" ref="E74:AY74" si="51">D74+E73</f>
        <v>1053.4008132063941</v>
      </c>
      <c r="F74" s="27">
        <f t="shared" si="51"/>
        <v>1581.404399506604</v>
      </c>
      <c r="G74" s="27">
        <f t="shared" si="51"/>
        <v>2277.7485949830943</v>
      </c>
      <c r="H74" s="27">
        <f t="shared" si="51"/>
        <v>4078.8195756625396</v>
      </c>
      <c r="I74" s="27">
        <f t="shared" si="51"/>
        <v>7383.8932672596784</v>
      </c>
      <c r="J74" s="27">
        <f t="shared" si="51"/>
        <v>10376.572469489871</v>
      </c>
      <c r="K74" s="27">
        <f t="shared" si="51"/>
        <v>12927.760108035625</v>
      </c>
      <c r="L74" s="27">
        <f t="shared" si="51"/>
        <v>14582.247188461351</v>
      </c>
      <c r="M74" s="27">
        <f t="shared" si="51"/>
        <v>16020.698928502046</v>
      </c>
      <c r="N74" s="27">
        <f t="shared" si="51"/>
        <v>17459.015100303914</v>
      </c>
      <c r="O74" s="27">
        <f t="shared" si="51"/>
        <v>19065.358900811938</v>
      </c>
      <c r="P74" s="27">
        <f t="shared" si="51"/>
        <v>20319.548966001475</v>
      </c>
      <c r="Q74" s="27">
        <f t="shared" si="51"/>
        <v>21891.086729386796</v>
      </c>
      <c r="R74" s="27">
        <f t="shared" si="51"/>
        <v>23539.654407788868</v>
      </c>
      <c r="S74" s="27">
        <f t="shared" si="51"/>
        <v>25752.491686668025</v>
      </c>
      <c r="T74" s="27">
        <f t="shared" si="51"/>
        <v>29790.748025494875</v>
      </c>
      <c r="U74" s="27">
        <f t="shared" si="51"/>
        <v>34668.212611055555</v>
      </c>
      <c r="V74" s="27">
        <f t="shared" si="51"/>
        <v>38865.136717351867</v>
      </c>
      <c r="W74" s="27">
        <f t="shared" si="51"/>
        <v>42448.219081099727</v>
      </c>
      <c r="X74" s="27">
        <f t="shared" si="51"/>
        <v>44477.537909172868</v>
      </c>
      <c r="Y74" s="27">
        <f t="shared" si="51"/>
        <v>46113.343890401775</v>
      </c>
      <c r="Z74" s="27">
        <f t="shared" si="51"/>
        <v>47809.16808195768</v>
      </c>
      <c r="AA74" s="27">
        <f t="shared" si="51"/>
        <v>49636.597662710818</v>
      </c>
      <c r="AB74" s="27">
        <f t="shared" si="51"/>
        <v>51056.695456132897</v>
      </c>
      <c r="AC74" s="27">
        <f t="shared" si="51"/>
        <v>52628.233219518217</v>
      </c>
      <c r="AD74" s="27">
        <f t="shared" si="51"/>
        <v>54276.800897920286</v>
      </c>
      <c r="AE74" s="27">
        <f t="shared" si="51"/>
        <v>56489.638176799446</v>
      </c>
      <c r="AF74" s="27">
        <f t="shared" si="51"/>
        <v>60527.894515626293</v>
      </c>
      <c r="AG74" s="27">
        <f t="shared" si="51"/>
        <v>60527.894515626293</v>
      </c>
      <c r="AH74" s="27">
        <f t="shared" si="51"/>
        <v>60527.894515626293</v>
      </c>
      <c r="AI74" s="27">
        <f t="shared" si="51"/>
        <v>60527.894515626293</v>
      </c>
      <c r="AJ74" s="27">
        <f t="shared" si="51"/>
        <v>60527.894515626293</v>
      </c>
      <c r="AK74" s="27">
        <f t="shared" si="51"/>
        <v>60527.894515626293</v>
      </c>
      <c r="AL74" s="27">
        <f t="shared" si="51"/>
        <v>60527.894515626293</v>
      </c>
      <c r="AM74" s="27">
        <f t="shared" si="51"/>
        <v>60527.894515626293</v>
      </c>
      <c r="AN74" s="27">
        <f t="shared" si="51"/>
        <v>60527.894515626293</v>
      </c>
      <c r="AO74" s="27">
        <f t="shared" si="51"/>
        <v>60527.894515626293</v>
      </c>
      <c r="AP74" s="27">
        <f t="shared" si="51"/>
        <v>60527.894515626293</v>
      </c>
      <c r="AQ74" s="27">
        <f t="shared" si="51"/>
        <v>60527.894515626293</v>
      </c>
      <c r="AR74" s="27">
        <f t="shared" si="51"/>
        <v>60527.894515626293</v>
      </c>
      <c r="AS74" s="27">
        <f t="shared" si="51"/>
        <v>60527.894515626293</v>
      </c>
      <c r="AT74" s="27">
        <f t="shared" si="51"/>
        <v>60527.894515626293</v>
      </c>
      <c r="AU74" s="27">
        <f t="shared" si="51"/>
        <v>60527.894515626293</v>
      </c>
      <c r="AV74" s="27">
        <f t="shared" si="51"/>
        <v>60527.894515626293</v>
      </c>
      <c r="AW74" s="27">
        <f t="shared" si="51"/>
        <v>60527.894515626293</v>
      </c>
      <c r="AX74" s="27">
        <f t="shared" si="51"/>
        <v>60527.894515626293</v>
      </c>
      <c r="AY74" s="27">
        <f t="shared" si="51"/>
        <v>60527.894515626293</v>
      </c>
    </row>
    <row r="75" spans="1:53" x14ac:dyDescent="0.25">
      <c r="A75" s="8"/>
      <c r="B75" s="33"/>
      <c r="C75" s="30"/>
      <c r="D75" s="35"/>
      <c r="E75" s="30"/>
      <c r="F75" s="35"/>
      <c r="G75" s="30"/>
      <c r="H75" s="35"/>
      <c r="I75" s="30"/>
      <c r="J75" s="35"/>
      <c r="K75" s="30"/>
      <c r="L75" s="35"/>
      <c r="M75" s="30"/>
      <c r="N75" s="35"/>
      <c r="O75" s="30"/>
      <c r="P75" s="35"/>
      <c r="Q75" s="30"/>
      <c r="R75" s="35"/>
      <c r="S75" s="30"/>
      <c r="T75" s="35"/>
      <c r="U75" s="30"/>
      <c r="V75" s="35"/>
      <c r="W75" s="30"/>
      <c r="X75" s="35"/>
      <c r="Y75" s="30"/>
      <c r="Z75" s="35"/>
      <c r="AA75" s="30"/>
      <c r="AB75" s="35"/>
      <c r="AC75" s="30"/>
      <c r="AD75" s="35"/>
      <c r="AE75" s="30"/>
      <c r="AF75" s="35"/>
      <c r="AG75" s="30"/>
      <c r="AH75" s="35"/>
      <c r="AI75" s="30"/>
      <c r="AJ75" s="35"/>
      <c r="AK75" s="30"/>
      <c r="AL75" s="35"/>
      <c r="AM75" s="30"/>
      <c r="AN75" s="35"/>
      <c r="AO75" s="30"/>
      <c r="AP75" s="35"/>
      <c r="AQ75" s="30"/>
      <c r="AR75" s="35"/>
      <c r="AS75" s="30"/>
      <c r="AT75" s="35"/>
      <c r="AU75" s="30"/>
      <c r="AV75" s="35"/>
      <c r="AW75" s="30"/>
      <c r="AX75" s="35"/>
      <c r="AY75" s="30"/>
    </row>
    <row r="76" spans="1:53" ht="15.75" thickBot="1" x14ac:dyDescent="0.3">
      <c r="B76" s="16"/>
      <c r="C76" s="8"/>
      <c r="D76" s="8"/>
      <c r="E76" s="8"/>
      <c r="F76" s="8"/>
      <c r="G76" s="8"/>
      <c r="H76" s="8"/>
      <c r="I76" s="8"/>
      <c r="J76" s="8"/>
      <c r="K76" s="8"/>
      <c r="L76" s="8"/>
      <c r="M76" s="8"/>
      <c r="N76" s="8"/>
      <c r="O76" s="8"/>
      <c r="P76" s="8"/>
      <c r="Q76" s="8"/>
      <c r="R76" s="8"/>
      <c r="S76" s="8"/>
      <c r="T76" s="8"/>
      <c r="U76" s="8"/>
      <c r="V76" s="8"/>
      <c r="W76" s="8"/>
      <c r="X76" s="8"/>
      <c r="Y76" s="8"/>
      <c r="Z76" s="8"/>
      <c r="AA76" s="8"/>
      <c r="AB76" s="8"/>
      <c r="AC76" s="8"/>
      <c r="AD76" s="8"/>
      <c r="AE76" s="8"/>
      <c r="AF76" s="8"/>
      <c r="AG76" s="8"/>
      <c r="AH76" s="8"/>
      <c r="AI76" s="8"/>
      <c r="AJ76" s="8"/>
      <c r="AK76" s="8"/>
      <c r="AL76" s="8"/>
      <c r="AM76" s="8"/>
      <c r="AN76" s="8"/>
      <c r="AO76" s="8"/>
      <c r="AP76" s="8"/>
      <c r="AQ76" s="8"/>
      <c r="AR76" s="8"/>
      <c r="AS76" s="8"/>
      <c r="AT76" s="8"/>
      <c r="AU76" s="8"/>
      <c r="AV76" s="8"/>
      <c r="AW76" s="8"/>
      <c r="AX76" s="8"/>
      <c r="AY76" s="8"/>
      <c r="AZ76" s="193"/>
    </row>
    <row r="77" spans="1:53" ht="16.5" thickBot="1" x14ac:dyDescent="0.3">
      <c r="A77" s="586" t="s">
        <v>12</v>
      </c>
      <c r="B77" s="17" t="s">
        <v>12</v>
      </c>
      <c r="C77" s="146">
        <f>C$4</f>
        <v>44197</v>
      </c>
      <c r="D77" s="146">
        <f t="shared" ref="D77:AY77" si="52">D$4</f>
        <v>44228</v>
      </c>
      <c r="E77" s="146">
        <f t="shared" si="52"/>
        <v>44256</v>
      </c>
      <c r="F77" s="146">
        <f t="shared" si="52"/>
        <v>44287</v>
      </c>
      <c r="G77" s="146">
        <f t="shared" si="52"/>
        <v>44317</v>
      </c>
      <c r="H77" s="146">
        <f t="shared" si="52"/>
        <v>44348</v>
      </c>
      <c r="I77" s="146">
        <f t="shared" si="52"/>
        <v>44378</v>
      </c>
      <c r="J77" s="146">
        <f t="shared" si="52"/>
        <v>44409</v>
      </c>
      <c r="K77" s="146">
        <f t="shared" si="52"/>
        <v>44440</v>
      </c>
      <c r="L77" s="146">
        <f t="shared" si="52"/>
        <v>44470</v>
      </c>
      <c r="M77" s="146">
        <f t="shared" si="52"/>
        <v>44501</v>
      </c>
      <c r="N77" s="146">
        <f t="shared" si="52"/>
        <v>44531</v>
      </c>
      <c r="O77" s="146">
        <f t="shared" si="52"/>
        <v>44562</v>
      </c>
      <c r="P77" s="146">
        <f t="shared" si="52"/>
        <v>44593</v>
      </c>
      <c r="Q77" s="146">
        <f t="shared" si="52"/>
        <v>44621</v>
      </c>
      <c r="R77" s="146">
        <f t="shared" si="52"/>
        <v>44652</v>
      </c>
      <c r="S77" s="146">
        <f t="shared" si="52"/>
        <v>44682</v>
      </c>
      <c r="T77" s="146">
        <f t="shared" si="52"/>
        <v>44713</v>
      </c>
      <c r="U77" s="146">
        <f t="shared" si="52"/>
        <v>44743</v>
      </c>
      <c r="V77" s="146">
        <f t="shared" si="52"/>
        <v>44774</v>
      </c>
      <c r="W77" s="146">
        <f t="shared" si="52"/>
        <v>44805</v>
      </c>
      <c r="X77" s="146">
        <f t="shared" si="52"/>
        <v>44835</v>
      </c>
      <c r="Y77" s="146">
        <f t="shared" si="52"/>
        <v>44866</v>
      </c>
      <c r="Z77" s="146">
        <f t="shared" si="52"/>
        <v>44896</v>
      </c>
      <c r="AA77" s="146">
        <f t="shared" si="52"/>
        <v>44927</v>
      </c>
      <c r="AB77" s="146">
        <f t="shared" si="52"/>
        <v>44958</v>
      </c>
      <c r="AC77" s="146">
        <f t="shared" si="52"/>
        <v>44986</v>
      </c>
      <c r="AD77" s="146">
        <f t="shared" si="52"/>
        <v>45017</v>
      </c>
      <c r="AE77" s="146">
        <f t="shared" si="52"/>
        <v>45047</v>
      </c>
      <c r="AF77" s="146">
        <f t="shared" si="52"/>
        <v>45078</v>
      </c>
      <c r="AG77" s="146">
        <f t="shared" si="52"/>
        <v>45108</v>
      </c>
      <c r="AH77" s="146">
        <f t="shared" si="52"/>
        <v>45139</v>
      </c>
      <c r="AI77" s="146">
        <f t="shared" si="52"/>
        <v>45170</v>
      </c>
      <c r="AJ77" s="146">
        <f t="shared" si="52"/>
        <v>45200</v>
      </c>
      <c r="AK77" s="146">
        <f t="shared" si="52"/>
        <v>45231</v>
      </c>
      <c r="AL77" s="146">
        <f t="shared" si="52"/>
        <v>45261</v>
      </c>
      <c r="AM77" s="146">
        <f t="shared" si="52"/>
        <v>45292</v>
      </c>
      <c r="AN77" s="146">
        <f t="shared" si="52"/>
        <v>45323</v>
      </c>
      <c r="AO77" s="146">
        <f t="shared" si="52"/>
        <v>45352</v>
      </c>
      <c r="AP77" s="146">
        <f t="shared" si="52"/>
        <v>45383</v>
      </c>
      <c r="AQ77" s="146">
        <f t="shared" si="52"/>
        <v>45413</v>
      </c>
      <c r="AR77" s="146">
        <f t="shared" si="52"/>
        <v>45444</v>
      </c>
      <c r="AS77" s="146">
        <f t="shared" si="52"/>
        <v>45474</v>
      </c>
      <c r="AT77" s="146">
        <f t="shared" si="52"/>
        <v>45505</v>
      </c>
      <c r="AU77" s="146">
        <f t="shared" si="52"/>
        <v>45536</v>
      </c>
      <c r="AV77" s="146">
        <f t="shared" si="52"/>
        <v>45566</v>
      </c>
      <c r="AW77" s="146">
        <f t="shared" si="52"/>
        <v>45597</v>
      </c>
      <c r="AX77" s="146">
        <f t="shared" si="52"/>
        <v>45627</v>
      </c>
      <c r="AY77" s="146">
        <f t="shared" si="52"/>
        <v>45658</v>
      </c>
      <c r="BA77" s="195" t="s">
        <v>183</v>
      </c>
    </row>
    <row r="78" spans="1:53" ht="15.75" customHeight="1" x14ac:dyDescent="0.25">
      <c r="A78" s="587"/>
      <c r="B78" s="13" t="str">
        <f>B59</f>
        <v>Air Comp</v>
      </c>
      <c r="C78" s="300">
        <f>'2M - SGS'!C78</f>
        <v>8.5109000000000004E-2</v>
      </c>
      <c r="D78" s="300">
        <f>'2M - SGS'!D78</f>
        <v>7.7715000000000006E-2</v>
      </c>
      <c r="E78" s="300">
        <f>'2M - SGS'!E78</f>
        <v>8.6136000000000004E-2</v>
      </c>
      <c r="F78" s="300">
        <f>'2M - SGS'!F78</f>
        <v>7.9796000000000006E-2</v>
      </c>
      <c r="G78" s="300">
        <f>'2M - SGS'!G78</f>
        <v>8.5334999999999994E-2</v>
      </c>
      <c r="H78" s="300">
        <f>'2M - SGS'!H78</f>
        <v>8.1994999999999998E-2</v>
      </c>
      <c r="I78" s="300">
        <f>'2M - SGS'!I78</f>
        <v>8.4098999999999993E-2</v>
      </c>
      <c r="J78" s="300">
        <f>'2M - SGS'!J78</f>
        <v>8.4198999999999996E-2</v>
      </c>
      <c r="K78" s="300">
        <f>'2M - SGS'!K78</f>
        <v>8.2512000000000002E-2</v>
      </c>
      <c r="L78" s="300">
        <f>'2M - SGS'!L78</f>
        <v>8.5277000000000006E-2</v>
      </c>
      <c r="M78" s="300">
        <f>'2M - SGS'!M78</f>
        <v>8.2588999999999996E-2</v>
      </c>
      <c r="N78" s="300">
        <f>'2M - SGS'!N78</f>
        <v>8.5237999999999994E-2</v>
      </c>
      <c r="O78" s="300">
        <f>'2M - SGS'!O78</f>
        <v>8.5109000000000004E-2</v>
      </c>
      <c r="P78" s="300">
        <f>'2M - SGS'!P78</f>
        <v>7.7715000000000006E-2</v>
      </c>
      <c r="Q78" s="300">
        <f>'2M - SGS'!Q78</f>
        <v>8.6136000000000004E-2</v>
      </c>
      <c r="R78" s="300">
        <f>'2M - SGS'!R78</f>
        <v>7.9796000000000006E-2</v>
      </c>
      <c r="S78" s="300">
        <f>'2M - SGS'!S78</f>
        <v>8.5334999999999994E-2</v>
      </c>
      <c r="T78" s="300">
        <f>'2M - SGS'!T78</f>
        <v>8.1994999999999998E-2</v>
      </c>
      <c r="U78" s="300">
        <f>'2M - SGS'!U78</f>
        <v>8.4098999999999993E-2</v>
      </c>
      <c r="V78" s="300">
        <f>'2M - SGS'!V78</f>
        <v>8.4198999999999996E-2</v>
      </c>
      <c r="W78" s="300">
        <f>'2M - SGS'!W78</f>
        <v>8.2512000000000002E-2</v>
      </c>
      <c r="X78" s="300">
        <f>'2M - SGS'!X78</f>
        <v>8.5277000000000006E-2</v>
      </c>
      <c r="Y78" s="300">
        <f>'2M - SGS'!Y78</f>
        <v>8.2588999999999996E-2</v>
      </c>
      <c r="Z78" s="300">
        <f>'2M - SGS'!Z78</f>
        <v>8.5237999999999994E-2</v>
      </c>
      <c r="AA78" s="300">
        <f>'2M - SGS'!AA78</f>
        <v>8.5109000000000004E-2</v>
      </c>
      <c r="AB78" s="300">
        <f>'2M - SGS'!AB78</f>
        <v>7.7715000000000006E-2</v>
      </c>
      <c r="AC78" s="300">
        <f>'2M - SGS'!AC78</f>
        <v>8.6136000000000004E-2</v>
      </c>
      <c r="AD78" s="300">
        <f>'2M - SGS'!AD78</f>
        <v>7.9796000000000006E-2</v>
      </c>
      <c r="AE78" s="300">
        <f>'2M - SGS'!AE78</f>
        <v>8.5334999999999994E-2</v>
      </c>
      <c r="AF78" s="300">
        <f>'2M - SGS'!AF78</f>
        <v>8.1994999999999998E-2</v>
      </c>
      <c r="AG78" s="300">
        <f>'2M - SGS'!AG78</f>
        <v>8.4098999999999993E-2</v>
      </c>
      <c r="AH78" s="300">
        <f>'2M - SGS'!AH78</f>
        <v>8.4198999999999996E-2</v>
      </c>
      <c r="AI78" s="300">
        <f>'2M - SGS'!AI78</f>
        <v>8.2512000000000002E-2</v>
      </c>
      <c r="AJ78" s="300">
        <f>'2M - SGS'!AJ78</f>
        <v>8.5277000000000006E-2</v>
      </c>
      <c r="AK78" s="300">
        <f>'2M - SGS'!AK78</f>
        <v>8.2588999999999996E-2</v>
      </c>
      <c r="AL78" s="300">
        <f>'2M - SGS'!AL78</f>
        <v>8.5237999999999994E-2</v>
      </c>
      <c r="AM78" s="300">
        <f>'2M - SGS'!AM78</f>
        <v>8.5109000000000004E-2</v>
      </c>
      <c r="AN78" s="300">
        <f>'2M - SGS'!AN78</f>
        <v>7.7715000000000006E-2</v>
      </c>
      <c r="AO78" s="300">
        <f>'2M - SGS'!AO78</f>
        <v>8.6136000000000004E-2</v>
      </c>
      <c r="AP78" s="300">
        <f>'2M - SGS'!AP78</f>
        <v>7.9796000000000006E-2</v>
      </c>
      <c r="AQ78" s="300">
        <f>'2M - SGS'!AQ78</f>
        <v>8.5334999999999994E-2</v>
      </c>
      <c r="AR78" s="300">
        <f>'2M - SGS'!AR78</f>
        <v>8.1994999999999998E-2</v>
      </c>
      <c r="AS78" s="300">
        <f>'2M - SGS'!AS78</f>
        <v>8.4098999999999993E-2</v>
      </c>
      <c r="AT78" s="300">
        <f>'2M - SGS'!AT78</f>
        <v>8.4198999999999996E-2</v>
      </c>
      <c r="AU78" s="300">
        <f>'2M - SGS'!AU78</f>
        <v>8.2512000000000002E-2</v>
      </c>
      <c r="AV78" s="300">
        <f>'2M - SGS'!AV78</f>
        <v>8.5277000000000006E-2</v>
      </c>
      <c r="AW78" s="300">
        <f>'2M - SGS'!AW78</f>
        <v>8.2588999999999996E-2</v>
      </c>
      <c r="AX78" s="300">
        <f>'2M - SGS'!AX78</f>
        <v>8.5237999999999994E-2</v>
      </c>
      <c r="AY78" s="300">
        <f>'2M - SGS'!AY78</f>
        <v>8.5109000000000004E-2</v>
      </c>
      <c r="BA78" s="210">
        <f t="shared" ref="BA78:BA90" si="53">SUM(C78:N78)</f>
        <v>1.0000000000000002</v>
      </c>
    </row>
    <row r="79" spans="1:53" ht="15.75" x14ac:dyDescent="0.25">
      <c r="A79" s="587"/>
      <c r="B79" s="13" t="str">
        <f t="shared" ref="B79:B90" si="54">B60</f>
        <v>Building Shell</v>
      </c>
      <c r="C79" s="300">
        <f>'2M - SGS'!C79</f>
        <v>0.107824</v>
      </c>
      <c r="D79" s="300">
        <f>'2M - SGS'!D79</f>
        <v>9.1051999999999994E-2</v>
      </c>
      <c r="E79" s="300">
        <f>'2M - SGS'!E79</f>
        <v>7.1135000000000004E-2</v>
      </c>
      <c r="F79" s="300">
        <f>'2M - SGS'!F79</f>
        <v>4.1179E-2</v>
      </c>
      <c r="G79" s="300">
        <f>'2M - SGS'!G79</f>
        <v>4.4423999999999998E-2</v>
      </c>
      <c r="H79" s="300">
        <f>'2M - SGS'!H79</f>
        <v>0.106128</v>
      </c>
      <c r="I79" s="300">
        <f>'2M - SGS'!I79</f>
        <v>0.14288100000000001</v>
      </c>
      <c r="J79" s="300">
        <f>'2M - SGS'!J79</f>
        <v>0.133494</v>
      </c>
      <c r="K79" s="300">
        <f>'2M - SGS'!K79</f>
        <v>5.781E-2</v>
      </c>
      <c r="L79" s="300">
        <f>'2M - SGS'!L79</f>
        <v>3.8018000000000003E-2</v>
      </c>
      <c r="M79" s="300">
        <f>'2M - SGS'!M79</f>
        <v>6.2103999999999999E-2</v>
      </c>
      <c r="N79" s="300">
        <f>'2M - SGS'!N79</f>
        <v>0.10395</v>
      </c>
      <c r="O79" s="300">
        <f>'2M - SGS'!O79</f>
        <v>0.107824</v>
      </c>
      <c r="P79" s="300">
        <f>'2M - SGS'!P79</f>
        <v>9.1051999999999994E-2</v>
      </c>
      <c r="Q79" s="300">
        <f>'2M - SGS'!Q79</f>
        <v>7.1135000000000004E-2</v>
      </c>
      <c r="R79" s="300">
        <f>'2M - SGS'!R79</f>
        <v>4.1179E-2</v>
      </c>
      <c r="S79" s="300">
        <f>'2M - SGS'!S79</f>
        <v>4.4423999999999998E-2</v>
      </c>
      <c r="T79" s="300">
        <f>'2M - SGS'!T79</f>
        <v>0.106128</v>
      </c>
      <c r="U79" s="300">
        <f>'2M - SGS'!U79</f>
        <v>0.14288100000000001</v>
      </c>
      <c r="V79" s="300">
        <f>'2M - SGS'!V79</f>
        <v>0.133494</v>
      </c>
      <c r="W79" s="300">
        <f>'2M - SGS'!W79</f>
        <v>5.781E-2</v>
      </c>
      <c r="X79" s="300">
        <f>'2M - SGS'!X79</f>
        <v>3.8018000000000003E-2</v>
      </c>
      <c r="Y79" s="300">
        <f>'2M - SGS'!Y79</f>
        <v>6.2103999999999999E-2</v>
      </c>
      <c r="Z79" s="300">
        <f>'2M - SGS'!Z79</f>
        <v>0.10395</v>
      </c>
      <c r="AA79" s="300">
        <f>'2M - SGS'!AA79</f>
        <v>0.107824</v>
      </c>
      <c r="AB79" s="300">
        <f>'2M - SGS'!AB79</f>
        <v>9.1051999999999994E-2</v>
      </c>
      <c r="AC79" s="300">
        <f>'2M - SGS'!AC79</f>
        <v>7.1135000000000004E-2</v>
      </c>
      <c r="AD79" s="300">
        <f>'2M - SGS'!AD79</f>
        <v>4.1179E-2</v>
      </c>
      <c r="AE79" s="300">
        <f>'2M - SGS'!AE79</f>
        <v>4.4423999999999998E-2</v>
      </c>
      <c r="AF79" s="300">
        <f>'2M - SGS'!AF79</f>
        <v>0.106128</v>
      </c>
      <c r="AG79" s="300">
        <f>'2M - SGS'!AG79</f>
        <v>0.14288100000000001</v>
      </c>
      <c r="AH79" s="300">
        <f>'2M - SGS'!AH79</f>
        <v>0.133494</v>
      </c>
      <c r="AI79" s="300">
        <f>'2M - SGS'!AI79</f>
        <v>5.781E-2</v>
      </c>
      <c r="AJ79" s="300">
        <f>'2M - SGS'!AJ79</f>
        <v>3.8018000000000003E-2</v>
      </c>
      <c r="AK79" s="300">
        <f>'2M - SGS'!AK79</f>
        <v>6.2103999999999999E-2</v>
      </c>
      <c r="AL79" s="300">
        <f>'2M - SGS'!AL79</f>
        <v>0.10395</v>
      </c>
      <c r="AM79" s="300">
        <f>'2M - SGS'!AM79</f>
        <v>0.107824</v>
      </c>
      <c r="AN79" s="300">
        <f>'2M - SGS'!AN79</f>
        <v>9.1051999999999994E-2</v>
      </c>
      <c r="AO79" s="300">
        <f>'2M - SGS'!AO79</f>
        <v>7.1135000000000004E-2</v>
      </c>
      <c r="AP79" s="300">
        <f>'2M - SGS'!AP79</f>
        <v>4.1179E-2</v>
      </c>
      <c r="AQ79" s="300">
        <f>'2M - SGS'!AQ79</f>
        <v>4.4423999999999998E-2</v>
      </c>
      <c r="AR79" s="300">
        <f>'2M - SGS'!AR79</f>
        <v>0.106128</v>
      </c>
      <c r="AS79" s="300">
        <f>'2M - SGS'!AS79</f>
        <v>0.14288100000000001</v>
      </c>
      <c r="AT79" s="300">
        <f>'2M - SGS'!AT79</f>
        <v>0.133494</v>
      </c>
      <c r="AU79" s="300">
        <f>'2M - SGS'!AU79</f>
        <v>5.781E-2</v>
      </c>
      <c r="AV79" s="300">
        <f>'2M - SGS'!AV79</f>
        <v>3.8018000000000003E-2</v>
      </c>
      <c r="AW79" s="300">
        <f>'2M - SGS'!AW79</f>
        <v>6.2103999999999999E-2</v>
      </c>
      <c r="AX79" s="300">
        <f>'2M - SGS'!AX79</f>
        <v>0.10395</v>
      </c>
      <c r="AY79" s="300">
        <f>'2M - SGS'!AY79</f>
        <v>0.107824</v>
      </c>
      <c r="BA79" s="210">
        <f t="shared" si="53"/>
        <v>0.99999900000000008</v>
      </c>
    </row>
    <row r="80" spans="1:53" ht="15.75" x14ac:dyDescent="0.25">
      <c r="A80" s="587"/>
      <c r="B80" s="13" t="str">
        <f t="shared" si="54"/>
        <v>Cooking</v>
      </c>
      <c r="C80" s="300">
        <f>'2M - SGS'!C80</f>
        <v>8.6096000000000006E-2</v>
      </c>
      <c r="D80" s="300">
        <f>'2M - SGS'!D80</f>
        <v>7.8608999999999998E-2</v>
      </c>
      <c r="E80" s="300">
        <f>'2M - SGS'!E80</f>
        <v>8.1547999999999995E-2</v>
      </c>
      <c r="F80" s="300">
        <f>'2M - SGS'!F80</f>
        <v>7.2947999999999999E-2</v>
      </c>
      <c r="G80" s="300">
        <f>'2M - SGS'!G80</f>
        <v>8.6277000000000006E-2</v>
      </c>
      <c r="H80" s="300">
        <f>'2M - SGS'!H80</f>
        <v>8.3294000000000007E-2</v>
      </c>
      <c r="I80" s="300">
        <f>'2M - SGS'!I80</f>
        <v>8.5859000000000005E-2</v>
      </c>
      <c r="J80" s="300">
        <f>'2M - SGS'!J80</f>
        <v>8.5885000000000003E-2</v>
      </c>
      <c r="K80" s="300">
        <f>'2M - SGS'!K80</f>
        <v>8.3474999999999994E-2</v>
      </c>
      <c r="L80" s="300">
        <f>'2M - SGS'!L80</f>
        <v>8.6262000000000005E-2</v>
      </c>
      <c r="M80" s="300">
        <f>'2M - SGS'!M80</f>
        <v>8.3496000000000001E-2</v>
      </c>
      <c r="N80" s="300">
        <f>'2M - SGS'!N80</f>
        <v>8.6250999999999994E-2</v>
      </c>
      <c r="O80" s="300">
        <f>'2M - SGS'!O80</f>
        <v>8.6096000000000006E-2</v>
      </c>
      <c r="P80" s="300">
        <f>'2M - SGS'!P80</f>
        <v>7.8608999999999998E-2</v>
      </c>
      <c r="Q80" s="300">
        <f>'2M - SGS'!Q80</f>
        <v>8.1547999999999995E-2</v>
      </c>
      <c r="R80" s="300">
        <f>'2M - SGS'!R80</f>
        <v>7.2947999999999999E-2</v>
      </c>
      <c r="S80" s="300">
        <f>'2M - SGS'!S80</f>
        <v>8.6277000000000006E-2</v>
      </c>
      <c r="T80" s="300">
        <f>'2M - SGS'!T80</f>
        <v>8.3294000000000007E-2</v>
      </c>
      <c r="U80" s="300">
        <f>'2M - SGS'!U80</f>
        <v>8.5859000000000005E-2</v>
      </c>
      <c r="V80" s="300">
        <f>'2M - SGS'!V80</f>
        <v>8.5885000000000003E-2</v>
      </c>
      <c r="W80" s="300">
        <f>'2M - SGS'!W80</f>
        <v>8.3474999999999994E-2</v>
      </c>
      <c r="X80" s="300">
        <f>'2M - SGS'!X80</f>
        <v>8.6262000000000005E-2</v>
      </c>
      <c r="Y80" s="300">
        <f>'2M - SGS'!Y80</f>
        <v>8.3496000000000001E-2</v>
      </c>
      <c r="Z80" s="300">
        <f>'2M - SGS'!Z80</f>
        <v>8.6250999999999994E-2</v>
      </c>
      <c r="AA80" s="300">
        <f>'2M - SGS'!AA80</f>
        <v>8.6096000000000006E-2</v>
      </c>
      <c r="AB80" s="300">
        <f>'2M - SGS'!AB80</f>
        <v>7.8608999999999998E-2</v>
      </c>
      <c r="AC80" s="300">
        <f>'2M - SGS'!AC80</f>
        <v>8.1547999999999995E-2</v>
      </c>
      <c r="AD80" s="300">
        <f>'2M - SGS'!AD80</f>
        <v>7.2947999999999999E-2</v>
      </c>
      <c r="AE80" s="300">
        <f>'2M - SGS'!AE80</f>
        <v>8.6277000000000006E-2</v>
      </c>
      <c r="AF80" s="300">
        <f>'2M - SGS'!AF80</f>
        <v>8.3294000000000007E-2</v>
      </c>
      <c r="AG80" s="300">
        <f>'2M - SGS'!AG80</f>
        <v>8.5859000000000005E-2</v>
      </c>
      <c r="AH80" s="300">
        <f>'2M - SGS'!AH80</f>
        <v>8.5885000000000003E-2</v>
      </c>
      <c r="AI80" s="300">
        <f>'2M - SGS'!AI80</f>
        <v>8.3474999999999994E-2</v>
      </c>
      <c r="AJ80" s="300">
        <f>'2M - SGS'!AJ80</f>
        <v>8.6262000000000005E-2</v>
      </c>
      <c r="AK80" s="300">
        <f>'2M - SGS'!AK80</f>
        <v>8.3496000000000001E-2</v>
      </c>
      <c r="AL80" s="300">
        <f>'2M - SGS'!AL80</f>
        <v>8.6250999999999994E-2</v>
      </c>
      <c r="AM80" s="300">
        <f>'2M - SGS'!AM80</f>
        <v>8.6096000000000006E-2</v>
      </c>
      <c r="AN80" s="300">
        <f>'2M - SGS'!AN80</f>
        <v>7.8608999999999998E-2</v>
      </c>
      <c r="AO80" s="300">
        <f>'2M - SGS'!AO80</f>
        <v>8.1547999999999995E-2</v>
      </c>
      <c r="AP80" s="300">
        <f>'2M - SGS'!AP80</f>
        <v>7.2947999999999999E-2</v>
      </c>
      <c r="AQ80" s="300">
        <f>'2M - SGS'!AQ80</f>
        <v>8.6277000000000006E-2</v>
      </c>
      <c r="AR80" s="300">
        <f>'2M - SGS'!AR80</f>
        <v>8.3294000000000007E-2</v>
      </c>
      <c r="AS80" s="300">
        <f>'2M - SGS'!AS80</f>
        <v>8.5859000000000005E-2</v>
      </c>
      <c r="AT80" s="300">
        <f>'2M - SGS'!AT80</f>
        <v>8.5885000000000003E-2</v>
      </c>
      <c r="AU80" s="300">
        <f>'2M - SGS'!AU80</f>
        <v>8.3474999999999994E-2</v>
      </c>
      <c r="AV80" s="300">
        <f>'2M - SGS'!AV80</f>
        <v>8.6262000000000005E-2</v>
      </c>
      <c r="AW80" s="300">
        <f>'2M - SGS'!AW80</f>
        <v>8.3496000000000001E-2</v>
      </c>
      <c r="AX80" s="300">
        <f>'2M - SGS'!AX80</f>
        <v>8.6250999999999994E-2</v>
      </c>
      <c r="AY80" s="300">
        <f>'2M - SGS'!AY80</f>
        <v>8.6096000000000006E-2</v>
      </c>
      <c r="BA80" s="210">
        <f t="shared" si="53"/>
        <v>0.99999999999999989</v>
      </c>
    </row>
    <row r="81" spans="1:53" ht="15.75" x14ac:dyDescent="0.25">
      <c r="A81" s="587"/>
      <c r="B81" s="13" t="str">
        <f t="shared" si="54"/>
        <v>Cooling</v>
      </c>
      <c r="C81" s="300">
        <f>'2M - SGS'!C81</f>
        <v>6.0000000000000002E-6</v>
      </c>
      <c r="D81" s="300">
        <f>'2M - SGS'!D81</f>
        <v>2.4699999999999999E-4</v>
      </c>
      <c r="E81" s="300">
        <f>'2M - SGS'!E81</f>
        <v>7.2360000000000002E-3</v>
      </c>
      <c r="F81" s="300">
        <f>'2M - SGS'!F81</f>
        <v>2.1690999999999998E-2</v>
      </c>
      <c r="G81" s="300">
        <f>'2M - SGS'!G81</f>
        <v>6.2979999999999994E-2</v>
      </c>
      <c r="H81" s="300">
        <f>'2M - SGS'!H81</f>
        <v>0.21317</v>
      </c>
      <c r="I81" s="300">
        <f>'2M - SGS'!I81</f>
        <v>0.29002899999999998</v>
      </c>
      <c r="J81" s="300">
        <f>'2M - SGS'!J81</f>
        <v>0.270206</v>
      </c>
      <c r="K81" s="300">
        <f>'2M - SGS'!K81</f>
        <v>0.108695</v>
      </c>
      <c r="L81" s="300">
        <f>'2M - SGS'!L81</f>
        <v>1.9643000000000001E-2</v>
      </c>
      <c r="M81" s="300">
        <f>'2M - SGS'!M81</f>
        <v>6.0299999999999998E-3</v>
      </c>
      <c r="N81" s="300">
        <f>'2M - SGS'!N81</f>
        <v>6.3999999999999997E-5</v>
      </c>
      <c r="O81" s="300">
        <f>'2M - SGS'!O81</f>
        <v>6.0000000000000002E-6</v>
      </c>
      <c r="P81" s="300">
        <f>'2M - SGS'!P81</f>
        <v>2.4699999999999999E-4</v>
      </c>
      <c r="Q81" s="300">
        <f>'2M - SGS'!Q81</f>
        <v>7.2360000000000002E-3</v>
      </c>
      <c r="R81" s="300">
        <f>'2M - SGS'!R81</f>
        <v>2.1690999999999998E-2</v>
      </c>
      <c r="S81" s="300">
        <f>'2M - SGS'!S81</f>
        <v>6.2979999999999994E-2</v>
      </c>
      <c r="T81" s="300">
        <f>'2M - SGS'!T81</f>
        <v>0.21317</v>
      </c>
      <c r="U81" s="300">
        <f>'2M - SGS'!U81</f>
        <v>0.29002899999999998</v>
      </c>
      <c r="V81" s="300">
        <f>'2M - SGS'!V81</f>
        <v>0.270206</v>
      </c>
      <c r="W81" s="300">
        <f>'2M - SGS'!W81</f>
        <v>0.108695</v>
      </c>
      <c r="X81" s="300">
        <f>'2M - SGS'!X81</f>
        <v>1.9643000000000001E-2</v>
      </c>
      <c r="Y81" s="300">
        <f>'2M - SGS'!Y81</f>
        <v>6.0299999999999998E-3</v>
      </c>
      <c r="Z81" s="300">
        <f>'2M - SGS'!Z81</f>
        <v>6.3999999999999997E-5</v>
      </c>
      <c r="AA81" s="300">
        <f>'2M - SGS'!AA81</f>
        <v>6.0000000000000002E-6</v>
      </c>
      <c r="AB81" s="300">
        <f>'2M - SGS'!AB81</f>
        <v>2.4699999999999999E-4</v>
      </c>
      <c r="AC81" s="300">
        <f>'2M - SGS'!AC81</f>
        <v>7.2360000000000002E-3</v>
      </c>
      <c r="AD81" s="300">
        <f>'2M - SGS'!AD81</f>
        <v>2.1690999999999998E-2</v>
      </c>
      <c r="AE81" s="300">
        <f>'2M - SGS'!AE81</f>
        <v>6.2979999999999994E-2</v>
      </c>
      <c r="AF81" s="300">
        <f>'2M - SGS'!AF81</f>
        <v>0.21317</v>
      </c>
      <c r="AG81" s="300">
        <f>'2M - SGS'!AG81</f>
        <v>0.29002899999999998</v>
      </c>
      <c r="AH81" s="300">
        <f>'2M - SGS'!AH81</f>
        <v>0.270206</v>
      </c>
      <c r="AI81" s="300">
        <f>'2M - SGS'!AI81</f>
        <v>0.108695</v>
      </c>
      <c r="AJ81" s="300">
        <f>'2M - SGS'!AJ81</f>
        <v>1.9643000000000001E-2</v>
      </c>
      <c r="AK81" s="300">
        <f>'2M - SGS'!AK81</f>
        <v>6.0299999999999998E-3</v>
      </c>
      <c r="AL81" s="300">
        <f>'2M - SGS'!AL81</f>
        <v>6.3999999999999997E-5</v>
      </c>
      <c r="AM81" s="300">
        <f>'2M - SGS'!AM81</f>
        <v>6.0000000000000002E-6</v>
      </c>
      <c r="AN81" s="300">
        <f>'2M - SGS'!AN81</f>
        <v>2.4699999999999999E-4</v>
      </c>
      <c r="AO81" s="300">
        <f>'2M - SGS'!AO81</f>
        <v>7.2360000000000002E-3</v>
      </c>
      <c r="AP81" s="300">
        <f>'2M - SGS'!AP81</f>
        <v>2.1690999999999998E-2</v>
      </c>
      <c r="AQ81" s="300">
        <f>'2M - SGS'!AQ81</f>
        <v>6.2979999999999994E-2</v>
      </c>
      <c r="AR81" s="300">
        <f>'2M - SGS'!AR81</f>
        <v>0.21317</v>
      </c>
      <c r="AS81" s="300">
        <f>'2M - SGS'!AS81</f>
        <v>0.29002899999999998</v>
      </c>
      <c r="AT81" s="300">
        <f>'2M - SGS'!AT81</f>
        <v>0.270206</v>
      </c>
      <c r="AU81" s="300">
        <f>'2M - SGS'!AU81</f>
        <v>0.108695</v>
      </c>
      <c r="AV81" s="300">
        <f>'2M - SGS'!AV81</f>
        <v>1.9643000000000001E-2</v>
      </c>
      <c r="AW81" s="300">
        <f>'2M - SGS'!AW81</f>
        <v>6.0299999999999998E-3</v>
      </c>
      <c r="AX81" s="300">
        <f>'2M - SGS'!AX81</f>
        <v>6.3999999999999997E-5</v>
      </c>
      <c r="AY81" s="300">
        <f>'2M - SGS'!AY81</f>
        <v>6.0000000000000002E-6</v>
      </c>
      <c r="BA81" s="210">
        <f t="shared" si="53"/>
        <v>0.9999969999999998</v>
      </c>
    </row>
    <row r="82" spans="1:53" ht="15.75" x14ac:dyDescent="0.25">
      <c r="A82" s="587"/>
      <c r="B82" s="13" t="str">
        <f t="shared" si="54"/>
        <v>Ext Lighting</v>
      </c>
      <c r="C82" s="300">
        <f>'2M - SGS'!C82</f>
        <v>0.106265</v>
      </c>
      <c r="D82" s="300">
        <f>'2M - SGS'!D82</f>
        <v>8.2161999999999999E-2</v>
      </c>
      <c r="E82" s="300">
        <f>'2M - SGS'!E82</f>
        <v>7.0887000000000006E-2</v>
      </c>
      <c r="F82" s="300">
        <f>'2M - SGS'!F82</f>
        <v>6.8145999999999998E-2</v>
      </c>
      <c r="G82" s="300">
        <f>'2M - SGS'!G82</f>
        <v>8.1852999999999995E-2</v>
      </c>
      <c r="H82" s="300">
        <f>'2M - SGS'!H82</f>
        <v>6.7163E-2</v>
      </c>
      <c r="I82" s="300">
        <f>'2M - SGS'!I82</f>
        <v>8.6751999999999996E-2</v>
      </c>
      <c r="J82" s="300">
        <f>'2M - SGS'!J82</f>
        <v>6.9401000000000004E-2</v>
      </c>
      <c r="K82" s="300">
        <f>'2M - SGS'!K82</f>
        <v>8.2907999999999996E-2</v>
      </c>
      <c r="L82" s="300">
        <f>'2M - SGS'!L82</f>
        <v>0.100507</v>
      </c>
      <c r="M82" s="300">
        <f>'2M - SGS'!M82</f>
        <v>8.7251999999999996E-2</v>
      </c>
      <c r="N82" s="300">
        <f>'2M - SGS'!N82</f>
        <v>9.6703999999999998E-2</v>
      </c>
      <c r="O82" s="300">
        <f>'2M - SGS'!O82</f>
        <v>0.106265</v>
      </c>
      <c r="P82" s="300">
        <f>'2M - SGS'!P82</f>
        <v>8.2161999999999999E-2</v>
      </c>
      <c r="Q82" s="300">
        <f>'2M - SGS'!Q82</f>
        <v>7.0887000000000006E-2</v>
      </c>
      <c r="R82" s="300">
        <f>'2M - SGS'!R82</f>
        <v>6.8145999999999998E-2</v>
      </c>
      <c r="S82" s="300">
        <f>'2M - SGS'!S82</f>
        <v>8.1852999999999995E-2</v>
      </c>
      <c r="T82" s="300">
        <f>'2M - SGS'!T82</f>
        <v>6.7163E-2</v>
      </c>
      <c r="U82" s="300">
        <f>'2M - SGS'!U82</f>
        <v>8.6751999999999996E-2</v>
      </c>
      <c r="V82" s="300">
        <f>'2M - SGS'!V82</f>
        <v>6.9401000000000004E-2</v>
      </c>
      <c r="W82" s="300">
        <f>'2M - SGS'!W82</f>
        <v>8.2907999999999996E-2</v>
      </c>
      <c r="X82" s="300">
        <f>'2M - SGS'!X82</f>
        <v>0.100507</v>
      </c>
      <c r="Y82" s="300">
        <f>'2M - SGS'!Y82</f>
        <v>8.7251999999999996E-2</v>
      </c>
      <c r="Z82" s="300">
        <f>'2M - SGS'!Z82</f>
        <v>9.6703999999999998E-2</v>
      </c>
      <c r="AA82" s="300">
        <f>'2M - SGS'!AA82</f>
        <v>0.106265</v>
      </c>
      <c r="AB82" s="300">
        <f>'2M - SGS'!AB82</f>
        <v>8.2161999999999999E-2</v>
      </c>
      <c r="AC82" s="300">
        <f>'2M - SGS'!AC82</f>
        <v>7.0887000000000006E-2</v>
      </c>
      <c r="AD82" s="300">
        <f>'2M - SGS'!AD82</f>
        <v>6.8145999999999998E-2</v>
      </c>
      <c r="AE82" s="300">
        <f>'2M - SGS'!AE82</f>
        <v>8.1852999999999995E-2</v>
      </c>
      <c r="AF82" s="300">
        <f>'2M - SGS'!AF82</f>
        <v>6.7163E-2</v>
      </c>
      <c r="AG82" s="300">
        <f>'2M - SGS'!AG82</f>
        <v>8.6751999999999996E-2</v>
      </c>
      <c r="AH82" s="300">
        <f>'2M - SGS'!AH82</f>
        <v>6.9401000000000004E-2</v>
      </c>
      <c r="AI82" s="300">
        <f>'2M - SGS'!AI82</f>
        <v>8.2907999999999996E-2</v>
      </c>
      <c r="AJ82" s="300">
        <f>'2M - SGS'!AJ82</f>
        <v>0.100507</v>
      </c>
      <c r="AK82" s="300">
        <f>'2M - SGS'!AK82</f>
        <v>8.7251999999999996E-2</v>
      </c>
      <c r="AL82" s="300">
        <f>'2M - SGS'!AL82</f>
        <v>9.6703999999999998E-2</v>
      </c>
      <c r="AM82" s="300">
        <f>'2M - SGS'!AM82</f>
        <v>0.106265</v>
      </c>
      <c r="AN82" s="300">
        <f>'2M - SGS'!AN82</f>
        <v>8.2161999999999999E-2</v>
      </c>
      <c r="AO82" s="300">
        <f>'2M - SGS'!AO82</f>
        <v>7.0887000000000006E-2</v>
      </c>
      <c r="AP82" s="300">
        <f>'2M - SGS'!AP82</f>
        <v>6.8145999999999998E-2</v>
      </c>
      <c r="AQ82" s="300">
        <f>'2M - SGS'!AQ82</f>
        <v>8.1852999999999995E-2</v>
      </c>
      <c r="AR82" s="300">
        <f>'2M - SGS'!AR82</f>
        <v>6.7163E-2</v>
      </c>
      <c r="AS82" s="300">
        <f>'2M - SGS'!AS82</f>
        <v>8.6751999999999996E-2</v>
      </c>
      <c r="AT82" s="300">
        <f>'2M - SGS'!AT82</f>
        <v>6.9401000000000004E-2</v>
      </c>
      <c r="AU82" s="300">
        <f>'2M - SGS'!AU82</f>
        <v>8.2907999999999996E-2</v>
      </c>
      <c r="AV82" s="300">
        <f>'2M - SGS'!AV82</f>
        <v>0.100507</v>
      </c>
      <c r="AW82" s="300">
        <f>'2M - SGS'!AW82</f>
        <v>8.7251999999999996E-2</v>
      </c>
      <c r="AX82" s="300">
        <f>'2M - SGS'!AX82</f>
        <v>9.6703999999999998E-2</v>
      </c>
      <c r="AY82" s="300">
        <f>'2M - SGS'!AY82</f>
        <v>0.106265</v>
      </c>
      <c r="BA82" s="210">
        <f t="shared" si="53"/>
        <v>1</v>
      </c>
    </row>
    <row r="83" spans="1:53" ht="15.75" x14ac:dyDescent="0.25">
      <c r="A83" s="587"/>
      <c r="B83" s="13" t="str">
        <f t="shared" si="54"/>
        <v>Heating</v>
      </c>
      <c r="C83" s="300">
        <f>'2M - SGS'!C83</f>
        <v>0.210397</v>
      </c>
      <c r="D83" s="300">
        <f>'2M - SGS'!D83</f>
        <v>0.17743600000000001</v>
      </c>
      <c r="E83" s="300">
        <f>'2M - SGS'!E83</f>
        <v>0.13192400000000001</v>
      </c>
      <c r="F83" s="300">
        <f>'2M - SGS'!F83</f>
        <v>5.9718E-2</v>
      </c>
      <c r="G83" s="300">
        <f>'2M - SGS'!G83</f>
        <v>2.6769000000000001E-2</v>
      </c>
      <c r="H83" s="300">
        <f>'2M - SGS'!H83</f>
        <v>4.2950000000000002E-3</v>
      </c>
      <c r="I83" s="300">
        <f>'2M - SGS'!I83</f>
        <v>2.895E-3</v>
      </c>
      <c r="J83" s="300">
        <f>'2M - SGS'!J83</f>
        <v>3.4320000000000002E-3</v>
      </c>
      <c r="K83" s="300">
        <f>'2M - SGS'!K83</f>
        <v>9.4020000000000006E-3</v>
      </c>
      <c r="L83" s="300">
        <f>'2M - SGS'!L83</f>
        <v>5.5496999999999998E-2</v>
      </c>
      <c r="M83" s="300">
        <f>'2M - SGS'!M83</f>
        <v>0.115452</v>
      </c>
      <c r="N83" s="300">
        <f>'2M - SGS'!N83</f>
        <v>0.20278099999999999</v>
      </c>
      <c r="O83" s="300">
        <f>'2M - SGS'!O83</f>
        <v>0.210397</v>
      </c>
      <c r="P83" s="300">
        <f>'2M - SGS'!P83</f>
        <v>0.17743600000000001</v>
      </c>
      <c r="Q83" s="300">
        <f>'2M - SGS'!Q83</f>
        <v>0.13192400000000001</v>
      </c>
      <c r="R83" s="300">
        <f>'2M - SGS'!R83</f>
        <v>5.9718E-2</v>
      </c>
      <c r="S83" s="300">
        <f>'2M - SGS'!S83</f>
        <v>2.6769000000000001E-2</v>
      </c>
      <c r="T83" s="300">
        <f>'2M - SGS'!T83</f>
        <v>4.2950000000000002E-3</v>
      </c>
      <c r="U83" s="300">
        <f>'2M - SGS'!U83</f>
        <v>2.895E-3</v>
      </c>
      <c r="V83" s="300">
        <f>'2M - SGS'!V83</f>
        <v>3.4320000000000002E-3</v>
      </c>
      <c r="W83" s="300">
        <f>'2M - SGS'!W83</f>
        <v>9.4020000000000006E-3</v>
      </c>
      <c r="X83" s="300">
        <f>'2M - SGS'!X83</f>
        <v>5.5496999999999998E-2</v>
      </c>
      <c r="Y83" s="300">
        <f>'2M - SGS'!Y83</f>
        <v>0.115452</v>
      </c>
      <c r="Z83" s="300">
        <f>'2M - SGS'!Z83</f>
        <v>0.20278099999999999</v>
      </c>
      <c r="AA83" s="300">
        <f>'2M - SGS'!AA83</f>
        <v>0.210397</v>
      </c>
      <c r="AB83" s="300">
        <f>'2M - SGS'!AB83</f>
        <v>0.17743600000000001</v>
      </c>
      <c r="AC83" s="300">
        <f>'2M - SGS'!AC83</f>
        <v>0.13192400000000001</v>
      </c>
      <c r="AD83" s="300">
        <f>'2M - SGS'!AD83</f>
        <v>5.9718E-2</v>
      </c>
      <c r="AE83" s="300">
        <f>'2M - SGS'!AE83</f>
        <v>2.6769000000000001E-2</v>
      </c>
      <c r="AF83" s="300">
        <f>'2M - SGS'!AF83</f>
        <v>4.2950000000000002E-3</v>
      </c>
      <c r="AG83" s="300">
        <f>'2M - SGS'!AG83</f>
        <v>2.895E-3</v>
      </c>
      <c r="AH83" s="300">
        <f>'2M - SGS'!AH83</f>
        <v>3.4320000000000002E-3</v>
      </c>
      <c r="AI83" s="300">
        <f>'2M - SGS'!AI83</f>
        <v>9.4020000000000006E-3</v>
      </c>
      <c r="AJ83" s="300">
        <f>'2M - SGS'!AJ83</f>
        <v>5.5496999999999998E-2</v>
      </c>
      <c r="AK83" s="300">
        <f>'2M - SGS'!AK83</f>
        <v>0.115452</v>
      </c>
      <c r="AL83" s="300">
        <f>'2M - SGS'!AL83</f>
        <v>0.20278099999999999</v>
      </c>
      <c r="AM83" s="300">
        <f>'2M - SGS'!AM83</f>
        <v>0.210397</v>
      </c>
      <c r="AN83" s="300">
        <f>'2M - SGS'!AN83</f>
        <v>0.17743600000000001</v>
      </c>
      <c r="AO83" s="300">
        <f>'2M - SGS'!AO83</f>
        <v>0.13192400000000001</v>
      </c>
      <c r="AP83" s="300">
        <f>'2M - SGS'!AP83</f>
        <v>5.9718E-2</v>
      </c>
      <c r="AQ83" s="300">
        <f>'2M - SGS'!AQ83</f>
        <v>2.6769000000000001E-2</v>
      </c>
      <c r="AR83" s="300">
        <f>'2M - SGS'!AR83</f>
        <v>4.2950000000000002E-3</v>
      </c>
      <c r="AS83" s="300">
        <f>'2M - SGS'!AS83</f>
        <v>2.895E-3</v>
      </c>
      <c r="AT83" s="300">
        <f>'2M - SGS'!AT83</f>
        <v>3.4320000000000002E-3</v>
      </c>
      <c r="AU83" s="300">
        <f>'2M - SGS'!AU83</f>
        <v>9.4020000000000006E-3</v>
      </c>
      <c r="AV83" s="300">
        <f>'2M - SGS'!AV83</f>
        <v>5.5496999999999998E-2</v>
      </c>
      <c r="AW83" s="300">
        <f>'2M - SGS'!AW83</f>
        <v>0.115452</v>
      </c>
      <c r="AX83" s="300">
        <f>'2M - SGS'!AX83</f>
        <v>0.20278099999999999</v>
      </c>
      <c r="AY83" s="300">
        <f>'2M - SGS'!AY83</f>
        <v>0.210397</v>
      </c>
      <c r="BA83" s="210">
        <f t="shared" si="53"/>
        <v>0.99999800000000016</v>
      </c>
    </row>
    <row r="84" spans="1:53" ht="15.75" x14ac:dyDescent="0.25">
      <c r="A84" s="587"/>
      <c r="B84" s="13" t="str">
        <f t="shared" si="54"/>
        <v>HVAC</v>
      </c>
      <c r="C84" s="300">
        <f>'2M - SGS'!C84</f>
        <v>0.107824</v>
      </c>
      <c r="D84" s="300">
        <f>'2M - SGS'!D84</f>
        <v>9.1051999999999994E-2</v>
      </c>
      <c r="E84" s="300">
        <f>'2M - SGS'!E84</f>
        <v>7.1135000000000004E-2</v>
      </c>
      <c r="F84" s="300">
        <f>'2M - SGS'!F84</f>
        <v>4.1179E-2</v>
      </c>
      <c r="G84" s="300">
        <f>'2M - SGS'!G84</f>
        <v>4.4423999999999998E-2</v>
      </c>
      <c r="H84" s="300">
        <f>'2M - SGS'!H84</f>
        <v>0.106128</v>
      </c>
      <c r="I84" s="300">
        <f>'2M - SGS'!I84</f>
        <v>0.14288100000000001</v>
      </c>
      <c r="J84" s="300">
        <f>'2M - SGS'!J84</f>
        <v>0.133494</v>
      </c>
      <c r="K84" s="300">
        <f>'2M - SGS'!K84</f>
        <v>5.781E-2</v>
      </c>
      <c r="L84" s="300">
        <f>'2M - SGS'!L84</f>
        <v>3.8018000000000003E-2</v>
      </c>
      <c r="M84" s="300">
        <f>'2M - SGS'!M84</f>
        <v>6.2103999999999999E-2</v>
      </c>
      <c r="N84" s="300">
        <f>'2M - SGS'!N84</f>
        <v>0.10395</v>
      </c>
      <c r="O84" s="300">
        <f>'2M - SGS'!O84</f>
        <v>0.107824</v>
      </c>
      <c r="P84" s="300">
        <f>'2M - SGS'!P84</f>
        <v>9.1051999999999994E-2</v>
      </c>
      <c r="Q84" s="300">
        <f>'2M - SGS'!Q84</f>
        <v>7.1135000000000004E-2</v>
      </c>
      <c r="R84" s="300">
        <f>'2M - SGS'!R84</f>
        <v>4.1179E-2</v>
      </c>
      <c r="S84" s="300">
        <f>'2M - SGS'!S84</f>
        <v>4.4423999999999998E-2</v>
      </c>
      <c r="T84" s="300">
        <f>'2M - SGS'!T84</f>
        <v>0.106128</v>
      </c>
      <c r="U84" s="300">
        <f>'2M - SGS'!U84</f>
        <v>0.14288100000000001</v>
      </c>
      <c r="V84" s="300">
        <f>'2M - SGS'!V84</f>
        <v>0.133494</v>
      </c>
      <c r="W84" s="300">
        <f>'2M - SGS'!W84</f>
        <v>5.781E-2</v>
      </c>
      <c r="X84" s="300">
        <f>'2M - SGS'!X84</f>
        <v>3.8018000000000003E-2</v>
      </c>
      <c r="Y84" s="300">
        <f>'2M - SGS'!Y84</f>
        <v>6.2103999999999999E-2</v>
      </c>
      <c r="Z84" s="300">
        <f>'2M - SGS'!Z84</f>
        <v>0.10395</v>
      </c>
      <c r="AA84" s="300">
        <f>'2M - SGS'!AA84</f>
        <v>0.107824</v>
      </c>
      <c r="AB84" s="300">
        <f>'2M - SGS'!AB84</f>
        <v>9.1051999999999994E-2</v>
      </c>
      <c r="AC84" s="300">
        <f>'2M - SGS'!AC84</f>
        <v>7.1135000000000004E-2</v>
      </c>
      <c r="AD84" s="300">
        <f>'2M - SGS'!AD84</f>
        <v>4.1179E-2</v>
      </c>
      <c r="AE84" s="300">
        <f>'2M - SGS'!AE84</f>
        <v>4.4423999999999998E-2</v>
      </c>
      <c r="AF84" s="300">
        <f>'2M - SGS'!AF84</f>
        <v>0.106128</v>
      </c>
      <c r="AG84" s="300">
        <f>'2M - SGS'!AG84</f>
        <v>0.14288100000000001</v>
      </c>
      <c r="AH84" s="300">
        <f>'2M - SGS'!AH84</f>
        <v>0.133494</v>
      </c>
      <c r="AI84" s="300">
        <f>'2M - SGS'!AI84</f>
        <v>5.781E-2</v>
      </c>
      <c r="AJ84" s="300">
        <f>'2M - SGS'!AJ84</f>
        <v>3.8018000000000003E-2</v>
      </c>
      <c r="AK84" s="300">
        <f>'2M - SGS'!AK84</f>
        <v>6.2103999999999999E-2</v>
      </c>
      <c r="AL84" s="300">
        <f>'2M - SGS'!AL84</f>
        <v>0.10395</v>
      </c>
      <c r="AM84" s="300">
        <f>'2M - SGS'!AM84</f>
        <v>0.107824</v>
      </c>
      <c r="AN84" s="300">
        <f>'2M - SGS'!AN84</f>
        <v>9.1051999999999994E-2</v>
      </c>
      <c r="AO84" s="300">
        <f>'2M - SGS'!AO84</f>
        <v>7.1135000000000004E-2</v>
      </c>
      <c r="AP84" s="300">
        <f>'2M - SGS'!AP84</f>
        <v>4.1179E-2</v>
      </c>
      <c r="AQ84" s="300">
        <f>'2M - SGS'!AQ84</f>
        <v>4.4423999999999998E-2</v>
      </c>
      <c r="AR84" s="300">
        <f>'2M - SGS'!AR84</f>
        <v>0.106128</v>
      </c>
      <c r="AS84" s="300">
        <f>'2M - SGS'!AS84</f>
        <v>0.14288100000000001</v>
      </c>
      <c r="AT84" s="300">
        <f>'2M - SGS'!AT84</f>
        <v>0.133494</v>
      </c>
      <c r="AU84" s="300">
        <f>'2M - SGS'!AU84</f>
        <v>5.781E-2</v>
      </c>
      <c r="AV84" s="300">
        <f>'2M - SGS'!AV84</f>
        <v>3.8018000000000003E-2</v>
      </c>
      <c r="AW84" s="300">
        <f>'2M - SGS'!AW84</f>
        <v>6.2103999999999999E-2</v>
      </c>
      <c r="AX84" s="300">
        <f>'2M - SGS'!AX84</f>
        <v>0.10395</v>
      </c>
      <c r="AY84" s="300">
        <f>'2M - SGS'!AY84</f>
        <v>0.107824</v>
      </c>
      <c r="BA84" s="210">
        <f t="shared" si="53"/>
        <v>0.99999900000000008</v>
      </c>
    </row>
    <row r="85" spans="1:53" ht="15.75" x14ac:dyDescent="0.25">
      <c r="A85" s="587"/>
      <c r="B85" s="13" t="str">
        <f t="shared" si="54"/>
        <v>Lighting</v>
      </c>
      <c r="C85" s="300">
        <f>'2M - SGS'!C85</f>
        <v>9.3563999999999994E-2</v>
      </c>
      <c r="D85" s="300">
        <f>'2M - SGS'!D85</f>
        <v>7.2162000000000004E-2</v>
      </c>
      <c r="E85" s="300">
        <f>'2M - SGS'!E85</f>
        <v>7.8372999999999998E-2</v>
      </c>
      <c r="F85" s="300">
        <f>'2M - SGS'!F85</f>
        <v>7.6534000000000005E-2</v>
      </c>
      <c r="G85" s="300">
        <f>'2M - SGS'!G85</f>
        <v>9.4246999999999997E-2</v>
      </c>
      <c r="H85" s="300">
        <f>'2M - SGS'!H85</f>
        <v>7.5599E-2</v>
      </c>
      <c r="I85" s="300">
        <f>'2M - SGS'!I85</f>
        <v>9.6199999999999994E-2</v>
      </c>
      <c r="J85" s="300">
        <f>'2M - SGS'!J85</f>
        <v>7.7077999999999994E-2</v>
      </c>
      <c r="K85" s="300">
        <f>'2M - SGS'!K85</f>
        <v>8.1374000000000002E-2</v>
      </c>
      <c r="L85" s="300">
        <f>'2M - SGS'!L85</f>
        <v>9.4072000000000003E-2</v>
      </c>
      <c r="M85" s="300">
        <f>'2M - SGS'!M85</f>
        <v>7.6706999999999997E-2</v>
      </c>
      <c r="N85" s="300">
        <f>'2M - SGS'!N85</f>
        <v>8.4089999999999998E-2</v>
      </c>
      <c r="O85" s="300">
        <f>'2M - SGS'!O85</f>
        <v>9.3563999999999994E-2</v>
      </c>
      <c r="P85" s="300">
        <f>'2M - SGS'!P85</f>
        <v>7.2162000000000004E-2</v>
      </c>
      <c r="Q85" s="300">
        <f>'2M - SGS'!Q85</f>
        <v>7.8372999999999998E-2</v>
      </c>
      <c r="R85" s="300">
        <f>'2M - SGS'!R85</f>
        <v>7.6534000000000005E-2</v>
      </c>
      <c r="S85" s="300">
        <f>'2M - SGS'!S85</f>
        <v>9.4246999999999997E-2</v>
      </c>
      <c r="T85" s="300">
        <f>'2M - SGS'!T85</f>
        <v>7.5599E-2</v>
      </c>
      <c r="U85" s="300">
        <f>'2M - SGS'!U85</f>
        <v>9.6199999999999994E-2</v>
      </c>
      <c r="V85" s="300">
        <f>'2M - SGS'!V85</f>
        <v>7.7077999999999994E-2</v>
      </c>
      <c r="W85" s="300">
        <f>'2M - SGS'!W85</f>
        <v>8.1374000000000002E-2</v>
      </c>
      <c r="X85" s="300">
        <f>'2M - SGS'!X85</f>
        <v>9.4072000000000003E-2</v>
      </c>
      <c r="Y85" s="300">
        <f>'2M - SGS'!Y85</f>
        <v>7.6706999999999997E-2</v>
      </c>
      <c r="Z85" s="300">
        <f>'2M - SGS'!Z85</f>
        <v>8.4089999999999998E-2</v>
      </c>
      <c r="AA85" s="300">
        <f>'2M - SGS'!AA85</f>
        <v>9.3563999999999994E-2</v>
      </c>
      <c r="AB85" s="300">
        <f>'2M - SGS'!AB85</f>
        <v>7.2162000000000004E-2</v>
      </c>
      <c r="AC85" s="300">
        <f>'2M - SGS'!AC85</f>
        <v>7.8372999999999998E-2</v>
      </c>
      <c r="AD85" s="300">
        <f>'2M - SGS'!AD85</f>
        <v>7.6534000000000005E-2</v>
      </c>
      <c r="AE85" s="300">
        <f>'2M - SGS'!AE85</f>
        <v>9.4246999999999997E-2</v>
      </c>
      <c r="AF85" s="300">
        <f>'2M - SGS'!AF85</f>
        <v>7.5599E-2</v>
      </c>
      <c r="AG85" s="300">
        <f>'2M - SGS'!AG85</f>
        <v>9.6199999999999994E-2</v>
      </c>
      <c r="AH85" s="300">
        <f>'2M - SGS'!AH85</f>
        <v>7.7077999999999994E-2</v>
      </c>
      <c r="AI85" s="300">
        <f>'2M - SGS'!AI85</f>
        <v>8.1374000000000002E-2</v>
      </c>
      <c r="AJ85" s="300">
        <f>'2M - SGS'!AJ85</f>
        <v>9.4072000000000003E-2</v>
      </c>
      <c r="AK85" s="300">
        <f>'2M - SGS'!AK85</f>
        <v>7.6706999999999997E-2</v>
      </c>
      <c r="AL85" s="300">
        <f>'2M - SGS'!AL85</f>
        <v>8.4089999999999998E-2</v>
      </c>
      <c r="AM85" s="300">
        <f>'2M - SGS'!AM85</f>
        <v>9.3563999999999994E-2</v>
      </c>
      <c r="AN85" s="300">
        <f>'2M - SGS'!AN85</f>
        <v>7.2162000000000004E-2</v>
      </c>
      <c r="AO85" s="300">
        <f>'2M - SGS'!AO85</f>
        <v>7.8372999999999998E-2</v>
      </c>
      <c r="AP85" s="300">
        <f>'2M - SGS'!AP85</f>
        <v>7.6534000000000005E-2</v>
      </c>
      <c r="AQ85" s="300">
        <f>'2M - SGS'!AQ85</f>
        <v>9.4246999999999997E-2</v>
      </c>
      <c r="AR85" s="300">
        <f>'2M - SGS'!AR85</f>
        <v>7.5599E-2</v>
      </c>
      <c r="AS85" s="300">
        <f>'2M - SGS'!AS85</f>
        <v>9.6199999999999994E-2</v>
      </c>
      <c r="AT85" s="300">
        <f>'2M - SGS'!AT85</f>
        <v>7.7077999999999994E-2</v>
      </c>
      <c r="AU85" s="300">
        <f>'2M - SGS'!AU85</f>
        <v>8.1374000000000002E-2</v>
      </c>
      <c r="AV85" s="300">
        <f>'2M - SGS'!AV85</f>
        <v>9.4072000000000003E-2</v>
      </c>
      <c r="AW85" s="300">
        <f>'2M - SGS'!AW85</f>
        <v>7.6706999999999997E-2</v>
      </c>
      <c r="AX85" s="300">
        <f>'2M - SGS'!AX85</f>
        <v>8.4089999999999998E-2</v>
      </c>
      <c r="AY85" s="300">
        <f>'2M - SGS'!AY85</f>
        <v>9.3563999999999994E-2</v>
      </c>
      <c r="BA85" s="210">
        <f t="shared" si="53"/>
        <v>1</v>
      </c>
    </row>
    <row r="86" spans="1:53" ht="15.75" x14ac:dyDescent="0.25">
      <c r="A86" s="587"/>
      <c r="B86" s="13" t="str">
        <f t="shared" si="54"/>
        <v>Miscellaneous</v>
      </c>
      <c r="C86" s="300">
        <f>'2M - SGS'!C86</f>
        <v>8.5109000000000004E-2</v>
      </c>
      <c r="D86" s="300">
        <f>'2M - SGS'!D86</f>
        <v>7.7715000000000006E-2</v>
      </c>
      <c r="E86" s="300">
        <f>'2M - SGS'!E86</f>
        <v>8.6136000000000004E-2</v>
      </c>
      <c r="F86" s="300">
        <f>'2M - SGS'!F86</f>
        <v>7.9796000000000006E-2</v>
      </c>
      <c r="G86" s="300">
        <f>'2M - SGS'!G86</f>
        <v>8.5334999999999994E-2</v>
      </c>
      <c r="H86" s="300">
        <f>'2M - SGS'!H86</f>
        <v>8.1994999999999998E-2</v>
      </c>
      <c r="I86" s="300">
        <f>'2M - SGS'!I86</f>
        <v>8.4098999999999993E-2</v>
      </c>
      <c r="J86" s="300">
        <f>'2M - SGS'!J86</f>
        <v>8.4198999999999996E-2</v>
      </c>
      <c r="K86" s="300">
        <f>'2M - SGS'!K86</f>
        <v>8.2512000000000002E-2</v>
      </c>
      <c r="L86" s="300">
        <f>'2M - SGS'!L86</f>
        <v>8.5277000000000006E-2</v>
      </c>
      <c r="M86" s="300">
        <f>'2M - SGS'!M86</f>
        <v>8.2588999999999996E-2</v>
      </c>
      <c r="N86" s="300">
        <f>'2M - SGS'!N86</f>
        <v>8.5237999999999994E-2</v>
      </c>
      <c r="O86" s="300">
        <f>'2M - SGS'!O86</f>
        <v>8.5109000000000004E-2</v>
      </c>
      <c r="P86" s="300">
        <f>'2M - SGS'!P86</f>
        <v>7.7715000000000006E-2</v>
      </c>
      <c r="Q86" s="300">
        <f>'2M - SGS'!Q86</f>
        <v>8.6136000000000004E-2</v>
      </c>
      <c r="R86" s="300">
        <f>'2M - SGS'!R86</f>
        <v>7.9796000000000006E-2</v>
      </c>
      <c r="S86" s="300">
        <f>'2M - SGS'!S86</f>
        <v>8.5334999999999994E-2</v>
      </c>
      <c r="T86" s="300">
        <f>'2M - SGS'!T86</f>
        <v>8.1994999999999998E-2</v>
      </c>
      <c r="U86" s="300">
        <f>'2M - SGS'!U86</f>
        <v>8.4098999999999993E-2</v>
      </c>
      <c r="V86" s="300">
        <f>'2M - SGS'!V86</f>
        <v>8.4198999999999996E-2</v>
      </c>
      <c r="W86" s="300">
        <f>'2M - SGS'!W86</f>
        <v>8.2512000000000002E-2</v>
      </c>
      <c r="X86" s="300">
        <f>'2M - SGS'!X86</f>
        <v>8.5277000000000006E-2</v>
      </c>
      <c r="Y86" s="300">
        <f>'2M - SGS'!Y86</f>
        <v>8.2588999999999996E-2</v>
      </c>
      <c r="Z86" s="300">
        <f>'2M - SGS'!Z86</f>
        <v>8.5237999999999994E-2</v>
      </c>
      <c r="AA86" s="300">
        <f>'2M - SGS'!AA86</f>
        <v>8.5109000000000004E-2</v>
      </c>
      <c r="AB86" s="300">
        <f>'2M - SGS'!AB86</f>
        <v>7.7715000000000006E-2</v>
      </c>
      <c r="AC86" s="300">
        <f>'2M - SGS'!AC86</f>
        <v>8.6136000000000004E-2</v>
      </c>
      <c r="AD86" s="300">
        <f>'2M - SGS'!AD86</f>
        <v>7.9796000000000006E-2</v>
      </c>
      <c r="AE86" s="300">
        <f>'2M - SGS'!AE86</f>
        <v>8.5334999999999994E-2</v>
      </c>
      <c r="AF86" s="300">
        <f>'2M - SGS'!AF86</f>
        <v>8.1994999999999998E-2</v>
      </c>
      <c r="AG86" s="300">
        <f>'2M - SGS'!AG86</f>
        <v>8.4098999999999993E-2</v>
      </c>
      <c r="AH86" s="300">
        <f>'2M - SGS'!AH86</f>
        <v>8.4198999999999996E-2</v>
      </c>
      <c r="AI86" s="300">
        <f>'2M - SGS'!AI86</f>
        <v>8.2512000000000002E-2</v>
      </c>
      <c r="AJ86" s="300">
        <f>'2M - SGS'!AJ86</f>
        <v>8.5277000000000006E-2</v>
      </c>
      <c r="AK86" s="300">
        <f>'2M - SGS'!AK86</f>
        <v>8.2588999999999996E-2</v>
      </c>
      <c r="AL86" s="300">
        <f>'2M - SGS'!AL86</f>
        <v>8.5237999999999994E-2</v>
      </c>
      <c r="AM86" s="300">
        <f>'2M - SGS'!AM86</f>
        <v>8.5109000000000004E-2</v>
      </c>
      <c r="AN86" s="300">
        <f>'2M - SGS'!AN86</f>
        <v>7.7715000000000006E-2</v>
      </c>
      <c r="AO86" s="300">
        <f>'2M - SGS'!AO86</f>
        <v>8.6136000000000004E-2</v>
      </c>
      <c r="AP86" s="300">
        <f>'2M - SGS'!AP86</f>
        <v>7.9796000000000006E-2</v>
      </c>
      <c r="AQ86" s="300">
        <f>'2M - SGS'!AQ86</f>
        <v>8.5334999999999994E-2</v>
      </c>
      <c r="AR86" s="300">
        <f>'2M - SGS'!AR86</f>
        <v>8.1994999999999998E-2</v>
      </c>
      <c r="AS86" s="300">
        <f>'2M - SGS'!AS86</f>
        <v>8.4098999999999993E-2</v>
      </c>
      <c r="AT86" s="300">
        <f>'2M - SGS'!AT86</f>
        <v>8.4198999999999996E-2</v>
      </c>
      <c r="AU86" s="300">
        <f>'2M - SGS'!AU86</f>
        <v>8.2512000000000002E-2</v>
      </c>
      <c r="AV86" s="300">
        <f>'2M - SGS'!AV86</f>
        <v>8.5277000000000006E-2</v>
      </c>
      <c r="AW86" s="300">
        <f>'2M - SGS'!AW86</f>
        <v>8.2588999999999996E-2</v>
      </c>
      <c r="AX86" s="300">
        <f>'2M - SGS'!AX86</f>
        <v>8.5237999999999994E-2</v>
      </c>
      <c r="AY86" s="300">
        <f>'2M - SGS'!AY86</f>
        <v>8.5109000000000004E-2</v>
      </c>
      <c r="BA86" s="210">
        <f t="shared" si="53"/>
        <v>1.0000000000000002</v>
      </c>
    </row>
    <row r="87" spans="1:53" ht="15.75" x14ac:dyDescent="0.25">
      <c r="A87" s="587"/>
      <c r="B87" s="13" t="str">
        <f t="shared" si="54"/>
        <v>Motors</v>
      </c>
      <c r="C87" s="300">
        <f>'2M - SGS'!C87</f>
        <v>8.5109000000000004E-2</v>
      </c>
      <c r="D87" s="300">
        <f>'2M - SGS'!D87</f>
        <v>7.7715000000000006E-2</v>
      </c>
      <c r="E87" s="300">
        <f>'2M - SGS'!E87</f>
        <v>8.6136000000000004E-2</v>
      </c>
      <c r="F87" s="300">
        <f>'2M - SGS'!F87</f>
        <v>7.9796000000000006E-2</v>
      </c>
      <c r="G87" s="300">
        <f>'2M - SGS'!G87</f>
        <v>8.5334999999999994E-2</v>
      </c>
      <c r="H87" s="300">
        <f>'2M - SGS'!H87</f>
        <v>8.1994999999999998E-2</v>
      </c>
      <c r="I87" s="300">
        <f>'2M - SGS'!I87</f>
        <v>8.4098999999999993E-2</v>
      </c>
      <c r="J87" s="300">
        <f>'2M - SGS'!J87</f>
        <v>8.4198999999999996E-2</v>
      </c>
      <c r="K87" s="300">
        <f>'2M - SGS'!K87</f>
        <v>8.2512000000000002E-2</v>
      </c>
      <c r="L87" s="300">
        <f>'2M - SGS'!L87</f>
        <v>8.5277000000000006E-2</v>
      </c>
      <c r="M87" s="300">
        <f>'2M - SGS'!M87</f>
        <v>8.2588999999999996E-2</v>
      </c>
      <c r="N87" s="300">
        <f>'2M - SGS'!N87</f>
        <v>8.5237999999999994E-2</v>
      </c>
      <c r="O87" s="300">
        <f>'2M - SGS'!O87</f>
        <v>8.5109000000000004E-2</v>
      </c>
      <c r="P87" s="300">
        <f>'2M - SGS'!P87</f>
        <v>7.7715000000000006E-2</v>
      </c>
      <c r="Q87" s="300">
        <f>'2M - SGS'!Q87</f>
        <v>8.6136000000000004E-2</v>
      </c>
      <c r="R87" s="300">
        <f>'2M - SGS'!R87</f>
        <v>7.9796000000000006E-2</v>
      </c>
      <c r="S87" s="300">
        <f>'2M - SGS'!S87</f>
        <v>8.5334999999999994E-2</v>
      </c>
      <c r="T87" s="300">
        <f>'2M - SGS'!T87</f>
        <v>8.1994999999999998E-2</v>
      </c>
      <c r="U87" s="300">
        <f>'2M - SGS'!U87</f>
        <v>8.4098999999999993E-2</v>
      </c>
      <c r="V87" s="300">
        <f>'2M - SGS'!V87</f>
        <v>8.4198999999999996E-2</v>
      </c>
      <c r="W87" s="300">
        <f>'2M - SGS'!W87</f>
        <v>8.2512000000000002E-2</v>
      </c>
      <c r="X87" s="300">
        <f>'2M - SGS'!X87</f>
        <v>8.5277000000000006E-2</v>
      </c>
      <c r="Y87" s="300">
        <f>'2M - SGS'!Y87</f>
        <v>8.2588999999999996E-2</v>
      </c>
      <c r="Z87" s="300">
        <f>'2M - SGS'!Z87</f>
        <v>8.5237999999999994E-2</v>
      </c>
      <c r="AA87" s="300">
        <f>'2M - SGS'!AA87</f>
        <v>8.5109000000000004E-2</v>
      </c>
      <c r="AB87" s="300">
        <f>'2M - SGS'!AB87</f>
        <v>7.7715000000000006E-2</v>
      </c>
      <c r="AC87" s="300">
        <f>'2M - SGS'!AC87</f>
        <v>8.6136000000000004E-2</v>
      </c>
      <c r="AD87" s="300">
        <f>'2M - SGS'!AD87</f>
        <v>7.9796000000000006E-2</v>
      </c>
      <c r="AE87" s="300">
        <f>'2M - SGS'!AE87</f>
        <v>8.5334999999999994E-2</v>
      </c>
      <c r="AF87" s="300">
        <f>'2M - SGS'!AF87</f>
        <v>8.1994999999999998E-2</v>
      </c>
      <c r="AG87" s="300">
        <f>'2M - SGS'!AG87</f>
        <v>8.4098999999999993E-2</v>
      </c>
      <c r="AH87" s="300">
        <f>'2M - SGS'!AH87</f>
        <v>8.4198999999999996E-2</v>
      </c>
      <c r="AI87" s="300">
        <f>'2M - SGS'!AI87</f>
        <v>8.2512000000000002E-2</v>
      </c>
      <c r="AJ87" s="300">
        <f>'2M - SGS'!AJ87</f>
        <v>8.5277000000000006E-2</v>
      </c>
      <c r="AK87" s="300">
        <f>'2M - SGS'!AK87</f>
        <v>8.2588999999999996E-2</v>
      </c>
      <c r="AL87" s="300">
        <f>'2M - SGS'!AL87</f>
        <v>8.5237999999999994E-2</v>
      </c>
      <c r="AM87" s="300">
        <f>'2M - SGS'!AM87</f>
        <v>8.5109000000000004E-2</v>
      </c>
      <c r="AN87" s="300">
        <f>'2M - SGS'!AN87</f>
        <v>7.7715000000000006E-2</v>
      </c>
      <c r="AO87" s="300">
        <f>'2M - SGS'!AO87</f>
        <v>8.6136000000000004E-2</v>
      </c>
      <c r="AP87" s="300">
        <f>'2M - SGS'!AP87</f>
        <v>7.9796000000000006E-2</v>
      </c>
      <c r="AQ87" s="300">
        <f>'2M - SGS'!AQ87</f>
        <v>8.5334999999999994E-2</v>
      </c>
      <c r="AR87" s="300">
        <f>'2M - SGS'!AR87</f>
        <v>8.1994999999999998E-2</v>
      </c>
      <c r="AS87" s="300">
        <f>'2M - SGS'!AS87</f>
        <v>8.4098999999999993E-2</v>
      </c>
      <c r="AT87" s="300">
        <f>'2M - SGS'!AT87</f>
        <v>8.4198999999999996E-2</v>
      </c>
      <c r="AU87" s="300">
        <f>'2M - SGS'!AU87</f>
        <v>8.2512000000000002E-2</v>
      </c>
      <c r="AV87" s="300">
        <f>'2M - SGS'!AV87</f>
        <v>8.5277000000000006E-2</v>
      </c>
      <c r="AW87" s="300">
        <f>'2M - SGS'!AW87</f>
        <v>8.2588999999999996E-2</v>
      </c>
      <c r="AX87" s="300">
        <f>'2M - SGS'!AX87</f>
        <v>8.5237999999999994E-2</v>
      </c>
      <c r="AY87" s="300">
        <f>'2M - SGS'!AY87</f>
        <v>8.5109000000000004E-2</v>
      </c>
      <c r="BA87" s="210">
        <f t="shared" si="53"/>
        <v>1.0000000000000002</v>
      </c>
    </row>
    <row r="88" spans="1:53" ht="15.75" x14ac:dyDescent="0.25">
      <c r="A88" s="587"/>
      <c r="B88" s="13" t="str">
        <f t="shared" si="54"/>
        <v>Process</v>
      </c>
      <c r="C88" s="300">
        <f>'2M - SGS'!C88</f>
        <v>8.5109000000000004E-2</v>
      </c>
      <c r="D88" s="300">
        <f>'2M - SGS'!D88</f>
        <v>7.7715000000000006E-2</v>
      </c>
      <c r="E88" s="300">
        <f>'2M - SGS'!E88</f>
        <v>8.6136000000000004E-2</v>
      </c>
      <c r="F88" s="300">
        <f>'2M - SGS'!F88</f>
        <v>7.9796000000000006E-2</v>
      </c>
      <c r="G88" s="300">
        <f>'2M - SGS'!G88</f>
        <v>8.5334999999999994E-2</v>
      </c>
      <c r="H88" s="300">
        <f>'2M - SGS'!H88</f>
        <v>8.1994999999999998E-2</v>
      </c>
      <c r="I88" s="300">
        <f>'2M - SGS'!I88</f>
        <v>8.4098999999999993E-2</v>
      </c>
      <c r="J88" s="300">
        <f>'2M - SGS'!J88</f>
        <v>8.4198999999999996E-2</v>
      </c>
      <c r="K88" s="300">
        <f>'2M - SGS'!K88</f>
        <v>8.2512000000000002E-2</v>
      </c>
      <c r="L88" s="300">
        <f>'2M - SGS'!L88</f>
        <v>8.5277000000000006E-2</v>
      </c>
      <c r="M88" s="300">
        <f>'2M - SGS'!M88</f>
        <v>8.2588999999999996E-2</v>
      </c>
      <c r="N88" s="300">
        <f>'2M - SGS'!N88</f>
        <v>8.5237999999999994E-2</v>
      </c>
      <c r="O88" s="300">
        <f>'2M - SGS'!O88</f>
        <v>8.5109000000000004E-2</v>
      </c>
      <c r="P88" s="300">
        <f>'2M - SGS'!P88</f>
        <v>7.7715000000000006E-2</v>
      </c>
      <c r="Q88" s="300">
        <f>'2M - SGS'!Q88</f>
        <v>8.6136000000000004E-2</v>
      </c>
      <c r="R88" s="300">
        <f>'2M - SGS'!R88</f>
        <v>7.9796000000000006E-2</v>
      </c>
      <c r="S88" s="300">
        <f>'2M - SGS'!S88</f>
        <v>8.5334999999999994E-2</v>
      </c>
      <c r="T88" s="300">
        <f>'2M - SGS'!T88</f>
        <v>8.1994999999999998E-2</v>
      </c>
      <c r="U88" s="300">
        <f>'2M - SGS'!U88</f>
        <v>8.4098999999999993E-2</v>
      </c>
      <c r="V88" s="300">
        <f>'2M - SGS'!V88</f>
        <v>8.4198999999999996E-2</v>
      </c>
      <c r="W88" s="300">
        <f>'2M - SGS'!W88</f>
        <v>8.2512000000000002E-2</v>
      </c>
      <c r="X88" s="300">
        <f>'2M - SGS'!X88</f>
        <v>8.5277000000000006E-2</v>
      </c>
      <c r="Y88" s="300">
        <f>'2M - SGS'!Y88</f>
        <v>8.2588999999999996E-2</v>
      </c>
      <c r="Z88" s="300">
        <f>'2M - SGS'!Z88</f>
        <v>8.5237999999999994E-2</v>
      </c>
      <c r="AA88" s="300">
        <f>'2M - SGS'!AA88</f>
        <v>8.5109000000000004E-2</v>
      </c>
      <c r="AB88" s="300">
        <f>'2M - SGS'!AB88</f>
        <v>7.7715000000000006E-2</v>
      </c>
      <c r="AC88" s="300">
        <f>'2M - SGS'!AC88</f>
        <v>8.6136000000000004E-2</v>
      </c>
      <c r="AD88" s="300">
        <f>'2M - SGS'!AD88</f>
        <v>7.9796000000000006E-2</v>
      </c>
      <c r="AE88" s="300">
        <f>'2M - SGS'!AE88</f>
        <v>8.5334999999999994E-2</v>
      </c>
      <c r="AF88" s="300">
        <f>'2M - SGS'!AF88</f>
        <v>8.1994999999999998E-2</v>
      </c>
      <c r="AG88" s="300">
        <f>'2M - SGS'!AG88</f>
        <v>8.4098999999999993E-2</v>
      </c>
      <c r="AH88" s="300">
        <f>'2M - SGS'!AH88</f>
        <v>8.4198999999999996E-2</v>
      </c>
      <c r="AI88" s="300">
        <f>'2M - SGS'!AI88</f>
        <v>8.2512000000000002E-2</v>
      </c>
      <c r="AJ88" s="300">
        <f>'2M - SGS'!AJ88</f>
        <v>8.5277000000000006E-2</v>
      </c>
      <c r="AK88" s="300">
        <f>'2M - SGS'!AK88</f>
        <v>8.2588999999999996E-2</v>
      </c>
      <c r="AL88" s="300">
        <f>'2M - SGS'!AL88</f>
        <v>8.5237999999999994E-2</v>
      </c>
      <c r="AM88" s="300">
        <f>'2M - SGS'!AM88</f>
        <v>8.5109000000000004E-2</v>
      </c>
      <c r="AN88" s="300">
        <f>'2M - SGS'!AN88</f>
        <v>7.7715000000000006E-2</v>
      </c>
      <c r="AO88" s="300">
        <f>'2M - SGS'!AO88</f>
        <v>8.6136000000000004E-2</v>
      </c>
      <c r="AP88" s="300">
        <f>'2M - SGS'!AP88</f>
        <v>7.9796000000000006E-2</v>
      </c>
      <c r="AQ88" s="300">
        <f>'2M - SGS'!AQ88</f>
        <v>8.5334999999999994E-2</v>
      </c>
      <c r="AR88" s="300">
        <f>'2M - SGS'!AR88</f>
        <v>8.1994999999999998E-2</v>
      </c>
      <c r="AS88" s="300">
        <f>'2M - SGS'!AS88</f>
        <v>8.4098999999999993E-2</v>
      </c>
      <c r="AT88" s="300">
        <f>'2M - SGS'!AT88</f>
        <v>8.4198999999999996E-2</v>
      </c>
      <c r="AU88" s="300">
        <f>'2M - SGS'!AU88</f>
        <v>8.2512000000000002E-2</v>
      </c>
      <c r="AV88" s="300">
        <f>'2M - SGS'!AV88</f>
        <v>8.5277000000000006E-2</v>
      </c>
      <c r="AW88" s="300">
        <f>'2M - SGS'!AW88</f>
        <v>8.2588999999999996E-2</v>
      </c>
      <c r="AX88" s="300">
        <f>'2M - SGS'!AX88</f>
        <v>8.5237999999999994E-2</v>
      </c>
      <c r="AY88" s="300">
        <f>'2M - SGS'!AY88</f>
        <v>8.5109000000000004E-2</v>
      </c>
      <c r="BA88" s="210">
        <f t="shared" si="53"/>
        <v>1.0000000000000002</v>
      </c>
    </row>
    <row r="89" spans="1:53" ht="15.75" x14ac:dyDescent="0.25">
      <c r="A89" s="587"/>
      <c r="B89" s="13" t="str">
        <f t="shared" si="54"/>
        <v>Refrigeration</v>
      </c>
      <c r="C89" s="300">
        <f>'2M - SGS'!C89</f>
        <v>8.3486000000000005E-2</v>
      </c>
      <c r="D89" s="300">
        <f>'2M - SGS'!D89</f>
        <v>7.6158000000000003E-2</v>
      </c>
      <c r="E89" s="300">
        <f>'2M - SGS'!E89</f>
        <v>8.3346000000000003E-2</v>
      </c>
      <c r="F89" s="300">
        <f>'2M - SGS'!F89</f>
        <v>8.0782999999999994E-2</v>
      </c>
      <c r="G89" s="300">
        <f>'2M - SGS'!G89</f>
        <v>8.5133E-2</v>
      </c>
      <c r="H89" s="300">
        <f>'2M - SGS'!H89</f>
        <v>8.4294999999999995E-2</v>
      </c>
      <c r="I89" s="300">
        <f>'2M - SGS'!I89</f>
        <v>8.7456999999999993E-2</v>
      </c>
      <c r="J89" s="300">
        <f>'2M - SGS'!J89</f>
        <v>8.7230000000000002E-2</v>
      </c>
      <c r="K89" s="300">
        <f>'2M - SGS'!K89</f>
        <v>8.3319000000000004E-2</v>
      </c>
      <c r="L89" s="300">
        <f>'2M - SGS'!L89</f>
        <v>8.4562999999999999E-2</v>
      </c>
      <c r="M89" s="300">
        <f>'2M - SGS'!M89</f>
        <v>8.1112000000000004E-2</v>
      </c>
      <c r="N89" s="300">
        <f>'2M - SGS'!N89</f>
        <v>8.3118999999999998E-2</v>
      </c>
      <c r="O89" s="300">
        <f>'2M - SGS'!O89</f>
        <v>8.3486000000000005E-2</v>
      </c>
      <c r="P89" s="300">
        <f>'2M - SGS'!P89</f>
        <v>7.6158000000000003E-2</v>
      </c>
      <c r="Q89" s="300">
        <f>'2M - SGS'!Q89</f>
        <v>8.3346000000000003E-2</v>
      </c>
      <c r="R89" s="300">
        <f>'2M - SGS'!R89</f>
        <v>8.0782999999999994E-2</v>
      </c>
      <c r="S89" s="300">
        <f>'2M - SGS'!S89</f>
        <v>8.5133E-2</v>
      </c>
      <c r="T89" s="300">
        <f>'2M - SGS'!T89</f>
        <v>8.4294999999999995E-2</v>
      </c>
      <c r="U89" s="300">
        <f>'2M - SGS'!U89</f>
        <v>8.7456999999999993E-2</v>
      </c>
      <c r="V89" s="300">
        <f>'2M - SGS'!V89</f>
        <v>8.7230000000000002E-2</v>
      </c>
      <c r="W89" s="300">
        <f>'2M - SGS'!W89</f>
        <v>8.3319000000000004E-2</v>
      </c>
      <c r="X89" s="300">
        <f>'2M - SGS'!X89</f>
        <v>8.4562999999999999E-2</v>
      </c>
      <c r="Y89" s="300">
        <f>'2M - SGS'!Y89</f>
        <v>8.1112000000000004E-2</v>
      </c>
      <c r="Z89" s="300">
        <f>'2M - SGS'!Z89</f>
        <v>8.3118999999999998E-2</v>
      </c>
      <c r="AA89" s="300">
        <f>'2M - SGS'!AA89</f>
        <v>8.3486000000000005E-2</v>
      </c>
      <c r="AB89" s="300">
        <f>'2M - SGS'!AB89</f>
        <v>7.6158000000000003E-2</v>
      </c>
      <c r="AC89" s="300">
        <f>'2M - SGS'!AC89</f>
        <v>8.3346000000000003E-2</v>
      </c>
      <c r="AD89" s="300">
        <f>'2M - SGS'!AD89</f>
        <v>8.0782999999999994E-2</v>
      </c>
      <c r="AE89" s="300">
        <f>'2M - SGS'!AE89</f>
        <v>8.5133E-2</v>
      </c>
      <c r="AF89" s="300">
        <f>'2M - SGS'!AF89</f>
        <v>8.4294999999999995E-2</v>
      </c>
      <c r="AG89" s="300">
        <f>'2M - SGS'!AG89</f>
        <v>8.7456999999999993E-2</v>
      </c>
      <c r="AH89" s="300">
        <f>'2M - SGS'!AH89</f>
        <v>8.7230000000000002E-2</v>
      </c>
      <c r="AI89" s="300">
        <f>'2M - SGS'!AI89</f>
        <v>8.3319000000000004E-2</v>
      </c>
      <c r="AJ89" s="300">
        <f>'2M - SGS'!AJ89</f>
        <v>8.4562999999999999E-2</v>
      </c>
      <c r="AK89" s="300">
        <f>'2M - SGS'!AK89</f>
        <v>8.1112000000000004E-2</v>
      </c>
      <c r="AL89" s="300">
        <f>'2M - SGS'!AL89</f>
        <v>8.3118999999999998E-2</v>
      </c>
      <c r="AM89" s="300">
        <f>'2M - SGS'!AM89</f>
        <v>8.3486000000000005E-2</v>
      </c>
      <c r="AN89" s="300">
        <f>'2M - SGS'!AN89</f>
        <v>7.6158000000000003E-2</v>
      </c>
      <c r="AO89" s="300">
        <f>'2M - SGS'!AO89</f>
        <v>8.3346000000000003E-2</v>
      </c>
      <c r="AP89" s="300">
        <f>'2M - SGS'!AP89</f>
        <v>8.0782999999999994E-2</v>
      </c>
      <c r="AQ89" s="300">
        <f>'2M - SGS'!AQ89</f>
        <v>8.5133E-2</v>
      </c>
      <c r="AR89" s="300">
        <f>'2M - SGS'!AR89</f>
        <v>8.4294999999999995E-2</v>
      </c>
      <c r="AS89" s="300">
        <f>'2M - SGS'!AS89</f>
        <v>8.7456999999999993E-2</v>
      </c>
      <c r="AT89" s="300">
        <f>'2M - SGS'!AT89</f>
        <v>8.7230000000000002E-2</v>
      </c>
      <c r="AU89" s="300">
        <f>'2M - SGS'!AU89</f>
        <v>8.3319000000000004E-2</v>
      </c>
      <c r="AV89" s="300">
        <f>'2M - SGS'!AV89</f>
        <v>8.4562999999999999E-2</v>
      </c>
      <c r="AW89" s="300">
        <f>'2M - SGS'!AW89</f>
        <v>8.1112000000000004E-2</v>
      </c>
      <c r="AX89" s="300">
        <f>'2M - SGS'!AX89</f>
        <v>8.3118999999999998E-2</v>
      </c>
      <c r="AY89" s="300">
        <f>'2M - SGS'!AY89</f>
        <v>8.3486000000000005E-2</v>
      </c>
      <c r="BA89" s="210">
        <f t="shared" si="53"/>
        <v>1.0000010000000001</v>
      </c>
    </row>
    <row r="90" spans="1:53" ht="16.5" thickBot="1" x14ac:dyDescent="0.3">
      <c r="A90" s="588"/>
      <c r="B90" s="14" t="str">
        <f t="shared" si="54"/>
        <v>Water Heating</v>
      </c>
      <c r="C90" s="305">
        <f>'2M - SGS'!C90</f>
        <v>0.108255</v>
      </c>
      <c r="D90" s="305">
        <f>'2M - SGS'!D90</f>
        <v>9.1078000000000006E-2</v>
      </c>
      <c r="E90" s="305">
        <f>'2M - SGS'!E90</f>
        <v>8.5239999999999996E-2</v>
      </c>
      <c r="F90" s="305">
        <f>'2M - SGS'!F90</f>
        <v>7.2980000000000003E-2</v>
      </c>
      <c r="G90" s="305">
        <f>'2M - SGS'!G90</f>
        <v>7.9849000000000003E-2</v>
      </c>
      <c r="H90" s="305">
        <f>'2M - SGS'!H90</f>
        <v>7.2720999999999994E-2</v>
      </c>
      <c r="I90" s="305">
        <f>'2M - SGS'!I90</f>
        <v>7.4929999999999997E-2</v>
      </c>
      <c r="J90" s="305">
        <f>'2M - SGS'!J90</f>
        <v>7.5861999999999999E-2</v>
      </c>
      <c r="K90" s="305">
        <f>'2M - SGS'!K90</f>
        <v>7.5733999999999996E-2</v>
      </c>
      <c r="L90" s="305">
        <f>'2M - SGS'!L90</f>
        <v>8.2808000000000007E-2</v>
      </c>
      <c r="M90" s="305">
        <f>'2M - SGS'!M90</f>
        <v>8.6345000000000005E-2</v>
      </c>
      <c r="N90" s="305">
        <f>'2M - SGS'!N90</f>
        <v>9.4200000000000006E-2</v>
      </c>
      <c r="O90" s="305">
        <f>'2M - SGS'!O90</f>
        <v>0.108255</v>
      </c>
      <c r="P90" s="305">
        <f>'2M - SGS'!P90</f>
        <v>9.1078000000000006E-2</v>
      </c>
      <c r="Q90" s="305">
        <f>'2M - SGS'!Q90</f>
        <v>8.5239999999999996E-2</v>
      </c>
      <c r="R90" s="305">
        <f>'2M - SGS'!R90</f>
        <v>7.2980000000000003E-2</v>
      </c>
      <c r="S90" s="305">
        <f>'2M - SGS'!S90</f>
        <v>7.9849000000000003E-2</v>
      </c>
      <c r="T90" s="305">
        <f>'2M - SGS'!T90</f>
        <v>7.2720999999999994E-2</v>
      </c>
      <c r="U90" s="305">
        <f>'2M - SGS'!U90</f>
        <v>7.4929999999999997E-2</v>
      </c>
      <c r="V90" s="305">
        <f>'2M - SGS'!V90</f>
        <v>7.5861999999999999E-2</v>
      </c>
      <c r="W90" s="305">
        <f>'2M - SGS'!W90</f>
        <v>7.5733999999999996E-2</v>
      </c>
      <c r="X90" s="305">
        <f>'2M - SGS'!X90</f>
        <v>8.2808000000000007E-2</v>
      </c>
      <c r="Y90" s="305">
        <f>'2M - SGS'!Y90</f>
        <v>8.6345000000000005E-2</v>
      </c>
      <c r="Z90" s="305">
        <f>'2M - SGS'!Z90</f>
        <v>9.4200000000000006E-2</v>
      </c>
      <c r="AA90" s="305">
        <f>'2M - SGS'!AA90</f>
        <v>0.108255</v>
      </c>
      <c r="AB90" s="305">
        <f>'2M - SGS'!AB90</f>
        <v>9.1078000000000006E-2</v>
      </c>
      <c r="AC90" s="305">
        <f>'2M - SGS'!AC90</f>
        <v>8.5239999999999996E-2</v>
      </c>
      <c r="AD90" s="305">
        <f>'2M - SGS'!AD90</f>
        <v>7.2980000000000003E-2</v>
      </c>
      <c r="AE90" s="305">
        <f>'2M - SGS'!AE90</f>
        <v>7.9849000000000003E-2</v>
      </c>
      <c r="AF90" s="305">
        <f>'2M - SGS'!AF90</f>
        <v>7.2720999999999994E-2</v>
      </c>
      <c r="AG90" s="305">
        <f>'2M - SGS'!AG90</f>
        <v>7.4929999999999997E-2</v>
      </c>
      <c r="AH90" s="305">
        <f>'2M - SGS'!AH90</f>
        <v>7.5861999999999999E-2</v>
      </c>
      <c r="AI90" s="305">
        <f>'2M - SGS'!AI90</f>
        <v>7.5733999999999996E-2</v>
      </c>
      <c r="AJ90" s="305">
        <f>'2M - SGS'!AJ90</f>
        <v>8.2808000000000007E-2</v>
      </c>
      <c r="AK90" s="305">
        <f>'2M - SGS'!AK90</f>
        <v>8.6345000000000005E-2</v>
      </c>
      <c r="AL90" s="305">
        <f>'2M - SGS'!AL90</f>
        <v>9.4200000000000006E-2</v>
      </c>
      <c r="AM90" s="305">
        <f>'2M - SGS'!AM90</f>
        <v>0.108255</v>
      </c>
      <c r="AN90" s="305">
        <f>'2M - SGS'!AN90</f>
        <v>9.1078000000000006E-2</v>
      </c>
      <c r="AO90" s="305">
        <f>'2M - SGS'!AO90</f>
        <v>8.5239999999999996E-2</v>
      </c>
      <c r="AP90" s="305">
        <f>'2M - SGS'!AP90</f>
        <v>7.2980000000000003E-2</v>
      </c>
      <c r="AQ90" s="305">
        <f>'2M - SGS'!AQ90</f>
        <v>7.9849000000000003E-2</v>
      </c>
      <c r="AR90" s="305">
        <f>'2M - SGS'!AR90</f>
        <v>7.2720999999999994E-2</v>
      </c>
      <c r="AS90" s="305">
        <f>'2M - SGS'!AS90</f>
        <v>7.4929999999999997E-2</v>
      </c>
      <c r="AT90" s="305">
        <f>'2M - SGS'!AT90</f>
        <v>7.5861999999999999E-2</v>
      </c>
      <c r="AU90" s="305">
        <f>'2M - SGS'!AU90</f>
        <v>7.5733999999999996E-2</v>
      </c>
      <c r="AV90" s="305">
        <f>'2M - SGS'!AV90</f>
        <v>8.2808000000000007E-2</v>
      </c>
      <c r="AW90" s="305">
        <f>'2M - SGS'!AW90</f>
        <v>8.6345000000000005E-2</v>
      </c>
      <c r="AX90" s="305">
        <f>'2M - SGS'!AX90</f>
        <v>9.4200000000000006E-2</v>
      </c>
      <c r="AY90" s="305">
        <f>'2M - SGS'!AY90</f>
        <v>0.108255</v>
      </c>
      <c r="BA90" s="210">
        <f t="shared" si="53"/>
        <v>1.0000020000000001</v>
      </c>
    </row>
    <row r="91" spans="1:53" ht="15.75" thickBot="1" x14ac:dyDescent="0.3">
      <c r="BA91" s="195" t="s">
        <v>187</v>
      </c>
    </row>
    <row r="92" spans="1:53" ht="15" customHeight="1" thickBot="1" x14ac:dyDescent="0.3">
      <c r="A92" s="624" t="s">
        <v>28</v>
      </c>
      <c r="B92" s="257" t="s">
        <v>31</v>
      </c>
      <c r="C92" s="146">
        <f>C$4</f>
        <v>44197</v>
      </c>
      <c r="D92" s="146">
        <f t="shared" ref="D92:AY92" si="55">D$4</f>
        <v>44228</v>
      </c>
      <c r="E92" s="146">
        <f t="shared" si="55"/>
        <v>44256</v>
      </c>
      <c r="F92" s="146">
        <f t="shared" si="55"/>
        <v>44287</v>
      </c>
      <c r="G92" s="146">
        <f t="shared" si="55"/>
        <v>44317</v>
      </c>
      <c r="H92" s="146">
        <f t="shared" si="55"/>
        <v>44348</v>
      </c>
      <c r="I92" s="146">
        <f t="shared" si="55"/>
        <v>44378</v>
      </c>
      <c r="J92" s="146">
        <f t="shared" si="55"/>
        <v>44409</v>
      </c>
      <c r="K92" s="146">
        <f t="shared" si="55"/>
        <v>44440</v>
      </c>
      <c r="L92" s="146">
        <f t="shared" si="55"/>
        <v>44470</v>
      </c>
      <c r="M92" s="146">
        <f t="shared" si="55"/>
        <v>44501</v>
      </c>
      <c r="N92" s="146">
        <f t="shared" si="55"/>
        <v>44531</v>
      </c>
      <c r="O92" s="146">
        <f t="shared" si="55"/>
        <v>44562</v>
      </c>
      <c r="P92" s="146">
        <f t="shared" si="55"/>
        <v>44593</v>
      </c>
      <c r="Q92" s="146">
        <f t="shared" si="55"/>
        <v>44621</v>
      </c>
      <c r="R92" s="146">
        <f t="shared" si="55"/>
        <v>44652</v>
      </c>
      <c r="S92" s="146">
        <f t="shared" si="55"/>
        <v>44682</v>
      </c>
      <c r="T92" s="146">
        <f t="shared" si="55"/>
        <v>44713</v>
      </c>
      <c r="U92" s="146">
        <f t="shared" si="55"/>
        <v>44743</v>
      </c>
      <c r="V92" s="146">
        <f t="shared" si="55"/>
        <v>44774</v>
      </c>
      <c r="W92" s="146">
        <f t="shared" si="55"/>
        <v>44805</v>
      </c>
      <c r="X92" s="146">
        <f t="shared" si="55"/>
        <v>44835</v>
      </c>
      <c r="Y92" s="146">
        <f t="shared" si="55"/>
        <v>44866</v>
      </c>
      <c r="Z92" s="146">
        <f t="shared" si="55"/>
        <v>44896</v>
      </c>
      <c r="AA92" s="146">
        <f t="shared" si="55"/>
        <v>44927</v>
      </c>
      <c r="AB92" s="146">
        <f t="shared" si="55"/>
        <v>44958</v>
      </c>
      <c r="AC92" s="146">
        <f t="shared" si="55"/>
        <v>44986</v>
      </c>
      <c r="AD92" s="146">
        <f t="shared" si="55"/>
        <v>45017</v>
      </c>
      <c r="AE92" s="146">
        <f t="shared" si="55"/>
        <v>45047</v>
      </c>
      <c r="AF92" s="146">
        <f t="shared" si="55"/>
        <v>45078</v>
      </c>
      <c r="AG92" s="146">
        <f t="shared" si="55"/>
        <v>45108</v>
      </c>
      <c r="AH92" s="146">
        <f t="shared" si="55"/>
        <v>45139</v>
      </c>
      <c r="AI92" s="146">
        <f t="shared" si="55"/>
        <v>45170</v>
      </c>
      <c r="AJ92" s="146">
        <f t="shared" si="55"/>
        <v>45200</v>
      </c>
      <c r="AK92" s="146">
        <f t="shared" si="55"/>
        <v>45231</v>
      </c>
      <c r="AL92" s="146">
        <f t="shared" si="55"/>
        <v>45261</v>
      </c>
      <c r="AM92" s="146">
        <f t="shared" si="55"/>
        <v>45292</v>
      </c>
      <c r="AN92" s="146">
        <f t="shared" si="55"/>
        <v>45323</v>
      </c>
      <c r="AO92" s="146">
        <f t="shared" si="55"/>
        <v>45352</v>
      </c>
      <c r="AP92" s="146">
        <f t="shared" si="55"/>
        <v>45383</v>
      </c>
      <c r="AQ92" s="146">
        <f t="shared" si="55"/>
        <v>45413</v>
      </c>
      <c r="AR92" s="146">
        <f t="shared" si="55"/>
        <v>45444</v>
      </c>
      <c r="AS92" s="146">
        <f t="shared" si="55"/>
        <v>45474</v>
      </c>
      <c r="AT92" s="146">
        <f t="shared" si="55"/>
        <v>45505</v>
      </c>
      <c r="AU92" s="146">
        <f t="shared" si="55"/>
        <v>45536</v>
      </c>
      <c r="AV92" s="146">
        <f t="shared" si="55"/>
        <v>45566</v>
      </c>
      <c r="AW92" s="146">
        <f t="shared" si="55"/>
        <v>45597</v>
      </c>
      <c r="AX92" s="146">
        <f t="shared" si="55"/>
        <v>45627</v>
      </c>
      <c r="AY92" s="146">
        <f t="shared" si="55"/>
        <v>45658</v>
      </c>
    </row>
    <row r="93" spans="1:53" ht="15.75" customHeight="1" x14ac:dyDescent="0.25">
      <c r="A93" s="625"/>
      <c r="B93" s="11" t="s">
        <v>20</v>
      </c>
      <c r="C93" s="292">
        <f>'3M - LGS'!C93</f>
        <v>3.2899999999999999E-2</v>
      </c>
      <c r="D93" s="292">
        <f>'3M - LGS'!D93</f>
        <v>3.3628999999999999E-2</v>
      </c>
      <c r="E93" s="292">
        <f>'3M - LGS'!E93</f>
        <v>3.4622E-2</v>
      </c>
      <c r="F93" s="292">
        <f>'3M - LGS'!F93</f>
        <v>3.3774999999999999E-2</v>
      </c>
      <c r="G93" s="292">
        <f>'3M - LGS'!G93</f>
        <v>3.6714999999999998E-2</v>
      </c>
      <c r="H93" s="292">
        <f>'3M - LGS'!H93</f>
        <v>6.8380999999999997E-2</v>
      </c>
      <c r="I93" s="292">
        <f>'3M - LGS'!I93</f>
        <v>6.6040000000000001E-2</v>
      </c>
      <c r="J93" s="292">
        <f>'3M - LGS'!J93</f>
        <v>6.8090999999999999E-2</v>
      </c>
      <c r="K93" s="292">
        <f>'3M - LGS'!K93</f>
        <v>6.6092999999999999E-2</v>
      </c>
      <c r="L93" s="292">
        <f>'3M - LGS'!L93</f>
        <v>3.5712000000000001E-2</v>
      </c>
      <c r="M93" s="292">
        <f>'3M - LGS'!M93</f>
        <v>3.6135E-2</v>
      </c>
      <c r="N93" s="292">
        <f>'3M - LGS'!N93</f>
        <v>3.3574E-2</v>
      </c>
      <c r="O93" s="292">
        <f>'3M - LGS'!O93</f>
        <v>3.2899999999999999E-2</v>
      </c>
      <c r="P93" s="292">
        <f>'3M - LGS'!P93</f>
        <v>3.3628999999999999E-2</v>
      </c>
      <c r="Q93" s="355">
        <f>'3M - LGS'!Q93</f>
        <v>3.8399999999999997E-2</v>
      </c>
      <c r="R93" s="355">
        <f>'3M - LGS'!R93</f>
        <v>3.9986000000000001E-2</v>
      </c>
      <c r="S93" s="355">
        <f>'3M - LGS'!S93</f>
        <v>4.1888000000000002E-2</v>
      </c>
      <c r="T93" s="355">
        <f>'3M - LGS'!T93</f>
        <v>7.8059000000000003E-2</v>
      </c>
      <c r="U93" s="355">
        <f>'3M - LGS'!U93</f>
        <v>7.3399000000000006E-2</v>
      </c>
      <c r="V93" s="355">
        <f>'3M - LGS'!V93</f>
        <v>7.5392000000000001E-2</v>
      </c>
      <c r="W93" s="355">
        <f>'3M - LGS'!W93</f>
        <v>7.4381000000000003E-2</v>
      </c>
      <c r="X93" s="355">
        <f>'3M - LGS'!X93</f>
        <v>4.0177999999999998E-2</v>
      </c>
      <c r="Y93" s="355">
        <f>'3M - LGS'!Y93</f>
        <v>4.0493000000000001E-2</v>
      </c>
      <c r="Z93" s="355">
        <f>'3M - LGS'!Z93</f>
        <v>3.8906999999999997E-2</v>
      </c>
      <c r="AA93" s="355">
        <f>'3M - LGS'!AA93</f>
        <v>3.7309000000000002E-2</v>
      </c>
      <c r="AB93" s="355">
        <f>'3M - LGS'!AB93</f>
        <v>3.7734999999999998E-2</v>
      </c>
      <c r="AC93" s="355">
        <f>'3M - LGS'!AC93</f>
        <v>3.8399999999999997E-2</v>
      </c>
      <c r="AD93" s="355">
        <f>'3M - LGS'!AD93</f>
        <v>3.9986000000000001E-2</v>
      </c>
      <c r="AE93" s="355">
        <f>'3M - LGS'!AE93</f>
        <v>4.1888000000000002E-2</v>
      </c>
      <c r="AF93" s="355">
        <f>'3M - LGS'!AF93</f>
        <v>7.8059000000000003E-2</v>
      </c>
      <c r="AG93" s="355">
        <f>'3M - LGS'!AG93</f>
        <v>7.3399000000000006E-2</v>
      </c>
      <c r="AH93" s="355">
        <f>'3M - LGS'!AH93</f>
        <v>7.5392000000000001E-2</v>
      </c>
      <c r="AI93" s="355">
        <f>'3M - LGS'!AI93</f>
        <v>7.4381000000000003E-2</v>
      </c>
      <c r="AJ93" s="355">
        <f>'3M - LGS'!AJ93</f>
        <v>4.0177999999999998E-2</v>
      </c>
      <c r="AK93" s="355">
        <f>'3M - LGS'!AK93</f>
        <v>4.0493000000000001E-2</v>
      </c>
      <c r="AL93" s="355">
        <f>'3M - LGS'!AL93</f>
        <v>3.8906999999999997E-2</v>
      </c>
      <c r="AM93" s="355">
        <f>'3M - LGS'!AM93</f>
        <v>3.7309000000000002E-2</v>
      </c>
      <c r="AN93" s="355">
        <f>'3M - LGS'!AN93</f>
        <v>3.7734999999999998E-2</v>
      </c>
      <c r="AO93" s="355">
        <f>'3M - LGS'!AO93</f>
        <v>3.8399999999999997E-2</v>
      </c>
      <c r="AP93" s="355">
        <f>'3M - LGS'!AP93</f>
        <v>3.9986000000000001E-2</v>
      </c>
      <c r="AQ93" s="355">
        <f>'3M - LGS'!AQ93</f>
        <v>4.1888000000000002E-2</v>
      </c>
      <c r="AR93" s="355">
        <f>'3M - LGS'!AR93</f>
        <v>7.8059000000000003E-2</v>
      </c>
      <c r="AS93" s="355">
        <f>'3M - LGS'!AS93</f>
        <v>7.3399000000000006E-2</v>
      </c>
      <c r="AT93" s="355">
        <f>'3M - LGS'!AT93</f>
        <v>7.5392000000000001E-2</v>
      </c>
      <c r="AU93" s="355">
        <f>'3M - LGS'!AU93</f>
        <v>7.4381000000000003E-2</v>
      </c>
      <c r="AV93" s="355">
        <f>'3M - LGS'!AV93</f>
        <v>4.0177999999999998E-2</v>
      </c>
      <c r="AW93" s="355">
        <f>'3M - LGS'!AW93</f>
        <v>4.0493000000000001E-2</v>
      </c>
      <c r="AX93" s="355">
        <f>'3M - LGS'!AX93</f>
        <v>3.8906999999999997E-2</v>
      </c>
      <c r="AY93" s="355">
        <f>'3M - LGS'!AY93</f>
        <v>3.7309000000000002E-2</v>
      </c>
      <c r="BA93" s="195" t="s">
        <v>188</v>
      </c>
    </row>
    <row r="94" spans="1:53" x14ac:dyDescent="0.25">
      <c r="A94" s="625"/>
      <c r="B94" s="11" t="s">
        <v>0</v>
      </c>
      <c r="C94" s="292">
        <f>'3M - LGS'!C94</f>
        <v>3.4639999999999997E-2</v>
      </c>
      <c r="D94" s="292">
        <f>'3M - LGS'!D94</f>
        <v>3.6375999999999999E-2</v>
      </c>
      <c r="E94" s="292">
        <f>'3M - LGS'!E94</f>
        <v>3.8793000000000001E-2</v>
      </c>
      <c r="F94" s="292">
        <f>'3M - LGS'!F94</f>
        <v>3.4112999999999997E-2</v>
      </c>
      <c r="G94" s="292">
        <f>'3M - LGS'!G94</f>
        <v>4.2518E-2</v>
      </c>
      <c r="H94" s="292">
        <f>'3M - LGS'!H94</f>
        <v>8.4876999999999994E-2</v>
      </c>
      <c r="I94" s="292">
        <f>'3M - LGS'!I94</f>
        <v>7.9538999999999999E-2</v>
      </c>
      <c r="J94" s="292">
        <f>'3M - LGS'!J94</f>
        <v>8.3308999999999994E-2</v>
      </c>
      <c r="K94" s="292">
        <f>'3M - LGS'!K94</f>
        <v>8.3042000000000005E-2</v>
      </c>
      <c r="L94" s="292">
        <f>'3M - LGS'!L94</f>
        <v>3.5901000000000002E-2</v>
      </c>
      <c r="M94" s="292">
        <f>'3M - LGS'!M94</f>
        <v>3.8133E-2</v>
      </c>
      <c r="N94" s="292">
        <f>'3M - LGS'!N94</f>
        <v>3.4439999999999998E-2</v>
      </c>
      <c r="O94" s="292">
        <f>'3M - LGS'!O94</f>
        <v>3.4639999999999997E-2</v>
      </c>
      <c r="P94" s="292">
        <f>'3M - LGS'!P94</f>
        <v>3.6375999999999999E-2</v>
      </c>
      <c r="Q94" s="355">
        <f>'3M - LGS'!Q94</f>
        <v>4.2527000000000002E-2</v>
      </c>
      <c r="R94" s="355">
        <f>'3M - LGS'!R94</f>
        <v>4.2639999999999997E-2</v>
      </c>
      <c r="S94" s="355">
        <f>'3M - LGS'!S94</f>
        <v>4.7012999999999999E-2</v>
      </c>
      <c r="T94" s="355">
        <f>'3M - LGS'!T94</f>
        <v>9.5856999999999998E-2</v>
      </c>
      <c r="U94" s="355">
        <f>'3M - LGS'!U94</f>
        <v>8.7961999999999999E-2</v>
      </c>
      <c r="V94" s="355">
        <f>'3M - LGS'!V94</f>
        <v>9.2041999999999999E-2</v>
      </c>
      <c r="W94" s="355">
        <f>'3M - LGS'!W94</f>
        <v>9.3056E-2</v>
      </c>
      <c r="X94" s="355">
        <f>'3M - LGS'!X94</f>
        <v>4.3665000000000002E-2</v>
      </c>
      <c r="Y94" s="355">
        <f>'3M - LGS'!Y94</f>
        <v>4.4187999999999998E-2</v>
      </c>
      <c r="Z94" s="355">
        <f>'3M - LGS'!Z94</f>
        <v>4.1578999999999998E-2</v>
      </c>
      <c r="AA94" s="355">
        <f>'3M - LGS'!AA94</f>
        <v>4.0160000000000001E-2</v>
      </c>
      <c r="AB94" s="355">
        <f>'3M - LGS'!AB94</f>
        <v>4.1161999999999997E-2</v>
      </c>
      <c r="AC94" s="355">
        <f>'3M - LGS'!AC94</f>
        <v>4.2527000000000002E-2</v>
      </c>
      <c r="AD94" s="355">
        <f>'3M - LGS'!AD94</f>
        <v>4.2639999999999997E-2</v>
      </c>
      <c r="AE94" s="355">
        <f>'3M - LGS'!AE94</f>
        <v>4.7012999999999999E-2</v>
      </c>
      <c r="AF94" s="355">
        <f>'3M - LGS'!AF94</f>
        <v>9.5856999999999998E-2</v>
      </c>
      <c r="AG94" s="355">
        <f>'3M - LGS'!AG94</f>
        <v>8.7961999999999999E-2</v>
      </c>
      <c r="AH94" s="355">
        <f>'3M - LGS'!AH94</f>
        <v>9.2041999999999999E-2</v>
      </c>
      <c r="AI94" s="355">
        <f>'3M - LGS'!AI94</f>
        <v>9.3056E-2</v>
      </c>
      <c r="AJ94" s="355">
        <f>'3M - LGS'!AJ94</f>
        <v>4.3665000000000002E-2</v>
      </c>
      <c r="AK94" s="355">
        <f>'3M - LGS'!AK94</f>
        <v>4.4187999999999998E-2</v>
      </c>
      <c r="AL94" s="355">
        <f>'3M - LGS'!AL94</f>
        <v>4.1578999999999998E-2</v>
      </c>
      <c r="AM94" s="355">
        <f>'3M - LGS'!AM94</f>
        <v>4.0160000000000001E-2</v>
      </c>
      <c r="AN94" s="355">
        <f>'3M - LGS'!AN94</f>
        <v>4.1161999999999997E-2</v>
      </c>
      <c r="AO94" s="355">
        <f>'3M - LGS'!AO94</f>
        <v>4.2527000000000002E-2</v>
      </c>
      <c r="AP94" s="355">
        <f>'3M - LGS'!AP94</f>
        <v>4.2639999999999997E-2</v>
      </c>
      <c r="AQ94" s="355">
        <f>'3M - LGS'!AQ94</f>
        <v>4.7012999999999999E-2</v>
      </c>
      <c r="AR94" s="355">
        <f>'3M - LGS'!AR94</f>
        <v>9.5856999999999998E-2</v>
      </c>
      <c r="AS94" s="355">
        <f>'3M - LGS'!AS94</f>
        <v>8.7961999999999999E-2</v>
      </c>
      <c r="AT94" s="355">
        <f>'3M - LGS'!AT94</f>
        <v>9.2041999999999999E-2</v>
      </c>
      <c r="AU94" s="355">
        <f>'3M - LGS'!AU94</f>
        <v>9.3056E-2</v>
      </c>
      <c r="AV94" s="355">
        <f>'3M - LGS'!AV94</f>
        <v>4.3665000000000002E-2</v>
      </c>
      <c r="AW94" s="355">
        <f>'3M - LGS'!AW94</f>
        <v>4.4187999999999998E-2</v>
      </c>
      <c r="AX94" s="355">
        <f>'3M - LGS'!AX94</f>
        <v>4.1578999999999998E-2</v>
      </c>
      <c r="AY94" s="355">
        <f>'3M - LGS'!AY94</f>
        <v>4.0160000000000001E-2</v>
      </c>
      <c r="BA94" s="195" t="s">
        <v>195</v>
      </c>
    </row>
    <row r="95" spans="1:53" x14ac:dyDescent="0.25">
      <c r="A95" s="625"/>
      <c r="B95" s="11" t="s">
        <v>21</v>
      </c>
      <c r="C95" s="292">
        <f>'3M - LGS'!C95</f>
        <v>3.3316999999999999E-2</v>
      </c>
      <c r="D95" s="292">
        <f>'3M - LGS'!D95</f>
        <v>3.3644E-2</v>
      </c>
      <c r="E95" s="292">
        <f>'3M - LGS'!E95</f>
        <v>3.4612999999999998E-2</v>
      </c>
      <c r="F95" s="292">
        <f>'3M - LGS'!F95</f>
        <v>3.6261000000000002E-2</v>
      </c>
      <c r="G95" s="292">
        <f>'3M - LGS'!G95</f>
        <v>3.8356000000000001E-2</v>
      </c>
      <c r="H95" s="292">
        <f>'3M - LGS'!H95</f>
        <v>7.3451000000000002E-2</v>
      </c>
      <c r="I95" s="292">
        <f>'3M - LGS'!I95</f>
        <v>7.0691000000000004E-2</v>
      </c>
      <c r="J95" s="292">
        <f>'3M - LGS'!J95</f>
        <v>7.3116E-2</v>
      </c>
      <c r="K95" s="292">
        <f>'3M - LGS'!K95</f>
        <v>7.0167999999999994E-2</v>
      </c>
      <c r="L95" s="292">
        <f>'3M - LGS'!L95</f>
        <v>3.7338000000000003E-2</v>
      </c>
      <c r="M95" s="292">
        <f>'3M - LGS'!M95</f>
        <v>3.6955000000000002E-2</v>
      </c>
      <c r="N95" s="292">
        <f>'3M - LGS'!N95</f>
        <v>3.4236999999999997E-2</v>
      </c>
      <c r="O95" s="292">
        <f>'3M - LGS'!O95</f>
        <v>3.3316999999999999E-2</v>
      </c>
      <c r="P95" s="292">
        <f>'3M - LGS'!P95</f>
        <v>3.3644E-2</v>
      </c>
      <c r="Q95" s="355">
        <f>'3M - LGS'!Q95</f>
        <v>3.9269999999999999E-2</v>
      </c>
      <c r="R95" s="355">
        <f>'3M - LGS'!R95</f>
        <v>4.2201000000000002E-2</v>
      </c>
      <c r="S95" s="355">
        <f>'3M - LGS'!S95</f>
        <v>4.3770000000000003E-2</v>
      </c>
      <c r="T95" s="355">
        <f>'3M - LGS'!T95</f>
        <v>8.3545999999999995E-2</v>
      </c>
      <c r="U95" s="355">
        <f>'3M - LGS'!U95</f>
        <v>7.8423999999999994E-2</v>
      </c>
      <c r="V95" s="355">
        <f>'3M - LGS'!V95</f>
        <v>8.0908999999999995E-2</v>
      </c>
      <c r="W95" s="355">
        <f>'3M - LGS'!W95</f>
        <v>7.8895000000000007E-2</v>
      </c>
      <c r="X95" s="355">
        <f>'3M - LGS'!X95</f>
        <v>4.1924000000000003E-2</v>
      </c>
      <c r="Y95" s="355">
        <f>'3M - LGS'!Y95</f>
        <v>4.1909000000000002E-2</v>
      </c>
      <c r="Z95" s="355">
        <f>'3M - LGS'!Z95</f>
        <v>4.0132000000000001E-2</v>
      </c>
      <c r="AA95" s="355">
        <f>'3M - LGS'!AA95</f>
        <v>3.8309000000000003E-2</v>
      </c>
      <c r="AB95" s="355">
        <f>'3M - LGS'!AB95</f>
        <v>3.8567999999999998E-2</v>
      </c>
      <c r="AC95" s="355">
        <f>'3M - LGS'!AC95</f>
        <v>3.9269999999999999E-2</v>
      </c>
      <c r="AD95" s="355">
        <f>'3M - LGS'!AD95</f>
        <v>4.2201000000000002E-2</v>
      </c>
      <c r="AE95" s="355">
        <f>'3M - LGS'!AE95</f>
        <v>4.3770000000000003E-2</v>
      </c>
      <c r="AF95" s="355">
        <f>'3M - LGS'!AF95</f>
        <v>8.3545999999999995E-2</v>
      </c>
      <c r="AG95" s="355">
        <f>'3M - LGS'!AG95</f>
        <v>7.8423999999999994E-2</v>
      </c>
      <c r="AH95" s="355">
        <f>'3M - LGS'!AH95</f>
        <v>8.0908999999999995E-2</v>
      </c>
      <c r="AI95" s="355">
        <f>'3M - LGS'!AI95</f>
        <v>7.8895000000000007E-2</v>
      </c>
      <c r="AJ95" s="355">
        <f>'3M - LGS'!AJ95</f>
        <v>4.1924000000000003E-2</v>
      </c>
      <c r="AK95" s="355">
        <f>'3M - LGS'!AK95</f>
        <v>4.1909000000000002E-2</v>
      </c>
      <c r="AL95" s="355">
        <f>'3M - LGS'!AL95</f>
        <v>4.0132000000000001E-2</v>
      </c>
      <c r="AM95" s="355">
        <f>'3M - LGS'!AM95</f>
        <v>3.8309000000000003E-2</v>
      </c>
      <c r="AN95" s="355">
        <f>'3M - LGS'!AN95</f>
        <v>3.8567999999999998E-2</v>
      </c>
      <c r="AO95" s="355">
        <f>'3M - LGS'!AO95</f>
        <v>3.9269999999999999E-2</v>
      </c>
      <c r="AP95" s="355">
        <f>'3M - LGS'!AP95</f>
        <v>4.2201000000000002E-2</v>
      </c>
      <c r="AQ95" s="355">
        <f>'3M - LGS'!AQ95</f>
        <v>4.3770000000000003E-2</v>
      </c>
      <c r="AR95" s="355">
        <f>'3M - LGS'!AR95</f>
        <v>8.3545999999999995E-2</v>
      </c>
      <c r="AS95" s="355">
        <f>'3M - LGS'!AS95</f>
        <v>7.8423999999999994E-2</v>
      </c>
      <c r="AT95" s="355">
        <f>'3M - LGS'!AT95</f>
        <v>8.0908999999999995E-2</v>
      </c>
      <c r="AU95" s="355">
        <f>'3M - LGS'!AU95</f>
        <v>7.8895000000000007E-2</v>
      </c>
      <c r="AV95" s="355">
        <f>'3M - LGS'!AV95</f>
        <v>4.1924000000000003E-2</v>
      </c>
      <c r="AW95" s="355">
        <f>'3M - LGS'!AW95</f>
        <v>4.1909000000000002E-2</v>
      </c>
      <c r="AX95" s="355">
        <f>'3M - LGS'!AX95</f>
        <v>4.0132000000000001E-2</v>
      </c>
      <c r="AY95" s="355">
        <f>'3M - LGS'!AY95</f>
        <v>3.8309000000000003E-2</v>
      </c>
      <c r="BA95" s="195" t="s">
        <v>219</v>
      </c>
    </row>
    <row r="96" spans="1:53" x14ac:dyDescent="0.25">
      <c r="A96" s="625"/>
      <c r="B96" s="11" t="s">
        <v>1</v>
      </c>
      <c r="C96" s="292">
        <f>'3M - LGS'!C96</f>
        <v>2.5860999999999999E-2</v>
      </c>
      <c r="D96" s="292">
        <f>'3M - LGS'!D96</f>
        <v>2.6527999999999999E-2</v>
      </c>
      <c r="E96" s="292">
        <f>'3M - LGS'!E96</f>
        <v>2.7113000000000002E-2</v>
      </c>
      <c r="F96" s="292">
        <f>'3M - LGS'!F96</f>
        <v>3.7753000000000002E-2</v>
      </c>
      <c r="G96" s="292">
        <f>'3M - LGS'!G96</f>
        <v>4.9020000000000001E-2</v>
      </c>
      <c r="H96" s="292">
        <f>'3M - LGS'!H96</f>
        <v>8.5724999999999996E-2</v>
      </c>
      <c r="I96" s="292">
        <f>'3M - LGS'!I96</f>
        <v>7.9927999999999999E-2</v>
      </c>
      <c r="J96" s="292">
        <f>'3M - LGS'!J96</f>
        <v>8.3828E-2</v>
      </c>
      <c r="K96" s="292">
        <f>'3M - LGS'!K96</f>
        <v>8.6550000000000002E-2</v>
      </c>
      <c r="L96" s="292">
        <f>'3M - LGS'!L96</f>
        <v>3.8226999999999997E-2</v>
      </c>
      <c r="M96" s="292">
        <f>'3M - LGS'!M96</f>
        <v>2.7736E-2</v>
      </c>
      <c r="N96" s="292">
        <f>'3M - LGS'!N96</f>
        <v>2.6527999999999999E-2</v>
      </c>
      <c r="O96" s="292">
        <f>'3M - LGS'!O96</f>
        <v>2.5860999999999999E-2</v>
      </c>
      <c r="P96" s="292">
        <f>'3M - LGS'!P96</f>
        <v>2.6527999999999999E-2</v>
      </c>
      <c r="Q96" s="355">
        <f>'3M - LGS'!Q96</f>
        <v>3.9697000000000003E-2</v>
      </c>
      <c r="R96" s="355">
        <f>'3M - LGS'!R96</f>
        <v>4.7393999999999999E-2</v>
      </c>
      <c r="S96" s="355">
        <f>'3M - LGS'!S96</f>
        <v>5.3057E-2</v>
      </c>
      <c r="T96" s="355">
        <f>'3M - LGS'!T96</f>
        <v>9.6768999999999994E-2</v>
      </c>
      <c r="U96" s="355">
        <f>'3M - LGS'!U96</f>
        <v>8.8381000000000001E-2</v>
      </c>
      <c r="V96" s="355">
        <f>'3M - LGS'!V96</f>
        <v>9.2607999999999996E-2</v>
      </c>
      <c r="W96" s="355">
        <f>'3M - LGS'!W96</f>
        <v>9.6897999999999998E-2</v>
      </c>
      <c r="X96" s="355">
        <f>'3M - LGS'!X96</f>
        <v>4.8348000000000002E-2</v>
      </c>
      <c r="Y96" s="355">
        <f>'3M - LGS'!Y96</f>
        <v>4.7794999999999997E-2</v>
      </c>
      <c r="Z96" s="355">
        <f>'3M - LGS'!Z96</f>
        <v>4.0001000000000002E-2</v>
      </c>
      <c r="AA96" s="355">
        <f>'3M - LGS'!AA96</f>
        <v>3.7989000000000002E-2</v>
      </c>
      <c r="AB96" s="355">
        <f>'3M - LGS'!AB96</f>
        <v>3.8843999999999997E-2</v>
      </c>
      <c r="AC96" s="355">
        <f>'3M - LGS'!AC96</f>
        <v>3.9697000000000003E-2</v>
      </c>
      <c r="AD96" s="355">
        <f>'3M - LGS'!AD96</f>
        <v>4.7393999999999999E-2</v>
      </c>
      <c r="AE96" s="355">
        <f>'3M - LGS'!AE96</f>
        <v>5.3057E-2</v>
      </c>
      <c r="AF96" s="355">
        <f>'3M - LGS'!AF96</f>
        <v>9.6768999999999994E-2</v>
      </c>
      <c r="AG96" s="355">
        <f>'3M - LGS'!AG96</f>
        <v>8.8381000000000001E-2</v>
      </c>
      <c r="AH96" s="355">
        <f>'3M - LGS'!AH96</f>
        <v>9.2607999999999996E-2</v>
      </c>
      <c r="AI96" s="355">
        <f>'3M - LGS'!AI96</f>
        <v>9.6897999999999998E-2</v>
      </c>
      <c r="AJ96" s="355">
        <f>'3M - LGS'!AJ96</f>
        <v>4.8348000000000002E-2</v>
      </c>
      <c r="AK96" s="355">
        <f>'3M - LGS'!AK96</f>
        <v>4.7794999999999997E-2</v>
      </c>
      <c r="AL96" s="355">
        <f>'3M - LGS'!AL96</f>
        <v>4.0001000000000002E-2</v>
      </c>
      <c r="AM96" s="355">
        <f>'3M - LGS'!AM96</f>
        <v>3.7989000000000002E-2</v>
      </c>
      <c r="AN96" s="355">
        <f>'3M - LGS'!AN96</f>
        <v>3.8843999999999997E-2</v>
      </c>
      <c r="AO96" s="355">
        <f>'3M - LGS'!AO96</f>
        <v>3.9697000000000003E-2</v>
      </c>
      <c r="AP96" s="355">
        <f>'3M - LGS'!AP96</f>
        <v>4.7393999999999999E-2</v>
      </c>
      <c r="AQ96" s="355">
        <f>'3M - LGS'!AQ96</f>
        <v>5.3057E-2</v>
      </c>
      <c r="AR96" s="355">
        <f>'3M - LGS'!AR96</f>
        <v>9.6768999999999994E-2</v>
      </c>
      <c r="AS96" s="355">
        <f>'3M - LGS'!AS96</f>
        <v>8.8381000000000001E-2</v>
      </c>
      <c r="AT96" s="355">
        <f>'3M - LGS'!AT96</f>
        <v>9.2607999999999996E-2</v>
      </c>
      <c r="AU96" s="355">
        <f>'3M - LGS'!AU96</f>
        <v>9.6897999999999998E-2</v>
      </c>
      <c r="AV96" s="355">
        <f>'3M - LGS'!AV96</f>
        <v>4.8348000000000002E-2</v>
      </c>
      <c r="AW96" s="355">
        <f>'3M - LGS'!AW96</f>
        <v>4.7794999999999997E-2</v>
      </c>
      <c r="AX96" s="355">
        <f>'3M - LGS'!AX96</f>
        <v>4.0001000000000002E-2</v>
      </c>
      <c r="AY96" s="355">
        <f>'3M - LGS'!AY96</f>
        <v>3.7989000000000002E-2</v>
      </c>
    </row>
    <row r="97" spans="1:51" x14ac:dyDescent="0.25">
      <c r="A97" s="625"/>
      <c r="B97" s="11" t="s">
        <v>22</v>
      </c>
      <c r="C97" s="292">
        <f>'3M - LGS'!C97</f>
        <v>2.5881000000000001E-2</v>
      </c>
      <c r="D97" s="292">
        <f>'3M - LGS'!D97</f>
        <v>2.6544000000000002E-2</v>
      </c>
      <c r="E97" s="292">
        <f>'3M - LGS'!E97</f>
        <v>2.7130999999999999E-2</v>
      </c>
      <c r="F97" s="292">
        <f>'3M - LGS'!F97</f>
        <v>2.8126000000000002E-2</v>
      </c>
      <c r="G97" s="292">
        <f>'3M - LGS'!G97</f>
        <v>2.8292999999999999E-2</v>
      </c>
      <c r="H97" s="292">
        <f>'3M - LGS'!H97</f>
        <v>4.5440000000000001E-2</v>
      </c>
      <c r="I97" s="292">
        <f>'3M - LGS'!I97</f>
        <v>4.4248999999999997E-2</v>
      </c>
      <c r="J97" s="292">
        <f>'3M - LGS'!J97</f>
        <v>4.5360999999999999E-2</v>
      </c>
      <c r="K97" s="292">
        <f>'3M - LGS'!K97</f>
        <v>4.5532000000000003E-2</v>
      </c>
      <c r="L97" s="292">
        <f>'3M - LGS'!L97</f>
        <v>2.7123000000000001E-2</v>
      </c>
      <c r="M97" s="292">
        <f>'3M - LGS'!M97</f>
        <v>2.7875E-2</v>
      </c>
      <c r="N97" s="292">
        <f>'3M - LGS'!N97</f>
        <v>2.6683999999999999E-2</v>
      </c>
      <c r="O97" s="292">
        <f>'3M - LGS'!O97</f>
        <v>2.5881000000000001E-2</v>
      </c>
      <c r="P97" s="292">
        <f>'3M - LGS'!P97</f>
        <v>2.6544000000000002E-2</v>
      </c>
      <c r="Q97" s="355">
        <f>'3M - LGS'!Q97</f>
        <v>3.0325999999999999E-2</v>
      </c>
      <c r="R97" s="355">
        <f>'3M - LGS'!R97</f>
        <v>3.1985E-2</v>
      </c>
      <c r="S97" s="355">
        <f>'3M - LGS'!S97</f>
        <v>3.2126000000000002E-2</v>
      </c>
      <c r="T97" s="355">
        <f>'3M - LGS'!T97</f>
        <v>5.2953E-2</v>
      </c>
      <c r="U97" s="355">
        <f>'3M - LGS'!U97</f>
        <v>4.9581E-2</v>
      </c>
      <c r="V97" s="355">
        <f>'3M - LGS'!V97</f>
        <v>5.0102000000000001E-2</v>
      </c>
      <c r="W97" s="355">
        <f>'3M - LGS'!W97</f>
        <v>5.1368999999999998E-2</v>
      </c>
      <c r="X97" s="355">
        <f>'3M - LGS'!X97</f>
        <v>3.1073E-2</v>
      </c>
      <c r="Y97" s="355">
        <f>'3M - LGS'!Y97</f>
        <v>3.1452000000000001E-2</v>
      </c>
      <c r="Z97" s="355">
        <f>'3M - LGS'!Z97</f>
        <v>3.0643E-2</v>
      </c>
      <c r="AA97" s="355">
        <f>'3M - LGS'!AA97</f>
        <v>2.9585E-2</v>
      </c>
      <c r="AB97" s="355">
        <f>'3M - LGS'!AB97</f>
        <v>2.9943000000000001E-2</v>
      </c>
      <c r="AC97" s="355">
        <f>'3M - LGS'!AC97</f>
        <v>3.0325999999999999E-2</v>
      </c>
      <c r="AD97" s="355">
        <f>'3M - LGS'!AD97</f>
        <v>3.1985E-2</v>
      </c>
      <c r="AE97" s="355">
        <f>'3M - LGS'!AE97</f>
        <v>3.2126000000000002E-2</v>
      </c>
      <c r="AF97" s="355">
        <f>'3M - LGS'!AF97</f>
        <v>5.2953E-2</v>
      </c>
      <c r="AG97" s="355">
        <f>'3M - LGS'!AG97</f>
        <v>4.9581E-2</v>
      </c>
      <c r="AH97" s="355">
        <f>'3M - LGS'!AH97</f>
        <v>5.0102000000000001E-2</v>
      </c>
      <c r="AI97" s="355">
        <f>'3M - LGS'!AI97</f>
        <v>5.1368999999999998E-2</v>
      </c>
      <c r="AJ97" s="355">
        <f>'3M - LGS'!AJ97</f>
        <v>3.1073E-2</v>
      </c>
      <c r="AK97" s="355">
        <f>'3M - LGS'!AK97</f>
        <v>3.1452000000000001E-2</v>
      </c>
      <c r="AL97" s="355">
        <f>'3M - LGS'!AL97</f>
        <v>3.0643E-2</v>
      </c>
      <c r="AM97" s="355">
        <f>'3M - LGS'!AM97</f>
        <v>2.9585E-2</v>
      </c>
      <c r="AN97" s="355">
        <f>'3M - LGS'!AN97</f>
        <v>2.9943000000000001E-2</v>
      </c>
      <c r="AO97" s="355">
        <f>'3M - LGS'!AO97</f>
        <v>3.0325999999999999E-2</v>
      </c>
      <c r="AP97" s="355">
        <f>'3M - LGS'!AP97</f>
        <v>3.1985E-2</v>
      </c>
      <c r="AQ97" s="355">
        <f>'3M - LGS'!AQ97</f>
        <v>3.2126000000000002E-2</v>
      </c>
      <c r="AR97" s="355">
        <f>'3M - LGS'!AR97</f>
        <v>5.2953E-2</v>
      </c>
      <c r="AS97" s="355">
        <f>'3M - LGS'!AS97</f>
        <v>4.9581E-2</v>
      </c>
      <c r="AT97" s="355">
        <f>'3M - LGS'!AT97</f>
        <v>5.0102000000000001E-2</v>
      </c>
      <c r="AU97" s="355">
        <f>'3M - LGS'!AU97</f>
        <v>5.1368999999999998E-2</v>
      </c>
      <c r="AV97" s="355">
        <f>'3M - LGS'!AV97</f>
        <v>3.1073E-2</v>
      </c>
      <c r="AW97" s="355">
        <f>'3M - LGS'!AW97</f>
        <v>3.1452000000000001E-2</v>
      </c>
      <c r="AX97" s="355">
        <f>'3M - LGS'!AX97</f>
        <v>3.0643E-2</v>
      </c>
      <c r="AY97" s="355">
        <f>'3M - LGS'!AY97</f>
        <v>2.9585E-2</v>
      </c>
    </row>
    <row r="98" spans="1:51" x14ac:dyDescent="0.25">
      <c r="A98" s="625"/>
      <c r="B98" s="11" t="s">
        <v>9</v>
      </c>
      <c r="C98" s="292">
        <f>'3M - LGS'!C98</f>
        <v>3.4639999999999997E-2</v>
      </c>
      <c r="D98" s="292">
        <f>'3M - LGS'!D98</f>
        <v>3.6391E-2</v>
      </c>
      <c r="E98" s="292">
        <f>'3M - LGS'!E98</f>
        <v>3.9224000000000002E-2</v>
      </c>
      <c r="F98" s="292">
        <f>'3M - LGS'!F98</f>
        <v>3.6452999999999999E-2</v>
      </c>
      <c r="G98" s="292">
        <f>'3M - LGS'!G98</f>
        <v>3.5632999999999998E-2</v>
      </c>
      <c r="H98" s="292">
        <f>'3M - LGS'!H98</f>
        <v>4.5009E-2</v>
      </c>
      <c r="I98" s="292">
        <f>'3M - LGS'!I98</f>
        <v>4.3836E-2</v>
      </c>
      <c r="J98" s="292">
        <f>'3M - LGS'!J98</f>
        <v>4.4943999999999998E-2</v>
      </c>
      <c r="K98" s="292">
        <f>'3M - LGS'!K98</f>
        <v>6.8141999999999994E-2</v>
      </c>
      <c r="L98" s="292">
        <f>'3M - LGS'!L98</f>
        <v>3.7690000000000001E-2</v>
      </c>
      <c r="M98" s="292">
        <f>'3M - LGS'!M98</f>
        <v>3.8654000000000001E-2</v>
      </c>
      <c r="N98" s="292">
        <f>'3M - LGS'!N98</f>
        <v>3.4444000000000002E-2</v>
      </c>
      <c r="O98" s="292">
        <f>'3M - LGS'!O98</f>
        <v>3.4639999999999997E-2</v>
      </c>
      <c r="P98" s="292">
        <f>'3M - LGS'!P98</f>
        <v>3.6391E-2</v>
      </c>
      <c r="Q98" s="355">
        <f>'3M - LGS'!Q98</f>
        <v>4.0448999999999999E-2</v>
      </c>
      <c r="R98" s="355">
        <f>'3M - LGS'!R98</f>
        <v>4.1125000000000002E-2</v>
      </c>
      <c r="S98" s="355">
        <f>'3M - LGS'!S98</f>
        <v>4.1331E-2</v>
      </c>
      <c r="T98" s="355">
        <f>'3M - LGS'!T98</f>
        <v>5.2465999999999999E-2</v>
      </c>
      <c r="U98" s="355">
        <f>'3M - LGS'!U98</f>
        <v>4.9121999999999999E-2</v>
      </c>
      <c r="V98" s="355">
        <f>'3M - LGS'!V98</f>
        <v>4.9611000000000002E-2</v>
      </c>
      <c r="W98" s="355">
        <f>'3M - LGS'!W98</f>
        <v>7.6652999999999999E-2</v>
      </c>
      <c r="X98" s="355">
        <f>'3M - LGS'!X98</f>
        <v>4.0395E-2</v>
      </c>
      <c r="Y98" s="355">
        <f>'3M - LGS'!Y98</f>
        <v>4.1298000000000001E-2</v>
      </c>
      <c r="Z98" s="355">
        <f>'3M - LGS'!Z98</f>
        <v>3.9198999999999998E-2</v>
      </c>
      <c r="AA98" s="355">
        <f>'3M - LGS'!AA98</f>
        <v>3.8060999999999998E-2</v>
      </c>
      <c r="AB98" s="355">
        <f>'3M - LGS'!AB98</f>
        <v>3.8934000000000003E-2</v>
      </c>
      <c r="AC98" s="355">
        <f>'3M - LGS'!AC98</f>
        <v>4.0448999999999999E-2</v>
      </c>
      <c r="AD98" s="355">
        <f>'3M - LGS'!AD98</f>
        <v>4.1125000000000002E-2</v>
      </c>
      <c r="AE98" s="355">
        <f>'3M - LGS'!AE98</f>
        <v>4.1331E-2</v>
      </c>
      <c r="AF98" s="355">
        <f>'3M - LGS'!AF98</f>
        <v>5.2465999999999999E-2</v>
      </c>
      <c r="AG98" s="355">
        <f>'3M - LGS'!AG98</f>
        <v>4.9121999999999999E-2</v>
      </c>
      <c r="AH98" s="355">
        <f>'3M - LGS'!AH98</f>
        <v>4.9611000000000002E-2</v>
      </c>
      <c r="AI98" s="355">
        <f>'3M - LGS'!AI98</f>
        <v>7.6652999999999999E-2</v>
      </c>
      <c r="AJ98" s="355">
        <f>'3M - LGS'!AJ98</f>
        <v>4.0395E-2</v>
      </c>
      <c r="AK98" s="355">
        <f>'3M - LGS'!AK98</f>
        <v>4.1298000000000001E-2</v>
      </c>
      <c r="AL98" s="355">
        <f>'3M - LGS'!AL98</f>
        <v>3.9198999999999998E-2</v>
      </c>
      <c r="AM98" s="355">
        <f>'3M - LGS'!AM98</f>
        <v>3.8060999999999998E-2</v>
      </c>
      <c r="AN98" s="355">
        <f>'3M - LGS'!AN98</f>
        <v>3.8934000000000003E-2</v>
      </c>
      <c r="AO98" s="355">
        <f>'3M - LGS'!AO98</f>
        <v>4.0448999999999999E-2</v>
      </c>
      <c r="AP98" s="355">
        <f>'3M - LGS'!AP98</f>
        <v>4.1125000000000002E-2</v>
      </c>
      <c r="AQ98" s="355">
        <f>'3M - LGS'!AQ98</f>
        <v>4.1331E-2</v>
      </c>
      <c r="AR98" s="355">
        <f>'3M - LGS'!AR98</f>
        <v>5.2465999999999999E-2</v>
      </c>
      <c r="AS98" s="355">
        <f>'3M - LGS'!AS98</f>
        <v>4.9121999999999999E-2</v>
      </c>
      <c r="AT98" s="355">
        <f>'3M - LGS'!AT98</f>
        <v>4.9611000000000002E-2</v>
      </c>
      <c r="AU98" s="355">
        <f>'3M - LGS'!AU98</f>
        <v>7.6652999999999999E-2</v>
      </c>
      <c r="AV98" s="355">
        <f>'3M - LGS'!AV98</f>
        <v>4.0395E-2</v>
      </c>
      <c r="AW98" s="355">
        <f>'3M - LGS'!AW98</f>
        <v>4.1298000000000001E-2</v>
      </c>
      <c r="AX98" s="355">
        <f>'3M - LGS'!AX98</f>
        <v>3.9198999999999998E-2</v>
      </c>
      <c r="AY98" s="355">
        <f>'3M - LGS'!AY98</f>
        <v>3.8060999999999998E-2</v>
      </c>
    </row>
    <row r="99" spans="1:51" x14ac:dyDescent="0.25">
      <c r="A99" s="625"/>
      <c r="B99" s="11" t="s">
        <v>3</v>
      </c>
      <c r="C99" s="292">
        <f>'3M - LGS'!C99</f>
        <v>3.4639999999999997E-2</v>
      </c>
      <c r="D99" s="292">
        <f>'3M - LGS'!D99</f>
        <v>3.6375999999999999E-2</v>
      </c>
      <c r="E99" s="292">
        <f>'3M - LGS'!E99</f>
        <v>3.8793000000000001E-2</v>
      </c>
      <c r="F99" s="292">
        <f>'3M - LGS'!F99</f>
        <v>3.4112999999999997E-2</v>
      </c>
      <c r="G99" s="292">
        <f>'3M - LGS'!G99</f>
        <v>4.2518E-2</v>
      </c>
      <c r="H99" s="292">
        <f>'3M - LGS'!H99</f>
        <v>8.4876999999999994E-2</v>
      </c>
      <c r="I99" s="292">
        <f>'3M - LGS'!I99</f>
        <v>7.9538999999999999E-2</v>
      </c>
      <c r="J99" s="292">
        <f>'3M - LGS'!J99</f>
        <v>8.3308999999999994E-2</v>
      </c>
      <c r="K99" s="292">
        <f>'3M - LGS'!K99</f>
        <v>8.3042000000000005E-2</v>
      </c>
      <c r="L99" s="292">
        <f>'3M - LGS'!L99</f>
        <v>3.5901000000000002E-2</v>
      </c>
      <c r="M99" s="292">
        <f>'3M - LGS'!M99</f>
        <v>3.8133E-2</v>
      </c>
      <c r="N99" s="292">
        <f>'3M - LGS'!N99</f>
        <v>3.4439999999999998E-2</v>
      </c>
      <c r="O99" s="292">
        <f>'3M - LGS'!O99</f>
        <v>3.4639999999999997E-2</v>
      </c>
      <c r="P99" s="292">
        <f>'3M - LGS'!P99</f>
        <v>3.6375999999999999E-2</v>
      </c>
      <c r="Q99" s="355">
        <f>'3M - LGS'!Q99</f>
        <v>4.2527000000000002E-2</v>
      </c>
      <c r="R99" s="355">
        <f>'3M - LGS'!R99</f>
        <v>4.2639999999999997E-2</v>
      </c>
      <c r="S99" s="355">
        <f>'3M - LGS'!S99</f>
        <v>4.7012999999999999E-2</v>
      </c>
      <c r="T99" s="355">
        <f>'3M - LGS'!T99</f>
        <v>9.5856999999999998E-2</v>
      </c>
      <c r="U99" s="355">
        <f>'3M - LGS'!U99</f>
        <v>8.7961999999999999E-2</v>
      </c>
      <c r="V99" s="355">
        <f>'3M - LGS'!V99</f>
        <v>9.2041999999999999E-2</v>
      </c>
      <c r="W99" s="355">
        <f>'3M - LGS'!W99</f>
        <v>9.3056E-2</v>
      </c>
      <c r="X99" s="355">
        <f>'3M - LGS'!X99</f>
        <v>4.3665000000000002E-2</v>
      </c>
      <c r="Y99" s="355">
        <f>'3M - LGS'!Y99</f>
        <v>4.4187999999999998E-2</v>
      </c>
      <c r="Z99" s="355">
        <f>'3M - LGS'!Z99</f>
        <v>4.1578999999999998E-2</v>
      </c>
      <c r="AA99" s="355">
        <f>'3M - LGS'!AA99</f>
        <v>4.0160000000000001E-2</v>
      </c>
      <c r="AB99" s="355">
        <f>'3M - LGS'!AB99</f>
        <v>4.1161999999999997E-2</v>
      </c>
      <c r="AC99" s="355">
        <f>'3M - LGS'!AC99</f>
        <v>4.2527000000000002E-2</v>
      </c>
      <c r="AD99" s="355">
        <f>'3M - LGS'!AD99</f>
        <v>4.2639999999999997E-2</v>
      </c>
      <c r="AE99" s="355">
        <f>'3M - LGS'!AE99</f>
        <v>4.7012999999999999E-2</v>
      </c>
      <c r="AF99" s="355">
        <f>'3M - LGS'!AF99</f>
        <v>9.5856999999999998E-2</v>
      </c>
      <c r="AG99" s="355">
        <f>'3M - LGS'!AG99</f>
        <v>8.7961999999999999E-2</v>
      </c>
      <c r="AH99" s="355">
        <f>'3M - LGS'!AH99</f>
        <v>9.2041999999999999E-2</v>
      </c>
      <c r="AI99" s="355">
        <f>'3M - LGS'!AI99</f>
        <v>9.3056E-2</v>
      </c>
      <c r="AJ99" s="355">
        <f>'3M - LGS'!AJ99</f>
        <v>4.3665000000000002E-2</v>
      </c>
      <c r="AK99" s="355">
        <f>'3M - LGS'!AK99</f>
        <v>4.4187999999999998E-2</v>
      </c>
      <c r="AL99" s="355">
        <f>'3M - LGS'!AL99</f>
        <v>4.1578999999999998E-2</v>
      </c>
      <c r="AM99" s="355">
        <f>'3M - LGS'!AM99</f>
        <v>4.0160000000000001E-2</v>
      </c>
      <c r="AN99" s="355">
        <f>'3M - LGS'!AN99</f>
        <v>4.1161999999999997E-2</v>
      </c>
      <c r="AO99" s="355">
        <f>'3M - LGS'!AO99</f>
        <v>4.2527000000000002E-2</v>
      </c>
      <c r="AP99" s="355">
        <f>'3M - LGS'!AP99</f>
        <v>4.2639999999999997E-2</v>
      </c>
      <c r="AQ99" s="355">
        <f>'3M - LGS'!AQ99</f>
        <v>4.7012999999999999E-2</v>
      </c>
      <c r="AR99" s="355">
        <f>'3M - LGS'!AR99</f>
        <v>9.5856999999999998E-2</v>
      </c>
      <c r="AS99" s="355">
        <f>'3M - LGS'!AS99</f>
        <v>8.7961999999999999E-2</v>
      </c>
      <c r="AT99" s="355">
        <f>'3M - LGS'!AT99</f>
        <v>9.2041999999999999E-2</v>
      </c>
      <c r="AU99" s="355">
        <f>'3M - LGS'!AU99</f>
        <v>9.3056E-2</v>
      </c>
      <c r="AV99" s="355">
        <f>'3M - LGS'!AV99</f>
        <v>4.3665000000000002E-2</v>
      </c>
      <c r="AW99" s="355">
        <f>'3M - LGS'!AW99</f>
        <v>4.4187999999999998E-2</v>
      </c>
      <c r="AX99" s="355">
        <f>'3M - LGS'!AX99</f>
        <v>4.1578999999999998E-2</v>
      </c>
      <c r="AY99" s="355">
        <f>'3M - LGS'!AY99</f>
        <v>4.0160000000000001E-2</v>
      </c>
    </row>
    <row r="100" spans="1:51" x14ac:dyDescent="0.25">
      <c r="A100" s="625"/>
      <c r="B100" s="11" t="s">
        <v>4</v>
      </c>
      <c r="C100" s="292">
        <f>'3M - LGS'!C100</f>
        <v>3.4153999999999997E-2</v>
      </c>
      <c r="D100" s="292">
        <f>'3M - LGS'!D100</f>
        <v>3.4536999999999998E-2</v>
      </c>
      <c r="E100" s="292">
        <f>'3M - LGS'!E100</f>
        <v>3.5791000000000003E-2</v>
      </c>
      <c r="F100" s="292">
        <f>'3M - LGS'!F100</f>
        <v>3.5679000000000002E-2</v>
      </c>
      <c r="G100" s="292">
        <f>'3M - LGS'!G100</f>
        <v>3.8559999999999997E-2</v>
      </c>
      <c r="H100" s="292">
        <f>'3M - LGS'!H100</f>
        <v>7.2455000000000006E-2</v>
      </c>
      <c r="I100" s="292">
        <f>'3M - LGS'!I100</f>
        <v>6.9884000000000002E-2</v>
      </c>
      <c r="J100" s="292">
        <f>'3M - LGS'!J100</f>
        <v>7.2040999999999994E-2</v>
      </c>
      <c r="K100" s="292">
        <f>'3M - LGS'!K100</f>
        <v>6.7956000000000003E-2</v>
      </c>
      <c r="L100" s="292">
        <f>'3M - LGS'!L100</f>
        <v>3.7663000000000002E-2</v>
      </c>
      <c r="M100" s="292">
        <f>'3M - LGS'!M100</f>
        <v>3.7125999999999999E-2</v>
      </c>
      <c r="N100" s="292">
        <f>'3M - LGS'!N100</f>
        <v>3.3944000000000002E-2</v>
      </c>
      <c r="O100" s="292">
        <f>'3M - LGS'!O100</f>
        <v>3.4153999999999997E-2</v>
      </c>
      <c r="P100" s="292">
        <f>'3M - LGS'!P100</f>
        <v>3.4536999999999998E-2</v>
      </c>
      <c r="Q100" s="355">
        <f>'3M - LGS'!Q100</f>
        <v>3.9933000000000003E-2</v>
      </c>
      <c r="R100" s="355">
        <f>'3M - LGS'!R100</f>
        <v>4.2049000000000003E-2</v>
      </c>
      <c r="S100" s="355">
        <f>'3M - LGS'!S100</f>
        <v>4.4006999999999998E-2</v>
      </c>
      <c r="T100" s="355">
        <f>'3M - LGS'!T100</f>
        <v>8.2470000000000002E-2</v>
      </c>
      <c r="U100" s="355">
        <f>'3M - LGS'!U100</f>
        <v>7.7552999999999997E-2</v>
      </c>
      <c r="V100" s="355">
        <f>'3M - LGS'!V100</f>
        <v>7.9729999999999995E-2</v>
      </c>
      <c r="W100" s="355">
        <f>'3M - LGS'!W100</f>
        <v>7.6447000000000001E-2</v>
      </c>
      <c r="X100" s="355">
        <f>'3M - LGS'!X100</f>
        <v>4.2173000000000002E-2</v>
      </c>
      <c r="Y100" s="355">
        <f>'3M - LGS'!Y100</f>
        <v>4.2111999999999997E-2</v>
      </c>
      <c r="Z100" s="355">
        <f>'3M - LGS'!Z100</f>
        <v>4.0072999999999998E-2</v>
      </c>
      <c r="AA100" s="355">
        <f>'3M - LGS'!AA100</f>
        <v>3.8844999999999998E-2</v>
      </c>
      <c r="AB100" s="355">
        <f>'3M - LGS'!AB100</f>
        <v>3.9109999999999999E-2</v>
      </c>
      <c r="AC100" s="355">
        <f>'3M - LGS'!AC100</f>
        <v>3.9933000000000003E-2</v>
      </c>
      <c r="AD100" s="355">
        <f>'3M - LGS'!AD100</f>
        <v>4.2049000000000003E-2</v>
      </c>
      <c r="AE100" s="355">
        <f>'3M - LGS'!AE100</f>
        <v>4.4006999999999998E-2</v>
      </c>
      <c r="AF100" s="355">
        <f>'3M - LGS'!AF100</f>
        <v>8.2470000000000002E-2</v>
      </c>
      <c r="AG100" s="355">
        <f>'3M - LGS'!AG100</f>
        <v>7.7552999999999997E-2</v>
      </c>
      <c r="AH100" s="355">
        <f>'3M - LGS'!AH100</f>
        <v>7.9729999999999995E-2</v>
      </c>
      <c r="AI100" s="355">
        <f>'3M - LGS'!AI100</f>
        <v>7.6447000000000001E-2</v>
      </c>
      <c r="AJ100" s="355">
        <f>'3M - LGS'!AJ100</f>
        <v>4.2173000000000002E-2</v>
      </c>
      <c r="AK100" s="355">
        <f>'3M - LGS'!AK100</f>
        <v>4.2111999999999997E-2</v>
      </c>
      <c r="AL100" s="355">
        <f>'3M - LGS'!AL100</f>
        <v>4.0072999999999998E-2</v>
      </c>
      <c r="AM100" s="355">
        <f>'3M - LGS'!AM100</f>
        <v>3.8844999999999998E-2</v>
      </c>
      <c r="AN100" s="355">
        <f>'3M - LGS'!AN100</f>
        <v>3.9109999999999999E-2</v>
      </c>
      <c r="AO100" s="355">
        <f>'3M - LGS'!AO100</f>
        <v>3.9933000000000003E-2</v>
      </c>
      <c r="AP100" s="355">
        <f>'3M - LGS'!AP100</f>
        <v>4.2049000000000003E-2</v>
      </c>
      <c r="AQ100" s="355">
        <f>'3M - LGS'!AQ100</f>
        <v>4.4006999999999998E-2</v>
      </c>
      <c r="AR100" s="355">
        <f>'3M - LGS'!AR100</f>
        <v>8.2470000000000002E-2</v>
      </c>
      <c r="AS100" s="355">
        <f>'3M - LGS'!AS100</f>
        <v>7.7552999999999997E-2</v>
      </c>
      <c r="AT100" s="355">
        <f>'3M - LGS'!AT100</f>
        <v>7.9729999999999995E-2</v>
      </c>
      <c r="AU100" s="355">
        <f>'3M - LGS'!AU100</f>
        <v>7.6447000000000001E-2</v>
      </c>
      <c r="AV100" s="355">
        <f>'3M - LGS'!AV100</f>
        <v>4.2173000000000002E-2</v>
      </c>
      <c r="AW100" s="355">
        <f>'3M - LGS'!AW100</f>
        <v>4.2111999999999997E-2</v>
      </c>
      <c r="AX100" s="355">
        <f>'3M - LGS'!AX100</f>
        <v>4.0072999999999998E-2</v>
      </c>
      <c r="AY100" s="355">
        <f>'3M - LGS'!AY100</f>
        <v>3.8844999999999998E-2</v>
      </c>
    </row>
    <row r="101" spans="1:51" x14ac:dyDescent="0.25">
      <c r="A101" s="625"/>
      <c r="B101" s="11" t="s">
        <v>5</v>
      </c>
      <c r="C101" s="292">
        <f>'3M - LGS'!C101</f>
        <v>3.2899999999999999E-2</v>
      </c>
      <c r="D101" s="292">
        <f>'3M - LGS'!D101</f>
        <v>3.3628999999999999E-2</v>
      </c>
      <c r="E101" s="292">
        <f>'3M - LGS'!E101</f>
        <v>3.4622E-2</v>
      </c>
      <c r="F101" s="292">
        <f>'3M - LGS'!F101</f>
        <v>3.3774999999999999E-2</v>
      </c>
      <c r="G101" s="292">
        <f>'3M - LGS'!G101</f>
        <v>3.6714999999999998E-2</v>
      </c>
      <c r="H101" s="292">
        <f>'3M - LGS'!H101</f>
        <v>6.8380999999999997E-2</v>
      </c>
      <c r="I101" s="292">
        <f>'3M - LGS'!I101</f>
        <v>6.6040000000000001E-2</v>
      </c>
      <c r="J101" s="292">
        <f>'3M - LGS'!J101</f>
        <v>6.8090999999999999E-2</v>
      </c>
      <c r="K101" s="292">
        <f>'3M - LGS'!K101</f>
        <v>6.6092999999999999E-2</v>
      </c>
      <c r="L101" s="292">
        <f>'3M - LGS'!L101</f>
        <v>3.5712000000000001E-2</v>
      </c>
      <c r="M101" s="292">
        <f>'3M - LGS'!M101</f>
        <v>3.6135E-2</v>
      </c>
      <c r="N101" s="292">
        <f>'3M - LGS'!N101</f>
        <v>3.3574E-2</v>
      </c>
      <c r="O101" s="292">
        <f>'3M - LGS'!O101</f>
        <v>3.2899999999999999E-2</v>
      </c>
      <c r="P101" s="292">
        <f>'3M - LGS'!P101</f>
        <v>3.3628999999999999E-2</v>
      </c>
      <c r="Q101" s="355">
        <f>'3M - LGS'!Q101</f>
        <v>3.8399999999999997E-2</v>
      </c>
      <c r="R101" s="355">
        <f>'3M - LGS'!R101</f>
        <v>3.9986000000000001E-2</v>
      </c>
      <c r="S101" s="355">
        <f>'3M - LGS'!S101</f>
        <v>4.1888000000000002E-2</v>
      </c>
      <c r="T101" s="355">
        <f>'3M - LGS'!T101</f>
        <v>7.8059000000000003E-2</v>
      </c>
      <c r="U101" s="355">
        <f>'3M - LGS'!U101</f>
        <v>7.3399000000000006E-2</v>
      </c>
      <c r="V101" s="355">
        <f>'3M - LGS'!V101</f>
        <v>7.5392000000000001E-2</v>
      </c>
      <c r="W101" s="355">
        <f>'3M - LGS'!W101</f>
        <v>7.4381000000000003E-2</v>
      </c>
      <c r="X101" s="355">
        <f>'3M - LGS'!X101</f>
        <v>4.0177999999999998E-2</v>
      </c>
      <c r="Y101" s="355">
        <f>'3M - LGS'!Y101</f>
        <v>4.0493000000000001E-2</v>
      </c>
      <c r="Z101" s="355">
        <f>'3M - LGS'!Z101</f>
        <v>3.8906999999999997E-2</v>
      </c>
      <c r="AA101" s="355">
        <f>'3M - LGS'!AA101</f>
        <v>3.7309000000000002E-2</v>
      </c>
      <c r="AB101" s="355">
        <f>'3M - LGS'!AB101</f>
        <v>3.7734999999999998E-2</v>
      </c>
      <c r="AC101" s="355">
        <f>'3M - LGS'!AC101</f>
        <v>3.8399999999999997E-2</v>
      </c>
      <c r="AD101" s="355">
        <f>'3M - LGS'!AD101</f>
        <v>3.9986000000000001E-2</v>
      </c>
      <c r="AE101" s="355">
        <f>'3M - LGS'!AE101</f>
        <v>4.1888000000000002E-2</v>
      </c>
      <c r="AF101" s="355">
        <f>'3M - LGS'!AF101</f>
        <v>7.8059000000000003E-2</v>
      </c>
      <c r="AG101" s="355">
        <f>'3M - LGS'!AG101</f>
        <v>7.3399000000000006E-2</v>
      </c>
      <c r="AH101" s="355">
        <f>'3M - LGS'!AH101</f>
        <v>7.5392000000000001E-2</v>
      </c>
      <c r="AI101" s="355">
        <f>'3M - LGS'!AI101</f>
        <v>7.4381000000000003E-2</v>
      </c>
      <c r="AJ101" s="355">
        <f>'3M - LGS'!AJ101</f>
        <v>4.0177999999999998E-2</v>
      </c>
      <c r="AK101" s="355">
        <f>'3M - LGS'!AK101</f>
        <v>4.0493000000000001E-2</v>
      </c>
      <c r="AL101" s="355">
        <f>'3M - LGS'!AL101</f>
        <v>3.8906999999999997E-2</v>
      </c>
      <c r="AM101" s="355">
        <f>'3M - LGS'!AM101</f>
        <v>3.7309000000000002E-2</v>
      </c>
      <c r="AN101" s="355">
        <f>'3M - LGS'!AN101</f>
        <v>3.7734999999999998E-2</v>
      </c>
      <c r="AO101" s="355">
        <f>'3M - LGS'!AO101</f>
        <v>3.8399999999999997E-2</v>
      </c>
      <c r="AP101" s="355">
        <f>'3M - LGS'!AP101</f>
        <v>3.9986000000000001E-2</v>
      </c>
      <c r="AQ101" s="355">
        <f>'3M - LGS'!AQ101</f>
        <v>4.1888000000000002E-2</v>
      </c>
      <c r="AR101" s="355">
        <f>'3M - LGS'!AR101</f>
        <v>7.8059000000000003E-2</v>
      </c>
      <c r="AS101" s="355">
        <f>'3M - LGS'!AS101</f>
        <v>7.3399000000000006E-2</v>
      </c>
      <c r="AT101" s="355">
        <f>'3M - LGS'!AT101</f>
        <v>7.5392000000000001E-2</v>
      </c>
      <c r="AU101" s="355">
        <f>'3M - LGS'!AU101</f>
        <v>7.4381000000000003E-2</v>
      </c>
      <c r="AV101" s="355">
        <f>'3M - LGS'!AV101</f>
        <v>4.0177999999999998E-2</v>
      </c>
      <c r="AW101" s="355">
        <f>'3M - LGS'!AW101</f>
        <v>4.0493000000000001E-2</v>
      </c>
      <c r="AX101" s="355">
        <f>'3M - LGS'!AX101</f>
        <v>3.8906999999999997E-2</v>
      </c>
      <c r="AY101" s="355">
        <f>'3M - LGS'!AY101</f>
        <v>3.7309000000000002E-2</v>
      </c>
    </row>
    <row r="102" spans="1:51" x14ac:dyDescent="0.25">
      <c r="A102" s="625"/>
      <c r="B102" s="11" t="s">
        <v>23</v>
      </c>
      <c r="C102" s="292">
        <f>'3M - LGS'!C102</f>
        <v>3.2899999999999999E-2</v>
      </c>
      <c r="D102" s="292">
        <f>'3M - LGS'!D102</f>
        <v>3.3628999999999999E-2</v>
      </c>
      <c r="E102" s="292">
        <f>'3M - LGS'!E102</f>
        <v>3.4622E-2</v>
      </c>
      <c r="F102" s="292">
        <f>'3M - LGS'!F102</f>
        <v>3.3774999999999999E-2</v>
      </c>
      <c r="G102" s="292">
        <f>'3M - LGS'!G102</f>
        <v>3.6714999999999998E-2</v>
      </c>
      <c r="H102" s="292">
        <f>'3M - LGS'!H102</f>
        <v>6.8380999999999997E-2</v>
      </c>
      <c r="I102" s="292">
        <f>'3M - LGS'!I102</f>
        <v>6.6040000000000001E-2</v>
      </c>
      <c r="J102" s="292">
        <f>'3M - LGS'!J102</f>
        <v>6.8090999999999999E-2</v>
      </c>
      <c r="K102" s="292">
        <f>'3M - LGS'!K102</f>
        <v>6.6092999999999999E-2</v>
      </c>
      <c r="L102" s="292">
        <f>'3M - LGS'!L102</f>
        <v>3.5712000000000001E-2</v>
      </c>
      <c r="M102" s="292">
        <f>'3M - LGS'!M102</f>
        <v>3.6135E-2</v>
      </c>
      <c r="N102" s="292">
        <f>'3M - LGS'!N102</f>
        <v>3.3574E-2</v>
      </c>
      <c r="O102" s="292">
        <f>'3M - LGS'!O102</f>
        <v>3.2899999999999999E-2</v>
      </c>
      <c r="P102" s="292">
        <f>'3M - LGS'!P102</f>
        <v>3.3628999999999999E-2</v>
      </c>
      <c r="Q102" s="355">
        <f>'3M - LGS'!Q102</f>
        <v>3.8399999999999997E-2</v>
      </c>
      <c r="R102" s="355">
        <f>'3M - LGS'!R102</f>
        <v>3.9986000000000001E-2</v>
      </c>
      <c r="S102" s="355">
        <f>'3M - LGS'!S102</f>
        <v>4.1888000000000002E-2</v>
      </c>
      <c r="T102" s="355">
        <f>'3M - LGS'!T102</f>
        <v>7.8059000000000003E-2</v>
      </c>
      <c r="U102" s="355">
        <f>'3M - LGS'!U102</f>
        <v>7.3399000000000006E-2</v>
      </c>
      <c r="V102" s="355">
        <f>'3M - LGS'!V102</f>
        <v>7.5392000000000001E-2</v>
      </c>
      <c r="W102" s="355">
        <f>'3M - LGS'!W102</f>
        <v>7.4381000000000003E-2</v>
      </c>
      <c r="X102" s="355">
        <f>'3M - LGS'!X102</f>
        <v>4.0177999999999998E-2</v>
      </c>
      <c r="Y102" s="355">
        <f>'3M - LGS'!Y102</f>
        <v>4.0493000000000001E-2</v>
      </c>
      <c r="Z102" s="355">
        <f>'3M - LGS'!Z102</f>
        <v>3.8906999999999997E-2</v>
      </c>
      <c r="AA102" s="355">
        <f>'3M - LGS'!AA102</f>
        <v>3.7309000000000002E-2</v>
      </c>
      <c r="AB102" s="355">
        <f>'3M - LGS'!AB102</f>
        <v>3.7734999999999998E-2</v>
      </c>
      <c r="AC102" s="355">
        <f>'3M - LGS'!AC102</f>
        <v>3.8399999999999997E-2</v>
      </c>
      <c r="AD102" s="355">
        <f>'3M - LGS'!AD102</f>
        <v>3.9986000000000001E-2</v>
      </c>
      <c r="AE102" s="355">
        <f>'3M - LGS'!AE102</f>
        <v>4.1888000000000002E-2</v>
      </c>
      <c r="AF102" s="355">
        <f>'3M - LGS'!AF102</f>
        <v>7.8059000000000003E-2</v>
      </c>
      <c r="AG102" s="355">
        <f>'3M - LGS'!AG102</f>
        <v>7.3399000000000006E-2</v>
      </c>
      <c r="AH102" s="355">
        <f>'3M - LGS'!AH102</f>
        <v>7.5392000000000001E-2</v>
      </c>
      <c r="AI102" s="355">
        <f>'3M - LGS'!AI102</f>
        <v>7.4381000000000003E-2</v>
      </c>
      <c r="AJ102" s="355">
        <f>'3M - LGS'!AJ102</f>
        <v>4.0177999999999998E-2</v>
      </c>
      <c r="AK102" s="355">
        <f>'3M - LGS'!AK102</f>
        <v>4.0493000000000001E-2</v>
      </c>
      <c r="AL102" s="355">
        <f>'3M - LGS'!AL102</f>
        <v>3.8906999999999997E-2</v>
      </c>
      <c r="AM102" s="355">
        <f>'3M - LGS'!AM102</f>
        <v>3.7309000000000002E-2</v>
      </c>
      <c r="AN102" s="355">
        <f>'3M - LGS'!AN102</f>
        <v>3.7734999999999998E-2</v>
      </c>
      <c r="AO102" s="355">
        <f>'3M - LGS'!AO102</f>
        <v>3.8399999999999997E-2</v>
      </c>
      <c r="AP102" s="355">
        <f>'3M - LGS'!AP102</f>
        <v>3.9986000000000001E-2</v>
      </c>
      <c r="AQ102" s="355">
        <f>'3M - LGS'!AQ102</f>
        <v>4.1888000000000002E-2</v>
      </c>
      <c r="AR102" s="355">
        <f>'3M - LGS'!AR102</f>
        <v>7.8059000000000003E-2</v>
      </c>
      <c r="AS102" s="355">
        <f>'3M - LGS'!AS102</f>
        <v>7.3399000000000006E-2</v>
      </c>
      <c r="AT102" s="355">
        <f>'3M - LGS'!AT102</f>
        <v>7.5392000000000001E-2</v>
      </c>
      <c r="AU102" s="355">
        <f>'3M - LGS'!AU102</f>
        <v>7.4381000000000003E-2</v>
      </c>
      <c r="AV102" s="355">
        <f>'3M - LGS'!AV102</f>
        <v>4.0177999999999998E-2</v>
      </c>
      <c r="AW102" s="355">
        <f>'3M - LGS'!AW102</f>
        <v>4.0493000000000001E-2</v>
      </c>
      <c r="AX102" s="355">
        <f>'3M - LGS'!AX102</f>
        <v>3.8906999999999997E-2</v>
      </c>
      <c r="AY102" s="355">
        <f>'3M - LGS'!AY102</f>
        <v>3.7309000000000002E-2</v>
      </c>
    </row>
    <row r="103" spans="1:51" x14ac:dyDescent="0.25">
      <c r="A103" s="625"/>
      <c r="B103" s="11" t="s">
        <v>24</v>
      </c>
      <c r="C103" s="292">
        <f>'3M - LGS'!C103</f>
        <v>3.2899999999999999E-2</v>
      </c>
      <c r="D103" s="292">
        <f>'3M - LGS'!D103</f>
        <v>3.3628999999999999E-2</v>
      </c>
      <c r="E103" s="292">
        <f>'3M - LGS'!E103</f>
        <v>3.4622E-2</v>
      </c>
      <c r="F103" s="292">
        <f>'3M - LGS'!F103</f>
        <v>3.3774999999999999E-2</v>
      </c>
      <c r="G103" s="292">
        <f>'3M - LGS'!G103</f>
        <v>3.6714999999999998E-2</v>
      </c>
      <c r="H103" s="292">
        <f>'3M - LGS'!H103</f>
        <v>6.8380999999999997E-2</v>
      </c>
      <c r="I103" s="292">
        <f>'3M - LGS'!I103</f>
        <v>6.6040000000000001E-2</v>
      </c>
      <c r="J103" s="292">
        <f>'3M - LGS'!J103</f>
        <v>6.8090999999999999E-2</v>
      </c>
      <c r="K103" s="292">
        <f>'3M - LGS'!K103</f>
        <v>6.6092999999999999E-2</v>
      </c>
      <c r="L103" s="292">
        <f>'3M - LGS'!L103</f>
        <v>3.5712000000000001E-2</v>
      </c>
      <c r="M103" s="292">
        <f>'3M - LGS'!M103</f>
        <v>3.6135E-2</v>
      </c>
      <c r="N103" s="292">
        <f>'3M - LGS'!N103</f>
        <v>3.3574E-2</v>
      </c>
      <c r="O103" s="292">
        <f>'3M - LGS'!O103</f>
        <v>3.2899999999999999E-2</v>
      </c>
      <c r="P103" s="292">
        <f>'3M - LGS'!P103</f>
        <v>3.3628999999999999E-2</v>
      </c>
      <c r="Q103" s="355">
        <f>'3M - LGS'!Q103</f>
        <v>3.8399999999999997E-2</v>
      </c>
      <c r="R103" s="355">
        <f>'3M - LGS'!R103</f>
        <v>3.9986000000000001E-2</v>
      </c>
      <c r="S103" s="355">
        <f>'3M - LGS'!S103</f>
        <v>4.1888000000000002E-2</v>
      </c>
      <c r="T103" s="355">
        <f>'3M - LGS'!T103</f>
        <v>7.8059000000000003E-2</v>
      </c>
      <c r="U103" s="355">
        <f>'3M - LGS'!U103</f>
        <v>7.3399000000000006E-2</v>
      </c>
      <c r="V103" s="355">
        <f>'3M - LGS'!V103</f>
        <v>7.5392000000000001E-2</v>
      </c>
      <c r="W103" s="355">
        <f>'3M - LGS'!W103</f>
        <v>7.4381000000000003E-2</v>
      </c>
      <c r="X103" s="355">
        <f>'3M - LGS'!X103</f>
        <v>4.0177999999999998E-2</v>
      </c>
      <c r="Y103" s="355">
        <f>'3M - LGS'!Y103</f>
        <v>4.0493000000000001E-2</v>
      </c>
      <c r="Z103" s="355">
        <f>'3M - LGS'!Z103</f>
        <v>3.8906999999999997E-2</v>
      </c>
      <c r="AA103" s="355">
        <f>'3M - LGS'!AA103</f>
        <v>3.7309000000000002E-2</v>
      </c>
      <c r="AB103" s="355">
        <f>'3M - LGS'!AB103</f>
        <v>3.7734999999999998E-2</v>
      </c>
      <c r="AC103" s="355">
        <f>'3M - LGS'!AC103</f>
        <v>3.8399999999999997E-2</v>
      </c>
      <c r="AD103" s="355">
        <f>'3M - LGS'!AD103</f>
        <v>3.9986000000000001E-2</v>
      </c>
      <c r="AE103" s="355">
        <f>'3M - LGS'!AE103</f>
        <v>4.1888000000000002E-2</v>
      </c>
      <c r="AF103" s="355">
        <f>'3M - LGS'!AF103</f>
        <v>7.8059000000000003E-2</v>
      </c>
      <c r="AG103" s="355">
        <f>'3M - LGS'!AG103</f>
        <v>7.3399000000000006E-2</v>
      </c>
      <c r="AH103" s="355">
        <f>'3M - LGS'!AH103</f>
        <v>7.5392000000000001E-2</v>
      </c>
      <c r="AI103" s="355">
        <f>'3M - LGS'!AI103</f>
        <v>7.4381000000000003E-2</v>
      </c>
      <c r="AJ103" s="355">
        <f>'3M - LGS'!AJ103</f>
        <v>4.0177999999999998E-2</v>
      </c>
      <c r="AK103" s="355">
        <f>'3M - LGS'!AK103</f>
        <v>4.0493000000000001E-2</v>
      </c>
      <c r="AL103" s="355">
        <f>'3M - LGS'!AL103</f>
        <v>3.8906999999999997E-2</v>
      </c>
      <c r="AM103" s="355">
        <f>'3M - LGS'!AM103</f>
        <v>3.7309000000000002E-2</v>
      </c>
      <c r="AN103" s="355">
        <f>'3M - LGS'!AN103</f>
        <v>3.7734999999999998E-2</v>
      </c>
      <c r="AO103" s="355">
        <f>'3M - LGS'!AO103</f>
        <v>3.8399999999999997E-2</v>
      </c>
      <c r="AP103" s="355">
        <f>'3M - LGS'!AP103</f>
        <v>3.9986000000000001E-2</v>
      </c>
      <c r="AQ103" s="355">
        <f>'3M - LGS'!AQ103</f>
        <v>4.1888000000000002E-2</v>
      </c>
      <c r="AR103" s="355">
        <f>'3M - LGS'!AR103</f>
        <v>7.8059000000000003E-2</v>
      </c>
      <c r="AS103" s="355">
        <f>'3M - LGS'!AS103</f>
        <v>7.3399000000000006E-2</v>
      </c>
      <c r="AT103" s="355">
        <f>'3M - LGS'!AT103</f>
        <v>7.5392000000000001E-2</v>
      </c>
      <c r="AU103" s="355">
        <f>'3M - LGS'!AU103</f>
        <v>7.4381000000000003E-2</v>
      </c>
      <c r="AV103" s="355">
        <f>'3M - LGS'!AV103</f>
        <v>4.0177999999999998E-2</v>
      </c>
      <c r="AW103" s="355">
        <f>'3M - LGS'!AW103</f>
        <v>4.0493000000000001E-2</v>
      </c>
      <c r="AX103" s="355">
        <f>'3M - LGS'!AX103</f>
        <v>3.8906999999999997E-2</v>
      </c>
      <c r="AY103" s="355">
        <f>'3M - LGS'!AY103</f>
        <v>3.7309000000000002E-2</v>
      </c>
    </row>
    <row r="104" spans="1:51" x14ac:dyDescent="0.25">
      <c r="A104" s="625"/>
      <c r="B104" s="11" t="s">
        <v>7</v>
      </c>
      <c r="C104" s="292">
        <f>'3M - LGS'!C104</f>
        <v>3.1757000000000001E-2</v>
      </c>
      <c r="D104" s="292">
        <f>'3M - LGS'!D104</f>
        <v>3.2323999999999999E-2</v>
      </c>
      <c r="E104" s="292">
        <f>'3M - LGS'!E104</f>
        <v>3.3225999999999999E-2</v>
      </c>
      <c r="F104" s="292">
        <f>'3M - LGS'!F104</f>
        <v>3.3493000000000002E-2</v>
      </c>
      <c r="G104" s="292">
        <f>'3M - LGS'!G104</f>
        <v>3.5507999999999998E-2</v>
      </c>
      <c r="H104" s="292">
        <f>'3M - LGS'!H104</f>
        <v>6.5448999999999993E-2</v>
      </c>
      <c r="I104" s="292">
        <f>'3M - LGS'!I104</f>
        <v>6.3149999999999998E-2</v>
      </c>
      <c r="J104" s="292">
        <f>'3M - LGS'!J104</f>
        <v>6.5251000000000003E-2</v>
      </c>
      <c r="K104" s="292">
        <f>'3M - LGS'!K104</f>
        <v>6.3331999999999999E-2</v>
      </c>
      <c r="L104" s="292">
        <f>'3M - LGS'!L104</f>
        <v>3.4426999999999999E-2</v>
      </c>
      <c r="M104" s="292">
        <f>'3M - LGS'!M104</f>
        <v>3.4855999999999998E-2</v>
      </c>
      <c r="N104" s="292">
        <f>'3M - LGS'!N104</f>
        <v>3.2490999999999999E-2</v>
      </c>
      <c r="O104" s="292">
        <f>'3M - LGS'!O104</f>
        <v>3.1757000000000001E-2</v>
      </c>
      <c r="P104" s="292">
        <f>'3M - LGS'!P104</f>
        <v>3.2323999999999999E-2</v>
      </c>
      <c r="Q104" s="355">
        <f>'3M - LGS'!Q104</f>
        <v>3.7088999999999997E-2</v>
      </c>
      <c r="R104" s="355">
        <f>'3M - LGS'!R104</f>
        <v>3.9086999999999997E-2</v>
      </c>
      <c r="S104" s="355">
        <f>'3M - LGS'!S104</f>
        <v>4.0485E-2</v>
      </c>
      <c r="T104" s="355">
        <f>'3M - LGS'!T104</f>
        <v>7.4872999999999995E-2</v>
      </c>
      <c r="U104" s="355">
        <f>'3M - LGS'!U104</f>
        <v>7.0265999999999995E-2</v>
      </c>
      <c r="V104" s="355">
        <f>'3M - LGS'!V104</f>
        <v>7.2264999999999996E-2</v>
      </c>
      <c r="W104" s="355">
        <f>'3M - LGS'!W104</f>
        <v>7.1319999999999995E-2</v>
      </c>
      <c r="X104" s="355">
        <f>'3M - LGS'!X104</f>
        <v>3.8855000000000001E-2</v>
      </c>
      <c r="Y104" s="355">
        <f>'3M - LGS'!Y104</f>
        <v>3.9156999999999997E-2</v>
      </c>
      <c r="Z104" s="355">
        <f>'3M - LGS'!Z104</f>
        <v>3.7668E-2</v>
      </c>
      <c r="AA104" s="355">
        <f>'3M - LGS'!AA104</f>
        <v>3.6126999999999999E-2</v>
      </c>
      <c r="AB104" s="355">
        <f>'3M - LGS'!AB104</f>
        <v>3.6472999999999998E-2</v>
      </c>
      <c r="AC104" s="355">
        <f>'3M - LGS'!AC104</f>
        <v>3.7088999999999997E-2</v>
      </c>
      <c r="AD104" s="355">
        <f>'3M - LGS'!AD104</f>
        <v>3.9086999999999997E-2</v>
      </c>
      <c r="AE104" s="355">
        <f>'3M - LGS'!AE104</f>
        <v>4.0485E-2</v>
      </c>
      <c r="AF104" s="355">
        <f>'3M - LGS'!AF104</f>
        <v>7.4872999999999995E-2</v>
      </c>
      <c r="AG104" s="355">
        <f>'3M - LGS'!AG104</f>
        <v>7.0265999999999995E-2</v>
      </c>
      <c r="AH104" s="355">
        <f>'3M - LGS'!AH104</f>
        <v>7.2264999999999996E-2</v>
      </c>
      <c r="AI104" s="355">
        <f>'3M - LGS'!AI104</f>
        <v>7.1319999999999995E-2</v>
      </c>
      <c r="AJ104" s="355">
        <f>'3M - LGS'!AJ104</f>
        <v>3.8855000000000001E-2</v>
      </c>
      <c r="AK104" s="355">
        <f>'3M - LGS'!AK104</f>
        <v>3.9156999999999997E-2</v>
      </c>
      <c r="AL104" s="355">
        <f>'3M - LGS'!AL104</f>
        <v>3.7668E-2</v>
      </c>
      <c r="AM104" s="355">
        <f>'3M - LGS'!AM104</f>
        <v>3.6126999999999999E-2</v>
      </c>
      <c r="AN104" s="355">
        <f>'3M - LGS'!AN104</f>
        <v>3.6472999999999998E-2</v>
      </c>
      <c r="AO104" s="355">
        <f>'3M - LGS'!AO104</f>
        <v>3.7088999999999997E-2</v>
      </c>
      <c r="AP104" s="355">
        <f>'3M - LGS'!AP104</f>
        <v>3.9086999999999997E-2</v>
      </c>
      <c r="AQ104" s="355">
        <f>'3M - LGS'!AQ104</f>
        <v>4.0485E-2</v>
      </c>
      <c r="AR104" s="355">
        <f>'3M - LGS'!AR104</f>
        <v>7.4872999999999995E-2</v>
      </c>
      <c r="AS104" s="355">
        <f>'3M - LGS'!AS104</f>
        <v>7.0265999999999995E-2</v>
      </c>
      <c r="AT104" s="355">
        <f>'3M - LGS'!AT104</f>
        <v>7.2264999999999996E-2</v>
      </c>
      <c r="AU104" s="355">
        <f>'3M - LGS'!AU104</f>
        <v>7.1319999999999995E-2</v>
      </c>
      <c r="AV104" s="355">
        <f>'3M - LGS'!AV104</f>
        <v>3.8855000000000001E-2</v>
      </c>
      <c r="AW104" s="355">
        <f>'3M - LGS'!AW104</f>
        <v>3.9156999999999997E-2</v>
      </c>
      <c r="AX104" s="355">
        <f>'3M - LGS'!AX104</f>
        <v>3.7668E-2</v>
      </c>
      <c r="AY104" s="355">
        <f>'3M - LGS'!AY104</f>
        <v>3.6126999999999999E-2</v>
      </c>
    </row>
    <row r="105" spans="1:51" ht="15.75" thickBot="1" x14ac:dyDescent="0.3">
      <c r="A105" s="626"/>
      <c r="B105" s="15" t="s">
        <v>8</v>
      </c>
      <c r="C105" s="291">
        <f>'3M - LGS'!C105</f>
        <v>3.3896000000000003E-2</v>
      </c>
      <c r="D105" s="291">
        <f>'3M - LGS'!D105</f>
        <v>3.3889000000000002E-2</v>
      </c>
      <c r="E105" s="291">
        <f>'3M - LGS'!E105</f>
        <v>3.4446999999999998E-2</v>
      </c>
      <c r="F105" s="291">
        <f>'3M - LGS'!F105</f>
        <v>3.6944999999999999E-2</v>
      </c>
      <c r="G105" s="291">
        <f>'3M - LGS'!G105</f>
        <v>3.9467000000000002E-2</v>
      </c>
      <c r="H105" s="291">
        <f>'3M - LGS'!H105</f>
        <v>7.3371000000000006E-2</v>
      </c>
      <c r="I105" s="291">
        <f>'3M - LGS'!I105</f>
        <v>7.0692000000000005E-2</v>
      </c>
      <c r="J105" s="291">
        <f>'3M - LGS'!J105</f>
        <v>7.3050000000000004E-2</v>
      </c>
      <c r="K105" s="291">
        <f>'3M - LGS'!K105</f>
        <v>6.9253999999999996E-2</v>
      </c>
      <c r="L105" s="291">
        <f>'3M - LGS'!L105</f>
        <v>3.8316000000000003E-2</v>
      </c>
      <c r="M105" s="291">
        <f>'3M - LGS'!M105</f>
        <v>3.8210000000000001E-2</v>
      </c>
      <c r="N105" s="291">
        <f>'3M - LGS'!N105</f>
        <v>3.5223999999999998E-2</v>
      </c>
      <c r="O105" s="291">
        <f>'3M - LGS'!O105</f>
        <v>3.3896000000000003E-2</v>
      </c>
      <c r="P105" s="291">
        <f>'3M - LGS'!P105</f>
        <v>3.3889000000000002E-2</v>
      </c>
      <c r="Q105" s="354">
        <f>'3M - LGS'!Q105</f>
        <v>3.8561999999999999E-2</v>
      </c>
      <c r="R105" s="354">
        <f>'3M - LGS'!R105</f>
        <v>4.1709000000000003E-2</v>
      </c>
      <c r="S105" s="354">
        <f>'3M - LGS'!S105</f>
        <v>4.3366000000000002E-2</v>
      </c>
      <c r="T105" s="354">
        <f>'3M - LGS'!T105</f>
        <v>8.3459000000000005E-2</v>
      </c>
      <c r="U105" s="354">
        <f>'3M - LGS'!U105</f>
        <v>7.8425999999999996E-2</v>
      </c>
      <c r="V105" s="354">
        <f>'3M - LGS'!V105</f>
        <v>8.0837000000000006E-2</v>
      </c>
      <c r="W105" s="354">
        <f>'3M - LGS'!W105</f>
        <v>7.7883999999999995E-2</v>
      </c>
      <c r="X105" s="354">
        <f>'3M - LGS'!X105</f>
        <v>4.1547000000000001E-2</v>
      </c>
      <c r="Y105" s="354">
        <f>'3M - LGS'!Y105</f>
        <v>4.1628999999999999E-2</v>
      </c>
      <c r="Z105" s="354">
        <f>'3M - LGS'!Z105</f>
        <v>3.9898000000000003E-2</v>
      </c>
      <c r="AA105" s="354">
        <f>'3M - LGS'!AA105</f>
        <v>3.7960000000000001E-2</v>
      </c>
      <c r="AB105" s="354">
        <f>'3M - LGS'!AB105</f>
        <v>3.8075999999999999E-2</v>
      </c>
      <c r="AC105" s="354">
        <f>'3M - LGS'!AC105</f>
        <v>3.8561999999999999E-2</v>
      </c>
      <c r="AD105" s="354">
        <f>'3M - LGS'!AD105</f>
        <v>4.1709000000000003E-2</v>
      </c>
      <c r="AE105" s="354">
        <f>'3M - LGS'!AE105</f>
        <v>4.3366000000000002E-2</v>
      </c>
      <c r="AF105" s="354">
        <f>'3M - LGS'!AF105</f>
        <v>8.3459000000000005E-2</v>
      </c>
      <c r="AG105" s="354">
        <f>'3M - LGS'!AG105</f>
        <v>7.8425999999999996E-2</v>
      </c>
      <c r="AH105" s="354">
        <f>'3M - LGS'!AH105</f>
        <v>8.0837000000000006E-2</v>
      </c>
      <c r="AI105" s="354">
        <f>'3M - LGS'!AI105</f>
        <v>7.7883999999999995E-2</v>
      </c>
      <c r="AJ105" s="354">
        <f>'3M - LGS'!AJ105</f>
        <v>4.1547000000000001E-2</v>
      </c>
      <c r="AK105" s="354">
        <f>'3M - LGS'!AK105</f>
        <v>4.1628999999999999E-2</v>
      </c>
      <c r="AL105" s="354">
        <f>'3M - LGS'!AL105</f>
        <v>3.9898000000000003E-2</v>
      </c>
      <c r="AM105" s="354">
        <f>'3M - LGS'!AM105</f>
        <v>3.7960000000000001E-2</v>
      </c>
      <c r="AN105" s="354">
        <f>'3M - LGS'!AN105</f>
        <v>3.8075999999999999E-2</v>
      </c>
      <c r="AO105" s="354">
        <f>'3M - LGS'!AO105</f>
        <v>3.8561999999999999E-2</v>
      </c>
      <c r="AP105" s="354">
        <f>'3M - LGS'!AP105</f>
        <v>4.1709000000000003E-2</v>
      </c>
      <c r="AQ105" s="354">
        <f>'3M - LGS'!AQ105</f>
        <v>4.3366000000000002E-2</v>
      </c>
      <c r="AR105" s="354">
        <f>'3M - LGS'!AR105</f>
        <v>8.3459000000000005E-2</v>
      </c>
      <c r="AS105" s="354">
        <f>'3M - LGS'!AS105</f>
        <v>7.8425999999999996E-2</v>
      </c>
      <c r="AT105" s="354">
        <f>'3M - LGS'!AT105</f>
        <v>8.0837000000000006E-2</v>
      </c>
      <c r="AU105" s="354">
        <f>'3M - LGS'!AU105</f>
        <v>7.7883999999999995E-2</v>
      </c>
      <c r="AV105" s="354">
        <f>'3M - LGS'!AV105</f>
        <v>4.1547000000000001E-2</v>
      </c>
      <c r="AW105" s="354">
        <f>'3M - LGS'!AW105</f>
        <v>4.1628999999999999E-2</v>
      </c>
      <c r="AX105" s="354">
        <f>'3M - LGS'!AX105</f>
        <v>3.9898000000000003E-2</v>
      </c>
      <c r="AY105" s="354">
        <f>'3M - LGS'!AY105</f>
        <v>3.7960000000000001E-2</v>
      </c>
    </row>
    <row r="106" spans="1:51" ht="15.75" thickBot="1" x14ac:dyDescent="0.3">
      <c r="Q106" s="353" t="s">
        <v>218</v>
      </c>
    </row>
    <row r="107" spans="1:51" ht="15" customHeight="1" x14ac:dyDescent="0.25">
      <c r="A107" s="604" t="s">
        <v>122</v>
      </c>
      <c r="B107" s="124" t="s">
        <v>123</v>
      </c>
      <c r="C107" s="125"/>
      <c r="D107" s="125"/>
      <c r="E107" s="125"/>
      <c r="F107" s="125"/>
      <c r="G107" s="125"/>
      <c r="H107" s="125"/>
      <c r="I107" s="125"/>
      <c r="J107" s="125"/>
      <c r="K107" s="125"/>
      <c r="L107" s="125"/>
      <c r="M107" s="125"/>
      <c r="N107" s="125"/>
      <c r="O107" s="122" t="s">
        <v>123</v>
      </c>
      <c r="P107" s="121"/>
      <c r="Q107" s="121"/>
      <c r="R107" s="121"/>
      <c r="S107" s="121"/>
      <c r="T107" s="121"/>
      <c r="U107" s="121"/>
      <c r="V107" s="121"/>
      <c r="W107" s="121"/>
      <c r="X107" s="121"/>
      <c r="Y107" s="121"/>
      <c r="Z107" s="123"/>
      <c r="AA107" s="121" t="s">
        <v>123</v>
      </c>
      <c r="AB107" s="121"/>
      <c r="AC107" s="121"/>
      <c r="AD107" s="121"/>
      <c r="AE107" s="121"/>
      <c r="AF107" s="121"/>
      <c r="AG107" s="121"/>
      <c r="AH107" s="121"/>
      <c r="AI107" s="121"/>
      <c r="AJ107" s="121"/>
      <c r="AK107" s="121"/>
      <c r="AL107" s="121"/>
      <c r="AM107" s="122" t="s">
        <v>123</v>
      </c>
      <c r="AN107" s="121"/>
      <c r="AO107" s="121"/>
      <c r="AP107" s="121"/>
      <c r="AQ107" s="121"/>
      <c r="AR107" s="121"/>
      <c r="AS107" s="121"/>
      <c r="AT107" s="121"/>
      <c r="AU107" s="121"/>
      <c r="AV107" s="121"/>
      <c r="AW107" s="121"/>
      <c r="AX107" s="123"/>
      <c r="AY107" s="121" t="s">
        <v>123</v>
      </c>
    </row>
    <row r="108" spans="1:51" ht="15.75" thickBot="1" x14ac:dyDescent="0.3">
      <c r="A108" s="605"/>
      <c r="B108" s="627" t="s">
        <v>124</v>
      </c>
      <c r="C108" s="628"/>
      <c r="D108" s="628"/>
      <c r="E108" s="628"/>
      <c r="F108" s="628"/>
      <c r="G108" s="628"/>
      <c r="H108" s="628"/>
      <c r="I108" s="628"/>
      <c r="J108" s="628"/>
      <c r="K108" s="628"/>
      <c r="L108" s="628"/>
      <c r="M108" s="628"/>
      <c r="N108" s="629"/>
      <c r="O108" s="592" t="s">
        <v>220</v>
      </c>
      <c r="P108" s="593"/>
      <c r="Q108" s="593"/>
      <c r="R108" s="593"/>
      <c r="S108" s="593"/>
      <c r="T108" s="593"/>
      <c r="U108" s="593"/>
      <c r="V108" s="593"/>
      <c r="W108" s="593"/>
      <c r="X108" s="593"/>
      <c r="Y108" s="593"/>
      <c r="Z108" s="594"/>
      <c r="AA108" s="592" t="s">
        <v>220</v>
      </c>
      <c r="AB108" s="593"/>
      <c r="AC108" s="593"/>
      <c r="AD108" s="593"/>
      <c r="AE108" s="593"/>
      <c r="AF108" s="593"/>
      <c r="AG108" s="593"/>
      <c r="AH108" s="593"/>
      <c r="AI108" s="593"/>
      <c r="AJ108" s="593"/>
      <c r="AK108" s="593"/>
      <c r="AL108" s="594"/>
      <c r="AM108" s="592" t="s">
        <v>220</v>
      </c>
      <c r="AN108" s="593"/>
      <c r="AO108" s="593"/>
      <c r="AP108" s="593"/>
      <c r="AQ108" s="593"/>
      <c r="AR108" s="593"/>
      <c r="AS108" s="593"/>
      <c r="AT108" s="593"/>
      <c r="AU108" s="593"/>
      <c r="AV108" s="593"/>
      <c r="AW108" s="593"/>
      <c r="AX108" s="594"/>
      <c r="AY108" s="485" t="s">
        <v>220</v>
      </c>
    </row>
    <row r="109" spans="1:51" ht="15.75" thickBot="1" x14ac:dyDescent="0.3">
      <c r="A109" s="599"/>
      <c r="B109" s="258" t="s">
        <v>125</v>
      </c>
      <c r="C109" s="146">
        <f>C$4</f>
        <v>44197</v>
      </c>
      <c r="D109" s="146">
        <f t="shared" ref="D109:AY109" si="56">D$4</f>
        <v>44228</v>
      </c>
      <c r="E109" s="146">
        <f t="shared" si="56"/>
        <v>44256</v>
      </c>
      <c r="F109" s="146">
        <f t="shared" si="56"/>
        <v>44287</v>
      </c>
      <c r="G109" s="146">
        <f t="shared" si="56"/>
        <v>44317</v>
      </c>
      <c r="H109" s="146">
        <f t="shared" si="56"/>
        <v>44348</v>
      </c>
      <c r="I109" s="146">
        <f t="shared" si="56"/>
        <v>44378</v>
      </c>
      <c r="J109" s="146">
        <f t="shared" si="56"/>
        <v>44409</v>
      </c>
      <c r="K109" s="146">
        <f t="shared" si="56"/>
        <v>44440</v>
      </c>
      <c r="L109" s="146">
        <f t="shared" si="56"/>
        <v>44470</v>
      </c>
      <c r="M109" s="146">
        <f t="shared" si="56"/>
        <v>44501</v>
      </c>
      <c r="N109" s="146">
        <f t="shared" si="56"/>
        <v>44531</v>
      </c>
      <c r="O109" s="146">
        <f t="shared" si="56"/>
        <v>44562</v>
      </c>
      <c r="P109" s="146">
        <f t="shared" si="56"/>
        <v>44593</v>
      </c>
      <c r="Q109" s="146">
        <f t="shared" si="56"/>
        <v>44621</v>
      </c>
      <c r="R109" s="146">
        <f t="shared" si="56"/>
        <v>44652</v>
      </c>
      <c r="S109" s="146">
        <f t="shared" si="56"/>
        <v>44682</v>
      </c>
      <c r="T109" s="146">
        <f t="shared" si="56"/>
        <v>44713</v>
      </c>
      <c r="U109" s="146">
        <f t="shared" si="56"/>
        <v>44743</v>
      </c>
      <c r="V109" s="146">
        <f t="shared" si="56"/>
        <v>44774</v>
      </c>
      <c r="W109" s="146">
        <f t="shared" si="56"/>
        <v>44805</v>
      </c>
      <c r="X109" s="146">
        <f t="shared" si="56"/>
        <v>44835</v>
      </c>
      <c r="Y109" s="146">
        <f t="shared" si="56"/>
        <v>44866</v>
      </c>
      <c r="Z109" s="146">
        <f t="shared" si="56"/>
        <v>44896</v>
      </c>
      <c r="AA109" s="146">
        <f t="shared" si="56"/>
        <v>44927</v>
      </c>
      <c r="AB109" s="146">
        <f t="shared" si="56"/>
        <v>44958</v>
      </c>
      <c r="AC109" s="146">
        <f t="shared" si="56"/>
        <v>44986</v>
      </c>
      <c r="AD109" s="146">
        <f t="shared" si="56"/>
        <v>45017</v>
      </c>
      <c r="AE109" s="146">
        <f t="shared" si="56"/>
        <v>45047</v>
      </c>
      <c r="AF109" s="146">
        <f t="shared" si="56"/>
        <v>45078</v>
      </c>
      <c r="AG109" s="146">
        <f t="shared" si="56"/>
        <v>45108</v>
      </c>
      <c r="AH109" s="146">
        <f t="shared" si="56"/>
        <v>45139</v>
      </c>
      <c r="AI109" s="146">
        <f t="shared" si="56"/>
        <v>45170</v>
      </c>
      <c r="AJ109" s="146">
        <f t="shared" si="56"/>
        <v>45200</v>
      </c>
      <c r="AK109" s="146">
        <f t="shared" si="56"/>
        <v>45231</v>
      </c>
      <c r="AL109" s="146">
        <f t="shared" si="56"/>
        <v>45261</v>
      </c>
      <c r="AM109" s="146">
        <f t="shared" si="56"/>
        <v>45292</v>
      </c>
      <c r="AN109" s="146">
        <f t="shared" si="56"/>
        <v>45323</v>
      </c>
      <c r="AO109" s="146">
        <f t="shared" si="56"/>
        <v>45352</v>
      </c>
      <c r="AP109" s="146">
        <f t="shared" si="56"/>
        <v>45383</v>
      </c>
      <c r="AQ109" s="146">
        <f t="shared" si="56"/>
        <v>45413</v>
      </c>
      <c r="AR109" s="146">
        <f t="shared" si="56"/>
        <v>45444</v>
      </c>
      <c r="AS109" s="146">
        <f t="shared" si="56"/>
        <v>45474</v>
      </c>
      <c r="AT109" s="146">
        <f t="shared" si="56"/>
        <v>45505</v>
      </c>
      <c r="AU109" s="146">
        <f t="shared" si="56"/>
        <v>45536</v>
      </c>
      <c r="AV109" s="146">
        <f t="shared" si="56"/>
        <v>45566</v>
      </c>
      <c r="AW109" s="146">
        <f t="shared" si="56"/>
        <v>45597</v>
      </c>
      <c r="AX109" s="146">
        <f t="shared" si="56"/>
        <v>45627</v>
      </c>
      <c r="AY109" s="146">
        <f t="shared" si="56"/>
        <v>45658</v>
      </c>
    </row>
    <row r="110" spans="1:51" x14ac:dyDescent="0.25">
      <c r="A110" s="599"/>
      <c r="B110" s="242" t="s">
        <v>20</v>
      </c>
      <c r="C110" s="293">
        <f>'3M - LGS'!C110</f>
        <v>3.0047435906328628E-2</v>
      </c>
      <c r="D110" s="293">
        <f>'3M - LGS'!D110</f>
        <v>3.0682951773254422E-2</v>
      </c>
      <c r="E110" s="293">
        <f>'3M - LGS'!E110</f>
        <v>3.1521241016378376E-2</v>
      </c>
      <c r="F110" s="293">
        <f>'3M - LGS'!F110</f>
        <v>3.1083464351229287E-2</v>
      </c>
      <c r="G110" s="293">
        <f>'3M - LGS'!G110</f>
        <v>3.30671550853395E-2</v>
      </c>
      <c r="H110" s="293">
        <f>'3M - LGS'!H110</f>
        <v>5.898198580192094E-2</v>
      </c>
      <c r="I110" s="293">
        <f>'3M - LGS'!I110</f>
        <v>5.7406322354516301E-2</v>
      </c>
      <c r="J110" s="293">
        <f>'3M - LGS'!J110</f>
        <v>5.8854176634972645E-2</v>
      </c>
      <c r="K110" s="293">
        <f>'3M - LGS'!K110</f>
        <v>5.7598349214851484E-2</v>
      </c>
      <c r="L110" s="293">
        <f>'3M - LGS'!L110</f>
        <v>3.2066354392640169E-2</v>
      </c>
      <c r="M110" s="293">
        <f>'3M - LGS'!M110</f>
        <v>3.2516302023050919E-2</v>
      </c>
      <c r="N110" s="293">
        <f>'3M - LGS'!N110</f>
        <v>3.0728329424068494E-2</v>
      </c>
      <c r="O110" s="293">
        <f>'3M - LGS'!O110</f>
        <v>3.0047435906328628E-2</v>
      </c>
      <c r="P110" s="293">
        <f>'3M - LGS'!P110</f>
        <v>3.0682951773254422E-2</v>
      </c>
      <c r="Q110" s="356">
        <f>'3M - LGS'!Q110</f>
        <v>3.5906635980963289E-2</v>
      </c>
      <c r="R110" s="356">
        <f>'3M - LGS'!R110</f>
        <v>3.7660138895450668E-2</v>
      </c>
      <c r="S110" s="356">
        <f>'3M - LGS'!S110</f>
        <v>3.9158772240397544E-2</v>
      </c>
      <c r="T110" s="356">
        <f>'3M - LGS'!T110</f>
        <v>6.9056840546810022E-2</v>
      </c>
      <c r="U110" s="356">
        <f>'3M - LGS'!U110</f>
        <v>6.5496930490854602E-2</v>
      </c>
      <c r="V110" s="356">
        <f>'3M - LGS'!V110</f>
        <v>6.6832935753978404E-2</v>
      </c>
      <c r="W110" s="356">
        <f>'3M - LGS'!W110</f>
        <v>6.6446179190966334E-2</v>
      </c>
      <c r="X110" s="356">
        <f>'3M - LGS'!X110</f>
        <v>3.7220325784703655E-2</v>
      </c>
      <c r="Y110" s="356">
        <f>'3M - LGS'!Y110</f>
        <v>3.7524010624888422E-2</v>
      </c>
      <c r="Z110" s="356">
        <f>'3M - LGS'!Z110</f>
        <v>3.6464323899900848E-2</v>
      </c>
      <c r="AA110" s="356">
        <f>'3M - LGS'!AA110</f>
        <v>3.5019662668601133E-2</v>
      </c>
      <c r="AB110" s="356">
        <f>'3M - LGS'!AB110</f>
        <v>3.5403272321110998E-2</v>
      </c>
      <c r="AC110" s="356">
        <f>'3M - LGS'!AC110</f>
        <v>3.5906635980963289E-2</v>
      </c>
      <c r="AD110" s="356">
        <f>'3M - LGS'!AD110</f>
        <v>3.7660138895450668E-2</v>
      </c>
      <c r="AE110" s="356">
        <f>'3M - LGS'!AE110</f>
        <v>3.9158772240397544E-2</v>
      </c>
      <c r="AF110" s="356">
        <f>'3M - LGS'!AF110</f>
        <v>6.9056840546810022E-2</v>
      </c>
      <c r="AG110" s="356">
        <f>'3M - LGS'!AG110</f>
        <v>6.5496930490854602E-2</v>
      </c>
      <c r="AH110" s="356">
        <f>'3M - LGS'!AH110</f>
        <v>6.6832935753978404E-2</v>
      </c>
      <c r="AI110" s="356">
        <f>'3M - LGS'!AI110</f>
        <v>6.6446179190966334E-2</v>
      </c>
      <c r="AJ110" s="356">
        <f>'3M - LGS'!AJ110</f>
        <v>3.7220325784703655E-2</v>
      </c>
      <c r="AK110" s="356">
        <f>'3M - LGS'!AK110</f>
        <v>3.7524010624888422E-2</v>
      </c>
      <c r="AL110" s="356">
        <f>'3M - LGS'!AL110</f>
        <v>3.6464323899900848E-2</v>
      </c>
      <c r="AM110" s="356">
        <f>'3M - LGS'!AM110</f>
        <v>3.5019662668601133E-2</v>
      </c>
      <c r="AN110" s="356">
        <f>'3M - LGS'!AN110</f>
        <v>3.5403272321110998E-2</v>
      </c>
      <c r="AO110" s="356">
        <f>'3M - LGS'!AO110</f>
        <v>3.5906635980963289E-2</v>
      </c>
      <c r="AP110" s="356">
        <f>'3M - LGS'!AP110</f>
        <v>3.7660138895450668E-2</v>
      </c>
      <c r="AQ110" s="356">
        <f>'3M - LGS'!AQ110</f>
        <v>3.9158772240397544E-2</v>
      </c>
      <c r="AR110" s="356">
        <f>'3M - LGS'!AR110</f>
        <v>6.9056840546810022E-2</v>
      </c>
      <c r="AS110" s="356">
        <f>'3M - LGS'!AS110</f>
        <v>6.5496930490854602E-2</v>
      </c>
      <c r="AT110" s="356">
        <f>'3M - LGS'!AT110</f>
        <v>6.6832935753978404E-2</v>
      </c>
      <c r="AU110" s="356">
        <f>'3M - LGS'!AU110</f>
        <v>6.6446179190966334E-2</v>
      </c>
      <c r="AV110" s="356">
        <f>'3M - LGS'!AV110</f>
        <v>3.7220325784703655E-2</v>
      </c>
      <c r="AW110" s="356">
        <f>'3M - LGS'!AW110</f>
        <v>3.7524010624888422E-2</v>
      </c>
      <c r="AX110" s="356">
        <f>'3M - LGS'!AX110</f>
        <v>3.6464323899900848E-2</v>
      </c>
      <c r="AY110" s="356">
        <f>'3M - LGS'!AY110</f>
        <v>3.5019662668601133E-2</v>
      </c>
    </row>
    <row r="111" spans="1:51" x14ac:dyDescent="0.25">
      <c r="A111" s="599"/>
      <c r="B111" s="242" t="s">
        <v>0</v>
      </c>
      <c r="C111" s="293">
        <f>'3M - LGS'!C111</f>
        <v>3.1088718298159661E-2</v>
      </c>
      <c r="D111" s="293">
        <f>'3M - LGS'!D111</f>
        <v>3.2310141385779451E-2</v>
      </c>
      <c r="E111" s="293">
        <f>'3M - LGS'!E111</f>
        <v>3.4009812477182967E-2</v>
      </c>
      <c r="F111" s="293">
        <f>'3M - LGS'!F111</f>
        <v>3.1287121412679954E-2</v>
      </c>
      <c r="G111" s="293">
        <f>'3M - LGS'!G111</f>
        <v>3.6500600077863397E-2</v>
      </c>
      <c r="H111" s="293">
        <f>'3M - LGS'!H111</f>
        <v>6.9150929119490973E-2</v>
      </c>
      <c r="I111" s="293">
        <f>'3M - LGS'!I111</f>
        <v>6.5867332180788413E-2</v>
      </c>
      <c r="J111" s="293">
        <f>'3M - LGS'!J111</f>
        <v>6.8271763685987169E-2</v>
      </c>
      <c r="K111" s="293">
        <f>'3M - LGS'!K111</f>
        <v>6.7981341517486346E-2</v>
      </c>
      <c r="L111" s="293">
        <f>'3M - LGS'!L111</f>
        <v>3.2177869568350823E-2</v>
      </c>
      <c r="M111" s="293">
        <f>'3M - LGS'!M111</f>
        <v>3.3675250196518916E-2</v>
      </c>
      <c r="N111" s="293">
        <f>'3M - LGS'!N111</f>
        <v>3.1249280141862588E-2</v>
      </c>
      <c r="O111" s="293">
        <f>'3M - LGS'!O111</f>
        <v>3.1088718298159661E-2</v>
      </c>
      <c r="P111" s="293">
        <f>'3M - LGS'!P111</f>
        <v>3.2310141385779451E-2</v>
      </c>
      <c r="Q111" s="356">
        <f>'3M - LGS'!Q111</f>
        <v>3.8639690503277153E-2</v>
      </c>
      <c r="R111" s="356">
        <f>'3M - LGS'!R111</f>
        <v>4.020234994736669E-2</v>
      </c>
      <c r="S111" s="356">
        <f>'3M - LGS'!S111</f>
        <v>4.2431896418072129E-2</v>
      </c>
      <c r="T111" s="356">
        <f>'3M - LGS'!T111</f>
        <v>8.0517978960174888E-2</v>
      </c>
      <c r="U111" s="356">
        <f>'3M - LGS'!U111</f>
        <v>7.5221853230883803E-2</v>
      </c>
      <c r="V111" s="356">
        <f>'3M - LGS'!V111</f>
        <v>7.7823571600405109E-2</v>
      </c>
      <c r="W111" s="356">
        <f>'3M - LGS'!W111</f>
        <v>7.8672130694541126E-2</v>
      </c>
      <c r="X111" s="356">
        <f>'3M - LGS'!X111</f>
        <v>4.0653156764930434E-2</v>
      </c>
      <c r="Y111" s="356">
        <f>'3M - LGS'!Y111</f>
        <v>4.0517872128990426E-2</v>
      </c>
      <c r="Z111" s="356">
        <f>'3M - LGS'!Z111</f>
        <v>3.8838582336457171E-2</v>
      </c>
      <c r="AA111" s="356">
        <f>'3M - LGS'!AA111</f>
        <v>3.7302146763977473E-2</v>
      </c>
      <c r="AB111" s="356">
        <f>'3M - LGS'!AB111</f>
        <v>3.7923461910284076E-2</v>
      </c>
      <c r="AC111" s="356">
        <f>'3M - LGS'!AC111</f>
        <v>3.8639690503277153E-2</v>
      </c>
      <c r="AD111" s="356">
        <f>'3M - LGS'!AD111</f>
        <v>4.020234994736669E-2</v>
      </c>
      <c r="AE111" s="356">
        <f>'3M - LGS'!AE111</f>
        <v>4.2431896418072129E-2</v>
      </c>
      <c r="AF111" s="356">
        <f>'3M - LGS'!AF111</f>
        <v>8.0517978960174888E-2</v>
      </c>
      <c r="AG111" s="356">
        <f>'3M - LGS'!AG111</f>
        <v>7.5221853230883803E-2</v>
      </c>
      <c r="AH111" s="356">
        <f>'3M - LGS'!AH111</f>
        <v>7.7823571600405109E-2</v>
      </c>
      <c r="AI111" s="356">
        <f>'3M - LGS'!AI111</f>
        <v>7.8672130694541126E-2</v>
      </c>
      <c r="AJ111" s="356">
        <f>'3M - LGS'!AJ111</f>
        <v>4.0653156764930434E-2</v>
      </c>
      <c r="AK111" s="356">
        <f>'3M - LGS'!AK111</f>
        <v>4.0517872128990426E-2</v>
      </c>
      <c r="AL111" s="356">
        <f>'3M - LGS'!AL111</f>
        <v>3.8838582336457171E-2</v>
      </c>
      <c r="AM111" s="356">
        <f>'3M - LGS'!AM111</f>
        <v>3.7302146763977473E-2</v>
      </c>
      <c r="AN111" s="356">
        <f>'3M - LGS'!AN111</f>
        <v>3.7923461910284076E-2</v>
      </c>
      <c r="AO111" s="356">
        <f>'3M - LGS'!AO111</f>
        <v>3.8639690503277153E-2</v>
      </c>
      <c r="AP111" s="356">
        <f>'3M - LGS'!AP111</f>
        <v>4.020234994736669E-2</v>
      </c>
      <c r="AQ111" s="356">
        <f>'3M - LGS'!AQ111</f>
        <v>4.2431896418072129E-2</v>
      </c>
      <c r="AR111" s="356">
        <f>'3M - LGS'!AR111</f>
        <v>8.0517978960174888E-2</v>
      </c>
      <c r="AS111" s="356">
        <f>'3M - LGS'!AS111</f>
        <v>7.5221853230883803E-2</v>
      </c>
      <c r="AT111" s="356">
        <f>'3M - LGS'!AT111</f>
        <v>7.7823571600405109E-2</v>
      </c>
      <c r="AU111" s="356">
        <f>'3M - LGS'!AU111</f>
        <v>7.8672130694541126E-2</v>
      </c>
      <c r="AV111" s="356">
        <f>'3M - LGS'!AV111</f>
        <v>4.0653156764930434E-2</v>
      </c>
      <c r="AW111" s="356">
        <f>'3M - LGS'!AW111</f>
        <v>4.0517872128990426E-2</v>
      </c>
      <c r="AX111" s="356">
        <f>'3M - LGS'!AX111</f>
        <v>3.8838582336457171E-2</v>
      </c>
      <c r="AY111" s="356">
        <f>'3M - LGS'!AY111</f>
        <v>3.7302146763977473E-2</v>
      </c>
    </row>
    <row r="112" spans="1:51" x14ac:dyDescent="0.25">
      <c r="A112" s="599"/>
      <c r="B112" s="242" t="s">
        <v>21</v>
      </c>
      <c r="C112" s="293">
        <f>'3M - LGS'!C112</f>
        <v>3.029705946816429E-2</v>
      </c>
      <c r="D112" s="293">
        <f>'3M - LGS'!D112</f>
        <v>3.0692206516073458E-2</v>
      </c>
      <c r="E112" s="293">
        <f>'3M - LGS'!E112</f>
        <v>3.1515990769204173E-2</v>
      </c>
      <c r="F112" s="293">
        <f>'3M - LGS'!F112</f>
        <v>3.2581147788740064E-2</v>
      </c>
      <c r="G112" s="293">
        <f>'3M - LGS'!G112</f>
        <v>3.4030484753869335E-2</v>
      </c>
      <c r="H112" s="293">
        <f>'3M - LGS'!H112</f>
        <v>6.2083116741552077E-2</v>
      </c>
      <c r="I112" s="293">
        <f>'3M - LGS'!I112</f>
        <v>6.0306053609823676E-2</v>
      </c>
      <c r="J112" s="293">
        <f>'3M - LGS'!J112</f>
        <v>6.1941044573503183E-2</v>
      </c>
      <c r="K112" s="293">
        <f>'3M - LGS'!K112</f>
        <v>6.0070705003849423E-2</v>
      </c>
      <c r="L112" s="293">
        <f>'3M - LGS'!L112</f>
        <v>3.3029966213668778E-2</v>
      </c>
      <c r="M112" s="293">
        <f>'3M - LGS'!M112</f>
        <v>3.2990619582801396E-2</v>
      </c>
      <c r="N112" s="293">
        <f>'3M - LGS'!N112</f>
        <v>3.1126386353450688E-2</v>
      </c>
      <c r="O112" s="293">
        <f>'3M - LGS'!O112</f>
        <v>3.029705946816429E-2</v>
      </c>
      <c r="P112" s="293">
        <f>'3M - LGS'!P112</f>
        <v>3.0692206516073458E-2</v>
      </c>
      <c r="Q112" s="356">
        <f>'3M - LGS'!Q112</f>
        <v>3.6780597823695457E-2</v>
      </c>
      <c r="R112" s="356">
        <f>'3M - LGS'!R112</f>
        <v>3.899666314606854E-2</v>
      </c>
      <c r="S112" s="356">
        <f>'3M - LGS'!S112</f>
        <v>4.0518006421632537E-2</v>
      </c>
      <c r="T112" s="356">
        <f>'3M - LGS'!T112</f>
        <v>7.2592711079720179E-2</v>
      </c>
      <c r="U112" s="356">
        <f>'3M - LGS'!U112</f>
        <v>6.8856908727372268E-2</v>
      </c>
      <c r="V112" s="356">
        <f>'3M - LGS'!V112</f>
        <v>7.0480555386223664E-2</v>
      </c>
      <c r="W112" s="356">
        <f>'3M - LGS'!W112</f>
        <v>6.9407157099301828E-2</v>
      </c>
      <c r="X112" s="356">
        <f>'3M - LGS'!X112</f>
        <v>3.8410304283112082E-2</v>
      </c>
      <c r="Y112" s="356">
        <f>'3M - LGS'!Y112</f>
        <v>3.8650065014687034E-2</v>
      </c>
      <c r="Z112" s="356">
        <f>'3M - LGS'!Z112</f>
        <v>3.7457745221103705E-2</v>
      </c>
      <c r="AA112" s="356">
        <f>'3M - LGS'!AA112</f>
        <v>3.5883229561628725E-2</v>
      </c>
      <c r="AB112" s="356">
        <f>'3M - LGS'!AB112</f>
        <v>3.6232421772460818E-2</v>
      </c>
      <c r="AC112" s="356">
        <f>'3M - LGS'!AC112</f>
        <v>3.6780597823695457E-2</v>
      </c>
      <c r="AD112" s="356">
        <f>'3M - LGS'!AD112</f>
        <v>3.899666314606854E-2</v>
      </c>
      <c r="AE112" s="356">
        <f>'3M - LGS'!AE112</f>
        <v>4.0518006421632537E-2</v>
      </c>
      <c r="AF112" s="356">
        <f>'3M - LGS'!AF112</f>
        <v>7.2592711079720179E-2</v>
      </c>
      <c r="AG112" s="356">
        <f>'3M - LGS'!AG112</f>
        <v>6.8856908727372268E-2</v>
      </c>
      <c r="AH112" s="356">
        <f>'3M - LGS'!AH112</f>
        <v>7.0480555386223664E-2</v>
      </c>
      <c r="AI112" s="356">
        <f>'3M - LGS'!AI112</f>
        <v>6.9407157099301828E-2</v>
      </c>
      <c r="AJ112" s="356">
        <f>'3M - LGS'!AJ112</f>
        <v>3.8410304283112082E-2</v>
      </c>
      <c r="AK112" s="356">
        <f>'3M - LGS'!AK112</f>
        <v>3.8650065014687034E-2</v>
      </c>
      <c r="AL112" s="356">
        <f>'3M - LGS'!AL112</f>
        <v>3.7457745221103705E-2</v>
      </c>
      <c r="AM112" s="356">
        <f>'3M - LGS'!AM112</f>
        <v>3.5883229561628725E-2</v>
      </c>
      <c r="AN112" s="356">
        <f>'3M - LGS'!AN112</f>
        <v>3.6232421772460818E-2</v>
      </c>
      <c r="AO112" s="356">
        <f>'3M - LGS'!AO112</f>
        <v>3.6780597823695457E-2</v>
      </c>
      <c r="AP112" s="356">
        <f>'3M - LGS'!AP112</f>
        <v>3.899666314606854E-2</v>
      </c>
      <c r="AQ112" s="356">
        <f>'3M - LGS'!AQ112</f>
        <v>4.0518006421632537E-2</v>
      </c>
      <c r="AR112" s="356">
        <f>'3M - LGS'!AR112</f>
        <v>7.2592711079720179E-2</v>
      </c>
      <c r="AS112" s="356">
        <f>'3M - LGS'!AS112</f>
        <v>6.8856908727372268E-2</v>
      </c>
      <c r="AT112" s="356">
        <f>'3M - LGS'!AT112</f>
        <v>7.0480555386223664E-2</v>
      </c>
      <c r="AU112" s="356">
        <f>'3M - LGS'!AU112</f>
        <v>6.9407157099301828E-2</v>
      </c>
      <c r="AV112" s="356">
        <f>'3M - LGS'!AV112</f>
        <v>3.8410304283112082E-2</v>
      </c>
      <c r="AW112" s="356">
        <f>'3M - LGS'!AW112</f>
        <v>3.8650065014687034E-2</v>
      </c>
      <c r="AX112" s="356">
        <f>'3M - LGS'!AX112</f>
        <v>3.7457745221103705E-2</v>
      </c>
      <c r="AY112" s="356">
        <f>'3M - LGS'!AY112</f>
        <v>3.5883229561628725E-2</v>
      </c>
    </row>
    <row r="113" spans="1:51" x14ac:dyDescent="0.25">
      <c r="A113" s="599"/>
      <c r="B113" s="242" t="s">
        <v>1</v>
      </c>
      <c r="C113" s="293">
        <f>'3M - LGS'!C113</f>
        <v>2.5860572795162531E-2</v>
      </c>
      <c r="D113" s="293">
        <f>'3M - LGS'!D113</f>
        <v>2.652833230827558E-2</v>
      </c>
      <c r="E113" s="293">
        <f>'3M - LGS'!E113</f>
        <v>2.7112651173639406E-2</v>
      </c>
      <c r="F113" s="293">
        <f>'3M - LGS'!F113</f>
        <v>3.3484101029381416E-2</v>
      </c>
      <c r="G113" s="293">
        <f>'3M - LGS'!G113</f>
        <v>4.0432631701588333E-2</v>
      </c>
      <c r="H113" s="293">
        <f>'3M - LGS'!H113</f>
        <v>6.9679419701354439E-2</v>
      </c>
      <c r="I113" s="293">
        <f>'3M - LGS'!I113</f>
        <v>6.6112062017944839E-2</v>
      </c>
      <c r="J113" s="293">
        <f>'3M - LGS'!J113</f>
        <v>6.8596251305118663E-2</v>
      </c>
      <c r="K113" s="293">
        <f>'3M - LGS'!K113</f>
        <v>7.0159702602657775E-2</v>
      </c>
      <c r="L113" s="293">
        <f>'3M - LGS'!L113</f>
        <v>3.3559498265374979E-2</v>
      </c>
      <c r="M113" s="293">
        <f>'3M - LGS'!M113</f>
        <v>2.7735911412729124E-2</v>
      </c>
      <c r="N113" s="293">
        <f>'3M - LGS'!N113</f>
        <v>2.652823729934119E-2</v>
      </c>
      <c r="O113" s="293">
        <f>'3M - LGS'!O113</f>
        <v>2.5860572795162531E-2</v>
      </c>
      <c r="P113" s="293">
        <f>'3M - LGS'!P113</f>
        <v>2.652833230827558E-2</v>
      </c>
      <c r="Q113" s="356">
        <f>'3M - LGS'!Q113</f>
        <v>3.9696816372568701E-2</v>
      </c>
      <c r="R113" s="356">
        <f>'3M - LGS'!R113</f>
        <v>4.3681512217985115E-2</v>
      </c>
      <c r="S113" s="356">
        <f>'3M - LGS'!S113</f>
        <v>4.6404049103856412E-2</v>
      </c>
      <c r="T113" s="356">
        <f>'3M - LGS'!T113</f>
        <v>8.1104985181427364E-2</v>
      </c>
      <c r="U113" s="356">
        <f>'3M - LGS'!U113</f>
        <v>7.5501379793671927E-2</v>
      </c>
      <c r="V113" s="356">
        <f>'3M - LGS'!V113</f>
        <v>7.8196746103962156E-2</v>
      </c>
      <c r="W113" s="356">
        <f>'3M - LGS'!W113</f>
        <v>8.118203560272079E-2</v>
      </c>
      <c r="X113" s="356">
        <f>'3M - LGS'!X113</f>
        <v>4.4554093069508312E-2</v>
      </c>
      <c r="Y113" s="356">
        <f>'3M - LGS'!Y113</f>
        <v>4.3912185866003588E-2</v>
      </c>
      <c r="Z113" s="356">
        <f>'3M - LGS'!Z113</f>
        <v>4.0001422883648899E-2</v>
      </c>
      <c r="AA113" s="356">
        <f>'3M - LGS'!AA113</f>
        <v>3.7988674494240669E-2</v>
      </c>
      <c r="AB113" s="356">
        <f>'3M - LGS'!AB113</f>
        <v>3.8843753189873799E-2</v>
      </c>
      <c r="AC113" s="356">
        <f>'3M - LGS'!AC113</f>
        <v>3.9696816372568701E-2</v>
      </c>
      <c r="AD113" s="356">
        <f>'3M - LGS'!AD113</f>
        <v>4.3681512217985115E-2</v>
      </c>
      <c r="AE113" s="356">
        <f>'3M - LGS'!AE113</f>
        <v>4.6404049103856412E-2</v>
      </c>
      <c r="AF113" s="356">
        <f>'3M - LGS'!AF113</f>
        <v>8.1104985181427364E-2</v>
      </c>
      <c r="AG113" s="356">
        <f>'3M - LGS'!AG113</f>
        <v>7.5501379793671927E-2</v>
      </c>
      <c r="AH113" s="356">
        <f>'3M - LGS'!AH113</f>
        <v>7.8196746103962156E-2</v>
      </c>
      <c r="AI113" s="356">
        <f>'3M - LGS'!AI113</f>
        <v>8.118203560272079E-2</v>
      </c>
      <c r="AJ113" s="356">
        <f>'3M - LGS'!AJ113</f>
        <v>4.4554093069508312E-2</v>
      </c>
      <c r="AK113" s="356">
        <f>'3M - LGS'!AK113</f>
        <v>4.3912185866003588E-2</v>
      </c>
      <c r="AL113" s="356">
        <f>'3M - LGS'!AL113</f>
        <v>4.0001422883648899E-2</v>
      </c>
      <c r="AM113" s="356">
        <f>'3M - LGS'!AM113</f>
        <v>3.7988674494240669E-2</v>
      </c>
      <c r="AN113" s="356">
        <f>'3M - LGS'!AN113</f>
        <v>3.8843753189873799E-2</v>
      </c>
      <c r="AO113" s="356">
        <f>'3M - LGS'!AO113</f>
        <v>3.9696816372568701E-2</v>
      </c>
      <c r="AP113" s="356">
        <f>'3M - LGS'!AP113</f>
        <v>4.3681512217985115E-2</v>
      </c>
      <c r="AQ113" s="356">
        <f>'3M - LGS'!AQ113</f>
        <v>4.6404049103856412E-2</v>
      </c>
      <c r="AR113" s="356">
        <f>'3M - LGS'!AR113</f>
        <v>8.1104985181427364E-2</v>
      </c>
      <c r="AS113" s="356">
        <f>'3M - LGS'!AS113</f>
        <v>7.5501379793671927E-2</v>
      </c>
      <c r="AT113" s="356">
        <f>'3M - LGS'!AT113</f>
        <v>7.8196746103962156E-2</v>
      </c>
      <c r="AU113" s="356">
        <f>'3M - LGS'!AU113</f>
        <v>8.118203560272079E-2</v>
      </c>
      <c r="AV113" s="356">
        <f>'3M - LGS'!AV113</f>
        <v>4.4554093069508312E-2</v>
      </c>
      <c r="AW113" s="356">
        <f>'3M - LGS'!AW113</f>
        <v>4.3912185866003588E-2</v>
      </c>
      <c r="AX113" s="356">
        <f>'3M - LGS'!AX113</f>
        <v>4.0001422883648899E-2</v>
      </c>
      <c r="AY113" s="356">
        <f>'3M - LGS'!AY113</f>
        <v>3.7988674494240669E-2</v>
      </c>
    </row>
    <row r="114" spans="1:51" x14ac:dyDescent="0.25">
      <c r="A114" s="599"/>
      <c r="B114" s="242" t="s">
        <v>22</v>
      </c>
      <c r="C114" s="293">
        <f>'3M - LGS'!C114</f>
        <v>2.5875926900525859E-2</v>
      </c>
      <c r="D114" s="293">
        <f>'3M - LGS'!D114</f>
        <v>2.6540537748047474E-2</v>
      </c>
      <c r="E114" s="293">
        <f>'3M - LGS'!E114</f>
        <v>2.7127079018739036E-2</v>
      </c>
      <c r="F114" s="293">
        <f>'3M - LGS'!F114</f>
        <v>2.7725410801511231E-2</v>
      </c>
      <c r="G114" s="293">
        <f>'3M - LGS'!G114</f>
        <v>2.8220949986221516E-2</v>
      </c>
      <c r="H114" s="293">
        <f>'3M - LGS'!H114</f>
        <v>4.5273461784829723E-2</v>
      </c>
      <c r="I114" s="293">
        <f>'3M - LGS'!I114</f>
        <v>4.4087893556852581E-2</v>
      </c>
      <c r="J114" s="293">
        <f>'3M - LGS'!J114</f>
        <v>4.5194738620845686E-2</v>
      </c>
      <c r="K114" s="293">
        <f>'3M - LGS'!K114</f>
        <v>4.5363470113842473E-2</v>
      </c>
      <c r="L114" s="293">
        <f>'3M - LGS'!L114</f>
        <v>2.7061998455206474E-2</v>
      </c>
      <c r="M114" s="293">
        <f>'3M - LGS'!M114</f>
        <v>2.7817778730303621E-2</v>
      </c>
      <c r="N114" s="293">
        <f>'3M - LGS'!N114</f>
        <v>2.6627275382035749E-2</v>
      </c>
      <c r="O114" s="293">
        <f>'3M - LGS'!O114</f>
        <v>2.5875926900525859E-2</v>
      </c>
      <c r="P114" s="293">
        <f>'3M - LGS'!P114</f>
        <v>2.6540537748047474E-2</v>
      </c>
      <c r="Q114" s="356">
        <f>'3M - LGS'!Q114</f>
        <v>3.0319948908436645E-2</v>
      </c>
      <c r="R114" s="356">
        <f>'3M - LGS'!R114</f>
        <v>3.1635349441329765E-2</v>
      </c>
      <c r="S114" s="356">
        <f>'3M - LGS'!S114</f>
        <v>3.2068328289533564E-2</v>
      </c>
      <c r="T114" s="356">
        <f>'3M - LGS'!T114</f>
        <v>5.2784608815079209E-2</v>
      </c>
      <c r="U114" s="356">
        <f>'3M - LGS'!U114</f>
        <v>4.9435090756376747E-2</v>
      </c>
      <c r="V114" s="356">
        <f>'3M - LGS'!V114</f>
        <v>4.9943425283982497E-2</v>
      </c>
      <c r="W114" s="356">
        <f>'3M - LGS'!W114</f>
        <v>5.1209965410206566E-2</v>
      </c>
      <c r="X114" s="356">
        <f>'3M - LGS'!X114</f>
        <v>3.1022648382747212E-2</v>
      </c>
      <c r="Y114" s="356">
        <f>'3M - LGS'!Y114</f>
        <v>3.1399474329779152E-2</v>
      </c>
      <c r="Z114" s="356">
        <f>'3M - LGS'!Z114</f>
        <v>3.0592507118538847E-2</v>
      </c>
      <c r="AA114" s="356">
        <f>'3M - LGS'!AA114</f>
        <v>2.957819256942195E-2</v>
      </c>
      <c r="AB114" s="356">
        <f>'3M - LGS'!AB114</f>
        <v>2.9938472201453955E-2</v>
      </c>
      <c r="AC114" s="356">
        <f>'3M - LGS'!AC114</f>
        <v>3.0319948908436645E-2</v>
      </c>
      <c r="AD114" s="356">
        <f>'3M - LGS'!AD114</f>
        <v>3.1635349441329765E-2</v>
      </c>
      <c r="AE114" s="356">
        <f>'3M - LGS'!AE114</f>
        <v>3.2068328289533564E-2</v>
      </c>
      <c r="AF114" s="356">
        <f>'3M - LGS'!AF114</f>
        <v>5.2784608815079209E-2</v>
      </c>
      <c r="AG114" s="356">
        <f>'3M - LGS'!AG114</f>
        <v>4.9435090756376747E-2</v>
      </c>
      <c r="AH114" s="356">
        <f>'3M - LGS'!AH114</f>
        <v>4.9943425283982497E-2</v>
      </c>
      <c r="AI114" s="356">
        <f>'3M - LGS'!AI114</f>
        <v>5.1209965410206566E-2</v>
      </c>
      <c r="AJ114" s="356">
        <f>'3M - LGS'!AJ114</f>
        <v>3.1022648382747212E-2</v>
      </c>
      <c r="AK114" s="356">
        <f>'3M - LGS'!AK114</f>
        <v>3.1399474329779152E-2</v>
      </c>
      <c r="AL114" s="356">
        <f>'3M - LGS'!AL114</f>
        <v>3.0592507118538847E-2</v>
      </c>
      <c r="AM114" s="356">
        <f>'3M - LGS'!AM114</f>
        <v>2.957819256942195E-2</v>
      </c>
      <c r="AN114" s="356">
        <f>'3M - LGS'!AN114</f>
        <v>2.9938472201453955E-2</v>
      </c>
      <c r="AO114" s="356">
        <f>'3M - LGS'!AO114</f>
        <v>3.0319948908436645E-2</v>
      </c>
      <c r="AP114" s="356">
        <f>'3M - LGS'!AP114</f>
        <v>3.1635349441329765E-2</v>
      </c>
      <c r="AQ114" s="356">
        <f>'3M - LGS'!AQ114</f>
        <v>3.2068328289533564E-2</v>
      </c>
      <c r="AR114" s="356">
        <f>'3M - LGS'!AR114</f>
        <v>5.2784608815079209E-2</v>
      </c>
      <c r="AS114" s="356">
        <f>'3M - LGS'!AS114</f>
        <v>4.9435090756376747E-2</v>
      </c>
      <c r="AT114" s="356">
        <f>'3M - LGS'!AT114</f>
        <v>4.9943425283982497E-2</v>
      </c>
      <c r="AU114" s="356">
        <f>'3M - LGS'!AU114</f>
        <v>5.1209965410206566E-2</v>
      </c>
      <c r="AV114" s="356">
        <f>'3M - LGS'!AV114</f>
        <v>3.1022648382747212E-2</v>
      </c>
      <c r="AW114" s="356">
        <f>'3M - LGS'!AW114</f>
        <v>3.1399474329779152E-2</v>
      </c>
      <c r="AX114" s="356">
        <f>'3M - LGS'!AX114</f>
        <v>3.0592507118538847E-2</v>
      </c>
      <c r="AY114" s="356">
        <f>'3M - LGS'!AY114</f>
        <v>2.957819256942195E-2</v>
      </c>
    </row>
    <row r="115" spans="1:51" x14ac:dyDescent="0.25">
      <c r="A115" s="599"/>
      <c r="B115" s="77" t="s">
        <v>9</v>
      </c>
      <c r="C115" s="293">
        <f>'3M - LGS'!C115</f>
        <v>3.108900830684997E-2</v>
      </c>
      <c r="D115" s="293">
        <f>'3M - LGS'!D115</f>
        <v>3.2318880451583896E-2</v>
      </c>
      <c r="E115" s="293">
        <f>'3M - LGS'!E115</f>
        <v>3.4268850536707036E-2</v>
      </c>
      <c r="F115" s="293">
        <f>'3M - LGS'!F115</f>
        <v>3.2696885174976473E-2</v>
      </c>
      <c r="G115" s="293">
        <f>'3M - LGS'!G115</f>
        <v>3.2435026940329049E-2</v>
      </c>
      <c r="H115" s="293">
        <f>'3M - LGS'!H115</f>
        <v>4.500936747919055E-2</v>
      </c>
      <c r="I115" s="293">
        <f>'3M - LGS'!I115</f>
        <v>4.3836302091463192E-2</v>
      </c>
      <c r="J115" s="293">
        <f>'3M - LGS'!J115</f>
        <v>4.4944202522712556E-2</v>
      </c>
      <c r="K115" s="293">
        <f>'3M - LGS'!K115</f>
        <v>5.8840155056961316E-2</v>
      </c>
      <c r="L115" s="293">
        <f>'3M - LGS'!L115</f>
        <v>3.3240009191326289E-2</v>
      </c>
      <c r="M115" s="293">
        <f>'3M - LGS'!M115</f>
        <v>3.3978256055586256E-2</v>
      </c>
      <c r="N115" s="293">
        <f>'3M - LGS'!N115</f>
        <v>3.1251062077392665E-2</v>
      </c>
      <c r="O115" s="293">
        <f>'3M - LGS'!O115</f>
        <v>3.108900830684997E-2</v>
      </c>
      <c r="P115" s="293">
        <f>'3M - LGS'!P115</f>
        <v>3.2318880451583896E-2</v>
      </c>
      <c r="Q115" s="356">
        <f>'3M - LGS'!Q115</f>
        <v>3.6400767098975467E-2</v>
      </c>
      <c r="R115" s="356">
        <f>'3M - LGS'!R115</f>
        <v>3.7848285731954548E-2</v>
      </c>
      <c r="S115" s="356">
        <f>'3M - LGS'!S115</f>
        <v>3.8948323804880183E-2</v>
      </c>
      <c r="T115" s="356">
        <f>'3M - LGS'!T115</f>
        <v>5.2466370982798598E-2</v>
      </c>
      <c r="U115" s="356">
        <f>'3M - LGS'!U115</f>
        <v>4.912191546048067E-2</v>
      </c>
      <c r="V115" s="356">
        <f>'3M - LGS'!V115</f>
        <v>4.96108789210708E-2</v>
      </c>
      <c r="W115" s="356">
        <f>'3M - LGS'!W115</f>
        <v>6.7936946255137187E-2</v>
      </c>
      <c r="X115" s="356">
        <f>'3M - LGS'!X115</f>
        <v>3.6755220612435184E-2</v>
      </c>
      <c r="Y115" s="356">
        <f>'3M - LGS'!Y115</f>
        <v>3.7425420963378073E-2</v>
      </c>
      <c r="Z115" s="356">
        <f>'3M - LGS'!Z115</f>
        <v>3.6449119197947369E-2</v>
      </c>
      <c r="AA115" s="356">
        <f>'3M - LGS'!AA115</f>
        <v>3.5192695733945137E-2</v>
      </c>
      <c r="AB115" s="356">
        <f>'3M - LGS'!AB115</f>
        <v>3.5680635634363397E-2</v>
      </c>
      <c r="AC115" s="356">
        <f>'3M - LGS'!AC115</f>
        <v>3.6400767098975467E-2</v>
      </c>
      <c r="AD115" s="356">
        <f>'3M - LGS'!AD115</f>
        <v>3.7848285731954548E-2</v>
      </c>
      <c r="AE115" s="356">
        <f>'3M - LGS'!AE115</f>
        <v>3.8948323804880183E-2</v>
      </c>
      <c r="AF115" s="356">
        <f>'3M - LGS'!AF115</f>
        <v>5.2466370982798598E-2</v>
      </c>
      <c r="AG115" s="356">
        <f>'3M - LGS'!AG115</f>
        <v>4.912191546048067E-2</v>
      </c>
      <c r="AH115" s="356">
        <f>'3M - LGS'!AH115</f>
        <v>4.96108789210708E-2</v>
      </c>
      <c r="AI115" s="356">
        <f>'3M - LGS'!AI115</f>
        <v>6.7936946255137187E-2</v>
      </c>
      <c r="AJ115" s="356">
        <f>'3M - LGS'!AJ115</f>
        <v>3.6755220612435184E-2</v>
      </c>
      <c r="AK115" s="356">
        <f>'3M - LGS'!AK115</f>
        <v>3.7425420963378073E-2</v>
      </c>
      <c r="AL115" s="356">
        <f>'3M - LGS'!AL115</f>
        <v>3.6449119197947369E-2</v>
      </c>
      <c r="AM115" s="356">
        <f>'3M - LGS'!AM115</f>
        <v>3.5192695733945137E-2</v>
      </c>
      <c r="AN115" s="356">
        <f>'3M - LGS'!AN115</f>
        <v>3.5680635634363397E-2</v>
      </c>
      <c r="AO115" s="356">
        <f>'3M - LGS'!AO115</f>
        <v>3.6400767098975467E-2</v>
      </c>
      <c r="AP115" s="356">
        <f>'3M - LGS'!AP115</f>
        <v>3.7848285731954548E-2</v>
      </c>
      <c r="AQ115" s="356">
        <f>'3M - LGS'!AQ115</f>
        <v>3.8948323804880183E-2</v>
      </c>
      <c r="AR115" s="356">
        <f>'3M - LGS'!AR115</f>
        <v>5.2466370982798598E-2</v>
      </c>
      <c r="AS115" s="356">
        <f>'3M - LGS'!AS115</f>
        <v>4.912191546048067E-2</v>
      </c>
      <c r="AT115" s="356">
        <f>'3M - LGS'!AT115</f>
        <v>4.96108789210708E-2</v>
      </c>
      <c r="AU115" s="356">
        <f>'3M - LGS'!AU115</f>
        <v>6.7936946255137187E-2</v>
      </c>
      <c r="AV115" s="356">
        <f>'3M - LGS'!AV115</f>
        <v>3.6755220612435184E-2</v>
      </c>
      <c r="AW115" s="356">
        <f>'3M - LGS'!AW115</f>
        <v>3.7425420963378073E-2</v>
      </c>
      <c r="AX115" s="356">
        <f>'3M - LGS'!AX115</f>
        <v>3.6449119197947369E-2</v>
      </c>
      <c r="AY115" s="356">
        <f>'3M - LGS'!AY115</f>
        <v>3.5192695733945137E-2</v>
      </c>
    </row>
    <row r="116" spans="1:51" x14ac:dyDescent="0.25">
      <c r="A116" s="599"/>
      <c r="B116" s="77" t="s">
        <v>3</v>
      </c>
      <c r="C116" s="293">
        <f>'3M - LGS'!C116</f>
        <v>3.1088718298159661E-2</v>
      </c>
      <c r="D116" s="293">
        <f>'3M - LGS'!D116</f>
        <v>3.2310141385779451E-2</v>
      </c>
      <c r="E116" s="293">
        <f>'3M - LGS'!E116</f>
        <v>3.4009812477182967E-2</v>
      </c>
      <c r="F116" s="293">
        <f>'3M - LGS'!F116</f>
        <v>3.1287121412679954E-2</v>
      </c>
      <c r="G116" s="293">
        <f>'3M - LGS'!G116</f>
        <v>3.6500600077863397E-2</v>
      </c>
      <c r="H116" s="293">
        <f>'3M - LGS'!H116</f>
        <v>6.9150929119490973E-2</v>
      </c>
      <c r="I116" s="293">
        <f>'3M - LGS'!I116</f>
        <v>6.5867332180788413E-2</v>
      </c>
      <c r="J116" s="293">
        <f>'3M - LGS'!J116</f>
        <v>6.8271763685987169E-2</v>
      </c>
      <c r="K116" s="293">
        <f>'3M - LGS'!K116</f>
        <v>6.7981341517486346E-2</v>
      </c>
      <c r="L116" s="293">
        <f>'3M - LGS'!L116</f>
        <v>3.2177869568350823E-2</v>
      </c>
      <c r="M116" s="293">
        <f>'3M - LGS'!M116</f>
        <v>3.3675250196518916E-2</v>
      </c>
      <c r="N116" s="293">
        <f>'3M - LGS'!N116</f>
        <v>3.1249280141862588E-2</v>
      </c>
      <c r="O116" s="293">
        <f>'3M - LGS'!O116</f>
        <v>3.1088718298159661E-2</v>
      </c>
      <c r="P116" s="293">
        <f>'3M - LGS'!P116</f>
        <v>3.2310141385779451E-2</v>
      </c>
      <c r="Q116" s="356">
        <f>'3M - LGS'!Q116</f>
        <v>3.8639690503277153E-2</v>
      </c>
      <c r="R116" s="356">
        <f>'3M - LGS'!R116</f>
        <v>4.020234994736669E-2</v>
      </c>
      <c r="S116" s="356">
        <f>'3M - LGS'!S116</f>
        <v>4.2431896418072129E-2</v>
      </c>
      <c r="T116" s="356">
        <f>'3M - LGS'!T116</f>
        <v>8.0517978960174888E-2</v>
      </c>
      <c r="U116" s="356">
        <f>'3M - LGS'!U116</f>
        <v>7.5221853230883803E-2</v>
      </c>
      <c r="V116" s="356">
        <f>'3M - LGS'!V116</f>
        <v>7.7823571600405109E-2</v>
      </c>
      <c r="W116" s="356">
        <f>'3M - LGS'!W116</f>
        <v>7.8672130694541126E-2</v>
      </c>
      <c r="X116" s="356">
        <f>'3M - LGS'!X116</f>
        <v>4.0653156764930434E-2</v>
      </c>
      <c r="Y116" s="356">
        <f>'3M - LGS'!Y116</f>
        <v>4.0517872128990426E-2</v>
      </c>
      <c r="Z116" s="356">
        <f>'3M - LGS'!Z116</f>
        <v>3.8838582336457171E-2</v>
      </c>
      <c r="AA116" s="356">
        <f>'3M - LGS'!AA116</f>
        <v>3.7302146763977473E-2</v>
      </c>
      <c r="AB116" s="356">
        <f>'3M - LGS'!AB116</f>
        <v>3.7923461910284076E-2</v>
      </c>
      <c r="AC116" s="356">
        <f>'3M - LGS'!AC116</f>
        <v>3.8639690503277153E-2</v>
      </c>
      <c r="AD116" s="356">
        <f>'3M - LGS'!AD116</f>
        <v>4.020234994736669E-2</v>
      </c>
      <c r="AE116" s="356">
        <f>'3M - LGS'!AE116</f>
        <v>4.2431896418072129E-2</v>
      </c>
      <c r="AF116" s="356">
        <f>'3M - LGS'!AF116</f>
        <v>8.0517978960174888E-2</v>
      </c>
      <c r="AG116" s="356">
        <f>'3M - LGS'!AG116</f>
        <v>7.5221853230883803E-2</v>
      </c>
      <c r="AH116" s="356">
        <f>'3M - LGS'!AH116</f>
        <v>7.7823571600405109E-2</v>
      </c>
      <c r="AI116" s="356">
        <f>'3M - LGS'!AI116</f>
        <v>7.8672130694541126E-2</v>
      </c>
      <c r="AJ116" s="356">
        <f>'3M - LGS'!AJ116</f>
        <v>4.0653156764930434E-2</v>
      </c>
      <c r="AK116" s="356">
        <f>'3M - LGS'!AK116</f>
        <v>4.0517872128990426E-2</v>
      </c>
      <c r="AL116" s="356">
        <f>'3M - LGS'!AL116</f>
        <v>3.8838582336457171E-2</v>
      </c>
      <c r="AM116" s="356">
        <f>'3M - LGS'!AM116</f>
        <v>3.7302146763977473E-2</v>
      </c>
      <c r="AN116" s="356">
        <f>'3M - LGS'!AN116</f>
        <v>3.7923461910284076E-2</v>
      </c>
      <c r="AO116" s="356">
        <f>'3M - LGS'!AO116</f>
        <v>3.8639690503277153E-2</v>
      </c>
      <c r="AP116" s="356">
        <f>'3M - LGS'!AP116</f>
        <v>4.020234994736669E-2</v>
      </c>
      <c r="AQ116" s="356">
        <f>'3M - LGS'!AQ116</f>
        <v>4.2431896418072129E-2</v>
      </c>
      <c r="AR116" s="356">
        <f>'3M - LGS'!AR116</f>
        <v>8.0517978960174888E-2</v>
      </c>
      <c r="AS116" s="356">
        <f>'3M - LGS'!AS116</f>
        <v>7.5221853230883803E-2</v>
      </c>
      <c r="AT116" s="356">
        <f>'3M - LGS'!AT116</f>
        <v>7.7823571600405109E-2</v>
      </c>
      <c r="AU116" s="356">
        <f>'3M - LGS'!AU116</f>
        <v>7.8672130694541126E-2</v>
      </c>
      <c r="AV116" s="356">
        <f>'3M - LGS'!AV116</f>
        <v>4.0653156764930434E-2</v>
      </c>
      <c r="AW116" s="356">
        <f>'3M - LGS'!AW116</f>
        <v>4.0517872128990426E-2</v>
      </c>
      <c r="AX116" s="356">
        <f>'3M - LGS'!AX116</f>
        <v>3.8838582336457171E-2</v>
      </c>
      <c r="AY116" s="356">
        <f>'3M - LGS'!AY116</f>
        <v>3.7302146763977473E-2</v>
      </c>
    </row>
    <row r="117" spans="1:51" x14ac:dyDescent="0.25">
      <c r="A117" s="599"/>
      <c r="B117" s="77" t="s">
        <v>4</v>
      </c>
      <c r="C117" s="293">
        <f>'3M - LGS'!C117</f>
        <v>3.0797422272452961E-2</v>
      </c>
      <c r="D117" s="293">
        <f>'3M - LGS'!D117</f>
        <v>3.1219753394793454E-2</v>
      </c>
      <c r="E117" s="293">
        <f>'3M - LGS'!E117</f>
        <v>3.2215924669279007E-2</v>
      </c>
      <c r="F117" s="293">
        <f>'3M - LGS'!F117</f>
        <v>3.2229392176094822E-2</v>
      </c>
      <c r="G117" s="293">
        <f>'3M - LGS'!G117</f>
        <v>3.4150535545563028E-2</v>
      </c>
      <c r="H117" s="293">
        <f>'3M - LGS'!H117</f>
        <v>6.1472124203911391E-2</v>
      </c>
      <c r="I117" s="293">
        <f>'3M - LGS'!I117</f>
        <v>5.980062225002921E-2</v>
      </c>
      <c r="J117" s="293">
        <f>'3M - LGS'!J117</f>
        <v>6.127920395300715E-2</v>
      </c>
      <c r="K117" s="293">
        <f>'3M - LGS'!K117</f>
        <v>5.8726988781891254E-2</v>
      </c>
      <c r="L117" s="293">
        <f>'3M - LGS'!L117</f>
        <v>3.3224194412387956E-2</v>
      </c>
      <c r="M117" s="293">
        <f>'3M - LGS'!M117</f>
        <v>3.3089948772374186E-2</v>
      </c>
      <c r="N117" s="293">
        <f>'3M - LGS'!N117</f>
        <v>3.0950461741892941E-2</v>
      </c>
      <c r="O117" s="293">
        <f>'3M - LGS'!O117</f>
        <v>3.0797422272452961E-2</v>
      </c>
      <c r="P117" s="293">
        <f>'3M - LGS'!P117</f>
        <v>3.1219753394793454E-2</v>
      </c>
      <c r="Q117" s="356">
        <f>'3M - LGS'!Q117</f>
        <v>3.7049230219279729E-2</v>
      </c>
      <c r="R117" s="356">
        <f>'3M - LGS'!R117</f>
        <v>3.9051866704395241E-2</v>
      </c>
      <c r="S117" s="356">
        <f>'3M - LGS'!S117</f>
        <v>4.0690297123983706E-2</v>
      </c>
      <c r="T117" s="356">
        <f>'3M - LGS'!T117</f>
        <v>7.1899556421210098E-2</v>
      </c>
      <c r="U117" s="356">
        <f>'3M - LGS'!U117</f>
        <v>6.8274761889770774E-2</v>
      </c>
      <c r="V117" s="356">
        <f>'3M - LGS'!V117</f>
        <v>6.9701879474373354E-2</v>
      </c>
      <c r="W117" s="356">
        <f>'3M - LGS'!W117</f>
        <v>6.7801434323069176E-2</v>
      </c>
      <c r="X117" s="356">
        <f>'3M - LGS'!X117</f>
        <v>3.8548708571414597E-2</v>
      </c>
      <c r="Y117" s="356">
        <f>'3M - LGS'!Y117</f>
        <v>3.8791642320262422E-2</v>
      </c>
      <c r="Z117" s="356">
        <f>'3M - LGS'!Z117</f>
        <v>3.7502333750820419E-2</v>
      </c>
      <c r="AA117" s="356">
        <f>'3M - LGS'!AA117</f>
        <v>3.614187145517387E-2</v>
      </c>
      <c r="AB117" s="356">
        <f>'3M - LGS'!AB117</f>
        <v>3.647828090499923E-2</v>
      </c>
      <c r="AC117" s="356">
        <f>'3M - LGS'!AC117</f>
        <v>3.7049230219279729E-2</v>
      </c>
      <c r="AD117" s="356">
        <f>'3M - LGS'!AD117</f>
        <v>3.9051866704395241E-2</v>
      </c>
      <c r="AE117" s="356">
        <f>'3M - LGS'!AE117</f>
        <v>4.0690297123983706E-2</v>
      </c>
      <c r="AF117" s="356">
        <f>'3M - LGS'!AF117</f>
        <v>7.1899556421210098E-2</v>
      </c>
      <c r="AG117" s="356">
        <f>'3M - LGS'!AG117</f>
        <v>6.8274761889770774E-2</v>
      </c>
      <c r="AH117" s="356">
        <f>'3M - LGS'!AH117</f>
        <v>6.9701879474373354E-2</v>
      </c>
      <c r="AI117" s="356">
        <f>'3M - LGS'!AI117</f>
        <v>6.7801434323069176E-2</v>
      </c>
      <c r="AJ117" s="356">
        <f>'3M - LGS'!AJ117</f>
        <v>3.8548708571414597E-2</v>
      </c>
      <c r="AK117" s="356">
        <f>'3M - LGS'!AK117</f>
        <v>3.8791642320262422E-2</v>
      </c>
      <c r="AL117" s="356">
        <f>'3M - LGS'!AL117</f>
        <v>3.7502333750820419E-2</v>
      </c>
      <c r="AM117" s="356">
        <f>'3M - LGS'!AM117</f>
        <v>3.614187145517387E-2</v>
      </c>
      <c r="AN117" s="356">
        <f>'3M - LGS'!AN117</f>
        <v>3.647828090499923E-2</v>
      </c>
      <c r="AO117" s="356">
        <f>'3M - LGS'!AO117</f>
        <v>3.7049230219279729E-2</v>
      </c>
      <c r="AP117" s="356">
        <f>'3M - LGS'!AP117</f>
        <v>3.9051866704395241E-2</v>
      </c>
      <c r="AQ117" s="356">
        <f>'3M - LGS'!AQ117</f>
        <v>4.0690297123983706E-2</v>
      </c>
      <c r="AR117" s="356">
        <f>'3M - LGS'!AR117</f>
        <v>7.1899556421210098E-2</v>
      </c>
      <c r="AS117" s="356">
        <f>'3M - LGS'!AS117</f>
        <v>6.8274761889770774E-2</v>
      </c>
      <c r="AT117" s="356">
        <f>'3M - LGS'!AT117</f>
        <v>6.9701879474373354E-2</v>
      </c>
      <c r="AU117" s="356">
        <f>'3M - LGS'!AU117</f>
        <v>6.7801434323069176E-2</v>
      </c>
      <c r="AV117" s="356">
        <f>'3M - LGS'!AV117</f>
        <v>3.8548708571414597E-2</v>
      </c>
      <c r="AW117" s="356">
        <f>'3M - LGS'!AW117</f>
        <v>3.8791642320262422E-2</v>
      </c>
      <c r="AX117" s="356">
        <f>'3M - LGS'!AX117</f>
        <v>3.7502333750820419E-2</v>
      </c>
      <c r="AY117" s="356">
        <f>'3M - LGS'!AY117</f>
        <v>3.614187145517387E-2</v>
      </c>
    </row>
    <row r="118" spans="1:51" x14ac:dyDescent="0.25">
      <c r="A118" s="599"/>
      <c r="B118" s="77" t="s">
        <v>5</v>
      </c>
      <c r="C118" s="293">
        <f>'3M - LGS'!C118</f>
        <v>3.0047435906328628E-2</v>
      </c>
      <c r="D118" s="293">
        <f>'3M - LGS'!D118</f>
        <v>3.0682951773254422E-2</v>
      </c>
      <c r="E118" s="293">
        <f>'3M - LGS'!E118</f>
        <v>3.1521241016378376E-2</v>
      </c>
      <c r="F118" s="293">
        <f>'3M - LGS'!F118</f>
        <v>3.1083464351229287E-2</v>
      </c>
      <c r="G118" s="293">
        <f>'3M - LGS'!G118</f>
        <v>3.30671550853395E-2</v>
      </c>
      <c r="H118" s="293">
        <f>'3M - LGS'!H118</f>
        <v>5.898198580192094E-2</v>
      </c>
      <c r="I118" s="293">
        <f>'3M - LGS'!I118</f>
        <v>5.7406322354516301E-2</v>
      </c>
      <c r="J118" s="293">
        <f>'3M - LGS'!J118</f>
        <v>5.8854176634972645E-2</v>
      </c>
      <c r="K118" s="293">
        <f>'3M - LGS'!K118</f>
        <v>5.7598349214851484E-2</v>
      </c>
      <c r="L118" s="293">
        <f>'3M - LGS'!L118</f>
        <v>3.2066354392640169E-2</v>
      </c>
      <c r="M118" s="293">
        <f>'3M - LGS'!M118</f>
        <v>3.2516302023050919E-2</v>
      </c>
      <c r="N118" s="293">
        <f>'3M - LGS'!N118</f>
        <v>3.0728329424068494E-2</v>
      </c>
      <c r="O118" s="293">
        <f>'3M - LGS'!O118</f>
        <v>3.0047435906328628E-2</v>
      </c>
      <c r="P118" s="293">
        <f>'3M - LGS'!P118</f>
        <v>3.0682951773254422E-2</v>
      </c>
      <c r="Q118" s="356">
        <f>'3M - LGS'!Q118</f>
        <v>3.5906635980963289E-2</v>
      </c>
      <c r="R118" s="356">
        <f>'3M - LGS'!R118</f>
        <v>3.7660138895450668E-2</v>
      </c>
      <c r="S118" s="356">
        <f>'3M - LGS'!S118</f>
        <v>3.9158772240397544E-2</v>
      </c>
      <c r="T118" s="356">
        <f>'3M - LGS'!T118</f>
        <v>6.9056840546810022E-2</v>
      </c>
      <c r="U118" s="356">
        <f>'3M - LGS'!U118</f>
        <v>6.5496930490854602E-2</v>
      </c>
      <c r="V118" s="356">
        <f>'3M - LGS'!V118</f>
        <v>6.6832935753978404E-2</v>
      </c>
      <c r="W118" s="356">
        <f>'3M - LGS'!W118</f>
        <v>6.6446179190966334E-2</v>
      </c>
      <c r="X118" s="356">
        <f>'3M - LGS'!X118</f>
        <v>3.7220325784703655E-2</v>
      </c>
      <c r="Y118" s="356">
        <f>'3M - LGS'!Y118</f>
        <v>3.7524010624888422E-2</v>
      </c>
      <c r="Z118" s="356">
        <f>'3M - LGS'!Z118</f>
        <v>3.6464323899900848E-2</v>
      </c>
      <c r="AA118" s="356">
        <f>'3M - LGS'!AA118</f>
        <v>3.5019662668601133E-2</v>
      </c>
      <c r="AB118" s="356">
        <f>'3M - LGS'!AB118</f>
        <v>3.5403272321110998E-2</v>
      </c>
      <c r="AC118" s="356">
        <f>'3M - LGS'!AC118</f>
        <v>3.5906635980963289E-2</v>
      </c>
      <c r="AD118" s="356">
        <f>'3M - LGS'!AD118</f>
        <v>3.7660138895450668E-2</v>
      </c>
      <c r="AE118" s="356">
        <f>'3M - LGS'!AE118</f>
        <v>3.9158772240397544E-2</v>
      </c>
      <c r="AF118" s="356">
        <f>'3M - LGS'!AF118</f>
        <v>6.9056840546810022E-2</v>
      </c>
      <c r="AG118" s="356">
        <f>'3M - LGS'!AG118</f>
        <v>6.5496930490854602E-2</v>
      </c>
      <c r="AH118" s="356">
        <f>'3M - LGS'!AH118</f>
        <v>6.6832935753978404E-2</v>
      </c>
      <c r="AI118" s="356">
        <f>'3M - LGS'!AI118</f>
        <v>6.6446179190966334E-2</v>
      </c>
      <c r="AJ118" s="356">
        <f>'3M - LGS'!AJ118</f>
        <v>3.7220325784703655E-2</v>
      </c>
      <c r="AK118" s="356">
        <f>'3M - LGS'!AK118</f>
        <v>3.7524010624888422E-2</v>
      </c>
      <c r="AL118" s="356">
        <f>'3M - LGS'!AL118</f>
        <v>3.6464323899900848E-2</v>
      </c>
      <c r="AM118" s="356">
        <f>'3M - LGS'!AM118</f>
        <v>3.5019662668601133E-2</v>
      </c>
      <c r="AN118" s="356">
        <f>'3M - LGS'!AN118</f>
        <v>3.5403272321110998E-2</v>
      </c>
      <c r="AO118" s="356">
        <f>'3M - LGS'!AO118</f>
        <v>3.5906635980963289E-2</v>
      </c>
      <c r="AP118" s="356">
        <f>'3M - LGS'!AP118</f>
        <v>3.7660138895450668E-2</v>
      </c>
      <c r="AQ118" s="356">
        <f>'3M - LGS'!AQ118</f>
        <v>3.9158772240397544E-2</v>
      </c>
      <c r="AR118" s="356">
        <f>'3M - LGS'!AR118</f>
        <v>6.9056840546810022E-2</v>
      </c>
      <c r="AS118" s="356">
        <f>'3M - LGS'!AS118</f>
        <v>6.5496930490854602E-2</v>
      </c>
      <c r="AT118" s="356">
        <f>'3M - LGS'!AT118</f>
        <v>6.6832935753978404E-2</v>
      </c>
      <c r="AU118" s="356">
        <f>'3M - LGS'!AU118</f>
        <v>6.6446179190966334E-2</v>
      </c>
      <c r="AV118" s="356">
        <f>'3M - LGS'!AV118</f>
        <v>3.7220325784703655E-2</v>
      </c>
      <c r="AW118" s="356">
        <f>'3M - LGS'!AW118</f>
        <v>3.7524010624888422E-2</v>
      </c>
      <c r="AX118" s="356">
        <f>'3M - LGS'!AX118</f>
        <v>3.6464323899900848E-2</v>
      </c>
      <c r="AY118" s="356">
        <f>'3M - LGS'!AY118</f>
        <v>3.5019662668601133E-2</v>
      </c>
    </row>
    <row r="119" spans="1:51" x14ac:dyDescent="0.25">
      <c r="A119" s="599"/>
      <c r="B119" s="77" t="s">
        <v>23</v>
      </c>
      <c r="C119" s="293">
        <f>'3M - LGS'!C119</f>
        <v>3.0047435906328628E-2</v>
      </c>
      <c r="D119" s="293">
        <f>'3M - LGS'!D119</f>
        <v>3.0682951773254422E-2</v>
      </c>
      <c r="E119" s="293">
        <f>'3M - LGS'!E119</f>
        <v>3.1521241016378376E-2</v>
      </c>
      <c r="F119" s="293">
        <f>'3M - LGS'!F119</f>
        <v>3.1083464351229287E-2</v>
      </c>
      <c r="G119" s="293">
        <f>'3M - LGS'!G119</f>
        <v>3.30671550853395E-2</v>
      </c>
      <c r="H119" s="293">
        <f>'3M - LGS'!H119</f>
        <v>5.898198580192094E-2</v>
      </c>
      <c r="I119" s="293">
        <f>'3M - LGS'!I119</f>
        <v>5.7406322354516301E-2</v>
      </c>
      <c r="J119" s="293">
        <f>'3M - LGS'!J119</f>
        <v>5.8854176634972645E-2</v>
      </c>
      <c r="K119" s="293">
        <f>'3M - LGS'!K119</f>
        <v>5.7598349214851484E-2</v>
      </c>
      <c r="L119" s="293">
        <f>'3M - LGS'!L119</f>
        <v>3.2066354392640169E-2</v>
      </c>
      <c r="M119" s="293">
        <f>'3M - LGS'!M119</f>
        <v>3.2516302023050919E-2</v>
      </c>
      <c r="N119" s="293">
        <f>'3M - LGS'!N119</f>
        <v>3.0728329424068494E-2</v>
      </c>
      <c r="O119" s="293">
        <f>'3M - LGS'!O119</f>
        <v>3.0047435906328628E-2</v>
      </c>
      <c r="P119" s="293">
        <f>'3M - LGS'!P119</f>
        <v>3.0682951773254422E-2</v>
      </c>
      <c r="Q119" s="356">
        <f>'3M - LGS'!Q119</f>
        <v>3.5906635980963289E-2</v>
      </c>
      <c r="R119" s="356">
        <f>'3M - LGS'!R119</f>
        <v>3.7660138895450668E-2</v>
      </c>
      <c r="S119" s="356">
        <f>'3M - LGS'!S119</f>
        <v>3.9158772240397544E-2</v>
      </c>
      <c r="T119" s="356">
        <f>'3M - LGS'!T119</f>
        <v>6.9056840546810022E-2</v>
      </c>
      <c r="U119" s="356">
        <f>'3M - LGS'!U119</f>
        <v>6.5496930490854602E-2</v>
      </c>
      <c r="V119" s="356">
        <f>'3M - LGS'!V119</f>
        <v>6.6832935753978404E-2</v>
      </c>
      <c r="W119" s="356">
        <f>'3M - LGS'!W119</f>
        <v>6.6446179190966334E-2</v>
      </c>
      <c r="X119" s="356">
        <f>'3M - LGS'!X119</f>
        <v>3.7220325784703655E-2</v>
      </c>
      <c r="Y119" s="356">
        <f>'3M - LGS'!Y119</f>
        <v>3.7524010624888422E-2</v>
      </c>
      <c r="Z119" s="356">
        <f>'3M - LGS'!Z119</f>
        <v>3.6464323899900848E-2</v>
      </c>
      <c r="AA119" s="356">
        <f>'3M - LGS'!AA119</f>
        <v>3.5019662668601133E-2</v>
      </c>
      <c r="AB119" s="356">
        <f>'3M - LGS'!AB119</f>
        <v>3.5403272321110998E-2</v>
      </c>
      <c r="AC119" s="356">
        <f>'3M - LGS'!AC119</f>
        <v>3.5906635980963289E-2</v>
      </c>
      <c r="AD119" s="356">
        <f>'3M - LGS'!AD119</f>
        <v>3.7660138895450668E-2</v>
      </c>
      <c r="AE119" s="356">
        <f>'3M - LGS'!AE119</f>
        <v>3.9158772240397544E-2</v>
      </c>
      <c r="AF119" s="356">
        <f>'3M - LGS'!AF119</f>
        <v>6.9056840546810022E-2</v>
      </c>
      <c r="AG119" s="356">
        <f>'3M - LGS'!AG119</f>
        <v>6.5496930490854602E-2</v>
      </c>
      <c r="AH119" s="356">
        <f>'3M - LGS'!AH119</f>
        <v>6.6832935753978404E-2</v>
      </c>
      <c r="AI119" s="356">
        <f>'3M - LGS'!AI119</f>
        <v>6.6446179190966334E-2</v>
      </c>
      <c r="AJ119" s="356">
        <f>'3M - LGS'!AJ119</f>
        <v>3.7220325784703655E-2</v>
      </c>
      <c r="AK119" s="356">
        <f>'3M - LGS'!AK119</f>
        <v>3.7524010624888422E-2</v>
      </c>
      <c r="AL119" s="356">
        <f>'3M - LGS'!AL119</f>
        <v>3.6464323899900848E-2</v>
      </c>
      <c r="AM119" s="356">
        <f>'3M - LGS'!AM119</f>
        <v>3.5019662668601133E-2</v>
      </c>
      <c r="AN119" s="356">
        <f>'3M - LGS'!AN119</f>
        <v>3.5403272321110998E-2</v>
      </c>
      <c r="AO119" s="356">
        <f>'3M - LGS'!AO119</f>
        <v>3.5906635980963289E-2</v>
      </c>
      <c r="AP119" s="356">
        <f>'3M - LGS'!AP119</f>
        <v>3.7660138895450668E-2</v>
      </c>
      <c r="AQ119" s="356">
        <f>'3M - LGS'!AQ119</f>
        <v>3.9158772240397544E-2</v>
      </c>
      <c r="AR119" s="356">
        <f>'3M - LGS'!AR119</f>
        <v>6.9056840546810022E-2</v>
      </c>
      <c r="AS119" s="356">
        <f>'3M - LGS'!AS119</f>
        <v>6.5496930490854602E-2</v>
      </c>
      <c r="AT119" s="356">
        <f>'3M - LGS'!AT119</f>
        <v>6.6832935753978404E-2</v>
      </c>
      <c r="AU119" s="356">
        <f>'3M - LGS'!AU119</f>
        <v>6.6446179190966334E-2</v>
      </c>
      <c r="AV119" s="356">
        <f>'3M - LGS'!AV119</f>
        <v>3.7220325784703655E-2</v>
      </c>
      <c r="AW119" s="356">
        <f>'3M - LGS'!AW119</f>
        <v>3.7524010624888422E-2</v>
      </c>
      <c r="AX119" s="356">
        <f>'3M - LGS'!AX119</f>
        <v>3.6464323899900848E-2</v>
      </c>
      <c r="AY119" s="356">
        <f>'3M - LGS'!AY119</f>
        <v>3.5019662668601133E-2</v>
      </c>
    </row>
    <row r="120" spans="1:51" x14ac:dyDescent="0.25">
      <c r="A120" s="599"/>
      <c r="B120" s="77" t="s">
        <v>24</v>
      </c>
      <c r="C120" s="293">
        <f>'3M - LGS'!C120</f>
        <v>3.0047435906328628E-2</v>
      </c>
      <c r="D120" s="293">
        <f>'3M - LGS'!D120</f>
        <v>3.0682951773254422E-2</v>
      </c>
      <c r="E120" s="293">
        <f>'3M - LGS'!E120</f>
        <v>3.1521241016378376E-2</v>
      </c>
      <c r="F120" s="293">
        <f>'3M - LGS'!F120</f>
        <v>3.1083464351229287E-2</v>
      </c>
      <c r="G120" s="293">
        <f>'3M - LGS'!G120</f>
        <v>3.30671550853395E-2</v>
      </c>
      <c r="H120" s="293">
        <f>'3M - LGS'!H120</f>
        <v>5.898198580192094E-2</v>
      </c>
      <c r="I120" s="293">
        <f>'3M - LGS'!I120</f>
        <v>5.7406322354516301E-2</v>
      </c>
      <c r="J120" s="293">
        <f>'3M - LGS'!J120</f>
        <v>5.8854176634972645E-2</v>
      </c>
      <c r="K120" s="293">
        <f>'3M - LGS'!K120</f>
        <v>5.7598349214851484E-2</v>
      </c>
      <c r="L120" s="293">
        <f>'3M - LGS'!L120</f>
        <v>3.2066354392640169E-2</v>
      </c>
      <c r="M120" s="293">
        <f>'3M - LGS'!M120</f>
        <v>3.2516302023050919E-2</v>
      </c>
      <c r="N120" s="293">
        <f>'3M - LGS'!N120</f>
        <v>3.0728329424068494E-2</v>
      </c>
      <c r="O120" s="293">
        <f>'3M - LGS'!O120</f>
        <v>3.0047435906328628E-2</v>
      </c>
      <c r="P120" s="293">
        <f>'3M - LGS'!P120</f>
        <v>3.0682951773254422E-2</v>
      </c>
      <c r="Q120" s="356">
        <f>'3M - LGS'!Q120</f>
        <v>3.5906635980963289E-2</v>
      </c>
      <c r="R120" s="356">
        <f>'3M - LGS'!R120</f>
        <v>3.7660138895450668E-2</v>
      </c>
      <c r="S120" s="356">
        <f>'3M - LGS'!S120</f>
        <v>3.9158772240397544E-2</v>
      </c>
      <c r="T120" s="356">
        <f>'3M - LGS'!T120</f>
        <v>6.9056840546810022E-2</v>
      </c>
      <c r="U120" s="356">
        <f>'3M - LGS'!U120</f>
        <v>6.5496930490854602E-2</v>
      </c>
      <c r="V120" s="356">
        <f>'3M - LGS'!V120</f>
        <v>6.6832935753978404E-2</v>
      </c>
      <c r="W120" s="356">
        <f>'3M - LGS'!W120</f>
        <v>6.6446179190966334E-2</v>
      </c>
      <c r="X120" s="356">
        <f>'3M - LGS'!X120</f>
        <v>3.7220325784703655E-2</v>
      </c>
      <c r="Y120" s="356">
        <f>'3M - LGS'!Y120</f>
        <v>3.7524010624888422E-2</v>
      </c>
      <c r="Z120" s="356">
        <f>'3M - LGS'!Z120</f>
        <v>3.6464323899900848E-2</v>
      </c>
      <c r="AA120" s="356">
        <f>'3M - LGS'!AA120</f>
        <v>3.5019662668601133E-2</v>
      </c>
      <c r="AB120" s="356">
        <f>'3M - LGS'!AB120</f>
        <v>3.5403272321110998E-2</v>
      </c>
      <c r="AC120" s="356">
        <f>'3M - LGS'!AC120</f>
        <v>3.5906635980963289E-2</v>
      </c>
      <c r="AD120" s="356">
        <f>'3M - LGS'!AD120</f>
        <v>3.7660138895450668E-2</v>
      </c>
      <c r="AE120" s="356">
        <f>'3M - LGS'!AE120</f>
        <v>3.9158772240397544E-2</v>
      </c>
      <c r="AF120" s="356">
        <f>'3M - LGS'!AF120</f>
        <v>6.9056840546810022E-2</v>
      </c>
      <c r="AG120" s="356">
        <f>'3M - LGS'!AG120</f>
        <v>6.5496930490854602E-2</v>
      </c>
      <c r="AH120" s="356">
        <f>'3M - LGS'!AH120</f>
        <v>6.6832935753978404E-2</v>
      </c>
      <c r="AI120" s="356">
        <f>'3M - LGS'!AI120</f>
        <v>6.6446179190966334E-2</v>
      </c>
      <c r="AJ120" s="356">
        <f>'3M - LGS'!AJ120</f>
        <v>3.7220325784703655E-2</v>
      </c>
      <c r="AK120" s="356">
        <f>'3M - LGS'!AK120</f>
        <v>3.7524010624888422E-2</v>
      </c>
      <c r="AL120" s="356">
        <f>'3M - LGS'!AL120</f>
        <v>3.6464323899900848E-2</v>
      </c>
      <c r="AM120" s="356">
        <f>'3M - LGS'!AM120</f>
        <v>3.5019662668601133E-2</v>
      </c>
      <c r="AN120" s="356">
        <f>'3M - LGS'!AN120</f>
        <v>3.5403272321110998E-2</v>
      </c>
      <c r="AO120" s="356">
        <f>'3M - LGS'!AO120</f>
        <v>3.5906635980963289E-2</v>
      </c>
      <c r="AP120" s="356">
        <f>'3M - LGS'!AP120</f>
        <v>3.7660138895450668E-2</v>
      </c>
      <c r="AQ120" s="356">
        <f>'3M - LGS'!AQ120</f>
        <v>3.9158772240397544E-2</v>
      </c>
      <c r="AR120" s="356">
        <f>'3M - LGS'!AR120</f>
        <v>6.9056840546810022E-2</v>
      </c>
      <c r="AS120" s="356">
        <f>'3M - LGS'!AS120</f>
        <v>6.5496930490854602E-2</v>
      </c>
      <c r="AT120" s="356">
        <f>'3M - LGS'!AT120</f>
        <v>6.6832935753978404E-2</v>
      </c>
      <c r="AU120" s="356">
        <f>'3M - LGS'!AU120</f>
        <v>6.6446179190966334E-2</v>
      </c>
      <c r="AV120" s="356">
        <f>'3M - LGS'!AV120</f>
        <v>3.7220325784703655E-2</v>
      </c>
      <c r="AW120" s="356">
        <f>'3M - LGS'!AW120</f>
        <v>3.7524010624888422E-2</v>
      </c>
      <c r="AX120" s="356">
        <f>'3M - LGS'!AX120</f>
        <v>3.6464323899900848E-2</v>
      </c>
      <c r="AY120" s="356">
        <f>'3M - LGS'!AY120</f>
        <v>3.5019662668601133E-2</v>
      </c>
    </row>
    <row r="121" spans="1:51" x14ac:dyDescent="0.25">
      <c r="A121" s="599"/>
      <c r="B121" s="77" t="s">
        <v>7</v>
      </c>
      <c r="C121" s="293">
        <f>'3M - LGS'!C121</f>
        <v>2.9364297074451706E-2</v>
      </c>
      <c r="D121" s="293">
        <f>'3M - LGS'!D121</f>
        <v>2.9913555412812067E-2</v>
      </c>
      <c r="E121" s="293">
        <f>'3M - LGS'!E121</f>
        <v>3.0693897157094273E-2</v>
      </c>
      <c r="F121" s="293">
        <f>'3M - LGS'!F121</f>
        <v>3.0913889558165635E-2</v>
      </c>
      <c r="G121" s="293">
        <f>'3M - LGS'!G121</f>
        <v>3.2361737819521917E-2</v>
      </c>
      <c r="H121" s="293">
        <f>'3M - LGS'!H121</f>
        <v>5.7200797399378348E-2</v>
      </c>
      <c r="I121" s="293">
        <f>'3M - LGS'!I121</f>
        <v>5.561483381777961E-2</v>
      </c>
      <c r="J121" s="293">
        <f>'3M - LGS'!J121</f>
        <v>5.7118172868544495E-2</v>
      </c>
      <c r="K121" s="293">
        <f>'3M - LGS'!K121</f>
        <v>5.5929828386218315E-2</v>
      </c>
      <c r="L121" s="293">
        <f>'3M - LGS'!L121</f>
        <v>3.1307587547243554E-2</v>
      </c>
      <c r="M121" s="293">
        <f>'3M - LGS'!M121</f>
        <v>3.1778355335990688E-2</v>
      </c>
      <c r="N121" s="293">
        <f>'3M - LGS'!N121</f>
        <v>3.0077842757225165E-2</v>
      </c>
      <c r="O121" s="293">
        <f>'3M - LGS'!O121</f>
        <v>2.9364297074451706E-2</v>
      </c>
      <c r="P121" s="293">
        <f>'3M - LGS'!P121</f>
        <v>2.9913555412812067E-2</v>
      </c>
      <c r="Q121" s="356">
        <f>'3M - LGS'!Q121</f>
        <v>3.5061431576083546E-2</v>
      </c>
      <c r="R121" s="356">
        <f>'3M - LGS'!R121</f>
        <v>3.6858393115802489E-2</v>
      </c>
      <c r="S121" s="356">
        <f>'3M - LGS'!S121</f>
        <v>3.814043843518504E-2</v>
      </c>
      <c r="T121" s="356">
        <f>'3M - LGS'!T121</f>
        <v>6.7002654059300587E-2</v>
      </c>
      <c r="U121" s="356">
        <f>'3M - LGS'!U121</f>
        <v>6.3398620985951407E-2</v>
      </c>
      <c r="V121" s="356">
        <f>'3M - LGS'!V121</f>
        <v>6.4761982417728445E-2</v>
      </c>
      <c r="W121" s="356">
        <f>'3M - LGS'!W121</f>
        <v>6.4435501508817036E-2</v>
      </c>
      <c r="X121" s="356">
        <f>'3M - LGS'!X121</f>
        <v>3.6336241480288786E-2</v>
      </c>
      <c r="Y121" s="356">
        <f>'3M - LGS'!Y121</f>
        <v>3.6641736962948618E-2</v>
      </c>
      <c r="Z121" s="356">
        <f>'3M - LGS'!Z121</f>
        <v>3.5604102049023527E-2</v>
      </c>
      <c r="AA121" s="356">
        <f>'3M - LGS'!AA121</f>
        <v>3.4212935019954011E-2</v>
      </c>
      <c r="AB121" s="356">
        <f>'3M - LGS'!AB121</f>
        <v>3.4573174658425673E-2</v>
      </c>
      <c r="AC121" s="356">
        <f>'3M - LGS'!AC121</f>
        <v>3.5061431576083546E-2</v>
      </c>
      <c r="AD121" s="356">
        <f>'3M - LGS'!AD121</f>
        <v>3.6858393115802489E-2</v>
      </c>
      <c r="AE121" s="356">
        <f>'3M - LGS'!AE121</f>
        <v>3.814043843518504E-2</v>
      </c>
      <c r="AF121" s="356">
        <f>'3M - LGS'!AF121</f>
        <v>6.7002654059300587E-2</v>
      </c>
      <c r="AG121" s="356">
        <f>'3M - LGS'!AG121</f>
        <v>6.3398620985951407E-2</v>
      </c>
      <c r="AH121" s="356">
        <f>'3M - LGS'!AH121</f>
        <v>6.4761982417728445E-2</v>
      </c>
      <c r="AI121" s="356">
        <f>'3M - LGS'!AI121</f>
        <v>6.4435501508817036E-2</v>
      </c>
      <c r="AJ121" s="356">
        <f>'3M - LGS'!AJ121</f>
        <v>3.6336241480288786E-2</v>
      </c>
      <c r="AK121" s="356">
        <f>'3M - LGS'!AK121</f>
        <v>3.6641736962948618E-2</v>
      </c>
      <c r="AL121" s="356">
        <f>'3M - LGS'!AL121</f>
        <v>3.5604102049023527E-2</v>
      </c>
      <c r="AM121" s="356">
        <f>'3M - LGS'!AM121</f>
        <v>3.4212935019954011E-2</v>
      </c>
      <c r="AN121" s="356">
        <f>'3M - LGS'!AN121</f>
        <v>3.4573174658425673E-2</v>
      </c>
      <c r="AO121" s="356">
        <f>'3M - LGS'!AO121</f>
        <v>3.5061431576083546E-2</v>
      </c>
      <c r="AP121" s="356">
        <f>'3M - LGS'!AP121</f>
        <v>3.6858393115802489E-2</v>
      </c>
      <c r="AQ121" s="356">
        <f>'3M - LGS'!AQ121</f>
        <v>3.814043843518504E-2</v>
      </c>
      <c r="AR121" s="356">
        <f>'3M - LGS'!AR121</f>
        <v>6.7002654059300587E-2</v>
      </c>
      <c r="AS121" s="356">
        <f>'3M - LGS'!AS121</f>
        <v>6.3398620985951407E-2</v>
      </c>
      <c r="AT121" s="356">
        <f>'3M - LGS'!AT121</f>
        <v>6.4761982417728445E-2</v>
      </c>
      <c r="AU121" s="356">
        <f>'3M - LGS'!AU121</f>
        <v>6.4435501508817036E-2</v>
      </c>
      <c r="AV121" s="356">
        <f>'3M - LGS'!AV121</f>
        <v>3.6336241480288786E-2</v>
      </c>
      <c r="AW121" s="356">
        <f>'3M - LGS'!AW121</f>
        <v>3.6641736962948618E-2</v>
      </c>
      <c r="AX121" s="356">
        <f>'3M - LGS'!AX121</f>
        <v>3.5604102049023527E-2</v>
      </c>
      <c r="AY121" s="356">
        <f>'3M - LGS'!AY121</f>
        <v>3.4212935019954011E-2</v>
      </c>
    </row>
    <row r="122" spans="1:51" ht="15.75" thickBot="1" x14ac:dyDescent="0.3">
      <c r="A122" s="600"/>
      <c r="B122" s="79" t="s">
        <v>8</v>
      </c>
      <c r="C122" s="293">
        <f>'3M - LGS'!C122</f>
        <v>3.1017221923380616E-2</v>
      </c>
      <c r="D122" s="293">
        <f>'3M - LGS'!D122</f>
        <v>3.1200685692449472E-2</v>
      </c>
      <c r="E122" s="293">
        <f>'3M - LGS'!E122</f>
        <v>3.1801403442750183E-2</v>
      </c>
      <c r="F122" s="293">
        <f>'3M - LGS'!F122</f>
        <v>3.349236331787657E-2</v>
      </c>
      <c r="G122" s="293">
        <f>'3M - LGS'!G122</f>
        <v>3.5292013748440362E-2</v>
      </c>
      <c r="H122" s="293">
        <f>'3M - LGS'!H122</f>
        <v>6.2033911329458021E-2</v>
      </c>
      <c r="I122" s="293">
        <f>'3M - LGS'!I122</f>
        <v>6.0306201724596678E-2</v>
      </c>
      <c r="J122" s="293">
        <f>'3M - LGS'!J122</f>
        <v>6.1900404553814445E-2</v>
      </c>
      <c r="K122" s="293">
        <f>'3M - LGS'!K122</f>
        <v>5.9514655708048605E-2</v>
      </c>
      <c r="L122" s="293">
        <f>'3M - LGS'!L122</f>
        <v>3.4153693100780286E-2</v>
      </c>
      <c r="M122" s="293">
        <f>'3M - LGS'!M122</f>
        <v>3.4295547748655897E-2</v>
      </c>
      <c r="N122" s="293">
        <f>'3M - LGS'!N122</f>
        <v>3.2150655678149544E-2</v>
      </c>
      <c r="O122" s="293">
        <f>'3M - LGS'!O122</f>
        <v>3.1017221923380616E-2</v>
      </c>
      <c r="P122" s="293">
        <f>'3M - LGS'!P122</f>
        <v>3.1200685692449472E-2</v>
      </c>
      <c r="Q122" s="356">
        <f>'3M - LGS'!Q122</f>
        <v>3.644375681733069E-2</v>
      </c>
      <c r="R122" s="356">
        <f>'3M - LGS'!R122</f>
        <v>3.8707877456505356E-2</v>
      </c>
      <c r="S122" s="356">
        <f>'3M - LGS'!S122</f>
        <v>4.0230004035839192E-2</v>
      </c>
      <c r="T122" s="356">
        <f>'3M - LGS'!T122</f>
        <v>7.2536866721180329E-2</v>
      </c>
      <c r="U122" s="356">
        <f>'3M - LGS'!U122</f>
        <v>6.8857735898560701E-2</v>
      </c>
      <c r="V122" s="356">
        <f>'3M - LGS'!V122</f>
        <v>7.0433023609080589E-2</v>
      </c>
      <c r="W122" s="356">
        <f>'3M - LGS'!W122</f>
        <v>6.8744197587997838E-2</v>
      </c>
      <c r="X122" s="356">
        <f>'3M - LGS'!X122</f>
        <v>3.8156392815314528E-2</v>
      </c>
      <c r="Y122" s="356">
        <f>'3M - LGS'!Y122</f>
        <v>3.8411934304495646E-2</v>
      </c>
      <c r="Z122" s="356">
        <f>'3M - LGS'!Z122</f>
        <v>3.7256320372029528E-2</v>
      </c>
      <c r="AA122" s="356">
        <f>'3M - LGS'!AA122</f>
        <v>3.5649855515331237E-2</v>
      </c>
      <c r="AB122" s="356">
        <f>'3M - LGS'!AB122</f>
        <v>3.5953018154389928E-2</v>
      </c>
      <c r="AC122" s="356">
        <f>'3M - LGS'!AC122</f>
        <v>3.644375681733069E-2</v>
      </c>
      <c r="AD122" s="356">
        <f>'3M - LGS'!AD122</f>
        <v>3.8707877456505356E-2</v>
      </c>
      <c r="AE122" s="356">
        <f>'3M - LGS'!AE122</f>
        <v>4.0230004035839192E-2</v>
      </c>
      <c r="AF122" s="356">
        <f>'3M - LGS'!AF122</f>
        <v>7.2536866721180329E-2</v>
      </c>
      <c r="AG122" s="356">
        <f>'3M - LGS'!AG122</f>
        <v>6.8857735898560701E-2</v>
      </c>
      <c r="AH122" s="356">
        <f>'3M - LGS'!AH122</f>
        <v>7.0433023609080589E-2</v>
      </c>
      <c r="AI122" s="356">
        <f>'3M - LGS'!AI122</f>
        <v>6.8744197587997838E-2</v>
      </c>
      <c r="AJ122" s="356">
        <f>'3M - LGS'!AJ122</f>
        <v>3.8156392815314528E-2</v>
      </c>
      <c r="AK122" s="356">
        <f>'3M - LGS'!AK122</f>
        <v>3.8411934304495646E-2</v>
      </c>
      <c r="AL122" s="356">
        <f>'3M - LGS'!AL122</f>
        <v>3.7256320372029528E-2</v>
      </c>
      <c r="AM122" s="356">
        <f>'3M - LGS'!AM122</f>
        <v>3.5649855515331237E-2</v>
      </c>
      <c r="AN122" s="356">
        <f>'3M - LGS'!AN122</f>
        <v>3.5953018154389928E-2</v>
      </c>
      <c r="AO122" s="356">
        <f>'3M - LGS'!AO122</f>
        <v>3.644375681733069E-2</v>
      </c>
      <c r="AP122" s="356">
        <f>'3M - LGS'!AP122</f>
        <v>3.8707877456505356E-2</v>
      </c>
      <c r="AQ122" s="356">
        <f>'3M - LGS'!AQ122</f>
        <v>4.0230004035839192E-2</v>
      </c>
      <c r="AR122" s="356">
        <f>'3M - LGS'!AR122</f>
        <v>7.2536866721180329E-2</v>
      </c>
      <c r="AS122" s="356">
        <f>'3M - LGS'!AS122</f>
        <v>6.8857735898560701E-2</v>
      </c>
      <c r="AT122" s="356">
        <f>'3M - LGS'!AT122</f>
        <v>7.0433023609080589E-2</v>
      </c>
      <c r="AU122" s="356">
        <f>'3M - LGS'!AU122</f>
        <v>6.8744197587997838E-2</v>
      </c>
      <c r="AV122" s="356">
        <f>'3M - LGS'!AV122</f>
        <v>3.8156392815314528E-2</v>
      </c>
      <c r="AW122" s="356">
        <f>'3M - LGS'!AW122</f>
        <v>3.8411934304495646E-2</v>
      </c>
      <c r="AX122" s="356">
        <f>'3M - LGS'!AX122</f>
        <v>3.7256320372029528E-2</v>
      </c>
      <c r="AY122" s="356">
        <f>'3M - LGS'!AY122</f>
        <v>3.5649855515331237E-2</v>
      </c>
    </row>
    <row r="123" spans="1:51" x14ac:dyDescent="0.25">
      <c r="A123" s="99"/>
      <c r="B123" s="99"/>
      <c r="C123" s="100"/>
      <c r="D123" s="100"/>
      <c r="E123" s="100"/>
      <c r="F123" s="100"/>
      <c r="G123" s="100"/>
      <c r="H123" s="100"/>
      <c r="I123" s="100"/>
      <c r="J123" s="100"/>
      <c r="K123" s="100"/>
      <c r="L123" s="100"/>
      <c r="M123" s="100"/>
      <c r="N123" s="100"/>
      <c r="O123" s="101"/>
    </row>
    <row r="124" spans="1:51" ht="15.75" thickBot="1" x14ac:dyDescent="0.3"/>
    <row r="125" spans="1:51" ht="15.75" thickBot="1" x14ac:dyDescent="0.3">
      <c r="C125" s="610" t="s">
        <v>126</v>
      </c>
      <c r="D125" s="602"/>
      <c r="E125" s="602"/>
      <c r="F125" s="602"/>
      <c r="G125" s="602"/>
      <c r="H125" s="602"/>
      <c r="I125" s="602"/>
      <c r="J125" s="602"/>
      <c r="K125" s="602"/>
      <c r="L125" s="602"/>
      <c r="M125" s="602"/>
      <c r="N125" s="603"/>
      <c r="O125" s="601" t="s">
        <v>126</v>
      </c>
      <c r="P125" s="602"/>
      <c r="Q125" s="602"/>
      <c r="R125" s="602"/>
      <c r="S125" s="602"/>
      <c r="T125" s="602"/>
      <c r="U125" s="602"/>
      <c r="V125" s="602"/>
      <c r="W125" s="602"/>
      <c r="X125" s="602"/>
      <c r="Y125" s="602"/>
      <c r="Z125" s="603"/>
      <c r="AA125" s="601" t="s">
        <v>126</v>
      </c>
      <c r="AB125" s="602"/>
      <c r="AC125" s="602"/>
      <c r="AD125" s="602"/>
      <c r="AE125" s="602"/>
      <c r="AF125" s="602"/>
      <c r="AG125" s="602"/>
      <c r="AH125" s="602"/>
      <c r="AI125" s="602"/>
      <c r="AJ125" s="602"/>
      <c r="AK125" s="602"/>
      <c r="AL125" s="603"/>
      <c r="AM125" s="601" t="s">
        <v>126</v>
      </c>
      <c r="AN125" s="602"/>
      <c r="AO125" s="602"/>
      <c r="AP125" s="602"/>
      <c r="AQ125" s="602"/>
      <c r="AR125" s="602"/>
      <c r="AS125" s="602"/>
      <c r="AT125" s="602"/>
      <c r="AU125" s="602"/>
      <c r="AV125" s="602"/>
      <c r="AW125" s="602"/>
      <c r="AX125" s="603"/>
      <c r="AY125" s="486" t="s">
        <v>126</v>
      </c>
    </row>
    <row r="126" spans="1:51" ht="15" customHeight="1" thickBot="1" x14ac:dyDescent="0.3">
      <c r="A126" s="598" t="s">
        <v>127</v>
      </c>
      <c r="B126" s="258" t="s">
        <v>125</v>
      </c>
      <c r="C126" s="146">
        <f>C$4</f>
        <v>44197</v>
      </c>
      <c r="D126" s="146">
        <f t="shared" ref="D126:AY126" si="57">D$4</f>
        <v>44228</v>
      </c>
      <c r="E126" s="146">
        <f t="shared" si="57"/>
        <v>44256</v>
      </c>
      <c r="F126" s="146">
        <f t="shared" si="57"/>
        <v>44287</v>
      </c>
      <c r="G126" s="146">
        <f t="shared" si="57"/>
        <v>44317</v>
      </c>
      <c r="H126" s="146">
        <f t="shared" si="57"/>
        <v>44348</v>
      </c>
      <c r="I126" s="146">
        <f t="shared" si="57"/>
        <v>44378</v>
      </c>
      <c r="J126" s="146">
        <f t="shared" si="57"/>
        <v>44409</v>
      </c>
      <c r="K126" s="146">
        <f t="shared" si="57"/>
        <v>44440</v>
      </c>
      <c r="L126" s="146">
        <f t="shared" si="57"/>
        <v>44470</v>
      </c>
      <c r="M126" s="146">
        <f t="shared" si="57"/>
        <v>44501</v>
      </c>
      <c r="N126" s="146">
        <f t="shared" si="57"/>
        <v>44531</v>
      </c>
      <c r="O126" s="146">
        <f t="shared" si="57"/>
        <v>44562</v>
      </c>
      <c r="P126" s="146">
        <f t="shared" si="57"/>
        <v>44593</v>
      </c>
      <c r="Q126" s="146">
        <f t="shared" si="57"/>
        <v>44621</v>
      </c>
      <c r="R126" s="146">
        <f t="shared" si="57"/>
        <v>44652</v>
      </c>
      <c r="S126" s="146">
        <f t="shared" si="57"/>
        <v>44682</v>
      </c>
      <c r="T126" s="146">
        <f t="shared" si="57"/>
        <v>44713</v>
      </c>
      <c r="U126" s="146">
        <f t="shared" si="57"/>
        <v>44743</v>
      </c>
      <c r="V126" s="146">
        <f t="shared" si="57"/>
        <v>44774</v>
      </c>
      <c r="W126" s="146">
        <f t="shared" si="57"/>
        <v>44805</v>
      </c>
      <c r="X126" s="146">
        <f t="shared" si="57"/>
        <v>44835</v>
      </c>
      <c r="Y126" s="146">
        <f t="shared" si="57"/>
        <v>44866</v>
      </c>
      <c r="Z126" s="146">
        <f t="shared" si="57"/>
        <v>44896</v>
      </c>
      <c r="AA126" s="146">
        <f t="shared" si="57"/>
        <v>44927</v>
      </c>
      <c r="AB126" s="146">
        <f t="shared" si="57"/>
        <v>44958</v>
      </c>
      <c r="AC126" s="146">
        <f t="shared" si="57"/>
        <v>44986</v>
      </c>
      <c r="AD126" s="146">
        <f t="shared" si="57"/>
        <v>45017</v>
      </c>
      <c r="AE126" s="146">
        <f t="shared" si="57"/>
        <v>45047</v>
      </c>
      <c r="AF126" s="146">
        <f t="shared" si="57"/>
        <v>45078</v>
      </c>
      <c r="AG126" s="146">
        <f t="shared" si="57"/>
        <v>45108</v>
      </c>
      <c r="AH126" s="146">
        <f t="shared" si="57"/>
        <v>45139</v>
      </c>
      <c r="AI126" s="146">
        <f t="shared" si="57"/>
        <v>45170</v>
      </c>
      <c r="AJ126" s="146">
        <f t="shared" si="57"/>
        <v>45200</v>
      </c>
      <c r="AK126" s="146">
        <f t="shared" si="57"/>
        <v>45231</v>
      </c>
      <c r="AL126" s="146">
        <f t="shared" si="57"/>
        <v>45261</v>
      </c>
      <c r="AM126" s="146">
        <f t="shared" si="57"/>
        <v>45292</v>
      </c>
      <c r="AN126" s="146">
        <f t="shared" si="57"/>
        <v>45323</v>
      </c>
      <c r="AO126" s="146">
        <f t="shared" si="57"/>
        <v>45352</v>
      </c>
      <c r="AP126" s="146">
        <f t="shared" si="57"/>
        <v>45383</v>
      </c>
      <c r="AQ126" s="146">
        <f t="shared" si="57"/>
        <v>45413</v>
      </c>
      <c r="AR126" s="146">
        <f t="shared" si="57"/>
        <v>45444</v>
      </c>
      <c r="AS126" s="146">
        <f t="shared" si="57"/>
        <v>45474</v>
      </c>
      <c r="AT126" s="146">
        <f t="shared" si="57"/>
        <v>45505</v>
      </c>
      <c r="AU126" s="146">
        <f t="shared" si="57"/>
        <v>45536</v>
      </c>
      <c r="AV126" s="146">
        <f t="shared" si="57"/>
        <v>45566</v>
      </c>
      <c r="AW126" s="146">
        <f t="shared" si="57"/>
        <v>45597</v>
      </c>
      <c r="AX126" s="146">
        <f t="shared" si="57"/>
        <v>45627</v>
      </c>
      <c r="AY126" s="146">
        <f t="shared" si="57"/>
        <v>45658</v>
      </c>
    </row>
    <row r="127" spans="1:51" ht="15" customHeight="1" x14ac:dyDescent="0.25">
      <c r="A127" s="599"/>
      <c r="B127" s="242" t="s">
        <v>20</v>
      </c>
      <c r="C127" s="294">
        <f>'3M - LGS'!C127</f>
        <v>2.8525640936713711E-3</v>
      </c>
      <c r="D127" s="294">
        <f>'3M - LGS'!D127</f>
        <v>2.9459999999999998E-3</v>
      </c>
      <c r="E127" s="294">
        <f>'3M - LGS'!E127</f>
        <v>3.101E-3</v>
      </c>
      <c r="F127" s="294">
        <f>'3M - LGS'!F127</f>
        <v>2.6919999999999999E-3</v>
      </c>
      <c r="G127" s="294">
        <f>'3M - LGS'!G127</f>
        <v>3.6480000000000002E-3</v>
      </c>
      <c r="H127" s="294">
        <f>'3M - LGS'!H127</f>
        <v>9.3989999999999994E-3</v>
      </c>
      <c r="I127" s="294">
        <f>'3M - LGS'!I127</f>
        <v>8.6339999999999993E-3</v>
      </c>
      <c r="J127" s="294">
        <f>'3M - LGS'!J127</f>
        <v>9.2370000000000004E-3</v>
      </c>
      <c r="K127" s="294">
        <f>'3M - LGS'!K127</f>
        <v>8.4950000000000008E-3</v>
      </c>
      <c r="L127" s="294">
        <f>'3M - LGS'!L127</f>
        <v>3.6459999999999999E-3</v>
      </c>
      <c r="M127" s="294">
        <f>'3M - LGS'!M127</f>
        <v>3.6189999999999998E-3</v>
      </c>
      <c r="N127" s="294">
        <f>'3M - LGS'!N127</f>
        <v>2.846E-3</v>
      </c>
      <c r="O127" s="294">
        <f>'3M - LGS'!O127</f>
        <v>2.8530000000000001E-3</v>
      </c>
      <c r="P127" s="294">
        <f>'3M - LGS'!P127</f>
        <v>2.9459999999999998E-3</v>
      </c>
      <c r="Q127" s="357">
        <f>'3M - LGS'!Q127</f>
        <v>2.4937084889108847E-3</v>
      </c>
      <c r="R127" s="357">
        <f>'3M - LGS'!R127</f>
        <v>2.3263396193519705E-3</v>
      </c>
      <c r="S127" s="357">
        <f>'3M - LGS'!S127</f>
        <v>2.7292106283252683E-3</v>
      </c>
      <c r="T127" s="357">
        <f>'3M - LGS'!T127</f>
        <v>9.0022160385136961E-3</v>
      </c>
      <c r="U127" s="357">
        <f>'3M - LGS'!U127</f>
        <v>7.9021149655229689E-3</v>
      </c>
      <c r="V127" s="357">
        <f>'3M - LGS'!V127</f>
        <v>8.5585964070573946E-3</v>
      </c>
      <c r="W127" s="357">
        <f>'3M - LGS'!W127</f>
        <v>7.9350353764870221E-3</v>
      </c>
      <c r="X127" s="357">
        <f>'3M - LGS'!X127</f>
        <v>2.9576356673282674E-3</v>
      </c>
      <c r="Y127" s="357">
        <f>'3M - LGS'!Y127</f>
        <v>2.9694455142294466E-3</v>
      </c>
      <c r="Z127" s="357">
        <f>'3M - LGS'!Z127</f>
        <v>2.4429561249258167E-3</v>
      </c>
      <c r="AA127" s="357">
        <f>'3M - LGS'!AA127</f>
        <v>2.2895204991968425E-3</v>
      </c>
      <c r="AB127" s="357">
        <f>'3M - LGS'!AB127</f>
        <v>2.3319409027314202E-3</v>
      </c>
      <c r="AC127" s="357">
        <f>'3M - LGS'!AC127</f>
        <v>2.4937084889108847E-3</v>
      </c>
      <c r="AD127" s="357">
        <f>'3M - LGS'!AD127</f>
        <v>2.3263396193519705E-3</v>
      </c>
      <c r="AE127" s="357">
        <f>'3M - LGS'!AE127</f>
        <v>2.7292106283252683E-3</v>
      </c>
      <c r="AF127" s="357">
        <f>'3M - LGS'!AF127</f>
        <v>9.0022160385136961E-3</v>
      </c>
      <c r="AG127" s="357">
        <f>'3M - LGS'!AG127</f>
        <v>7.9021149655229689E-3</v>
      </c>
      <c r="AH127" s="357">
        <f>'3M - LGS'!AH127</f>
        <v>8.5585964070573946E-3</v>
      </c>
      <c r="AI127" s="357">
        <f>'3M - LGS'!AI127</f>
        <v>7.9350353764870221E-3</v>
      </c>
      <c r="AJ127" s="357">
        <f>'3M - LGS'!AJ127</f>
        <v>2.9576356673282674E-3</v>
      </c>
      <c r="AK127" s="357">
        <f>'3M - LGS'!AK127</f>
        <v>2.9694455142294466E-3</v>
      </c>
      <c r="AL127" s="357">
        <f>'3M - LGS'!AL127</f>
        <v>2.4429561249258167E-3</v>
      </c>
      <c r="AM127" s="357">
        <f>'3M - LGS'!AM127</f>
        <v>2.2895204991968425E-3</v>
      </c>
      <c r="AN127" s="357">
        <f>'3M - LGS'!AN127</f>
        <v>2.3319409027314202E-3</v>
      </c>
      <c r="AO127" s="357">
        <f>'3M - LGS'!AO127</f>
        <v>2.4937084889108847E-3</v>
      </c>
      <c r="AP127" s="357">
        <f>'3M - LGS'!AP127</f>
        <v>2.3263396193519705E-3</v>
      </c>
      <c r="AQ127" s="357">
        <f>'3M - LGS'!AQ127</f>
        <v>2.7292106283252683E-3</v>
      </c>
      <c r="AR127" s="357">
        <f>'3M - LGS'!AR127</f>
        <v>9.0022160385136961E-3</v>
      </c>
      <c r="AS127" s="357">
        <f>'3M - LGS'!AS127</f>
        <v>7.9021149655229689E-3</v>
      </c>
      <c r="AT127" s="357">
        <f>'3M - LGS'!AT127</f>
        <v>8.5585964070573946E-3</v>
      </c>
      <c r="AU127" s="357">
        <f>'3M - LGS'!AU127</f>
        <v>7.9350353764870221E-3</v>
      </c>
      <c r="AV127" s="357">
        <f>'3M - LGS'!AV127</f>
        <v>2.9576356673282674E-3</v>
      </c>
      <c r="AW127" s="357">
        <f>'3M - LGS'!AW127</f>
        <v>2.9694455142294466E-3</v>
      </c>
      <c r="AX127" s="357">
        <f>'3M - LGS'!AX127</f>
        <v>2.4429561249258167E-3</v>
      </c>
      <c r="AY127" s="357">
        <f>'3M - LGS'!AY127</f>
        <v>2.2895204991968425E-3</v>
      </c>
    </row>
    <row r="128" spans="1:51" x14ac:dyDescent="0.25">
      <c r="A128" s="599"/>
      <c r="B128" s="242" t="s">
        <v>0</v>
      </c>
      <c r="C128" s="294">
        <f>'3M - LGS'!C128</f>
        <v>3.5509999999999999E-3</v>
      </c>
      <c r="D128" s="294">
        <f>'3M - LGS'!D128</f>
        <v>4.0660000000000002E-3</v>
      </c>
      <c r="E128" s="294">
        <f>'3M - LGS'!E128</f>
        <v>4.7829999999999999E-3</v>
      </c>
      <c r="F128" s="294">
        <f>'3M - LGS'!F128</f>
        <v>2.826E-3</v>
      </c>
      <c r="G128" s="294">
        <f>'3M - LGS'!G128</f>
        <v>6.0169999999999998E-3</v>
      </c>
      <c r="H128" s="294">
        <f>'3M - LGS'!H128</f>
        <v>1.5726E-2</v>
      </c>
      <c r="I128" s="294">
        <f>'3M - LGS'!I128</f>
        <v>1.3672E-2</v>
      </c>
      <c r="J128" s="294">
        <f>'3M - LGS'!J128</f>
        <v>1.5037E-2</v>
      </c>
      <c r="K128" s="294">
        <f>'3M - LGS'!K128</f>
        <v>1.5061E-2</v>
      </c>
      <c r="L128" s="294">
        <f>'3M - LGS'!L128</f>
        <v>3.7230000000000002E-3</v>
      </c>
      <c r="M128" s="294">
        <f>'3M - LGS'!M128</f>
        <v>4.4580000000000002E-3</v>
      </c>
      <c r="N128" s="294">
        <f>'3M - LGS'!N128</f>
        <v>3.1909999999999998E-3</v>
      </c>
      <c r="O128" s="294">
        <f>'3M - LGS'!O128</f>
        <v>3.5509999999999999E-3</v>
      </c>
      <c r="P128" s="294">
        <f>'3M - LGS'!P128</f>
        <v>4.0660000000000002E-3</v>
      </c>
      <c r="Q128" s="357">
        <f>'3M - LGS'!Q128</f>
        <v>3.8872256628422518E-3</v>
      </c>
      <c r="R128" s="357">
        <f>'3M - LGS'!R128</f>
        <v>2.4374638015569718E-3</v>
      </c>
      <c r="S128" s="357">
        <f>'3M - LGS'!S128</f>
        <v>4.5808133635177606E-3</v>
      </c>
      <c r="T128" s="357">
        <f>'3M - LGS'!T128</f>
        <v>1.5338752045311651E-2</v>
      </c>
      <c r="U128" s="357">
        <f>'3M - LGS'!U128</f>
        <v>1.2740034051078104E-2</v>
      </c>
      <c r="V128" s="357">
        <f>'3M - LGS'!V128</f>
        <v>1.4218161013998256E-2</v>
      </c>
      <c r="W128" s="357">
        <f>'3M - LGS'!W128</f>
        <v>1.4383372468360071E-2</v>
      </c>
      <c r="X128" s="357">
        <f>'3M - LGS'!X128</f>
        <v>3.0119549910011655E-3</v>
      </c>
      <c r="Y128" s="357">
        <f>'3M - LGS'!Y128</f>
        <v>3.6705853580568494E-3</v>
      </c>
      <c r="Z128" s="357">
        <f>'3M - LGS'!Z128</f>
        <v>2.7404201043578114E-3</v>
      </c>
      <c r="AA128" s="357">
        <f>'3M - LGS'!AA128</f>
        <v>2.8581349608312488E-3</v>
      </c>
      <c r="AB128" s="357">
        <f>'3M - LGS'!AB128</f>
        <v>3.238503512038369E-3</v>
      </c>
      <c r="AC128" s="357">
        <f>'3M - LGS'!AC128</f>
        <v>3.8872256628422518E-3</v>
      </c>
      <c r="AD128" s="357">
        <f>'3M - LGS'!AD128</f>
        <v>2.4374638015569718E-3</v>
      </c>
      <c r="AE128" s="357">
        <f>'3M - LGS'!AE128</f>
        <v>4.5808133635177606E-3</v>
      </c>
      <c r="AF128" s="357">
        <f>'3M - LGS'!AF128</f>
        <v>1.5338752045311651E-2</v>
      </c>
      <c r="AG128" s="357">
        <f>'3M - LGS'!AG128</f>
        <v>1.2740034051078104E-2</v>
      </c>
      <c r="AH128" s="357">
        <f>'3M - LGS'!AH128</f>
        <v>1.4218161013998256E-2</v>
      </c>
      <c r="AI128" s="357">
        <f>'3M - LGS'!AI128</f>
        <v>1.4383372468360071E-2</v>
      </c>
      <c r="AJ128" s="357">
        <f>'3M - LGS'!AJ128</f>
        <v>3.0119549910011655E-3</v>
      </c>
      <c r="AK128" s="357">
        <f>'3M - LGS'!AK128</f>
        <v>3.6705853580568494E-3</v>
      </c>
      <c r="AL128" s="357">
        <f>'3M - LGS'!AL128</f>
        <v>2.7404201043578114E-3</v>
      </c>
      <c r="AM128" s="357">
        <f>'3M - LGS'!AM128</f>
        <v>2.8581349608312488E-3</v>
      </c>
      <c r="AN128" s="357">
        <f>'3M - LGS'!AN128</f>
        <v>3.238503512038369E-3</v>
      </c>
      <c r="AO128" s="357">
        <f>'3M - LGS'!AO128</f>
        <v>3.8872256628422518E-3</v>
      </c>
      <c r="AP128" s="357">
        <f>'3M - LGS'!AP128</f>
        <v>2.4374638015569718E-3</v>
      </c>
      <c r="AQ128" s="357">
        <f>'3M - LGS'!AQ128</f>
        <v>4.5808133635177606E-3</v>
      </c>
      <c r="AR128" s="357">
        <f>'3M - LGS'!AR128</f>
        <v>1.5338752045311651E-2</v>
      </c>
      <c r="AS128" s="357">
        <f>'3M - LGS'!AS128</f>
        <v>1.2740034051078104E-2</v>
      </c>
      <c r="AT128" s="357">
        <f>'3M - LGS'!AT128</f>
        <v>1.4218161013998256E-2</v>
      </c>
      <c r="AU128" s="357">
        <f>'3M - LGS'!AU128</f>
        <v>1.4383372468360071E-2</v>
      </c>
      <c r="AV128" s="357">
        <f>'3M - LGS'!AV128</f>
        <v>3.0119549910011655E-3</v>
      </c>
      <c r="AW128" s="357">
        <f>'3M - LGS'!AW128</f>
        <v>3.6705853580568494E-3</v>
      </c>
      <c r="AX128" s="357">
        <f>'3M - LGS'!AX128</f>
        <v>2.7404201043578114E-3</v>
      </c>
      <c r="AY128" s="357">
        <f>'3M - LGS'!AY128</f>
        <v>2.8581349608312488E-3</v>
      </c>
    </row>
    <row r="129" spans="1:51" x14ac:dyDescent="0.25">
      <c r="A129" s="599"/>
      <c r="B129" s="242" t="s">
        <v>21</v>
      </c>
      <c r="C129" s="294">
        <f>'3M - LGS'!C129</f>
        <v>3.0200000000000001E-3</v>
      </c>
      <c r="D129" s="294">
        <f>'3M - LGS'!D129</f>
        <v>2.9520000000000002E-3</v>
      </c>
      <c r="E129" s="294">
        <f>'3M - LGS'!E129</f>
        <v>3.0969999999999999E-3</v>
      </c>
      <c r="F129" s="294">
        <f>'3M - LGS'!F129</f>
        <v>3.6800000000000001E-3</v>
      </c>
      <c r="G129" s="294">
        <f>'3M - LGS'!G129</f>
        <v>4.326E-3</v>
      </c>
      <c r="H129" s="294">
        <f>'3M - LGS'!H129</f>
        <v>1.1368E-2</v>
      </c>
      <c r="I129" s="294">
        <f>'3M - LGS'!I129</f>
        <v>1.0385E-2</v>
      </c>
      <c r="J129" s="294">
        <f>'3M - LGS'!J129</f>
        <v>1.1174999999999999E-2</v>
      </c>
      <c r="K129" s="294">
        <f>'3M - LGS'!K129</f>
        <v>1.0097E-2</v>
      </c>
      <c r="L129" s="294">
        <f>'3M - LGS'!L129</f>
        <v>4.3080000000000002E-3</v>
      </c>
      <c r="M129" s="294">
        <f>'3M - LGS'!M129</f>
        <v>3.9639999999999996E-3</v>
      </c>
      <c r="N129" s="294">
        <f>'3M - LGS'!N129</f>
        <v>3.1110000000000001E-3</v>
      </c>
      <c r="O129" s="294">
        <f>'3M - LGS'!O129</f>
        <v>3.0200000000000001E-3</v>
      </c>
      <c r="P129" s="294">
        <f>'3M - LGS'!P129</f>
        <v>2.9520000000000002E-3</v>
      </c>
      <c r="Q129" s="357">
        <f>'3M - LGS'!Q129</f>
        <v>2.4889826392645057E-3</v>
      </c>
      <c r="R129" s="357">
        <f>'3M - LGS'!R129</f>
        <v>3.2043945289116057E-3</v>
      </c>
      <c r="S129" s="357">
        <f>'3M - LGS'!S129</f>
        <v>3.2521697680947589E-3</v>
      </c>
      <c r="T129" s="357">
        <f>'3M - LGS'!T129</f>
        <v>1.0953175795951181E-2</v>
      </c>
      <c r="U129" s="357">
        <f>'3M - LGS'!U129</f>
        <v>9.5674094075090654E-3</v>
      </c>
      <c r="V129" s="357">
        <f>'3M - LGS'!V129</f>
        <v>1.0428210253259023E-2</v>
      </c>
      <c r="W129" s="357">
        <f>'3M - LGS'!W129</f>
        <v>9.4882233109658352E-3</v>
      </c>
      <c r="X129" s="357">
        <f>'3M - LGS'!X129</f>
        <v>3.5132231836595474E-3</v>
      </c>
      <c r="Y129" s="357">
        <f>'3M - LGS'!Y129</f>
        <v>3.2593384697514956E-3</v>
      </c>
      <c r="Z129" s="357">
        <f>'3M - LGS'!Z129</f>
        <v>2.6745383492443862E-3</v>
      </c>
      <c r="AA129" s="357">
        <f>'3M - LGS'!AA129</f>
        <v>2.4254096490937396E-3</v>
      </c>
      <c r="AB129" s="357">
        <f>'3M - LGS'!AB129</f>
        <v>2.335590655240821E-3</v>
      </c>
      <c r="AC129" s="357">
        <f>'3M - LGS'!AC129</f>
        <v>2.4889826392645057E-3</v>
      </c>
      <c r="AD129" s="357">
        <f>'3M - LGS'!AD129</f>
        <v>3.2043945289116057E-3</v>
      </c>
      <c r="AE129" s="357">
        <f>'3M - LGS'!AE129</f>
        <v>3.2521697680947589E-3</v>
      </c>
      <c r="AF129" s="357">
        <f>'3M - LGS'!AF129</f>
        <v>1.0953175795951181E-2</v>
      </c>
      <c r="AG129" s="357">
        <f>'3M - LGS'!AG129</f>
        <v>9.5674094075090654E-3</v>
      </c>
      <c r="AH129" s="357">
        <f>'3M - LGS'!AH129</f>
        <v>1.0428210253259023E-2</v>
      </c>
      <c r="AI129" s="357">
        <f>'3M - LGS'!AI129</f>
        <v>9.4882233109658352E-3</v>
      </c>
      <c r="AJ129" s="357">
        <f>'3M - LGS'!AJ129</f>
        <v>3.5132231836595474E-3</v>
      </c>
      <c r="AK129" s="357">
        <f>'3M - LGS'!AK129</f>
        <v>3.2593384697514956E-3</v>
      </c>
      <c r="AL129" s="357">
        <f>'3M - LGS'!AL129</f>
        <v>2.6745383492443862E-3</v>
      </c>
      <c r="AM129" s="357">
        <f>'3M - LGS'!AM129</f>
        <v>2.4254096490937396E-3</v>
      </c>
      <c r="AN129" s="357">
        <f>'3M - LGS'!AN129</f>
        <v>2.335590655240821E-3</v>
      </c>
      <c r="AO129" s="357">
        <f>'3M - LGS'!AO129</f>
        <v>2.4889826392645057E-3</v>
      </c>
      <c r="AP129" s="357">
        <f>'3M - LGS'!AP129</f>
        <v>3.2043945289116057E-3</v>
      </c>
      <c r="AQ129" s="357">
        <f>'3M - LGS'!AQ129</f>
        <v>3.2521697680947589E-3</v>
      </c>
      <c r="AR129" s="357">
        <f>'3M - LGS'!AR129</f>
        <v>1.0953175795951181E-2</v>
      </c>
      <c r="AS129" s="357">
        <f>'3M - LGS'!AS129</f>
        <v>9.5674094075090654E-3</v>
      </c>
      <c r="AT129" s="357">
        <f>'3M - LGS'!AT129</f>
        <v>1.0428210253259023E-2</v>
      </c>
      <c r="AU129" s="357">
        <f>'3M - LGS'!AU129</f>
        <v>9.4882233109658352E-3</v>
      </c>
      <c r="AV129" s="357">
        <f>'3M - LGS'!AV129</f>
        <v>3.5132231836595474E-3</v>
      </c>
      <c r="AW129" s="357">
        <f>'3M - LGS'!AW129</f>
        <v>3.2593384697514956E-3</v>
      </c>
      <c r="AX129" s="357">
        <f>'3M - LGS'!AX129</f>
        <v>2.6745383492443862E-3</v>
      </c>
      <c r="AY129" s="357">
        <f>'3M - LGS'!AY129</f>
        <v>2.4254096490937396E-3</v>
      </c>
    </row>
    <row r="130" spans="1:51" x14ac:dyDescent="0.25">
      <c r="A130" s="599"/>
      <c r="B130" s="242" t="s">
        <v>1</v>
      </c>
      <c r="C130" s="294">
        <f>'3M - LGS'!C130</f>
        <v>0</v>
      </c>
      <c r="D130" s="294">
        <f>'3M - LGS'!D130</f>
        <v>0</v>
      </c>
      <c r="E130" s="294">
        <f>'3M - LGS'!E130</f>
        <v>0</v>
      </c>
      <c r="F130" s="294">
        <f>'3M - LGS'!F130</f>
        <v>4.2690000000000002E-3</v>
      </c>
      <c r="G130" s="294">
        <f>'3M - LGS'!G130</f>
        <v>8.5869999999999991E-3</v>
      </c>
      <c r="H130" s="294">
        <f>'3M - LGS'!H130</f>
        <v>1.6046000000000001E-2</v>
      </c>
      <c r="I130" s="294">
        <f>'3M - LGS'!I130</f>
        <v>1.3816E-2</v>
      </c>
      <c r="J130" s="294">
        <f>'3M - LGS'!J130</f>
        <v>1.5232000000000001E-2</v>
      </c>
      <c r="K130" s="294">
        <f>'3M - LGS'!K130</f>
        <v>1.6389999999999998E-2</v>
      </c>
      <c r="L130" s="294">
        <f>'3M - LGS'!L130</f>
        <v>4.6680000000000003E-3</v>
      </c>
      <c r="M130" s="294">
        <f>'3M - LGS'!M130</f>
        <v>0</v>
      </c>
      <c r="N130" s="294">
        <f>'3M - LGS'!N130</f>
        <v>0</v>
      </c>
      <c r="O130" s="294">
        <f>'3M - LGS'!O130</f>
        <v>0</v>
      </c>
      <c r="P130" s="294">
        <f>'3M - LGS'!P130</f>
        <v>0</v>
      </c>
      <c r="Q130" s="357">
        <f>'3M - LGS'!Q130</f>
        <v>0</v>
      </c>
      <c r="R130" s="357">
        <f>'3M - LGS'!R130</f>
        <v>3.7121961233341559E-3</v>
      </c>
      <c r="S130" s="357">
        <f>'3M - LGS'!S130</f>
        <v>6.6525280147505441E-3</v>
      </c>
      <c r="T130" s="357">
        <f>'3M - LGS'!T130</f>
        <v>1.5663939535639215E-2</v>
      </c>
      <c r="U130" s="357">
        <f>'3M - LGS'!U130</f>
        <v>1.2879685250626445E-2</v>
      </c>
      <c r="V130" s="357">
        <f>'3M - LGS'!V130</f>
        <v>1.4411587463585831E-2</v>
      </c>
      <c r="W130" s="357">
        <f>'3M - LGS'!W130</f>
        <v>1.5716144929236502E-2</v>
      </c>
      <c r="X130" s="357">
        <f>'3M - LGS'!X130</f>
        <v>3.7938479514232695E-3</v>
      </c>
      <c r="Y130" s="357">
        <f>'3M - LGS'!Y130</f>
        <v>3.8830961132263809E-3</v>
      </c>
      <c r="Z130" s="357">
        <f>'3M - LGS'!Z130</f>
        <v>0</v>
      </c>
      <c r="AA130" s="357">
        <f>'3M - LGS'!AA130</f>
        <v>0</v>
      </c>
      <c r="AB130" s="357">
        <f>'3M - LGS'!AB130</f>
        <v>0</v>
      </c>
      <c r="AC130" s="357">
        <f>'3M - LGS'!AC130</f>
        <v>0</v>
      </c>
      <c r="AD130" s="357">
        <f>'3M - LGS'!AD130</f>
        <v>3.7121961233341559E-3</v>
      </c>
      <c r="AE130" s="357">
        <f>'3M - LGS'!AE130</f>
        <v>6.6525280147505441E-3</v>
      </c>
      <c r="AF130" s="357">
        <f>'3M - LGS'!AF130</f>
        <v>1.5663939535639215E-2</v>
      </c>
      <c r="AG130" s="357">
        <f>'3M - LGS'!AG130</f>
        <v>1.2879685250626445E-2</v>
      </c>
      <c r="AH130" s="357">
        <f>'3M - LGS'!AH130</f>
        <v>1.4411587463585831E-2</v>
      </c>
      <c r="AI130" s="357">
        <f>'3M - LGS'!AI130</f>
        <v>1.5716144929236502E-2</v>
      </c>
      <c r="AJ130" s="357">
        <f>'3M - LGS'!AJ130</f>
        <v>3.7938479514232695E-3</v>
      </c>
      <c r="AK130" s="357">
        <f>'3M - LGS'!AK130</f>
        <v>3.8830961132263809E-3</v>
      </c>
      <c r="AL130" s="357">
        <f>'3M - LGS'!AL130</f>
        <v>0</v>
      </c>
      <c r="AM130" s="357">
        <f>'3M - LGS'!AM130</f>
        <v>0</v>
      </c>
      <c r="AN130" s="357">
        <f>'3M - LGS'!AN130</f>
        <v>0</v>
      </c>
      <c r="AO130" s="357">
        <f>'3M - LGS'!AO130</f>
        <v>0</v>
      </c>
      <c r="AP130" s="357">
        <f>'3M - LGS'!AP130</f>
        <v>3.7121961233341559E-3</v>
      </c>
      <c r="AQ130" s="357">
        <f>'3M - LGS'!AQ130</f>
        <v>6.6525280147505441E-3</v>
      </c>
      <c r="AR130" s="357">
        <f>'3M - LGS'!AR130</f>
        <v>1.5663939535639215E-2</v>
      </c>
      <c r="AS130" s="357">
        <f>'3M - LGS'!AS130</f>
        <v>1.2879685250626445E-2</v>
      </c>
      <c r="AT130" s="357">
        <f>'3M - LGS'!AT130</f>
        <v>1.4411587463585831E-2</v>
      </c>
      <c r="AU130" s="357">
        <f>'3M - LGS'!AU130</f>
        <v>1.5716144929236502E-2</v>
      </c>
      <c r="AV130" s="357">
        <f>'3M - LGS'!AV130</f>
        <v>3.7938479514232695E-3</v>
      </c>
      <c r="AW130" s="357">
        <f>'3M - LGS'!AW130</f>
        <v>3.8830961132263809E-3</v>
      </c>
      <c r="AX130" s="357">
        <f>'3M - LGS'!AX130</f>
        <v>0</v>
      </c>
      <c r="AY130" s="357">
        <f>'3M - LGS'!AY130</f>
        <v>0</v>
      </c>
    </row>
    <row r="131" spans="1:51" x14ac:dyDescent="0.25">
      <c r="A131" s="599"/>
      <c r="B131" s="242" t="s">
        <v>22</v>
      </c>
      <c r="C131" s="294">
        <f>'3M - LGS'!C131</f>
        <v>5.0000000000000004E-6</v>
      </c>
      <c r="D131" s="294">
        <f>'3M - LGS'!D131</f>
        <v>3.0000000000000001E-6</v>
      </c>
      <c r="E131" s="294">
        <f>'3M - LGS'!E131</f>
        <v>3.9999999999999998E-6</v>
      </c>
      <c r="F131" s="294">
        <f>'3M - LGS'!F131</f>
        <v>4.0099999999999999E-4</v>
      </c>
      <c r="G131" s="294">
        <f>'3M - LGS'!G131</f>
        <v>7.2000000000000002E-5</v>
      </c>
      <c r="H131" s="294">
        <f>'3M - LGS'!H131</f>
        <v>1.6699999999999999E-4</v>
      </c>
      <c r="I131" s="294">
        <f>'3M - LGS'!I131</f>
        <v>1.6100000000000001E-4</v>
      </c>
      <c r="J131" s="294">
        <f>'3M - LGS'!J131</f>
        <v>1.66E-4</v>
      </c>
      <c r="K131" s="294">
        <f>'3M - LGS'!K131</f>
        <v>1.6899999999999999E-4</v>
      </c>
      <c r="L131" s="294">
        <f>'3M - LGS'!L131</f>
        <v>6.0999999999999999E-5</v>
      </c>
      <c r="M131" s="294">
        <f>'3M - LGS'!M131</f>
        <v>5.7000000000000003E-5</v>
      </c>
      <c r="N131" s="294">
        <f>'3M - LGS'!N131</f>
        <v>5.7000000000000003E-5</v>
      </c>
      <c r="O131" s="294">
        <f>'3M - LGS'!O131</f>
        <v>5.0000000000000004E-6</v>
      </c>
      <c r="P131" s="294">
        <f>'3M - LGS'!P131</f>
        <v>3.0000000000000001E-6</v>
      </c>
      <c r="Q131" s="357">
        <f>'3M - LGS'!Q131</f>
        <v>6.4300362502044274E-6</v>
      </c>
      <c r="R131" s="357">
        <f>'3M - LGS'!R131</f>
        <v>3.4981372087169321E-4</v>
      </c>
      <c r="S131" s="357">
        <f>'3M - LGS'!S131</f>
        <v>5.7529221975944493E-5</v>
      </c>
      <c r="T131" s="357">
        <f>'3M - LGS'!T131</f>
        <v>1.6797345300068443E-4</v>
      </c>
      <c r="U131" s="357">
        <f>'3M - LGS'!U131</f>
        <v>1.456585808437995E-4</v>
      </c>
      <c r="V131" s="357">
        <f>'3M - LGS'!V131</f>
        <v>1.5839798197961761E-4</v>
      </c>
      <c r="W131" s="357">
        <f>'3M - LGS'!W131</f>
        <v>1.5927628574746299E-4</v>
      </c>
      <c r="X131" s="357">
        <f>'3M - LGS'!X131</f>
        <v>5.0773236076413819E-5</v>
      </c>
      <c r="Y131" s="357">
        <f>'3M - LGS'!Y131</f>
        <v>5.2730735337253414E-5</v>
      </c>
      <c r="Z131" s="357">
        <f>'3M - LGS'!Z131</f>
        <v>5.0586779217760316E-5</v>
      </c>
      <c r="AA131" s="357">
        <f>'3M - LGS'!AA131</f>
        <v>6.548948096212812E-6</v>
      </c>
      <c r="AB131" s="357">
        <f>'3M - LGS'!AB131</f>
        <v>4.7248638626438694E-6</v>
      </c>
      <c r="AC131" s="357">
        <f>'3M - LGS'!AC131</f>
        <v>6.4300362502044274E-6</v>
      </c>
      <c r="AD131" s="357">
        <f>'3M - LGS'!AD131</f>
        <v>3.4981372087169321E-4</v>
      </c>
      <c r="AE131" s="357">
        <f>'3M - LGS'!AE131</f>
        <v>5.7529221975944493E-5</v>
      </c>
      <c r="AF131" s="357">
        <f>'3M - LGS'!AF131</f>
        <v>1.6797345300068443E-4</v>
      </c>
      <c r="AG131" s="357">
        <f>'3M - LGS'!AG131</f>
        <v>1.456585808437995E-4</v>
      </c>
      <c r="AH131" s="357">
        <f>'3M - LGS'!AH131</f>
        <v>1.5839798197961761E-4</v>
      </c>
      <c r="AI131" s="357">
        <f>'3M - LGS'!AI131</f>
        <v>1.5927628574746299E-4</v>
      </c>
      <c r="AJ131" s="357">
        <f>'3M - LGS'!AJ131</f>
        <v>5.0773236076413819E-5</v>
      </c>
      <c r="AK131" s="357">
        <f>'3M - LGS'!AK131</f>
        <v>5.2730735337253414E-5</v>
      </c>
      <c r="AL131" s="357">
        <f>'3M - LGS'!AL131</f>
        <v>5.0586779217760316E-5</v>
      </c>
      <c r="AM131" s="357">
        <f>'3M - LGS'!AM131</f>
        <v>6.548948096212812E-6</v>
      </c>
      <c r="AN131" s="357">
        <f>'3M - LGS'!AN131</f>
        <v>4.7248638626438694E-6</v>
      </c>
      <c r="AO131" s="357">
        <f>'3M - LGS'!AO131</f>
        <v>6.4300362502044274E-6</v>
      </c>
      <c r="AP131" s="357">
        <f>'3M - LGS'!AP131</f>
        <v>3.4981372087169321E-4</v>
      </c>
      <c r="AQ131" s="357">
        <f>'3M - LGS'!AQ131</f>
        <v>5.7529221975944493E-5</v>
      </c>
      <c r="AR131" s="357">
        <f>'3M - LGS'!AR131</f>
        <v>1.6797345300068443E-4</v>
      </c>
      <c r="AS131" s="357">
        <f>'3M - LGS'!AS131</f>
        <v>1.456585808437995E-4</v>
      </c>
      <c r="AT131" s="357">
        <f>'3M - LGS'!AT131</f>
        <v>1.5839798197961761E-4</v>
      </c>
      <c r="AU131" s="357">
        <f>'3M - LGS'!AU131</f>
        <v>1.5927628574746299E-4</v>
      </c>
      <c r="AV131" s="357">
        <f>'3M - LGS'!AV131</f>
        <v>5.0773236076413819E-5</v>
      </c>
      <c r="AW131" s="357">
        <f>'3M - LGS'!AW131</f>
        <v>5.2730735337253414E-5</v>
      </c>
      <c r="AX131" s="357">
        <f>'3M - LGS'!AX131</f>
        <v>5.0586779217760316E-5</v>
      </c>
      <c r="AY131" s="357">
        <f>'3M - LGS'!AY131</f>
        <v>6.548948096212812E-6</v>
      </c>
    </row>
    <row r="132" spans="1:51" x14ac:dyDescent="0.25">
      <c r="A132" s="599"/>
      <c r="B132" s="77" t="s">
        <v>9</v>
      </c>
      <c r="C132" s="294">
        <f>'3M - LGS'!C132</f>
        <v>3.5509999999999999E-3</v>
      </c>
      <c r="D132" s="294">
        <f>'3M - LGS'!D132</f>
        <v>4.0720000000000001E-3</v>
      </c>
      <c r="E132" s="294">
        <f>'3M - LGS'!E132</f>
        <v>4.9550000000000002E-3</v>
      </c>
      <c r="F132" s="294">
        <f>'3M - LGS'!F132</f>
        <v>3.7559999999999998E-3</v>
      </c>
      <c r="G132" s="294">
        <f>'3M - LGS'!G132</f>
        <v>3.1979999999999999E-3</v>
      </c>
      <c r="H132" s="294">
        <f>'3M - LGS'!H132</f>
        <v>0</v>
      </c>
      <c r="I132" s="294">
        <f>'3M - LGS'!I132</f>
        <v>0</v>
      </c>
      <c r="J132" s="294">
        <f>'3M - LGS'!J132</f>
        <v>0</v>
      </c>
      <c r="K132" s="294">
        <f>'3M - LGS'!K132</f>
        <v>9.3019999999999995E-3</v>
      </c>
      <c r="L132" s="294">
        <f>'3M - LGS'!L132</f>
        <v>4.45E-3</v>
      </c>
      <c r="M132" s="294">
        <f>'3M - LGS'!M132</f>
        <v>4.6759999999999996E-3</v>
      </c>
      <c r="N132" s="294">
        <f>'3M - LGS'!N132</f>
        <v>3.1930000000000001E-3</v>
      </c>
      <c r="O132" s="294">
        <f>'3M - LGS'!O132</f>
        <v>3.5509999999999999E-3</v>
      </c>
      <c r="P132" s="294">
        <f>'3M - LGS'!P132</f>
        <v>4.0720000000000001E-3</v>
      </c>
      <c r="Q132" s="357">
        <f>'3M - LGS'!Q132</f>
        <v>4.0479264074774228E-3</v>
      </c>
      <c r="R132" s="357">
        <f>'3M - LGS'!R132</f>
        <v>3.2763926886748389E-3</v>
      </c>
      <c r="S132" s="357">
        <f>'3M - LGS'!S132</f>
        <v>2.3830788706400438E-3</v>
      </c>
      <c r="T132" s="357">
        <f>'3M - LGS'!T132</f>
        <v>0</v>
      </c>
      <c r="U132" s="357">
        <f>'3M - LGS'!U132</f>
        <v>0</v>
      </c>
      <c r="V132" s="357">
        <f>'3M - LGS'!V132</f>
        <v>0</v>
      </c>
      <c r="W132" s="357">
        <f>'3M - LGS'!W132</f>
        <v>8.716273735003794E-3</v>
      </c>
      <c r="X132" s="357">
        <f>'3M - LGS'!X132</f>
        <v>3.6396129133216448E-3</v>
      </c>
      <c r="Y132" s="357">
        <f>'3M - LGS'!Y132</f>
        <v>3.8729109332737589E-3</v>
      </c>
      <c r="Z132" s="357">
        <f>'3M - LGS'!Z132</f>
        <v>2.750310209172907E-3</v>
      </c>
      <c r="AA132" s="357">
        <f>'3M - LGS'!AA132</f>
        <v>2.8681416006613313E-3</v>
      </c>
      <c r="AB132" s="357">
        <f>'3M - LGS'!AB132</f>
        <v>3.253303885691962E-3</v>
      </c>
      <c r="AC132" s="357">
        <f>'3M - LGS'!AC132</f>
        <v>4.0479264074774228E-3</v>
      </c>
      <c r="AD132" s="357">
        <f>'3M - LGS'!AD132</f>
        <v>3.2763926886748389E-3</v>
      </c>
      <c r="AE132" s="357">
        <f>'3M - LGS'!AE132</f>
        <v>2.3830788706400438E-3</v>
      </c>
      <c r="AF132" s="357">
        <f>'3M - LGS'!AF132</f>
        <v>0</v>
      </c>
      <c r="AG132" s="357">
        <f>'3M - LGS'!AG132</f>
        <v>0</v>
      </c>
      <c r="AH132" s="357">
        <f>'3M - LGS'!AH132</f>
        <v>0</v>
      </c>
      <c r="AI132" s="357">
        <f>'3M - LGS'!AI132</f>
        <v>8.716273735003794E-3</v>
      </c>
      <c r="AJ132" s="357">
        <f>'3M - LGS'!AJ132</f>
        <v>3.6396129133216448E-3</v>
      </c>
      <c r="AK132" s="357">
        <f>'3M - LGS'!AK132</f>
        <v>3.8729109332737589E-3</v>
      </c>
      <c r="AL132" s="357">
        <f>'3M - LGS'!AL132</f>
        <v>2.750310209172907E-3</v>
      </c>
      <c r="AM132" s="357">
        <f>'3M - LGS'!AM132</f>
        <v>2.8681416006613313E-3</v>
      </c>
      <c r="AN132" s="357">
        <f>'3M - LGS'!AN132</f>
        <v>3.253303885691962E-3</v>
      </c>
      <c r="AO132" s="357">
        <f>'3M - LGS'!AO132</f>
        <v>4.0479264074774228E-3</v>
      </c>
      <c r="AP132" s="357">
        <f>'3M - LGS'!AP132</f>
        <v>3.2763926886748389E-3</v>
      </c>
      <c r="AQ132" s="357">
        <f>'3M - LGS'!AQ132</f>
        <v>2.3830788706400438E-3</v>
      </c>
      <c r="AR132" s="357">
        <f>'3M - LGS'!AR132</f>
        <v>0</v>
      </c>
      <c r="AS132" s="357">
        <f>'3M - LGS'!AS132</f>
        <v>0</v>
      </c>
      <c r="AT132" s="357">
        <f>'3M - LGS'!AT132</f>
        <v>0</v>
      </c>
      <c r="AU132" s="357">
        <f>'3M - LGS'!AU132</f>
        <v>8.716273735003794E-3</v>
      </c>
      <c r="AV132" s="357">
        <f>'3M - LGS'!AV132</f>
        <v>3.6396129133216448E-3</v>
      </c>
      <c r="AW132" s="357">
        <f>'3M - LGS'!AW132</f>
        <v>3.8729109332737589E-3</v>
      </c>
      <c r="AX132" s="357">
        <f>'3M - LGS'!AX132</f>
        <v>2.750310209172907E-3</v>
      </c>
      <c r="AY132" s="357">
        <f>'3M - LGS'!AY132</f>
        <v>2.8681416006613313E-3</v>
      </c>
    </row>
    <row r="133" spans="1:51" x14ac:dyDescent="0.25">
      <c r="A133" s="599"/>
      <c r="B133" s="77" t="s">
        <v>3</v>
      </c>
      <c r="C133" s="294">
        <f>'3M - LGS'!C133</f>
        <v>3.5509999999999999E-3</v>
      </c>
      <c r="D133" s="294">
        <f>'3M - LGS'!D133</f>
        <v>4.0660000000000002E-3</v>
      </c>
      <c r="E133" s="294">
        <f>'3M - LGS'!E133</f>
        <v>4.7829999999999999E-3</v>
      </c>
      <c r="F133" s="294">
        <f>'3M - LGS'!F133</f>
        <v>2.826E-3</v>
      </c>
      <c r="G133" s="294">
        <f>'3M - LGS'!G133</f>
        <v>6.0169999999999998E-3</v>
      </c>
      <c r="H133" s="294">
        <f>'3M - LGS'!H133</f>
        <v>1.5726E-2</v>
      </c>
      <c r="I133" s="294">
        <f>'3M - LGS'!I133</f>
        <v>1.3672E-2</v>
      </c>
      <c r="J133" s="294">
        <f>'3M - LGS'!J133</f>
        <v>1.5037E-2</v>
      </c>
      <c r="K133" s="294">
        <f>'3M - LGS'!K133</f>
        <v>1.5061E-2</v>
      </c>
      <c r="L133" s="294">
        <f>'3M - LGS'!L133</f>
        <v>3.7230000000000002E-3</v>
      </c>
      <c r="M133" s="294">
        <f>'3M - LGS'!M133</f>
        <v>4.4580000000000002E-3</v>
      </c>
      <c r="N133" s="294">
        <f>'3M - LGS'!N133</f>
        <v>3.1909999999999998E-3</v>
      </c>
      <c r="O133" s="294">
        <f>'3M - LGS'!O133</f>
        <v>3.5509999999999999E-3</v>
      </c>
      <c r="P133" s="294">
        <f>'3M - LGS'!P133</f>
        <v>4.0660000000000002E-3</v>
      </c>
      <c r="Q133" s="357">
        <f>'3M - LGS'!Q133</f>
        <v>3.8872256628422518E-3</v>
      </c>
      <c r="R133" s="357">
        <f>'3M - LGS'!R133</f>
        <v>2.4374638015569718E-3</v>
      </c>
      <c r="S133" s="357">
        <f>'3M - LGS'!S133</f>
        <v>4.5808133635177606E-3</v>
      </c>
      <c r="T133" s="357">
        <f>'3M - LGS'!T133</f>
        <v>1.5338752045311651E-2</v>
      </c>
      <c r="U133" s="357">
        <f>'3M - LGS'!U133</f>
        <v>1.2740034051078104E-2</v>
      </c>
      <c r="V133" s="357">
        <f>'3M - LGS'!V133</f>
        <v>1.4218161013998256E-2</v>
      </c>
      <c r="W133" s="357">
        <f>'3M - LGS'!W133</f>
        <v>1.4383372468360071E-2</v>
      </c>
      <c r="X133" s="357">
        <f>'3M - LGS'!X133</f>
        <v>3.0119549910011655E-3</v>
      </c>
      <c r="Y133" s="357">
        <f>'3M - LGS'!Y133</f>
        <v>3.6705853580568494E-3</v>
      </c>
      <c r="Z133" s="357">
        <f>'3M - LGS'!Z133</f>
        <v>2.7404201043578114E-3</v>
      </c>
      <c r="AA133" s="357">
        <f>'3M - LGS'!AA133</f>
        <v>2.8581349608312488E-3</v>
      </c>
      <c r="AB133" s="357">
        <f>'3M - LGS'!AB133</f>
        <v>3.238503512038369E-3</v>
      </c>
      <c r="AC133" s="357">
        <f>'3M - LGS'!AC133</f>
        <v>3.8872256628422518E-3</v>
      </c>
      <c r="AD133" s="357">
        <f>'3M - LGS'!AD133</f>
        <v>2.4374638015569718E-3</v>
      </c>
      <c r="AE133" s="357">
        <f>'3M - LGS'!AE133</f>
        <v>4.5808133635177606E-3</v>
      </c>
      <c r="AF133" s="357">
        <f>'3M - LGS'!AF133</f>
        <v>1.5338752045311651E-2</v>
      </c>
      <c r="AG133" s="357">
        <f>'3M - LGS'!AG133</f>
        <v>1.2740034051078104E-2</v>
      </c>
      <c r="AH133" s="357">
        <f>'3M - LGS'!AH133</f>
        <v>1.4218161013998256E-2</v>
      </c>
      <c r="AI133" s="357">
        <f>'3M - LGS'!AI133</f>
        <v>1.4383372468360071E-2</v>
      </c>
      <c r="AJ133" s="357">
        <f>'3M - LGS'!AJ133</f>
        <v>3.0119549910011655E-3</v>
      </c>
      <c r="AK133" s="357">
        <f>'3M - LGS'!AK133</f>
        <v>3.6705853580568494E-3</v>
      </c>
      <c r="AL133" s="357">
        <f>'3M - LGS'!AL133</f>
        <v>2.7404201043578114E-3</v>
      </c>
      <c r="AM133" s="357">
        <f>'3M - LGS'!AM133</f>
        <v>2.8581349608312488E-3</v>
      </c>
      <c r="AN133" s="357">
        <f>'3M - LGS'!AN133</f>
        <v>3.238503512038369E-3</v>
      </c>
      <c r="AO133" s="357">
        <f>'3M - LGS'!AO133</f>
        <v>3.8872256628422518E-3</v>
      </c>
      <c r="AP133" s="357">
        <f>'3M - LGS'!AP133</f>
        <v>2.4374638015569718E-3</v>
      </c>
      <c r="AQ133" s="357">
        <f>'3M - LGS'!AQ133</f>
        <v>4.5808133635177606E-3</v>
      </c>
      <c r="AR133" s="357">
        <f>'3M - LGS'!AR133</f>
        <v>1.5338752045311651E-2</v>
      </c>
      <c r="AS133" s="357">
        <f>'3M - LGS'!AS133</f>
        <v>1.2740034051078104E-2</v>
      </c>
      <c r="AT133" s="357">
        <f>'3M - LGS'!AT133</f>
        <v>1.4218161013998256E-2</v>
      </c>
      <c r="AU133" s="357">
        <f>'3M - LGS'!AU133</f>
        <v>1.4383372468360071E-2</v>
      </c>
      <c r="AV133" s="357">
        <f>'3M - LGS'!AV133</f>
        <v>3.0119549910011655E-3</v>
      </c>
      <c r="AW133" s="357">
        <f>'3M - LGS'!AW133</f>
        <v>3.6705853580568494E-3</v>
      </c>
      <c r="AX133" s="357">
        <f>'3M - LGS'!AX133</f>
        <v>2.7404201043578114E-3</v>
      </c>
      <c r="AY133" s="357">
        <f>'3M - LGS'!AY133</f>
        <v>2.8581349608312488E-3</v>
      </c>
    </row>
    <row r="134" spans="1:51" x14ac:dyDescent="0.25">
      <c r="A134" s="599"/>
      <c r="B134" s="77" t="s">
        <v>4</v>
      </c>
      <c r="C134" s="294">
        <f>'3M - LGS'!C134</f>
        <v>3.3570000000000002E-3</v>
      </c>
      <c r="D134" s="294">
        <f>'3M - LGS'!D134</f>
        <v>3.3170000000000001E-3</v>
      </c>
      <c r="E134" s="294">
        <f>'3M - LGS'!E134</f>
        <v>3.5750000000000001E-3</v>
      </c>
      <c r="F134" s="294">
        <f>'3M - LGS'!F134</f>
        <v>3.4499999999999999E-3</v>
      </c>
      <c r="G134" s="294">
        <f>'3M - LGS'!G134</f>
        <v>4.4089999999999997E-3</v>
      </c>
      <c r="H134" s="294">
        <f>'3M - LGS'!H134</f>
        <v>1.0983E-2</v>
      </c>
      <c r="I134" s="294">
        <f>'3M - LGS'!I134</f>
        <v>1.0083E-2</v>
      </c>
      <c r="J134" s="294">
        <f>'3M - LGS'!J134</f>
        <v>1.0762000000000001E-2</v>
      </c>
      <c r="K134" s="294">
        <f>'3M - LGS'!K134</f>
        <v>9.2289999999999994E-3</v>
      </c>
      <c r="L134" s="294">
        <f>'3M - LGS'!L134</f>
        <v>4.4390000000000002E-3</v>
      </c>
      <c r="M134" s="294">
        <f>'3M - LGS'!M134</f>
        <v>4.0359999999999997E-3</v>
      </c>
      <c r="N134" s="294">
        <f>'3M - LGS'!N134</f>
        <v>2.9940000000000001E-3</v>
      </c>
      <c r="O134" s="294">
        <f>'3M - LGS'!O134</f>
        <v>3.3570000000000002E-3</v>
      </c>
      <c r="P134" s="294">
        <f>'3M - LGS'!P134</f>
        <v>3.3170000000000001E-3</v>
      </c>
      <c r="Q134" s="357">
        <f>'3M - LGS'!Q134</f>
        <v>2.8835863812814028E-3</v>
      </c>
      <c r="R134" s="357">
        <f>'3M - LGS'!R134</f>
        <v>2.9973339596464739E-3</v>
      </c>
      <c r="S134" s="357">
        <f>'3M - LGS'!S134</f>
        <v>3.3165822104796704E-3</v>
      </c>
      <c r="T134" s="357">
        <f>'3M - LGS'!T134</f>
        <v>1.0570096160853885E-2</v>
      </c>
      <c r="U134" s="357">
        <f>'3M - LGS'!U134</f>
        <v>9.278246917583912E-3</v>
      </c>
      <c r="V134" s="357">
        <f>'3M - LGS'!V134</f>
        <v>1.0028151184528716E-2</v>
      </c>
      <c r="W134" s="357">
        <f>'3M - LGS'!W134</f>
        <v>8.6452137534532743E-3</v>
      </c>
      <c r="X134" s="357">
        <f>'3M - LGS'!X134</f>
        <v>3.6245298628937543E-3</v>
      </c>
      <c r="Y134" s="357">
        <f>'3M - LGS'!Y134</f>
        <v>3.3199860824998846E-3</v>
      </c>
      <c r="Z134" s="357">
        <f>'3M - LGS'!Z134</f>
        <v>2.5710051829142032E-3</v>
      </c>
      <c r="AA134" s="357">
        <f>'3M - LGS'!AA134</f>
        <v>2.7028351497593935E-3</v>
      </c>
      <c r="AB134" s="357">
        <f>'3M - LGS'!AB134</f>
        <v>2.6314931671341099E-3</v>
      </c>
      <c r="AC134" s="357">
        <f>'3M - LGS'!AC134</f>
        <v>2.8835863812814028E-3</v>
      </c>
      <c r="AD134" s="357">
        <f>'3M - LGS'!AD134</f>
        <v>2.9973339596464739E-3</v>
      </c>
      <c r="AE134" s="357">
        <f>'3M - LGS'!AE134</f>
        <v>3.3165822104796704E-3</v>
      </c>
      <c r="AF134" s="357">
        <f>'3M - LGS'!AF134</f>
        <v>1.0570096160853885E-2</v>
      </c>
      <c r="AG134" s="357">
        <f>'3M - LGS'!AG134</f>
        <v>9.278246917583912E-3</v>
      </c>
      <c r="AH134" s="357">
        <f>'3M - LGS'!AH134</f>
        <v>1.0028151184528716E-2</v>
      </c>
      <c r="AI134" s="357">
        <f>'3M - LGS'!AI134</f>
        <v>8.6452137534532743E-3</v>
      </c>
      <c r="AJ134" s="357">
        <f>'3M - LGS'!AJ134</f>
        <v>3.6245298628937543E-3</v>
      </c>
      <c r="AK134" s="357">
        <f>'3M - LGS'!AK134</f>
        <v>3.3199860824998846E-3</v>
      </c>
      <c r="AL134" s="357">
        <f>'3M - LGS'!AL134</f>
        <v>2.5710051829142032E-3</v>
      </c>
      <c r="AM134" s="357">
        <f>'3M - LGS'!AM134</f>
        <v>2.7028351497593935E-3</v>
      </c>
      <c r="AN134" s="357">
        <f>'3M - LGS'!AN134</f>
        <v>2.6314931671341099E-3</v>
      </c>
      <c r="AO134" s="357">
        <f>'3M - LGS'!AO134</f>
        <v>2.8835863812814028E-3</v>
      </c>
      <c r="AP134" s="357">
        <f>'3M - LGS'!AP134</f>
        <v>2.9973339596464739E-3</v>
      </c>
      <c r="AQ134" s="357">
        <f>'3M - LGS'!AQ134</f>
        <v>3.3165822104796704E-3</v>
      </c>
      <c r="AR134" s="357">
        <f>'3M - LGS'!AR134</f>
        <v>1.0570096160853885E-2</v>
      </c>
      <c r="AS134" s="357">
        <f>'3M - LGS'!AS134</f>
        <v>9.278246917583912E-3</v>
      </c>
      <c r="AT134" s="357">
        <f>'3M - LGS'!AT134</f>
        <v>1.0028151184528716E-2</v>
      </c>
      <c r="AU134" s="357">
        <f>'3M - LGS'!AU134</f>
        <v>8.6452137534532743E-3</v>
      </c>
      <c r="AV134" s="357">
        <f>'3M - LGS'!AV134</f>
        <v>3.6245298628937543E-3</v>
      </c>
      <c r="AW134" s="357">
        <f>'3M - LGS'!AW134</f>
        <v>3.3199860824998846E-3</v>
      </c>
      <c r="AX134" s="357">
        <f>'3M - LGS'!AX134</f>
        <v>2.5710051829142032E-3</v>
      </c>
      <c r="AY134" s="357">
        <f>'3M - LGS'!AY134</f>
        <v>2.7028351497593935E-3</v>
      </c>
    </row>
    <row r="135" spans="1:51" x14ac:dyDescent="0.25">
      <c r="A135" s="599"/>
      <c r="B135" s="77" t="s">
        <v>5</v>
      </c>
      <c r="C135" s="294">
        <f>'3M - LGS'!C135</f>
        <v>2.8530000000000001E-3</v>
      </c>
      <c r="D135" s="294">
        <f>'3M - LGS'!D135</f>
        <v>2.9459999999999998E-3</v>
      </c>
      <c r="E135" s="294">
        <f>'3M - LGS'!E135</f>
        <v>3.101E-3</v>
      </c>
      <c r="F135" s="294">
        <f>'3M - LGS'!F135</f>
        <v>2.6919999999999999E-3</v>
      </c>
      <c r="G135" s="294">
        <f>'3M - LGS'!G135</f>
        <v>3.6480000000000002E-3</v>
      </c>
      <c r="H135" s="294">
        <f>'3M - LGS'!H135</f>
        <v>9.3989999999999994E-3</v>
      </c>
      <c r="I135" s="294">
        <f>'3M - LGS'!I135</f>
        <v>8.6339999999999993E-3</v>
      </c>
      <c r="J135" s="294">
        <f>'3M - LGS'!J135</f>
        <v>9.2370000000000004E-3</v>
      </c>
      <c r="K135" s="294">
        <f>'3M - LGS'!K135</f>
        <v>8.4950000000000008E-3</v>
      </c>
      <c r="L135" s="294">
        <f>'3M - LGS'!L135</f>
        <v>3.6459999999999999E-3</v>
      </c>
      <c r="M135" s="294">
        <f>'3M - LGS'!M135</f>
        <v>3.6189999999999998E-3</v>
      </c>
      <c r="N135" s="294">
        <f>'3M - LGS'!N135</f>
        <v>2.846E-3</v>
      </c>
      <c r="O135" s="294">
        <f>'3M - LGS'!O135</f>
        <v>2.8530000000000001E-3</v>
      </c>
      <c r="P135" s="294">
        <f>'3M - LGS'!P135</f>
        <v>2.9459999999999998E-3</v>
      </c>
      <c r="Q135" s="357">
        <f>'3M - LGS'!Q135</f>
        <v>2.4937084889108847E-3</v>
      </c>
      <c r="R135" s="357">
        <f>'3M - LGS'!R135</f>
        <v>2.3263396193519705E-3</v>
      </c>
      <c r="S135" s="357">
        <f>'3M - LGS'!S135</f>
        <v>2.7292106283252683E-3</v>
      </c>
      <c r="T135" s="357">
        <f>'3M - LGS'!T135</f>
        <v>9.0022160385136961E-3</v>
      </c>
      <c r="U135" s="357">
        <f>'3M - LGS'!U135</f>
        <v>7.9021149655229689E-3</v>
      </c>
      <c r="V135" s="357">
        <f>'3M - LGS'!V135</f>
        <v>8.5585964070573946E-3</v>
      </c>
      <c r="W135" s="357">
        <f>'3M - LGS'!W135</f>
        <v>7.9350353764870221E-3</v>
      </c>
      <c r="X135" s="357">
        <f>'3M - LGS'!X135</f>
        <v>2.9576356673282674E-3</v>
      </c>
      <c r="Y135" s="357">
        <f>'3M - LGS'!Y135</f>
        <v>2.9694455142294466E-3</v>
      </c>
      <c r="Z135" s="357">
        <f>'3M - LGS'!Z135</f>
        <v>2.4429561249258167E-3</v>
      </c>
      <c r="AA135" s="357">
        <f>'3M - LGS'!AA135</f>
        <v>2.2895204991968425E-3</v>
      </c>
      <c r="AB135" s="357">
        <f>'3M - LGS'!AB135</f>
        <v>2.3319409027314202E-3</v>
      </c>
      <c r="AC135" s="357">
        <f>'3M - LGS'!AC135</f>
        <v>2.4937084889108847E-3</v>
      </c>
      <c r="AD135" s="357">
        <f>'3M - LGS'!AD135</f>
        <v>2.3263396193519705E-3</v>
      </c>
      <c r="AE135" s="357">
        <f>'3M - LGS'!AE135</f>
        <v>2.7292106283252683E-3</v>
      </c>
      <c r="AF135" s="357">
        <f>'3M - LGS'!AF135</f>
        <v>9.0022160385136961E-3</v>
      </c>
      <c r="AG135" s="357">
        <f>'3M - LGS'!AG135</f>
        <v>7.9021149655229689E-3</v>
      </c>
      <c r="AH135" s="357">
        <f>'3M - LGS'!AH135</f>
        <v>8.5585964070573946E-3</v>
      </c>
      <c r="AI135" s="357">
        <f>'3M - LGS'!AI135</f>
        <v>7.9350353764870221E-3</v>
      </c>
      <c r="AJ135" s="357">
        <f>'3M - LGS'!AJ135</f>
        <v>2.9576356673282674E-3</v>
      </c>
      <c r="AK135" s="357">
        <f>'3M - LGS'!AK135</f>
        <v>2.9694455142294466E-3</v>
      </c>
      <c r="AL135" s="357">
        <f>'3M - LGS'!AL135</f>
        <v>2.4429561249258167E-3</v>
      </c>
      <c r="AM135" s="357">
        <f>'3M - LGS'!AM135</f>
        <v>2.2895204991968425E-3</v>
      </c>
      <c r="AN135" s="357">
        <f>'3M - LGS'!AN135</f>
        <v>2.3319409027314202E-3</v>
      </c>
      <c r="AO135" s="357">
        <f>'3M - LGS'!AO135</f>
        <v>2.4937084889108847E-3</v>
      </c>
      <c r="AP135" s="357">
        <f>'3M - LGS'!AP135</f>
        <v>2.3263396193519705E-3</v>
      </c>
      <c r="AQ135" s="357">
        <f>'3M - LGS'!AQ135</f>
        <v>2.7292106283252683E-3</v>
      </c>
      <c r="AR135" s="357">
        <f>'3M - LGS'!AR135</f>
        <v>9.0022160385136961E-3</v>
      </c>
      <c r="AS135" s="357">
        <f>'3M - LGS'!AS135</f>
        <v>7.9021149655229689E-3</v>
      </c>
      <c r="AT135" s="357">
        <f>'3M - LGS'!AT135</f>
        <v>8.5585964070573946E-3</v>
      </c>
      <c r="AU135" s="357">
        <f>'3M - LGS'!AU135</f>
        <v>7.9350353764870221E-3</v>
      </c>
      <c r="AV135" s="357">
        <f>'3M - LGS'!AV135</f>
        <v>2.9576356673282674E-3</v>
      </c>
      <c r="AW135" s="357">
        <f>'3M - LGS'!AW135</f>
        <v>2.9694455142294466E-3</v>
      </c>
      <c r="AX135" s="357">
        <f>'3M - LGS'!AX135</f>
        <v>2.4429561249258167E-3</v>
      </c>
      <c r="AY135" s="357">
        <f>'3M - LGS'!AY135</f>
        <v>2.2895204991968425E-3</v>
      </c>
    </row>
    <row r="136" spans="1:51" x14ac:dyDescent="0.25">
      <c r="A136" s="599"/>
      <c r="B136" s="77" t="s">
        <v>23</v>
      </c>
      <c r="C136" s="294">
        <f>'3M - LGS'!C136</f>
        <v>2.8530000000000001E-3</v>
      </c>
      <c r="D136" s="294">
        <f>'3M - LGS'!D136</f>
        <v>2.9459999999999998E-3</v>
      </c>
      <c r="E136" s="294">
        <f>'3M - LGS'!E136</f>
        <v>3.101E-3</v>
      </c>
      <c r="F136" s="294">
        <f>'3M - LGS'!F136</f>
        <v>2.6919999999999999E-3</v>
      </c>
      <c r="G136" s="294">
        <f>'3M - LGS'!G136</f>
        <v>3.6480000000000002E-3</v>
      </c>
      <c r="H136" s="294">
        <f>'3M - LGS'!H136</f>
        <v>9.3989999999999994E-3</v>
      </c>
      <c r="I136" s="294">
        <f>'3M - LGS'!I136</f>
        <v>8.6339999999999993E-3</v>
      </c>
      <c r="J136" s="294">
        <f>'3M - LGS'!J136</f>
        <v>9.2370000000000004E-3</v>
      </c>
      <c r="K136" s="294">
        <f>'3M - LGS'!K136</f>
        <v>8.4950000000000008E-3</v>
      </c>
      <c r="L136" s="294">
        <f>'3M - LGS'!L136</f>
        <v>3.6459999999999999E-3</v>
      </c>
      <c r="M136" s="294">
        <f>'3M - LGS'!M136</f>
        <v>3.6189999999999998E-3</v>
      </c>
      <c r="N136" s="294">
        <f>'3M - LGS'!N136</f>
        <v>2.846E-3</v>
      </c>
      <c r="O136" s="294">
        <f>'3M - LGS'!O136</f>
        <v>2.8530000000000001E-3</v>
      </c>
      <c r="P136" s="294">
        <f>'3M - LGS'!P136</f>
        <v>2.9459999999999998E-3</v>
      </c>
      <c r="Q136" s="357">
        <f>'3M - LGS'!Q136</f>
        <v>2.4937084889108847E-3</v>
      </c>
      <c r="R136" s="357">
        <f>'3M - LGS'!R136</f>
        <v>2.3263396193519705E-3</v>
      </c>
      <c r="S136" s="357">
        <f>'3M - LGS'!S136</f>
        <v>2.7292106283252683E-3</v>
      </c>
      <c r="T136" s="357">
        <f>'3M - LGS'!T136</f>
        <v>9.0022160385136961E-3</v>
      </c>
      <c r="U136" s="357">
        <f>'3M - LGS'!U136</f>
        <v>7.9021149655229689E-3</v>
      </c>
      <c r="V136" s="357">
        <f>'3M - LGS'!V136</f>
        <v>8.5585964070573946E-3</v>
      </c>
      <c r="W136" s="357">
        <f>'3M - LGS'!W136</f>
        <v>7.9350353764870221E-3</v>
      </c>
      <c r="X136" s="357">
        <f>'3M - LGS'!X136</f>
        <v>2.9576356673282674E-3</v>
      </c>
      <c r="Y136" s="357">
        <f>'3M - LGS'!Y136</f>
        <v>2.9694455142294466E-3</v>
      </c>
      <c r="Z136" s="357">
        <f>'3M - LGS'!Z136</f>
        <v>2.4429561249258167E-3</v>
      </c>
      <c r="AA136" s="357">
        <f>'3M - LGS'!AA136</f>
        <v>2.2895204991968425E-3</v>
      </c>
      <c r="AB136" s="357">
        <f>'3M - LGS'!AB136</f>
        <v>2.3319409027314202E-3</v>
      </c>
      <c r="AC136" s="357">
        <f>'3M - LGS'!AC136</f>
        <v>2.4937084889108847E-3</v>
      </c>
      <c r="AD136" s="357">
        <f>'3M - LGS'!AD136</f>
        <v>2.3263396193519705E-3</v>
      </c>
      <c r="AE136" s="357">
        <f>'3M - LGS'!AE136</f>
        <v>2.7292106283252683E-3</v>
      </c>
      <c r="AF136" s="357">
        <f>'3M - LGS'!AF136</f>
        <v>9.0022160385136961E-3</v>
      </c>
      <c r="AG136" s="357">
        <f>'3M - LGS'!AG136</f>
        <v>7.9021149655229689E-3</v>
      </c>
      <c r="AH136" s="357">
        <f>'3M - LGS'!AH136</f>
        <v>8.5585964070573946E-3</v>
      </c>
      <c r="AI136" s="357">
        <f>'3M - LGS'!AI136</f>
        <v>7.9350353764870221E-3</v>
      </c>
      <c r="AJ136" s="357">
        <f>'3M - LGS'!AJ136</f>
        <v>2.9576356673282674E-3</v>
      </c>
      <c r="AK136" s="357">
        <f>'3M - LGS'!AK136</f>
        <v>2.9694455142294466E-3</v>
      </c>
      <c r="AL136" s="357">
        <f>'3M - LGS'!AL136</f>
        <v>2.4429561249258167E-3</v>
      </c>
      <c r="AM136" s="357">
        <f>'3M - LGS'!AM136</f>
        <v>2.2895204991968425E-3</v>
      </c>
      <c r="AN136" s="357">
        <f>'3M - LGS'!AN136</f>
        <v>2.3319409027314202E-3</v>
      </c>
      <c r="AO136" s="357">
        <f>'3M - LGS'!AO136</f>
        <v>2.4937084889108847E-3</v>
      </c>
      <c r="AP136" s="357">
        <f>'3M - LGS'!AP136</f>
        <v>2.3263396193519705E-3</v>
      </c>
      <c r="AQ136" s="357">
        <f>'3M - LGS'!AQ136</f>
        <v>2.7292106283252683E-3</v>
      </c>
      <c r="AR136" s="357">
        <f>'3M - LGS'!AR136</f>
        <v>9.0022160385136961E-3</v>
      </c>
      <c r="AS136" s="357">
        <f>'3M - LGS'!AS136</f>
        <v>7.9021149655229689E-3</v>
      </c>
      <c r="AT136" s="357">
        <f>'3M - LGS'!AT136</f>
        <v>8.5585964070573946E-3</v>
      </c>
      <c r="AU136" s="357">
        <f>'3M - LGS'!AU136</f>
        <v>7.9350353764870221E-3</v>
      </c>
      <c r="AV136" s="357">
        <f>'3M - LGS'!AV136</f>
        <v>2.9576356673282674E-3</v>
      </c>
      <c r="AW136" s="357">
        <f>'3M - LGS'!AW136</f>
        <v>2.9694455142294466E-3</v>
      </c>
      <c r="AX136" s="357">
        <f>'3M - LGS'!AX136</f>
        <v>2.4429561249258167E-3</v>
      </c>
      <c r="AY136" s="357">
        <f>'3M - LGS'!AY136</f>
        <v>2.2895204991968425E-3</v>
      </c>
    </row>
    <row r="137" spans="1:51" x14ac:dyDescent="0.25">
      <c r="A137" s="599"/>
      <c r="B137" s="77" t="s">
        <v>24</v>
      </c>
      <c r="C137" s="294">
        <f>'3M - LGS'!C137</f>
        <v>2.8530000000000001E-3</v>
      </c>
      <c r="D137" s="294">
        <f>'3M - LGS'!D137</f>
        <v>2.9459999999999998E-3</v>
      </c>
      <c r="E137" s="294">
        <f>'3M - LGS'!E137</f>
        <v>3.101E-3</v>
      </c>
      <c r="F137" s="294">
        <f>'3M - LGS'!F137</f>
        <v>2.6919999999999999E-3</v>
      </c>
      <c r="G137" s="294">
        <f>'3M - LGS'!G137</f>
        <v>3.6480000000000002E-3</v>
      </c>
      <c r="H137" s="294">
        <f>'3M - LGS'!H137</f>
        <v>9.3989999999999994E-3</v>
      </c>
      <c r="I137" s="294">
        <f>'3M - LGS'!I137</f>
        <v>8.6339999999999993E-3</v>
      </c>
      <c r="J137" s="294">
        <f>'3M - LGS'!J137</f>
        <v>9.2370000000000004E-3</v>
      </c>
      <c r="K137" s="294">
        <f>'3M - LGS'!K137</f>
        <v>8.4950000000000008E-3</v>
      </c>
      <c r="L137" s="294">
        <f>'3M - LGS'!L137</f>
        <v>3.6459999999999999E-3</v>
      </c>
      <c r="M137" s="294">
        <f>'3M - LGS'!M137</f>
        <v>3.6189999999999998E-3</v>
      </c>
      <c r="N137" s="294">
        <f>'3M - LGS'!N137</f>
        <v>2.846E-3</v>
      </c>
      <c r="O137" s="294">
        <f>'3M - LGS'!O137</f>
        <v>2.8530000000000001E-3</v>
      </c>
      <c r="P137" s="294">
        <f>'3M - LGS'!P137</f>
        <v>2.9459999999999998E-3</v>
      </c>
      <c r="Q137" s="357">
        <f>'3M - LGS'!Q137</f>
        <v>2.4937084889108847E-3</v>
      </c>
      <c r="R137" s="357">
        <f>'3M - LGS'!R137</f>
        <v>2.3263396193519705E-3</v>
      </c>
      <c r="S137" s="357">
        <f>'3M - LGS'!S137</f>
        <v>2.7292106283252683E-3</v>
      </c>
      <c r="T137" s="357">
        <f>'3M - LGS'!T137</f>
        <v>9.0022160385136961E-3</v>
      </c>
      <c r="U137" s="357">
        <f>'3M - LGS'!U137</f>
        <v>7.9021149655229689E-3</v>
      </c>
      <c r="V137" s="357">
        <f>'3M - LGS'!V137</f>
        <v>8.5585964070573946E-3</v>
      </c>
      <c r="W137" s="357">
        <f>'3M - LGS'!W137</f>
        <v>7.9350353764870221E-3</v>
      </c>
      <c r="X137" s="357">
        <f>'3M - LGS'!X137</f>
        <v>2.9576356673282674E-3</v>
      </c>
      <c r="Y137" s="357">
        <f>'3M - LGS'!Y137</f>
        <v>2.9694455142294466E-3</v>
      </c>
      <c r="Z137" s="357">
        <f>'3M - LGS'!Z137</f>
        <v>2.4429561249258167E-3</v>
      </c>
      <c r="AA137" s="357">
        <f>'3M - LGS'!AA137</f>
        <v>2.2895204991968425E-3</v>
      </c>
      <c r="AB137" s="357">
        <f>'3M - LGS'!AB137</f>
        <v>2.3319409027314202E-3</v>
      </c>
      <c r="AC137" s="357">
        <f>'3M - LGS'!AC137</f>
        <v>2.4937084889108847E-3</v>
      </c>
      <c r="AD137" s="357">
        <f>'3M - LGS'!AD137</f>
        <v>2.3263396193519705E-3</v>
      </c>
      <c r="AE137" s="357">
        <f>'3M - LGS'!AE137</f>
        <v>2.7292106283252683E-3</v>
      </c>
      <c r="AF137" s="357">
        <f>'3M - LGS'!AF137</f>
        <v>9.0022160385136961E-3</v>
      </c>
      <c r="AG137" s="357">
        <f>'3M - LGS'!AG137</f>
        <v>7.9021149655229689E-3</v>
      </c>
      <c r="AH137" s="357">
        <f>'3M - LGS'!AH137</f>
        <v>8.5585964070573946E-3</v>
      </c>
      <c r="AI137" s="357">
        <f>'3M - LGS'!AI137</f>
        <v>7.9350353764870221E-3</v>
      </c>
      <c r="AJ137" s="357">
        <f>'3M - LGS'!AJ137</f>
        <v>2.9576356673282674E-3</v>
      </c>
      <c r="AK137" s="357">
        <f>'3M - LGS'!AK137</f>
        <v>2.9694455142294466E-3</v>
      </c>
      <c r="AL137" s="357">
        <f>'3M - LGS'!AL137</f>
        <v>2.4429561249258167E-3</v>
      </c>
      <c r="AM137" s="357">
        <f>'3M - LGS'!AM137</f>
        <v>2.2895204991968425E-3</v>
      </c>
      <c r="AN137" s="357">
        <f>'3M - LGS'!AN137</f>
        <v>2.3319409027314202E-3</v>
      </c>
      <c r="AO137" s="357">
        <f>'3M - LGS'!AO137</f>
        <v>2.4937084889108847E-3</v>
      </c>
      <c r="AP137" s="357">
        <f>'3M - LGS'!AP137</f>
        <v>2.3263396193519705E-3</v>
      </c>
      <c r="AQ137" s="357">
        <f>'3M - LGS'!AQ137</f>
        <v>2.7292106283252683E-3</v>
      </c>
      <c r="AR137" s="357">
        <f>'3M - LGS'!AR137</f>
        <v>9.0022160385136961E-3</v>
      </c>
      <c r="AS137" s="357">
        <f>'3M - LGS'!AS137</f>
        <v>7.9021149655229689E-3</v>
      </c>
      <c r="AT137" s="357">
        <f>'3M - LGS'!AT137</f>
        <v>8.5585964070573946E-3</v>
      </c>
      <c r="AU137" s="357">
        <f>'3M - LGS'!AU137</f>
        <v>7.9350353764870221E-3</v>
      </c>
      <c r="AV137" s="357">
        <f>'3M - LGS'!AV137</f>
        <v>2.9576356673282674E-3</v>
      </c>
      <c r="AW137" s="357">
        <f>'3M - LGS'!AW137</f>
        <v>2.9694455142294466E-3</v>
      </c>
      <c r="AX137" s="357">
        <f>'3M - LGS'!AX137</f>
        <v>2.4429561249258167E-3</v>
      </c>
      <c r="AY137" s="357">
        <f>'3M - LGS'!AY137</f>
        <v>2.2895204991968425E-3</v>
      </c>
    </row>
    <row r="138" spans="1:51" x14ac:dyDescent="0.25">
      <c r="A138" s="599"/>
      <c r="B138" s="77" t="s">
        <v>7</v>
      </c>
      <c r="C138" s="294">
        <f>'3M - LGS'!C138</f>
        <v>2.3930000000000002E-3</v>
      </c>
      <c r="D138" s="294">
        <f>'3M - LGS'!D138</f>
        <v>2.4099999999999998E-3</v>
      </c>
      <c r="E138" s="294">
        <f>'3M - LGS'!E138</f>
        <v>2.532E-3</v>
      </c>
      <c r="F138" s="294">
        <f>'3M - LGS'!F138</f>
        <v>2.5790000000000001E-3</v>
      </c>
      <c r="G138" s="294">
        <f>'3M - LGS'!G138</f>
        <v>3.1459999999999999E-3</v>
      </c>
      <c r="H138" s="294">
        <f>'3M - LGS'!H138</f>
        <v>8.2480000000000001E-3</v>
      </c>
      <c r="I138" s="294">
        <f>'3M - LGS'!I138</f>
        <v>7.535E-3</v>
      </c>
      <c r="J138" s="294">
        <f>'3M - LGS'!J138</f>
        <v>8.1329999999999996E-3</v>
      </c>
      <c r="K138" s="294">
        <f>'3M - LGS'!K138</f>
        <v>7.4019999999999997E-3</v>
      </c>
      <c r="L138" s="294">
        <f>'3M - LGS'!L138</f>
        <v>3.1189999999999998E-3</v>
      </c>
      <c r="M138" s="294">
        <f>'3M - LGS'!M138</f>
        <v>3.078E-3</v>
      </c>
      <c r="N138" s="294">
        <f>'3M - LGS'!N138</f>
        <v>2.4130000000000002E-3</v>
      </c>
      <c r="O138" s="294">
        <f>'3M - LGS'!O138</f>
        <v>2.3930000000000002E-3</v>
      </c>
      <c r="P138" s="294">
        <f>'3M - LGS'!P138</f>
        <v>2.4099999999999998E-3</v>
      </c>
      <c r="Q138" s="357">
        <f>'3M - LGS'!Q138</f>
        <v>2.0273070353288526E-3</v>
      </c>
      <c r="R138" s="357">
        <f>'3M - LGS'!R138</f>
        <v>2.2281441422365936E-3</v>
      </c>
      <c r="S138" s="357">
        <f>'3M - LGS'!S138</f>
        <v>2.3447255262917339E-3</v>
      </c>
      <c r="T138" s="357">
        <f>'3M - LGS'!T138</f>
        <v>7.8707889548047666E-3</v>
      </c>
      <c r="U138" s="357">
        <f>'3M - LGS'!U138</f>
        <v>6.8671439860714424E-3</v>
      </c>
      <c r="V138" s="357">
        <f>'3M - LGS'!V138</f>
        <v>7.502684330694928E-3</v>
      </c>
      <c r="W138" s="357">
        <f>'3M - LGS'!W138</f>
        <v>6.8844350801616173E-3</v>
      </c>
      <c r="X138" s="357">
        <f>'3M - LGS'!X138</f>
        <v>2.5187241279940055E-3</v>
      </c>
      <c r="Y138" s="357">
        <f>'3M - LGS'!Y138</f>
        <v>2.5149200997384505E-3</v>
      </c>
      <c r="Z138" s="357">
        <f>'3M - LGS'!Z138</f>
        <v>2.0634691535176687E-3</v>
      </c>
      <c r="AA138" s="357">
        <f>'3M - LGS'!AA138</f>
        <v>1.9141851187442899E-3</v>
      </c>
      <c r="AB138" s="357">
        <f>'3M - LGS'!AB138</f>
        <v>1.9002909201414838E-3</v>
      </c>
      <c r="AC138" s="357">
        <f>'3M - LGS'!AC138</f>
        <v>2.0273070353288526E-3</v>
      </c>
      <c r="AD138" s="357">
        <f>'3M - LGS'!AD138</f>
        <v>2.2281441422365936E-3</v>
      </c>
      <c r="AE138" s="357">
        <f>'3M - LGS'!AE138</f>
        <v>2.3447255262917339E-3</v>
      </c>
      <c r="AF138" s="357">
        <f>'3M - LGS'!AF138</f>
        <v>7.8707889548047666E-3</v>
      </c>
      <c r="AG138" s="357">
        <f>'3M - LGS'!AG138</f>
        <v>6.8671439860714424E-3</v>
      </c>
      <c r="AH138" s="357">
        <f>'3M - LGS'!AH138</f>
        <v>7.502684330694928E-3</v>
      </c>
      <c r="AI138" s="357">
        <f>'3M - LGS'!AI138</f>
        <v>6.8844350801616173E-3</v>
      </c>
      <c r="AJ138" s="357">
        <f>'3M - LGS'!AJ138</f>
        <v>2.5187241279940055E-3</v>
      </c>
      <c r="AK138" s="357">
        <f>'3M - LGS'!AK138</f>
        <v>2.5149200997384505E-3</v>
      </c>
      <c r="AL138" s="357">
        <f>'3M - LGS'!AL138</f>
        <v>2.0634691535176687E-3</v>
      </c>
      <c r="AM138" s="357">
        <f>'3M - LGS'!AM138</f>
        <v>1.9141851187442899E-3</v>
      </c>
      <c r="AN138" s="357">
        <f>'3M - LGS'!AN138</f>
        <v>1.9002909201414838E-3</v>
      </c>
      <c r="AO138" s="357">
        <f>'3M - LGS'!AO138</f>
        <v>2.0273070353288526E-3</v>
      </c>
      <c r="AP138" s="357">
        <f>'3M - LGS'!AP138</f>
        <v>2.2281441422365936E-3</v>
      </c>
      <c r="AQ138" s="357">
        <f>'3M - LGS'!AQ138</f>
        <v>2.3447255262917339E-3</v>
      </c>
      <c r="AR138" s="357">
        <f>'3M - LGS'!AR138</f>
        <v>7.8707889548047666E-3</v>
      </c>
      <c r="AS138" s="357">
        <f>'3M - LGS'!AS138</f>
        <v>6.8671439860714424E-3</v>
      </c>
      <c r="AT138" s="357">
        <f>'3M - LGS'!AT138</f>
        <v>7.502684330694928E-3</v>
      </c>
      <c r="AU138" s="357">
        <f>'3M - LGS'!AU138</f>
        <v>6.8844350801616173E-3</v>
      </c>
      <c r="AV138" s="357">
        <f>'3M - LGS'!AV138</f>
        <v>2.5187241279940055E-3</v>
      </c>
      <c r="AW138" s="357">
        <f>'3M - LGS'!AW138</f>
        <v>2.5149200997384505E-3</v>
      </c>
      <c r="AX138" s="357">
        <f>'3M - LGS'!AX138</f>
        <v>2.0634691535176687E-3</v>
      </c>
      <c r="AY138" s="357">
        <f>'3M - LGS'!AY138</f>
        <v>1.9141851187442899E-3</v>
      </c>
    </row>
    <row r="139" spans="1:51" ht="15.75" thickBot="1" x14ac:dyDescent="0.3">
      <c r="A139" s="600"/>
      <c r="B139" s="79" t="s">
        <v>8</v>
      </c>
      <c r="C139" s="295">
        <f>'3M - LGS'!C139</f>
        <v>2.879E-3</v>
      </c>
      <c r="D139" s="295">
        <f>'3M - LGS'!D139</f>
        <v>2.6879999999999999E-3</v>
      </c>
      <c r="E139" s="295">
        <f>'3M - LGS'!E139</f>
        <v>2.6459999999999999E-3</v>
      </c>
      <c r="F139" s="295">
        <f>'3M - LGS'!F139</f>
        <v>3.4529999999999999E-3</v>
      </c>
      <c r="G139" s="295">
        <f>'3M - LGS'!G139</f>
        <v>4.1749999999999999E-3</v>
      </c>
      <c r="H139" s="295">
        <f>'3M - LGS'!H139</f>
        <v>1.1337E-2</v>
      </c>
      <c r="I139" s="295">
        <f>'3M - LGS'!I139</f>
        <v>1.0385999999999999E-2</v>
      </c>
      <c r="J139" s="295">
        <f>'3M - LGS'!J139</f>
        <v>1.115E-2</v>
      </c>
      <c r="K139" s="295">
        <f>'3M - LGS'!K139</f>
        <v>9.7389999999999994E-3</v>
      </c>
      <c r="L139" s="295">
        <f>'3M - LGS'!L139</f>
        <v>4.1619999999999999E-3</v>
      </c>
      <c r="M139" s="295">
        <f>'3M - LGS'!M139</f>
        <v>3.9139999999999999E-3</v>
      </c>
      <c r="N139" s="295">
        <f>'3M - LGS'!N139</f>
        <v>3.0730000000000002E-3</v>
      </c>
      <c r="O139" s="295">
        <f>'3M - LGS'!O139</f>
        <v>2.879E-3</v>
      </c>
      <c r="P139" s="295">
        <f>'3M - LGS'!P139</f>
        <v>2.6879999999999999E-3</v>
      </c>
      <c r="Q139" s="358">
        <f>'3M - LGS'!Q139</f>
        <v>2.1184912436104288E-3</v>
      </c>
      <c r="R139" s="358">
        <f>'3M - LGS'!R139</f>
        <v>3.0011893781293516E-3</v>
      </c>
      <c r="S139" s="358">
        <f>'3M - LGS'!S139</f>
        <v>3.1357061881645172E-3</v>
      </c>
      <c r="T139" s="358">
        <f>'3M - LGS'!T139</f>
        <v>1.0922302047442696E-2</v>
      </c>
      <c r="U139" s="358">
        <f>'3M - LGS'!U139</f>
        <v>9.5678204754123634E-3</v>
      </c>
      <c r="V139" s="358">
        <f>'3M - LGS'!V139</f>
        <v>1.0403775921909914E-2</v>
      </c>
      <c r="W139" s="358">
        <f>'3M - LGS'!W139</f>
        <v>9.1399041701621594E-3</v>
      </c>
      <c r="X139" s="358">
        <f>'3M - LGS'!X139</f>
        <v>3.3905878296422057E-3</v>
      </c>
      <c r="Y139" s="358">
        <f>'3M - LGS'!Y139</f>
        <v>3.2172176266673821E-3</v>
      </c>
      <c r="Z139" s="358">
        <f>'3M - LGS'!Z139</f>
        <v>2.6418521983131915E-3</v>
      </c>
      <c r="AA139" s="358">
        <f>'3M - LGS'!AA139</f>
        <v>2.3096965625590206E-3</v>
      </c>
      <c r="AB139" s="358">
        <f>'3M - LGS'!AB139</f>
        <v>2.1226196682628123E-3</v>
      </c>
      <c r="AC139" s="358">
        <f>'3M - LGS'!AC139</f>
        <v>2.1184912436104288E-3</v>
      </c>
      <c r="AD139" s="358">
        <f>'3M - LGS'!AD139</f>
        <v>3.0011893781293516E-3</v>
      </c>
      <c r="AE139" s="358">
        <f>'3M - LGS'!AE139</f>
        <v>3.1357061881645172E-3</v>
      </c>
      <c r="AF139" s="358">
        <f>'3M - LGS'!AF139</f>
        <v>1.0922302047442696E-2</v>
      </c>
      <c r="AG139" s="358">
        <f>'3M - LGS'!AG139</f>
        <v>9.5678204754123634E-3</v>
      </c>
      <c r="AH139" s="358">
        <f>'3M - LGS'!AH139</f>
        <v>1.0403775921909914E-2</v>
      </c>
      <c r="AI139" s="358">
        <f>'3M - LGS'!AI139</f>
        <v>9.1399041701621594E-3</v>
      </c>
      <c r="AJ139" s="358">
        <f>'3M - LGS'!AJ139</f>
        <v>3.3905878296422057E-3</v>
      </c>
      <c r="AK139" s="358">
        <f>'3M - LGS'!AK139</f>
        <v>3.2172176266673821E-3</v>
      </c>
      <c r="AL139" s="358">
        <f>'3M - LGS'!AL139</f>
        <v>2.6418521983131915E-3</v>
      </c>
      <c r="AM139" s="358">
        <f>'3M - LGS'!AM139</f>
        <v>2.3096965625590206E-3</v>
      </c>
      <c r="AN139" s="358">
        <f>'3M - LGS'!AN139</f>
        <v>2.1226196682628123E-3</v>
      </c>
      <c r="AO139" s="358">
        <f>'3M - LGS'!AO139</f>
        <v>2.1184912436104288E-3</v>
      </c>
      <c r="AP139" s="358">
        <f>'3M - LGS'!AP139</f>
        <v>3.0011893781293516E-3</v>
      </c>
      <c r="AQ139" s="358">
        <f>'3M - LGS'!AQ139</f>
        <v>3.1357061881645172E-3</v>
      </c>
      <c r="AR139" s="358">
        <f>'3M - LGS'!AR139</f>
        <v>1.0922302047442696E-2</v>
      </c>
      <c r="AS139" s="358">
        <f>'3M - LGS'!AS139</f>
        <v>9.5678204754123634E-3</v>
      </c>
      <c r="AT139" s="358">
        <f>'3M - LGS'!AT139</f>
        <v>1.0403775921909914E-2</v>
      </c>
      <c r="AU139" s="358">
        <f>'3M - LGS'!AU139</f>
        <v>9.1399041701621594E-3</v>
      </c>
      <c r="AV139" s="358">
        <f>'3M - LGS'!AV139</f>
        <v>3.3905878296422057E-3</v>
      </c>
      <c r="AW139" s="358">
        <f>'3M - LGS'!AW139</f>
        <v>3.2172176266673821E-3</v>
      </c>
      <c r="AX139" s="358">
        <f>'3M - LGS'!AX139</f>
        <v>2.6418521983131915E-3</v>
      </c>
      <c r="AY139" s="358">
        <f>'3M - LGS'!AY139</f>
        <v>2.3096965625590206E-3</v>
      </c>
    </row>
    <row r="140" spans="1:51" ht="15.75" thickBot="1" x14ac:dyDescent="0.3">
      <c r="A140" s="99"/>
      <c r="B140" s="99"/>
      <c r="C140" s="102"/>
      <c r="D140" s="102"/>
      <c r="E140" s="102"/>
      <c r="F140" s="102"/>
      <c r="G140" s="102"/>
      <c r="H140" s="102"/>
      <c r="I140" s="102"/>
      <c r="J140" s="102"/>
      <c r="K140" s="102"/>
      <c r="L140" s="102"/>
      <c r="M140" s="102"/>
      <c r="N140" s="102"/>
    </row>
    <row r="141" spans="1:51" ht="15.75" customHeight="1" thickBot="1" x14ac:dyDescent="0.3">
      <c r="A141" s="583" t="s">
        <v>128</v>
      </c>
      <c r="B141" s="259" t="s">
        <v>125</v>
      </c>
      <c r="C141" s="146">
        <f>C$4</f>
        <v>44197</v>
      </c>
      <c r="D141" s="146">
        <f t="shared" ref="D141:AY141" si="58">D$4</f>
        <v>44228</v>
      </c>
      <c r="E141" s="146">
        <f t="shared" si="58"/>
        <v>44256</v>
      </c>
      <c r="F141" s="146">
        <f t="shared" si="58"/>
        <v>44287</v>
      </c>
      <c r="G141" s="146">
        <f t="shared" si="58"/>
        <v>44317</v>
      </c>
      <c r="H141" s="146">
        <f t="shared" si="58"/>
        <v>44348</v>
      </c>
      <c r="I141" s="146">
        <f t="shared" si="58"/>
        <v>44378</v>
      </c>
      <c r="J141" s="146">
        <f t="shared" si="58"/>
        <v>44409</v>
      </c>
      <c r="K141" s="146">
        <f t="shared" si="58"/>
        <v>44440</v>
      </c>
      <c r="L141" s="146">
        <f t="shared" si="58"/>
        <v>44470</v>
      </c>
      <c r="M141" s="146">
        <f t="shared" si="58"/>
        <v>44501</v>
      </c>
      <c r="N141" s="146">
        <f t="shared" si="58"/>
        <v>44531</v>
      </c>
      <c r="O141" s="146">
        <f t="shared" si="58"/>
        <v>44562</v>
      </c>
      <c r="P141" s="146">
        <f t="shared" si="58"/>
        <v>44593</v>
      </c>
      <c r="Q141" s="146">
        <f t="shared" si="58"/>
        <v>44621</v>
      </c>
      <c r="R141" s="146">
        <f t="shared" si="58"/>
        <v>44652</v>
      </c>
      <c r="S141" s="146">
        <f t="shared" si="58"/>
        <v>44682</v>
      </c>
      <c r="T141" s="146">
        <f t="shared" si="58"/>
        <v>44713</v>
      </c>
      <c r="U141" s="146">
        <f t="shared" si="58"/>
        <v>44743</v>
      </c>
      <c r="V141" s="146">
        <f t="shared" si="58"/>
        <v>44774</v>
      </c>
      <c r="W141" s="146">
        <f t="shared" si="58"/>
        <v>44805</v>
      </c>
      <c r="X141" s="146">
        <f t="shared" si="58"/>
        <v>44835</v>
      </c>
      <c r="Y141" s="146">
        <f t="shared" si="58"/>
        <v>44866</v>
      </c>
      <c r="Z141" s="146">
        <f t="shared" si="58"/>
        <v>44896</v>
      </c>
      <c r="AA141" s="146">
        <f t="shared" si="58"/>
        <v>44927</v>
      </c>
      <c r="AB141" s="146">
        <f t="shared" si="58"/>
        <v>44958</v>
      </c>
      <c r="AC141" s="146">
        <f t="shared" si="58"/>
        <v>44986</v>
      </c>
      <c r="AD141" s="146">
        <f t="shared" si="58"/>
        <v>45017</v>
      </c>
      <c r="AE141" s="146">
        <f t="shared" si="58"/>
        <v>45047</v>
      </c>
      <c r="AF141" s="146">
        <f t="shared" si="58"/>
        <v>45078</v>
      </c>
      <c r="AG141" s="146">
        <f t="shared" si="58"/>
        <v>45108</v>
      </c>
      <c r="AH141" s="146">
        <f t="shared" si="58"/>
        <v>45139</v>
      </c>
      <c r="AI141" s="146">
        <f t="shared" si="58"/>
        <v>45170</v>
      </c>
      <c r="AJ141" s="146">
        <f t="shared" si="58"/>
        <v>45200</v>
      </c>
      <c r="AK141" s="146">
        <f t="shared" si="58"/>
        <v>45231</v>
      </c>
      <c r="AL141" s="146">
        <f t="shared" si="58"/>
        <v>45261</v>
      </c>
      <c r="AM141" s="146">
        <f t="shared" si="58"/>
        <v>45292</v>
      </c>
      <c r="AN141" s="146">
        <f t="shared" si="58"/>
        <v>45323</v>
      </c>
      <c r="AO141" s="146">
        <f t="shared" si="58"/>
        <v>45352</v>
      </c>
      <c r="AP141" s="146">
        <f t="shared" si="58"/>
        <v>45383</v>
      </c>
      <c r="AQ141" s="146">
        <f t="shared" si="58"/>
        <v>45413</v>
      </c>
      <c r="AR141" s="146">
        <f t="shared" si="58"/>
        <v>45444</v>
      </c>
      <c r="AS141" s="146">
        <f t="shared" si="58"/>
        <v>45474</v>
      </c>
      <c r="AT141" s="146">
        <f t="shared" si="58"/>
        <v>45505</v>
      </c>
      <c r="AU141" s="146">
        <f t="shared" si="58"/>
        <v>45536</v>
      </c>
      <c r="AV141" s="146">
        <f t="shared" si="58"/>
        <v>45566</v>
      </c>
      <c r="AW141" s="146">
        <f t="shared" si="58"/>
        <v>45597</v>
      </c>
      <c r="AX141" s="146">
        <f t="shared" si="58"/>
        <v>45627</v>
      </c>
      <c r="AY141" s="146">
        <f t="shared" si="58"/>
        <v>45658</v>
      </c>
    </row>
    <row r="142" spans="1:51" x14ac:dyDescent="0.25">
      <c r="A142" s="584"/>
      <c r="B142" s="242" t="s">
        <v>20</v>
      </c>
      <c r="C142" s="26">
        <f>IF(C23=0,0,((C5*0.5)-C41)*C78*C110*C$2)</f>
        <v>0</v>
      </c>
      <c r="D142" s="26">
        <f>IF(D23=0,0,((D5*0.5)+C23-D41)*D78*D110*D$2)</f>
        <v>0</v>
      </c>
      <c r="E142" s="26">
        <f t="shared" ref="E142:AY143" si="59">IF(E23=0,0,((E5*0.5)+D23-E41)*E78*E110*E$2)</f>
        <v>0</v>
      </c>
      <c r="F142" s="26">
        <f t="shared" si="59"/>
        <v>0</v>
      </c>
      <c r="G142" s="26">
        <f t="shared" si="59"/>
        <v>0</v>
      </c>
      <c r="H142" s="26">
        <f t="shared" si="59"/>
        <v>0</v>
      </c>
      <c r="I142" s="26">
        <f t="shared" si="59"/>
        <v>0</v>
      </c>
      <c r="J142" s="26">
        <f t="shared" si="59"/>
        <v>0</v>
      </c>
      <c r="K142" s="26">
        <f t="shared" si="59"/>
        <v>0</v>
      </c>
      <c r="L142" s="26">
        <f t="shared" si="59"/>
        <v>0</v>
      </c>
      <c r="M142" s="26">
        <f t="shared" si="59"/>
        <v>0</v>
      </c>
      <c r="N142" s="26">
        <f t="shared" si="59"/>
        <v>0</v>
      </c>
      <c r="O142" s="26">
        <f t="shared" si="59"/>
        <v>0</v>
      </c>
      <c r="P142" s="26">
        <f t="shared" si="59"/>
        <v>0</v>
      </c>
      <c r="Q142" s="26">
        <f t="shared" si="59"/>
        <v>0</v>
      </c>
      <c r="R142" s="26">
        <f t="shared" si="59"/>
        <v>0</v>
      </c>
      <c r="S142" s="26">
        <f t="shared" si="59"/>
        <v>0</v>
      </c>
      <c r="T142" s="26">
        <f t="shared" si="59"/>
        <v>0</v>
      </c>
      <c r="U142" s="26">
        <f t="shared" si="59"/>
        <v>0</v>
      </c>
      <c r="V142" s="26">
        <f t="shared" si="59"/>
        <v>0</v>
      </c>
      <c r="W142" s="26">
        <f t="shared" si="59"/>
        <v>0</v>
      </c>
      <c r="X142" s="26">
        <f t="shared" si="59"/>
        <v>0</v>
      </c>
      <c r="Y142" s="26">
        <f t="shared" si="59"/>
        <v>0</v>
      </c>
      <c r="Z142" s="26">
        <f t="shared" si="59"/>
        <v>0</v>
      </c>
      <c r="AA142" s="26">
        <f t="shared" si="59"/>
        <v>0</v>
      </c>
      <c r="AB142" s="26">
        <f t="shared" si="59"/>
        <v>0</v>
      </c>
      <c r="AC142" s="26">
        <f t="shared" si="59"/>
        <v>0</v>
      </c>
      <c r="AD142" s="26">
        <f t="shared" si="59"/>
        <v>0</v>
      </c>
      <c r="AE142" s="26">
        <f t="shared" si="59"/>
        <v>0</v>
      </c>
      <c r="AF142" s="26">
        <f t="shared" si="59"/>
        <v>0</v>
      </c>
      <c r="AG142" s="26">
        <f t="shared" si="59"/>
        <v>0</v>
      </c>
      <c r="AH142" s="26">
        <f t="shared" si="59"/>
        <v>0</v>
      </c>
      <c r="AI142" s="26">
        <f t="shared" si="59"/>
        <v>0</v>
      </c>
      <c r="AJ142" s="26">
        <f t="shared" si="59"/>
        <v>0</v>
      </c>
      <c r="AK142" s="26">
        <f t="shared" si="59"/>
        <v>0</v>
      </c>
      <c r="AL142" s="26">
        <f t="shared" si="59"/>
        <v>0</v>
      </c>
      <c r="AM142" s="26">
        <f t="shared" si="59"/>
        <v>0</v>
      </c>
      <c r="AN142" s="26">
        <f t="shared" si="59"/>
        <v>0</v>
      </c>
      <c r="AO142" s="26">
        <f t="shared" si="59"/>
        <v>0</v>
      </c>
      <c r="AP142" s="26">
        <f t="shared" si="59"/>
        <v>0</v>
      </c>
      <c r="AQ142" s="26">
        <f t="shared" si="59"/>
        <v>0</v>
      </c>
      <c r="AR142" s="26">
        <f t="shared" si="59"/>
        <v>0</v>
      </c>
      <c r="AS142" s="26">
        <f t="shared" si="59"/>
        <v>0</v>
      </c>
      <c r="AT142" s="26">
        <f t="shared" si="59"/>
        <v>0</v>
      </c>
      <c r="AU142" s="26">
        <f t="shared" si="59"/>
        <v>0</v>
      </c>
      <c r="AV142" s="26">
        <f t="shared" si="59"/>
        <v>0</v>
      </c>
      <c r="AW142" s="26">
        <f t="shared" si="59"/>
        <v>0</v>
      </c>
      <c r="AX142" s="26">
        <f t="shared" si="59"/>
        <v>0</v>
      </c>
      <c r="AY142" s="26">
        <f t="shared" si="59"/>
        <v>0</v>
      </c>
    </row>
    <row r="143" spans="1:51" x14ac:dyDescent="0.25">
      <c r="A143" s="584"/>
      <c r="B143" s="242" t="s">
        <v>0</v>
      </c>
      <c r="C143" s="26">
        <f t="shared" ref="C143:C154" si="60">IF(C24=0,0,((C6*0.5)-C42)*C79*C111*C$2)</f>
        <v>0</v>
      </c>
      <c r="D143" s="26">
        <f t="shared" ref="D143:S154" si="61">IF(D24=0,0,((D6*0.5)+C24-D42)*D79*D111*D$2)</f>
        <v>0</v>
      </c>
      <c r="E143" s="26">
        <f t="shared" si="61"/>
        <v>0.36184685420420476</v>
      </c>
      <c r="F143" s="26">
        <f t="shared" si="61"/>
        <v>0.38539726403161317</v>
      </c>
      <c r="G143" s="26">
        <f t="shared" si="61"/>
        <v>0.485048190432816</v>
      </c>
      <c r="H143" s="26">
        <f t="shared" si="61"/>
        <v>2.1953068043449377</v>
      </c>
      <c r="I143" s="26">
        <f t="shared" si="61"/>
        <v>2.8152163658383946</v>
      </c>
      <c r="J143" s="26">
        <f t="shared" si="61"/>
        <v>2.7262777081368434</v>
      </c>
      <c r="K143" s="26">
        <f t="shared" si="61"/>
        <v>1.1756009374965728</v>
      </c>
      <c r="L143" s="26">
        <f t="shared" si="61"/>
        <v>0.36594328061665932</v>
      </c>
      <c r="M143" s="26">
        <f t="shared" si="61"/>
        <v>0.62560127917713548</v>
      </c>
      <c r="N143" s="26">
        <f t="shared" si="61"/>
        <v>0.97169895323857136</v>
      </c>
      <c r="O143" s="26">
        <f t="shared" si="61"/>
        <v>1.0027333986861457</v>
      </c>
      <c r="P143" s="26">
        <f t="shared" si="61"/>
        <v>0.88002613901960269</v>
      </c>
      <c r="Q143" s="26">
        <f t="shared" si="61"/>
        <v>0.82221273436395159</v>
      </c>
      <c r="R143" s="26">
        <f t="shared" si="61"/>
        <v>0.49521576219783769</v>
      </c>
      <c r="S143" s="26">
        <f t="shared" si="61"/>
        <v>0.56386784135915313</v>
      </c>
      <c r="T143" s="26">
        <f t="shared" si="59"/>
        <v>2.556171975331452</v>
      </c>
      <c r="U143" s="26">
        <f t="shared" si="59"/>
        <v>3.2150352120385972</v>
      </c>
      <c r="V143" s="26">
        <f t="shared" si="59"/>
        <v>3.1077074469269026</v>
      </c>
      <c r="W143" s="26">
        <f t="shared" si="59"/>
        <v>1.3604766916164146</v>
      </c>
      <c r="X143" s="26">
        <f t="shared" si="59"/>
        <v>0.46232860514215962</v>
      </c>
      <c r="Y143" s="26">
        <f t="shared" si="59"/>
        <v>0.75271994968139222</v>
      </c>
      <c r="Z143" s="26">
        <f t="shared" si="59"/>
        <v>1.2076889333219716</v>
      </c>
      <c r="AA143" s="26">
        <f t="shared" si="59"/>
        <v>1.2031408964565364</v>
      </c>
      <c r="AB143" s="26">
        <f t="shared" si="59"/>
        <v>1.0329152498804257</v>
      </c>
      <c r="AC143" s="26">
        <f t="shared" si="59"/>
        <v>0.82221273436395159</v>
      </c>
      <c r="AD143" s="26">
        <f t="shared" si="59"/>
        <v>0.49521576219783769</v>
      </c>
      <c r="AE143" s="26">
        <f t="shared" si="59"/>
        <v>0.56386784135915313</v>
      </c>
      <c r="AF143" s="26">
        <f t="shared" si="59"/>
        <v>2.556171975331452</v>
      </c>
      <c r="AG143" s="26">
        <f t="shared" si="59"/>
        <v>0</v>
      </c>
      <c r="AH143" s="26">
        <f t="shared" si="59"/>
        <v>0</v>
      </c>
      <c r="AI143" s="26">
        <f t="shared" si="59"/>
        <v>0</v>
      </c>
      <c r="AJ143" s="26">
        <f t="shared" si="59"/>
        <v>0</v>
      </c>
      <c r="AK143" s="26">
        <f t="shared" si="59"/>
        <v>0</v>
      </c>
      <c r="AL143" s="26">
        <f t="shared" si="59"/>
        <v>0</v>
      </c>
      <c r="AM143" s="26">
        <f t="shared" si="59"/>
        <v>0</v>
      </c>
      <c r="AN143" s="26">
        <f t="shared" si="59"/>
        <v>0</v>
      </c>
      <c r="AO143" s="26">
        <f t="shared" si="59"/>
        <v>0</v>
      </c>
      <c r="AP143" s="26">
        <f t="shared" si="59"/>
        <v>0</v>
      </c>
      <c r="AQ143" s="26">
        <f t="shared" si="59"/>
        <v>0</v>
      </c>
      <c r="AR143" s="26">
        <f t="shared" si="59"/>
        <v>0</v>
      </c>
      <c r="AS143" s="26">
        <f t="shared" si="59"/>
        <v>0</v>
      </c>
      <c r="AT143" s="26">
        <f t="shared" si="59"/>
        <v>0</v>
      </c>
      <c r="AU143" s="26">
        <f t="shared" si="59"/>
        <v>0</v>
      </c>
      <c r="AV143" s="26">
        <f t="shared" si="59"/>
        <v>0</v>
      </c>
      <c r="AW143" s="26">
        <f t="shared" si="59"/>
        <v>0</v>
      </c>
      <c r="AX143" s="26">
        <f t="shared" si="59"/>
        <v>0</v>
      </c>
      <c r="AY143" s="26">
        <f t="shared" si="59"/>
        <v>0</v>
      </c>
    </row>
    <row r="144" spans="1:51" x14ac:dyDescent="0.25">
      <c r="A144" s="584"/>
      <c r="B144" s="242" t="s">
        <v>21</v>
      </c>
      <c r="C144" s="26">
        <f t="shared" si="60"/>
        <v>0</v>
      </c>
      <c r="D144" s="26">
        <f t="shared" si="61"/>
        <v>0</v>
      </c>
      <c r="E144" s="26">
        <f t="shared" ref="E144:AY147" si="62">IF(E25=0,0,((E7*0.5)+D25-E43)*E80*E112*E$2)</f>
        <v>0</v>
      </c>
      <c r="F144" s="26">
        <f t="shared" si="62"/>
        <v>0</v>
      </c>
      <c r="G144" s="26">
        <f t="shared" si="62"/>
        <v>0</v>
      </c>
      <c r="H144" s="26">
        <f t="shared" si="62"/>
        <v>0</v>
      </c>
      <c r="I144" s="26">
        <f t="shared" si="62"/>
        <v>0</v>
      </c>
      <c r="J144" s="26">
        <f t="shared" si="62"/>
        <v>0</v>
      </c>
      <c r="K144" s="26">
        <f t="shared" si="62"/>
        <v>0</v>
      </c>
      <c r="L144" s="26">
        <f t="shared" si="62"/>
        <v>0</v>
      </c>
      <c r="M144" s="26">
        <f t="shared" si="62"/>
        <v>0</v>
      </c>
      <c r="N144" s="26">
        <f t="shared" si="62"/>
        <v>0</v>
      </c>
      <c r="O144" s="26">
        <f t="shared" si="62"/>
        <v>0</v>
      </c>
      <c r="P144" s="26">
        <f t="shared" si="62"/>
        <v>0</v>
      </c>
      <c r="Q144" s="26">
        <f t="shared" si="62"/>
        <v>0</v>
      </c>
      <c r="R144" s="26">
        <f t="shared" si="62"/>
        <v>0</v>
      </c>
      <c r="S144" s="26">
        <f t="shared" si="62"/>
        <v>0</v>
      </c>
      <c r="T144" s="26">
        <f t="shared" si="62"/>
        <v>0</v>
      </c>
      <c r="U144" s="26">
        <f t="shared" si="62"/>
        <v>0</v>
      </c>
      <c r="V144" s="26">
        <f t="shared" si="62"/>
        <v>0</v>
      </c>
      <c r="W144" s="26">
        <f t="shared" si="62"/>
        <v>0</v>
      </c>
      <c r="X144" s="26">
        <f t="shared" si="62"/>
        <v>0</v>
      </c>
      <c r="Y144" s="26">
        <f t="shared" si="62"/>
        <v>0</v>
      </c>
      <c r="Z144" s="26">
        <f t="shared" si="62"/>
        <v>0</v>
      </c>
      <c r="AA144" s="26">
        <f t="shared" si="62"/>
        <v>0</v>
      </c>
      <c r="AB144" s="26">
        <f t="shared" si="62"/>
        <v>0</v>
      </c>
      <c r="AC144" s="26">
        <f t="shared" si="62"/>
        <v>0</v>
      </c>
      <c r="AD144" s="26">
        <f t="shared" si="62"/>
        <v>0</v>
      </c>
      <c r="AE144" s="26">
        <f t="shared" si="62"/>
        <v>0</v>
      </c>
      <c r="AF144" s="26">
        <f t="shared" si="62"/>
        <v>0</v>
      </c>
      <c r="AG144" s="26">
        <f t="shared" si="62"/>
        <v>0</v>
      </c>
      <c r="AH144" s="26">
        <f t="shared" si="62"/>
        <v>0</v>
      </c>
      <c r="AI144" s="26">
        <f t="shared" si="62"/>
        <v>0</v>
      </c>
      <c r="AJ144" s="26">
        <f t="shared" si="62"/>
        <v>0</v>
      </c>
      <c r="AK144" s="26">
        <f t="shared" si="62"/>
        <v>0</v>
      </c>
      <c r="AL144" s="26">
        <f t="shared" si="62"/>
        <v>0</v>
      </c>
      <c r="AM144" s="26">
        <f t="shared" si="62"/>
        <v>0</v>
      </c>
      <c r="AN144" s="26">
        <f t="shared" si="62"/>
        <v>0</v>
      </c>
      <c r="AO144" s="26">
        <f t="shared" si="62"/>
        <v>0</v>
      </c>
      <c r="AP144" s="26">
        <f t="shared" si="62"/>
        <v>0</v>
      </c>
      <c r="AQ144" s="26">
        <f t="shared" si="62"/>
        <v>0</v>
      </c>
      <c r="AR144" s="26">
        <f t="shared" si="62"/>
        <v>0</v>
      </c>
      <c r="AS144" s="26">
        <f t="shared" si="62"/>
        <v>0</v>
      </c>
      <c r="AT144" s="26">
        <f t="shared" si="62"/>
        <v>0</v>
      </c>
      <c r="AU144" s="26">
        <f t="shared" si="62"/>
        <v>0</v>
      </c>
      <c r="AV144" s="26">
        <f t="shared" si="62"/>
        <v>0</v>
      </c>
      <c r="AW144" s="26">
        <f t="shared" si="62"/>
        <v>0</v>
      </c>
      <c r="AX144" s="26">
        <f t="shared" si="62"/>
        <v>0</v>
      </c>
      <c r="AY144" s="26">
        <f t="shared" si="62"/>
        <v>0</v>
      </c>
    </row>
    <row r="145" spans="1:51" x14ac:dyDescent="0.25">
      <c r="A145" s="584"/>
      <c r="B145" s="242" t="s">
        <v>1</v>
      </c>
      <c r="C145" s="26">
        <f t="shared" si="60"/>
        <v>0</v>
      </c>
      <c r="D145" s="26">
        <f t="shared" si="61"/>
        <v>0</v>
      </c>
      <c r="E145" s="26">
        <f t="shared" si="62"/>
        <v>0</v>
      </c>
      <c r="F145" s="26">
        <f t="shared" si="62"/>
        <v>0</v>
      </c>
      <c r="G145" s="26">
        <f t="shared" si="62"/>
        <v>0</v>
      </c>
      <c r="H145" s="26">
        <f t="shared" si="62"/>
        <v>342.90455719361512</v>
      </c>
      <c r="I145" s="26">
        <f t="shared" si="62"/>
        <v>885.30877790416753</v>
      </c>
      <c r="J145" s="26">
        <f t="shared" si="62"/>
        <v>855.79158821376893</v>
      </c>
      <c r="K145" s="26">
        <f t="shared" si="62"/>
        <v>352.10318093838191</v>
      </c>
      <c r="L145" s="26">
        <f t="shared" si="62"/>
        <v>30.436584673260459</v>
      </c>
      <c r="M145" s="26">
        <f t="shared" si="62"/>
        <v>7.7220462048815746</v>
      </c>
      <c r="N145" s="26">
        <f t="shared" si="62"/>
        <v>7.839006235954285E-2</v>
      </c>
      <c r="O145" s="26">
        <f t="shared" si="62"/>
        <v>7.1641064877097701E-3</v>
      </c>
      <c r="P145" s="26">
        <f t="shared" si="62"/>
        <v>0.30253773043165172</v>
      </c>
      <c r="Q145" s="26">
        <f t="shared" si="62"/>
        <v>13.262545253515242</v>
      </c>
      <c r="R145" s="26">
        <f t="shared" si="62"/>
        <v>43.747161704570033</v>
      </c>
      <c r="S145" s="26">
        <f t="shared" si="62"/>
        <v>134.93703907898325</v>
      </c>
      <c r="T145" s="26">
        <f t="shared" si="62"/>
        <v>798.26350876717947</v>
      </c>
      <c r="U145" s="26">
        <f t="shared" si="62"/>
        <v>1011.0414383546397</v>
      </c>
      <c r="V145" s="26">
        <f t="shared" si="62"/>
        <v>975.56522795677949</v>
      </c>
      <c r="W145" s="26">
        <f t="shared" si="62"/>
        <v>407.41981380189213</v>
      </c>
      <c r="X145" s="26">
        <f t="shared" si="62"/>
        <v>40.408066161392732</v>
      </c>
      <c r="Y145" s="26">
        <f t="shared" si="62"/>
        <v>12.225735912143289</v>
      </c>
      <c r="Z145" s="26">
        <f t="shared" si="62"/>
        <v>0.11820287940494088</v>
      </c>
      <c r="AA145" s="26">
        <f t="shared" si="62"/>
        <v>1.0523931993284908E-2</v>
      </c>
      <c r="AB145" s="26">
        <f t="shared" si="62"/>
        <v>0.44298679596401458</v>
      </c>
      <c r="AC145" s="26">
        <f t="shared" si="62"/>
        <v>13.262545253515242</v>
      </c>
      <c r="AD145" s="26">
        <f t="shared" si="62"/>
        <v>43.747161704570033</v>
      </c>
      <c r="AE145" s="26">
        <f t="shared" si="62"/>
        <v>134.93703907898325</v>
      </c>
      <c r="AF145" s="26">
        <f t="shared" si="62"/>
        <v>798.26350876717947</v>
      </c>
      <c r="AG145" s="26">
        <f t="shared" si="62"/>
        <v>0</v>
      </c>
      <c r="AH145" s="26">
        <f t="shared" si="62"/>
        <v>0</v>
      </c>
      <c r="AI145" s="26">
        <f t="shared" si="62"/>
        <v>0</v>
      </c>
      <c r="AJ145" s="26">
        <f t="shared" si="62"/>
        <v>0</v>
      </c>
      <c r="AK145" s="26">
        <f t="shared" si="62"/>
        <v>0</v>
      </c>
      <c r="AL145" s="26">
        <f t="shared" si="62"/>
        <v>0</v>
      </c>
      <c r="AM145" s="26">
        <f t="shared" si="62"/>
        <v>0</v>
      </c>
      <c r="AN145" s="26">
        <f t="shared" si="62"/>
        <v>0</v>
      </c>
      <c r="AO145" s="26">
        <f t="shared" si="62"/>
        <v>0</v>
      </c>
      <c r="AP145" s="26">
        <f t="shared" si="62"/>
        <v>0</v>
      </c>
      <c r="AQ145" s="26">
        <f t="shared" si="62"/>
        <v>0</v>
      </c>
      <c r="AR145" s="26">
        <f t="shared" si="62"/>
        <v>0</v>
      </c>
      <c r="AS145" s="26">
        <f t="shared" si="62"/>
        <v>0</v>
      </c>
      <c r="AT145" s="26">
        <f t="shared" si="62"/>
        <v>0</v>
      </c>
      <c r="AU145" s="26">
        <f t="shared" si="62"/>
        <v>0</v>
      </c>
      <c r="AV145" s="26">
        <f t="shared" si="62"/>
        <v>0</v>
      </c>
      <c r="AW145" s="26">
        <f t="shared" si="62"/>
        <v>0</v>
      </c>
      <c r="AX145" s="26">
        <f t="shared" si="62"/>
        <v>0</v>
      </c>
      <c r="AY145" s="26">
        <f t="shared" si="62"/>
        <v>0</v>
      </c>
    </row>
    <row r="146" spans="1:51" x14ac:dyDescent="0.25">
      <c r="A146" s="584"/>
      <c r="B146" s="242" t="s">
        <v>22</v>
      </c>
      <c r="C146" s="26">
        <f t="shared" si="60"/>
        <v>25.564055448828515</v>
      </c>
      <c r="D146" s="26">
        <f t="shared" si="61"/>
        <v>49.823058250261177</v>
      </c>
      <c r="E146" s="26">
        <f t="shared" si="62"/>
        <v>52.116222740649462</v>
      </c>
      <c r="F146" s="26">
        <f t="shared" si="62"/>
        <v>51.206095367517577</v>
      </c>
      <c r="G146" s="26">
        <f t="shared" si="62"/>
        <v>62.605073904344728</v>
      </c>
      <c r="H146" s="26">
        <f t="shared" si="62"/>
        <v>82.409464563394081</v>
      </c>
      <c r="I146" s="26">
        <f t="shared" si="62"/>
        <v>103.65783823565863</v>
      </c>
      <c r="J146" s="26">
        <f t="shared" si="62"/>
        <v>85.007434477810037</v>
      </c>
      <c r="K146" s="26">
        <f t="shared" si="62"/>
        <v>101.93093540019547</v>
      </c>
      <c r="L146" s="26">
        <f t="shared" si="62"/>
        <v>73.715612270581445</v>
      </c>
      <c r="M146" s="26">
        <f t="shared" si="62"/>
        <v>65.781101447115702</v>
      </c>
      <c r="N146" s="26">
        <f t="shared" si="62"/>
        <v>69.786990508464072</v>
      </c>
      <c r="O146" s="26">
        <f t="shared" si="62"/>
        <v>74.522851515705767</v>
      </c>
      <c r="P146" s="26">
        <f t="shared" si="62"/>
        <v>59.099529374519236</v>
      </c>
      <c r="Q146" s="26">
        <f t="shared" si="62"/>
        <v>58.250326535549249</v>
      </c>
      <c r="R146" s="26">
        <f t="shared" si="62"/>
        <v>58.42736585851339</v>
      </c>
      <c r="S146" s="26">
        <f t="shared" si="62"/>
        <v>71.140059549208644</v>
      </c>
      <c r="T146" s="26">
        <f t="shared" si="62"/>
        <v>96.08170389781138</v>
      </c>
      <c r="U146" s="26">
        <f t="shared" si="62"/>
        <v>116.22997216189587</v>
      </c>
      <c r="V146" s="26">
        <f t="shared" si="62"/>
        <v>93.939307582748441</v>
      </c>
      <c r="W146" s="26">
        <f t="shared" si="62"/>
        <v>115.06790955309182</v>
      </c>
      <c r="X146" s="26">
        <f t="shared" si="62"/>
        <v>84.504236580103907</v>
      </c>
      <c r="Y146" s="26">
        <f t="shared" si="62"/>
        <v>74.250788544206799</v>
      </c>
      <c r="Z146" s="26">
        <f t="shared" si="62"/>
        <v>80.179401507671813</v>
      </c>
      <c r="AA146" s="26">
        <f t="shared" si="62"/>
        <v>85.185402688287411</v>
      </c>
      <c r="AB146" s="26">
        <f t="shared" si="62"/>
        <v>66.665929458351783</v>
      </c>
      <c r="AC146" s="26">
        <f t="shared" si="62"/>
        <v>58.250326535549249</v>
      </c>
      <c r="AD146" s="26">
        <f t="shared" si="62"/>
        <v>58.42736585851339</v>
      </c>
      <c r="AE146" s="26">
        <f t="shared" si="62"/>
        <v>71.140059549208644</v>
      </c>
      <c r="AF146" s="26">
        <f t="shared" si="62"/>
        <v>96.08170389781138</v>
      </c>
      <c r="AG146" s="26">
        <f t="shared" si="62"/>
        <v>0</v>
      </c>
      <c r="AH146" s="26">
        <f t="shared" si="62"/>
        <v>0</v>
      </c>
      <c r="AI146" s="26">
        <f t="shared" si="62"/>
        <v>0</v>
      </c>
      <c r="AJ146" s="26">
        <f t="shared" si="62"/>
        <v>0</v>
      </c>
      <c r="AK146" s="26">
        <f t="shared" si="62"/>
        <v>0</v>
      </c>
      <c r="AL146" s="26">
        <f t="shared" si="62"/>
        <v>0</v>
      </c>
      <c r="AM146" s="26">
        <f t="shared" si="62"/>
        <v>0</v>
      </c>
      <c r="AN146" s="26">
        <f t="shared" si="62"/>
        <v>0</v>
      </c>
      <c r="AO146" s="26">
        <f t="shared" si="62"/>
        <v>0</v>
      </c>
      <c r="AP146" s="26">
        <f t="shared" si="62"/>
        <v>0</v>
      </c>
      <c r="AQ146" s="26">
        <f t="shared" si="62"/>
        <v>0</v>
      </c>
      <c r="AR146" s="26">
        <f t="shared" si="62"/>
        <v>0</v>
      </c>
      <c r="AS146" s="26">
        <f t="shared" si="62"/>
        <v>0</v>
      </c>
      <c r="AT146" s="26">
        <f t="shared" si="62"/>
        <v>0</v>
      </c>
      <c r="AU146" s="26">
        <f t="shared" si="62"/>
        <v>0</v>
      </c>
      <c r="AV146" s="26">
        <f t="shared" si="62"/>
        <v>0</v>
      </c>
      <c r="AW146" s="26">
        <f t="shared" si="62"/>
        <v>0</v>
      </c>
      <c r="AX146" s="26">
        <f t="shared" si="62"/>
        <v>0</v>
      </c>
      <c r="AY146" s="26">
        <f t="shared" si="62"/>
        <v>0</v>
      </c>
    </row>
    <row r="147" spans="1:51" x14ac:dyDescent="0.25">
      <c r="A147" s="584"/>
      <c r="B147" s="77" t="s">
        <v>9</v>
      </c>
      <c r="C147" s="26">
        <f t="shared" si="60"/>
        <v>0</v>
      </c>
      <c r="D147" s="26">
        <f t="shared" si="61"/>
        <v>0</v>
      </c>
      <c r="E147" s="26">
        <f t="shared" si="62"/>
        <v>0</v>
      </c>
      <c r="F147" s="26">
        <f t="shared" si="62"/>
        <v>0</v>
      </c>
      <c r="G147" s="26">
        <f t="shared" si="62"/>
        <v>0</v>
      </c>
      <c r="H147" s="26">
        <f t="shared" si="62"/>
        <v>0</v>
      </c>
      <c r="I147" s="26">
        <f t="shared" si="62"/>
        <v>0</v>
      </c>
      <c r="J147" s="26">
        <f t="shared" si="62"/>
        <v>0</v>
      </c>
      <c r="K147" s="26">
        <f t="shared" si="62"/>
        <v>0</v>
      </c>
      <c r="L147" s="26">
        <f t="shared" si="62"/>
        <v>0</v>
      </c>
      <c r="M147" s="26">
        <f t="shared" si="62"/>
        <v>0</v>
      </c>
      <c r="N147" s="26">
        <f t="shared" si="62"/>
        <v>0</v>
      </c>
      <c r="O147" s="26">
        <f t="shared" si="62"/>
        <v>0</v>
      </c>
      <c r="P147" s="26">
        <f t="shared" si="62"/>
        <v>0</v>
      </c>
      <c r="Q147" s="26">
        <f t="shared" si="62"/>
        <v>0</v>
      </c>
      <c r="R147" s="26">
        <f t="shared" si="62"/>
        <v>0</v>
      </c>
      <c r="S147" s="26">
        <f t="shared" si="62"/>
        <v>0</v>
      </c>
      <c r="T147" s="26">
        <f t="shared" si="62"/>
        <v>0</v>
      </c>
      <c r="U147" s="26">
        <f t="shared" si="62"/>
        <v>0</v>
      </c>
      <c r="V147" s="26">
        <f t="shared" si="62"/>
        <v>0</v>
      </c>
      <c r="W147" s="26">
        <f t="shared" si="62"/>
        <v>0</v>
      </c>
      <c r="X147" s="26">
        <f t="shared" si="62"/>
        <v>0</v>
      </c>
      <c r="Y147" s="26">
        <f t="shared" si="62"/>
        <v>0</v>
      </c>
      <c r="Z147" s="26">
        <f t="shared" si="62"/>
        <v>0</v>
      </c>
      <c r="AA147" s="26">
        <f t="shared" si="62"/>
        <v>0</v>
      </c>
      <c r="AB147" s="26">
        <f t="shared" si="62"/>
        <v>0</v>
      </c>
      <c r="AC147" s="26">
        <f t="shared" si="62"/>
        <v>0</v>
      </c>
      <c r="AD147" s="26">
        <f t="shared" si="62"/>
        <v>0</v>
      </c>
      <c r="AE147" s="26">
        <f t="shared" si="62"/>
        <v>0</v>
      </c>
      <c r="AF147" s="26">
        <f t="shared" si="62"/>
        <v>0</v>
      </c>
      <c r="AG147" s="26">
        <f t="shared" si="62"/>
        <v>0</v>
      </c>
      <c r="AH147" s="26">
        <f t="shared" si="62"/>
        <v>0</v>
      </c>
      <c r="AI147" s="26">
        <f t="shared" si="62"/>
        <v>0</v>
      </c>
      <c r="AJ147" s="26">
        <f t="shared" si="62"/>
        <v>0</v>
      </c>
      <c r="AK147" s="26">
        <f t="shared" si="62"/>
        <v>0</v>
      </c>
      <c r="AL147" s="26">
        <f t="shared" si="62"/>
        <v>0</v>
      </c>
      <c r="AM147" s="26">
        <f t="shared" si="62"/>
        <v>0</v>
      </c>
      <c r="AN147" s="26">
        <f t="shared" si="62"/>
        <v>0</v>
      </c>
      <c r="AO147" s="26">
        <f t="shared" si="62"/>
        <v>0</v>
      </c>
      <c r="AP147" s="26">
        <f t="shared" si="62"/>
        <v>0</v>
      </c>
      <c r="AQ147" s="26">
        <f t="shared" si="62"/>
        <v>0</v>
      </c>
      <c r="AR147" s="26">
        <f t="shared" si="62"/>
        <v>0</v>
      </c>
      <c r="AS147" s="26">
        <f t="shared" si="62"/>
        <v>0</v>
      </c>
      <c r="AT147" s="26">
        <f t="shared" si="62"/>
        <v>0</v>
      </c>
      <c r="AU147" s="26">
        <f t="shared" si="62"/>
        <v>0</v>
      </c>
      <c r="AV147" s="26">
        <f t="shared" si="62"/>
        <v>0</v>
      </c>
      <c r="AW147" s="26">
        <f t="shared" si="62"/>
        <v>0</v>
      </c>
      <c r="AX147" s="26">
        <f t="shared" si="62"/>
        <v>0</v>
      </c>
      <c r="AY147" s="26">
        <f t="shared" si="62"/>
        <v>0</v>
      </c>
    </row>
    <row r="148" spans="1:51" x14ac:dyDescent="0.25">
      <c r="A148" s="584"/>
      <c r="B148" s="77" t="s">
        <v>3</v>
      </c>
      <c r="C148" s="26">
        <f t="shared" si="60"/>
        <v>0</v>
      </c>
      <c r="D148" s="26">
        <f t="shared" si="61"/>
        <v>0</v>
      </c>
      <c r="E148" s="26">
        <f t="shared" ref="E148:AY151" si="63">IF(E29=0,0,((E11*0.5)+D29-E47)*E84*E116*E$2)</f>
        <v>0</v>
      </c>
      <c r="F148" s="26">
        <f t="shared" si="63"/>
        <v>0</v>
      </c>
      <c r="G148" s="26">
        <f t="shared" si="63"/>
        <v>0</v>
      </c>
      <c r="H148" s="26">
        <f t="shared" si="63"/>
        <v>0</v>
      </c>
      <c r="I148" s="26">
        <f t="shared" si="63"/>
        <v>0</v>
      </c>
      <c r="J148" s="26">
        <f t="shared" si="63"/>
        <v>0</v>
      </c>
      <c r="K148" s="26">
        <f t="shared" si="63"/>
        <v>0</v>
      </c>
      <c r="L148" s="26">
        <f t="shared" si="63"/>
        <v>0</v>
      </c>
      <c r="M148" s="26">
        <f t="shared" si="63"/>
        <v>0</v>
      </c>
      <c r="N148" s="26">
        <f t="shared" si="63"/>
        <v>0</v>
      </c>
      <c r="O148" s="26">
        <f t="shared" si="63"/>
        <v>0</v>
      </c>
      <c r="P148" s="26">
        <f t="shared" si="63"/>
        <v>0</v>
      </c>
      <c r="Q148" s="26">
        <f t="shared" si="63"/>
        <v>0</v>
      </c>
      <c r="R148" s="26">
        <f t="shared" si="63"/>
        <v>0</v>
      </c>
      <c r="S148" s="26">
        <f t="shared" si="63"/>
        <v>0</v>
      </c>
      <c r="T148" s="26">
        <f t="shared" si="63"/>
        <v>0</v>
      </c>
      <c r="U148" s="26">
        <f t="shared" si="63"/>
        <v>0</v>
      </c>
      <c r="V148" s="26">
        <f t="shared" si="63"/>
        <v>0</v>
      </c>
      <c r="W148" s="26">
        <f t="shared" si="63"/>
        <v>0</v>
      </c>
      <c r="X148" s="26">
        <f t="shared" si="63"/>
        <v>0</v>
      </c>
      <c r="Y148" s="26">
        <f t="shared" si="63"/>
        <v>0</v>
      </c>
      <c r="Z148" s="26">
        <f t="shared" si="63"/>
        <v>0</v>
      </c>
      <c r="AA148" s="26">
        <f t="shared" si="63"/>
        <v>0</v>
      </c>
      <c r="AB148" s="26">
        <f t="shared" si="63"/>
        <v>0</v>
      </c>
      <c r="AC148" s="26">
        <f t="shared" si="63"/>
        <v>0</v>
      </c>
      <c r="AD148" s="26">
        <f t="shared" si="63"/>
        <v>0</v>
      </c>
      <c r="AE148" s="26">
        <f t="shared" si="63"/>
        <v>0</v>
      </c>
      <c r="AF148" s="26">
        <f t="shared" si="63"/>
        <v>0</v>
      </c>
      <c r="AG148" s="26">
        <f t="shared" si="63"/>
        <v>0</v>
      </c>
      <c r="AH148" s="26">
        <f t="shared" si="63"/>
        <v>0</v>
      </c>
      <c r="AI148" s="26">
        <f t="shared" si="63"/>
        <v>0</v>
      </c>
      <c r="AJ148" s="26">
        <f t="shared" si="63"/>
        <v>0</v>
      </c>
      <c r="AK148" s="26">
        <f t="shared" si="63"/>
        <v>0</v>
      </c>
      <c r="AL148" s="26">
        <f t="shared" si="63"/>
        <v>0</v>
      </c>
      <c r="AM148" s="26">
        <f t="shared" si="63"/>
        <v>0</v>
      </c>
      <c r="AN148" s="26">
        <f t="shared" si="63"/>
        <v>0</v>
      </c>
      <c r="AO148" s="26">
        <f t="shared" si="63"/>
        <v>0</v>
      </c>
      <c r="AP148" s="26">
        <f t="shared" si="63"/>
        <v>0</v>
      </c>
      <c r="AQ148" s="26">
        <f t="shared" si="63"/>
        <v>0</v>
      </c>
      <c r="AR148" s="26">
        <f t="shared" si="63"/>
        <v>0</v>
      </c>
      <c r="AS148" s="26">
        <f t="shared" si="63"/>
        <v>0</v>
      </c>
      <c r="AT148" s="26">
        <f t="shared" si="63"/>
        <v>0</v>
      </c>
      <c r="AU148" s="26">
        <f t="shared" si="63"/>
        <v>0</v>
      </c>
      <c r="AV148" s="26">
        <f t="shared" si="63"/>
        <v>0</v>
      </c>
      <c r="AW148" s="26">
        <f t="shared" si="63"/>
        <v>0</v>
      </c>
      <c r="AX148" s="26">
        <f t="shared" si="63"/>
        <v>0</v>
      </c>
      <c r="AY148" s="26">
        <f t="shared" si="63"/>
        <v>0</v>
      </c>
    </row>
    <row r="149" spans="1:51" ht="15.75" customHeight="1" x14ac:dyDescent="0.25">
      <c r="A149" s="584"/>
      <c r="B149" s="77" t="s">
        <v>4</v>
      </c>
      <c r="C149" s="26">
        <f t="shared" si="60"/>
        <v>111.3605523141495</v>
      </c>
      <c r="D149" s="26">
        <f t="shared" si="61"/>
        <v>283.27365225250139</v>
      </c>
      <c r="E149" s="26">
        <f t="shared" si="63"/>
        <v>439.79067392406404</v>
      </c>
      <c r="F149" s="26">
        <f t="shared" si="63"/>
        <v>429.65064730324332</v>
      </c>
      <c r="G149" s="26">
        <f t="shared" si="63"/>
        <v>560.62698344796331</v>
      </c>
      <c r="H149" s="26">
        <f t="shared" si="63"/>
        <v>1097.6799196446887</v>
      </c>
      <c r="I149" s="26">
        <f t="shared" si="63"/>
        <v>1820.3738114899459</v>
      </c>
      <c r="J149" s="26">
        <f t="shared" si="63"/>
        <v>1580.6249282720769</v>
      </c>
      <c r="K149" s="26">
        <f t="shared" si="63"/>
        <v>1739.6885402319247</v>
      </c>
      <c r="L149" s="26">
        <f t="shared" si="63"/>
        <v>1363.3778116287417</v>
      </c>
      <c r="M149" s="26">
        <f t="shared" si="63"/>
        <v>1215.8099256554674</v>
      </c>
      <c r="N149" s="26">
        <f t="shared" si="63"/>
        <v>1246.6544077267054</v>
      </c>
      <c r="O149" s="26">
        <f t="shared" si="63"/>
        <v>1380.2499495748893</v>
      </c>
      <c r="P149" s="26">
        <f t="shared" si="63"/>
        <v>1079.1271556605429</v>
      </c>
      <c r="Q149" s="26">
        <f t="shared" si="63"/>
        <v>1390.8498629684282</v>
      </c>
      <c r="R149" s="26">
        <f t="shared" si="63"/>
        <v>1431.6300384506824</v>
      </c>
      <c r="S149" s="26">
        <f t="shared" si="63"/>
        <v>1836.9316115695478</v>
      </c>
      <c r="T149" s="26">
        <f t="shared" si="63"/>
        <v>2603.6155323440898</v>
      </c>
      <c r="U149" s="26">
        <f t="shared" si="63"/>
        <v>3146.0806971339416</v>
      </c>
      <c r="V149" s="26">
        <f t="shared" si="63"/>
        <v>2573.4131616460377</v>
      </c>
      <c r="W149" s="26">
        <f t="shared" si="63"/>
        <v>2642.7685982577336</v>
      </c>
      <c r="X149" s="26">
        <f t="shared" si="63"/>
        <v>1737.0199341457319</v>
      </c>
      <c r="Y149" s="26">
        <f t="shared" si="63"/>
        <v>1425.3048286622598</v>
      </c>
      <c r="Z149" s="26">
        <f t="shared" si="63"/>
        <v>1510.5574210938692</v>
      </c>
      <c r="AA149" s="26">
        <f t="shared" si="63"/>
        <v>1619.7724540785937</v>
      </c>
      <c r="AB149" s="26">
        <f t="shared" si="63"/>
        <v>1260.890917958468</v>
      </c>
      <c r="AC149" s="26">
        <f t="shared" si="63"/>
        <v>1390.8498629684282</v>
      </c>
      <c r="AD149" s="26">
        <f t="shared" si="63"/>
        <v>1431.6300384506824</v>
      </c>
      <c r="AE149" s="26">
        <f t="shared" si="63"/>
        <v>1836.9316115695478</v>
      </c>
      <c r="AF149" s="26">
        <f t="shared" si="63"/>
        <v>2603.6155323440898</v>
      </c>
      <c r="AG149" s="26">
        <f t="shared" si="63"/>
        <v>0</v>
      </c>
      <c r="AH149" s="26">
        <f t="shared" si="63"/>
        <v>0</v>
      </c>
      <c r="AI149" s="26">
        <f t="shared" si="63"/>
        <v>0</v>
      </c>
      <c r="AJ149" s="26">
        <f t="shared" si="63"/>
        <v>0</v>
      </c>
      <c r="AK149" s="26">
        <f t="shared" si="63"/>
        <v>0</v>
      </c>
      <c r="AL149" s="26">
        <f t="shared" si="63"/>
        <v>0</v>
      </c>
      <c r="AM149" s="26">
        <f t="shared" si="63"/>
        <v>0</v>
      </c>
      <c r="AN149" s="26">
        <f t="shared" si="63"/>
        <v>0</v>
      </c>
      <c r="AO149" s="26">
        <f t="shared" si="63"/>
        <v>0</v>
      </c>
      <c r="AP149" s="26">
        <f t="shared" si="63"/>
        <v>0</v>
      </c>
      <c r="AQ149" s="26">
        <f t="shared" si="63"/>
        <v>0</v>
      </c>
      <c r="AR149" s="26">
        <f t="shared" si="63"/>
        <v>0</v>
      </c>
      <c r="AS149" s="26">
        <f t="shared" si="63"/>
        <v>0</v>
      </c>
      <c r="AT149" s="26">
        <f t="shared" si="63"/>
        <v>0</v>
      </c>
      <c r="AU149" s="26">
        <f t="shared" si="63"/>
        <v>0</v>
      </c>
      <c r="AV149" s="26">
        <f t="shared" si="63"/>
        <v>0</v>
      </c>
      <c r="AW149" s="26">
        <f t="shared" si="63"/>
        <v>0</v>
      </c>
      <c r="AX149" s="26">
        <f t="shared" si="63"/>
        <v>0</v>
      </c>
      <c r="AY149" s="26">
        <f t="shared" si="63"/>
        <v>0</v>
      </c>
    </row>
    <row r="150" spans="1:51" x14ac:dyDescent="0.25">
      <c r="A150" s="584"/>
      <c r="B150" s="77" t="s">
        <v>5</v>
      </c>
      <c r="C150" s="26">
        <f t="shared" si="60"/>
        <v>0</v>
      </c>
      <c r="D150" s="26">
        <f t="shared" si="61"/>
        <v>0</v>
      </c>
      <c r="E150" s="26">
        <f t="shared" si="63"/>
        <v>0</v>
      </c>
      <c r="F150" s="26">
        <f t="shared" si="63"/>
        <v>0</v>
      </c>
      <c r="G150" s="26">
        <f t="shared" si="63"/>
        <v>0</v>
      </c>
      <c r="H150" s="26">
        <f t="shared" si="63"/>
        <v>0</v>
      </c>
      <c r="I150" s="26">
        <f t="shared" si="63"/>
        <v>0</v>
      </c>
      <c r="J150" s="26">
        <f t="shared" si="63"/>
        <v>0</v>
      </c>
      <c r="K150" s="26">
        <f t="shared" si="63"/>
        <v>0</v>
      </c>
      <c r="L150" s="26">
        <f t="shared" si="63"/>
        <v>0</v>
      </c>
      <c r="M150" s="26">
        <f t="shared" si="63"/>
        <v>0</v>
      </c>
      <c r="N150" s="26">
        <f t="shared" si="63"/>
        <v>0</v>
      </c>
      <c r="O150" s="26">
        <f t="shared" si="63"/>
        <v>0</v>
      </c>
      <c r="P150" s="26">
        <f t="shared" si="63"/>
        <v>0</v>
      </c>
      <c r="Q150" s="26">
        <f t="shared" si="63"/>
        <v>0</v>
      </c>
      <c r="R150" s="26">
        <f t="shared" si="63"/>
        <v>0</v>
      </c>
      <c r="S150" s="26">
        <f t="shared" si="63"/>
        <v>0</v>
      </c>
      <c r="T150" s="26">
        <f t="shared" si="63"/>
        <v>0</v>
      </c>
      <c r="U150" s="26">
        <f t="shared" si="63"/>
        <v>0</v>
      </c>
      <c r="V150" s="26">
        <f t="shared" si="63"/>
        <v>0</v>
      </c>
      <c r="W150" s="26">
        <f t="shared" si="63"/>
        <v>0</v>
      </c>
      <c r="X150" s="26">
        <f t="shared" si="63"/>
        <v>0</v>
      </c>
      <c r="Y150" s="26">
        <f t="shared" si="63"/>
        <v>0</v>
      </c>
      <c r="Z150" s="26">
        <f t="shared" si="63"/>
        <v>0</v>
      </c>
      <c r="AA150" s="26">
        <f t="shared" si="63"/>
        <v>0</v>
      </c>
      <c r="AB150" s="26">
        <f t="shared" si="63"/>
        <v>0</v>
      </c>
      <c r="AC150" s="26">
        <f t="shared" si="63"/>
        <v>0</v>
      </c>
      <c r="AD150" s="26">
        <f t="shared" si="63"/>
        <v>0</v>
      </c>
      <c r="AE150" s="26">
        <f t="shared" si="63"/>
        <v>0</v>
      </c>
      <c r="AF150" s="26">
        <f t="shared" si="63"/>
        <v>0</v>
      </c>
      <c r="AG150" s="26">
        <f t="shared" si="63"/>
        <v>0</v>
      </c>
      <c r="AH150" s="26">
        <f t="shared" si="63"/>
        <v>0</v>
      </c>
      <c r="AI150" s="26">
        <f t="shared" si="63"/>
        <v>0</v>
      </c>
      <c r="AJ150" s="26">
        <f t="shared" si="63"/>
        <v>0</v>
      </c>
      <c r="AK150" s="26">
        <f t="shared" si="63"/>
        <v>0</v>
      </c>
      <c r="AL150" s="26">
        <f t="shared" si="63"/>
        <v>0</v>
      </c>
      <c r="AM150" s="26">
        <f t="shared" si="63"/>
        <v>0</v>
      </c>
      <c r="AN150" s="26">
        <f t="shared" si="63"/>
        <v>0</v>
      </c>
      <c r="AO150" s="26">
        <f t="shared" si="63"/>
        <v>0</v>
      </c>
      <c r="AP150" s="26">
        <f t="shared" si="63"/>
        <v>0</v>
      </c>
      <c r="AQ150" s="26">
        <f t="shared" si="63"/>
        <v>0</v>
      </c>
      <c r="AR150" s="26">
        <f t="shared" si="63"/>
        <v>0</v>
      </c>
      <c r="AS150" s="26">
        <f t="shared" si="63"/>
        <v>0</v>
      </c>
      <c r="AT150" s="26">
        <f t="shared" si="63"/>
        <v>0</v>
      </c>
      <c r="AU150" s="26">
        <f t="shared" si="63"/>
        <v>0</v>
      </c>
      <c r="AV150" s="26">
        <f t="shared" si="63"/>
        <v>0</v>
      </c>
      <c r="AW150" s="26">
        <f t="shared" si="63"/>
        <v>0</v>
      </c>
      <c r="AX150" s="26">
        <f t="shared" si="63"/>
        <v>0</v>
      </c>
      <c r="AY150" s="26">
        <f t="shared" si="63"/>
        <v>0</v>
      </c>
    </row>
    <row r="151" spans="1:51" x14ac:dyDescent="0.25">
      <c r="A151" s="584"/>
      <c r="B151" s="77" t="s">
        <v>23</v>
      </c>
      <c r="C151" s="26">
        <f t="shared" si="60"/>
        <v>0</v>
      </c>
      <c r="D151" s="26">
        <f t="shared" si="61"/>
        <v>0</v>
      </c>
      <c r="E151" s="26">
        <f t="shared" si="63"/>
        <v>0</v>
      </c>
      <c r="F151" s="26">
        <f t="shared" si="63"/>
        <v>0</v>
      </c>
      <c r="G151" s="26">
        <f t="shared" si="63"/>
        <v>0</v>
      </c>
      <c r="H151" s="26">
        <f t="shared" si="63"/>
        <v>0</v>
      </c>
      <c r="I151" s="26">
        <f t="shared" si="63"/>
        <v>0</v>
      </c>
      <c r="J151" s="26">
        <f t="shared" si="63"/>
        <v>0</v>
      </c>
      <c r="K151" s="26">
        <f t="shared" si="63"/>
        <v>0</v>
      </c>
      <c r="L151" s="26">
        <f t="shared" si="63"/>
        <v>0</v>
      </c>
      <c r="M151" s="26">
        <f t="shared" si="63"/>
        <v>0</v>
      </c>
      <c r="N151" s="26">
        <f t="shared" si="63"/>
        <v>0</v>
      </c>
      <c r="O151" s="26">
        <f t="shared" si="63"/>
        <v>0</v>
      </c>
      <c r="P151" s="26">
        <f t="shared" si="63"/>
        <v>0</v>
      </c>
      <c r="Q151" s="26">
        <f t="shared" si="63"/>
        <v>0</v>
      </c>
      <c r="R151" s="26">
        <f t="shared" si="63"/>
        <v>0</v>
      </c>
      <c r="S151" s="26">
        <f t="shared" si="63"/>
        <v>0</v>
      </c>
      <c r="T151" s="26">
        <f t="shared" si="63"/>
        <v>0</v>
      </c>
      <c r="U151" s="26">
        <f t="shared" si="63"/>
        <v>0</v>
      </c>
      <c r="V151" s="26">
        <f t="shared" si="63"/>
        <v>0</v>
      </c>
      <c r="W151" s="26">
        <f t="shared" si="63"/>
        <v>0</v>
      </c>
      <c r="X151" s="26">
        <f t="shared" si="63"/>
        <v>0</v>
      </c>
      <c r="Y151" s="26">
        <f t="shared" si="63"/>
        <v>0</v>
      </c>
      <c r="Z151" s="26">
        <f t="shared" si="63"/>
        <v>0</v>
      </c>
      <c r="AA151" s="26">
        <f t="shared" si="63"/>
        <v>0</v>
      </c>
      <c r="AB151" s="26">
        <f t="shared" si="63"/>
        <v>0</v>
      </c>
      <c r="AC151" s="26">
        <f t="shared" si="63"/>
        <v>0</v>
      </c>
      <c r="AD151" s="26">
        <f t="shared" si="63"/>
        <v>0</v>
      </c>
      <c r="AE151" s="26">
        <f t="shared" si="63"/>
        <v>0</v>
      </c>
      <c r="AF151" s="26">
        <f t="shared" si="63"/>
        <v>0</v>
      </c>
      <c r="AG151" s="26">
        <f t="shared" si="63"/>
        <v>0</v>
      </c>
      <c r="AH151" s="26">
        <f t="shared" si="63"/>
        <v>0</v>
      </c>
      <c r="AI151" s="26">
        <f t="shared" si="63"/>
        <v>0</v>
      </c>
      <c r="AJ151" s="26">
        <f t="shared" si="63"/>
        <v>0</v>
      </c>
      <c r="AK151" s="26">
        <f t="shared" si="63"/>
        <v>0</v>
      </c>
      <c r="AL151" s="26">
        <f t="shared" si="63"/>
        <v>0</v>
      </c>
      <c r="AM151" s="26">
        <f t="shared" si="63"/>
        <v>0</v>
      </c>
      <c r="AN151" s="26">
        <f t="shared" si="63"/>
        <v>0</v>
      </c>
      <c r="AO151" s="26">
        <f t="shared" si="63"/>
        <v>0</v>
      </c>
      <c r="AP151" s="26">
        <f t="shared" si="63"/>
        <v>0</v>
      </c>
      <c r="AQ151" s="26">
        <f t="shared" si="63"/>
        <v>0</v>
      </c>
      <c r="AR151" s="26">
        <f t="shared" si="63"/>
        <v>0</v>
      </c>
      <c r="AS151" s="26">
        <f t="shared" si="63"/>
        <v>0</v>
      </c>
      <c r="AT151" s="26">
        <f t="shared" si="63"/>
        <v>0</v>
      </c>
      <c r="AU151" s="26">
        <f t="shared" si="63"/>
        <v>0</v>
      </c>
      <c r="AV151" s="26">
        <f t="shared" si="63"/>
        <v>0</v>
      </c>
      <c r="AW151" s="26">
        <f t="shared" si="63"/>
        <v>0</v>
      </c>
      <c r="AX151" s="26">
        <f t="shared" si="63"/>
        <v>0</v>
      </c>
      <c r="AY151" s="26">
        <f t="shared" si="63"/>
        <v>0</v>
      </c>
    </row>
    <row r="152" spans="1:51" x14ac:dyDescent="0.25">
      <c r="A152" s="584"/>
      <c r="B152" s="77" t="s">
        <v>24</v>
      </c>
      <c r="C152" s="26">
        <f t="shared" si="60"/>
        <v>0</v>
      </c>
      <c r="D152" s="26">
        <f t="shared" si="61"/>
        <v>0</v>
      </c>
      <c r="E152" s="26">
        <f t="shared" ref="E152:AY154" si="64">IF(E33=0,0,((E15*0.5)+D33-E51)*E88*E120*E$2)</f>
        <v>0</v>
      </c>
      <c r="F152" s="26">
        <f t="shared" si="64"/>
        <v>0</v>
      </c>
      <c r="G152" s="26">
        <f t="shared" si="64"/>
        <v>0</v>
      </c>
      <c r="H152" s="26">
        <f t="shared" si="64"/>
        <v>0</v>
      </c>
      <c r="I152" s="26">
        <f t="shared" si="64"/>
        <v>0</v>
      </c>
      <c r="J152" s="26">
        <f t="shared" si="64"/>
        <v>0</v>
      </c>
      <c r="K152" s="26">
        <f t="shared" si="64"/>
        <v>0</v>
      </c>
      <c r="L152" s="26">
        <f t="shared" si="64"/>
        <v>0</v>
      </c>
      <c r="M152" s="26">
        <f t="shared" si="64"/>
        <v>0</v>
      </c>
      <c r="N152" s="26">
        <f t="shared" si="64"/>
        <v>0</v>
      </c>
      <c r="O152" s="26">
        <f t="shared" si="64"/>
        <v>0</v>
      </c>
      <c r="P152" s="26">
        <f t="shared" si="64"/>
        <v>0</v>
      </c>
      <c r="Q152" s="26">
        <f t="shared" si="64"/>
        <v>0</v>
      </c>
      <c r="R152" s="26">
        <f t="shared" si="64"/>
        <v>0</v>
      </c>
      <c r="S152" s="26">
        <f t="shared" si="64"/>
        <v>0</v>
      </c>
      <c r="T152" s="26">
        <f t="shared" si="64"/>
        <v>0</v>
      </c>
      <c r="U152" s="26">
        <f t="shared" si="64"/>
        <v>0</v>
      </c>
      <c r="V152" s="26">
        <f t="shared" si="64"/>
        <v>0</v>
      </c>
      <c r="W152" s="26">
        <f t="shared" si="64"/>
        <v>0</v>
      </c>
      <c r="X152" s="26">
        <f t="shared" si="64"/>
        <v>0</v>
      </c>
      <c r="Y152" s="26">
        <f t="shared" si="64"/>
        <v>0</v>
      </c>
      <c r="Z152" s="26">
        <f t="shared" si="64"/>
        <v>0</v>
      </c>
      <c r="AA152" s="26">
        <f t="shared" si="64"/>
        <v>0</v>
      </c>
      <c r="AB152" s="26">
        <f t="shared" si="64"/>
        <v>0</v>
      </c>
      <c r="AC152" s="26">
        <f t="shared" si="64"/>
        <v>0</v>
      </c>
      <c r="AD152" s="26">
        <f t="shared" si="64"/>
        <v>0</v>
      </c>
      <c r="AE152" s="26">
        <f t="shared" si="64"/>
        <v>0</v>
      </c>
      <c r="AF152" s="26">
        <f t="shared" si="64"/>
        <v>0</v>
      </c>
      <c r="AG152" s="26">
        <f t="shared" si="64"/>
        <v>0</v>
      </c>
      <c r="AH152" s="26">
        <f t="shared" si="64"/>
        <v>0</v>
      </c>
      <c r="AI152" s="26">
        <f t="shared" si="64"/>
        <v>0</v>
      </c>
      <c r="AJ152" s="26">
        <f t="shared" si="64"/>
        <v>0</v>
      </c>
      <c r="AK152" s="26">
        <f t="shared" si="64"/>
        <v>0</v>
      </c>
      <c r="AL152" s="26">
        <f t="shared" si="64"/>
        <v>0</v>
      </c>
      <c r="AM152" s="26">
        <f t="shared" si="64"/>
        <v>0</v>
      </c>
      <c r="AN152" s="26">
        <f t="shared" si="64"/>
        <v>0</v>
      </c>
      <c r="AO152" s="26">
        <f t="shared" si="64"/>
        <v>0</v>
      </c>
      <c r="AP152" s="26">
        <f t="shared" si="64"/>
        <v>0</v>
      </c>
      <c r="AQ152" s="26">
        <f t="shared" si="64"/>
        <v>0</v>
      </c>
      <c r="AR152" s="26">
        <f t="shared" si="64"/>
        <v>0</v>
      </c>
      <c r="AS152" s="26">
        <f t="shared" si="64"/>
        <v>0</v>
      </c>
      <c r="AT152" s="26">
        <f t="shared" si="64"/>
        <v>0</v>
      </c>
      <c r="AU152" s="26">
        <f t="shared" si="64"/>
        <v>0</v>
      </c>
      <c r="AV152" s="26">
        <f t="shared" si="64"/>
        <v>0</v>
      </c>
      <c r="AW152" s="26">
        <f t="shared" si="64"/>
        <v>0</v>
      </c>
      <c r="AX152" s="26">
        <f t="shared" si="64"/>
        <v>0</v>
      </c>
      <c r="AY152" s="26">
        <f t="shared" si="64"/>
        <v>0</v>
      </c>
    </row>
    <row r="153" spans="1:51" ht="15.75" customHeight="1" x14ac:dyDescent="0.25">
      <c r="A153" s="584"/>
      <c r="B153" s="77" t="s">
        <v>7</v>
      </c>
      <c r="C153" s="26">
        <f t="shared" si="60"/>
        <v>0</v>
      </c>
      <c r="D153" s="26">
        <f t="shared" si="61"/>
        <v>0</v>
      </c>
      <c r="E153" s="26">
        <f t="shared" si="64"/>
        <v>0</v>
      </c>
      <c r="F153" s="26">
        <f t="shared" si="64"/>
        <v>0</v>
      </c>
      <c r="G153" s="26">
        <f t="shared" si="64"/>
        <v>0</v>
      </c>
      <c r="H153" s="26">
        <f t="shared" si="64"/>
        <v>0</v>
      </c>
      <c r="I153" s="26">
        <f t="shared" si="64"/>
        <v>0</v>
      </c>
      <c r="J153" s="26">
        <f t="shared" si="64"/>
        <v>0</v>
      </c>
      <c r="K153" s="26">
        <f t="shared" si="64"/>
        <v>0</v>
      </c>
      <c r="L153" s="26">
        <f t="shared" si="64"/>
        <v>0</v>
      </c>
      <c r="M153" s="26">
        <f t="shared" si="64"/>
        <v>0</v>
      </c>
      <c r="N153" s="26">
        <f t="shared" si="64"/>
        <v>0</v>
      </c>
      <c r="O153" s="26">
        <f t="shared" si="64"/>
        <v>0</v>
      </c>
      <c r="P153" s="26">
        <f t="shared" si="64"/>
        <v>0</v>
      </c>
      <c r="Q153" s="26">
        <f t="shared" si="64"/>
        <v>0</v>
      </c>
      <c r="R153" s="26">
        <f t="shared" si="64"/>
        <v>0</v>
      </c>
      <c r="S153" s="26">
        <f t="shared" si="64"/>
        <v>0</v>
      </c>
      <c r="T153" s="26">
        <f t="shared" si="64"/>
        <v>0</v>
      </c>
      <c r="U153" s="26">
        <f t="shared" si="64"/>
        <v>0</v>
      </c>
      <c r="V153" s="26">
        <f t="shared" si="64"/>
        <v>0</v>
      </c>
      <c r="W153" s="26">
        <f t="shared" si="64"/>
        <v>0</v>
      </c>
      <c r="X153" s="26">
        <f t="shared" si="64"/>
        <v>0</v>
      </c>
      <c r="Y153" s="26">
        <f t="shared" si="64"/>
        <v>0</v>
      </c>
      <c r="Z153" s="26">
        <f t="shared" si="64"/>
        <v>0</v>
      </c>
      <c r="AA153" s="26">
        <f t="shared" si="64"/>
        <v>0</v>
      </c>
      <c r="AB153" s="26">
        <f t="shared" si="64"/>
        <v>0</v>
      </c>
      <c r="AC153" s="26">
        <f t="shared" si="64"/>
        <v>0</v>
      </c>
      <c r="AD153" s="26">
        <f t="shared" si="64"/>
        <v>0</v>
      </c>
      <c r="AE153" s="26">
        <f t="shared" si="64"/>
        <v>0</v>
      </c>
      <c r="AF153" s="26">
        <f t="shared" si="64"/>
        <v>0</v>
      </c>
      <c r="AG153" s="26">
        <f t="shared" si="64"/>
        <v>0</v>
      </c>
      <c r="AH153" s="26">
        <f t="shared" si="64"/>
        <v>0</v>
      </c>
      <c r="AI153" s="26">
        <f t="shared" si="64"/>
        <v>0</v>
      </c>
      <c r="AJ153" s="26">
        <f t="shared" si="64"/>
        <v>0</v>
      </c>
      <c r="AK153" s="26">
        <f t="shared" si="64"/>
        <v>0</v>
      </c>
      <c r="AL153" s="26">
        <f t="shared" si="64"/>
        <v>0</v>
      </c>
      <c r="AM153" s="26">
        <f t="shared" si="64"/>
        <v>0</v>
      </c>
      <c r="AN153" s="26">
        <f t="shared" si="64"/>
        <v>0</v>
      </c>
      <c r="AO153" s="26">
        <f t="shared" si="64"/>
        <v>0</v>
      </c>
      <c r="AP153" s="26">
        <f t="shared" si="64"/>
        <v>0</v>
      </c>
      <c r="AQ153" s="26">
        <f t="shared" si="64"/>
        <v>0</v>
      </c>
      <c r="AR153" s="26">
        <f t="shared" si="64"/>
        <v>0</v>
      </c>
      <c r="AS153" s="26">
        <f t="shared" si="64"/>
        <v>0</v>
      </c>
      <c r="AT153" s="26">
        <f t="shared" si="64"/>
        <v>0</v>
      </c>
      <c r="AU153" s="26">
        <f t="shared" si="64"/>
        <v>0</v>
      </c>
      <c r="AV153" s="26">
        <f t="shared" si="64"/>
        <v>0</v>
      </c>
      <c r="AW153" s="26">
        <f t="shared" si="64"/>
        <v>0</v>
      </c>
      <c r="AX153" s="26">
        <f t="shared" si="64"/>
        <v>0</v>
      </c>
      <c r="AY153" s="26">
        <f t="shared" si="64"/>
        <v>0</v>
      </c>
    </row>
    <row r="154" spans="1:51" ht="15.75" customHeight="1" x14ac:dyDescent="0.25">
      <c r="A154" s="584"/>
      <c r="B154" s="77" t="s">
        <v>8</v>
      </c>
      <c r="C154" s="26">
        <f t="shared" si="60"/>
        <v>0</v>
      </c>
      <c r="D154" s="26">
        <f t="shared" si="61"/>
        <v>0</v>
      </c>
      <c r="E154" s="26">
        <f t="shared" si="64"/>
        <v>0</v>
      </c>
      <c r="F154" s="26">
        <f t="shared" si="64"/>
        <v>0</v>
      </c>
      <c r="G154" s="26">
        <f t="shared" si="64"/>
        <v>0</v>
      </c>
      <c r="H154" s="26">
        <f t="shared" si="64"/>
        <v>0</v>
      </c>
      <c r="I154" s="26">
        <f t="shared" si="64"/>
        <v>0</v>
      </c>
      <c r="J154" s="26">
        <f t="shared" si="64"/>
        <v>0</v>
      </c>
      <c r="K154" s="26">
        <f t="shared" si="64"/>
        <v>0</v>
      </c>
      <c r="L154" s="26">
        <f t="shared" si="64"/>
        <v>0</v>
      </c>
      <c r="M154" s="26">
        <f t="shared" si="64"/>
        <v>0</v>
      </c>
      <c r="N154" s="26">
        <f t="shared" si="64"/>
        <v>0</v>
      </c>
      <c r="O154" s="26">
        <f t="shared" si="64"/>
        <v>0</v>
      </c>
      <c r="P154" s="26">
        <f t="shared" si="64"/>
        <v>0</v>
      </c>
      <c r="Q154" s="26">
        <f t="shared" si="64"/>
        <v>0</v>
      </c>
      <c r="R154" s="26">
        <f t="shared" si="64"/>
        <v>0</v>
      </c>
      <c r="S154" s="26">
        <f t="shared" si="64"/>
        <v>0</v>
      </c>
      <c r="T154" s="26">
        <f t="shared" si="64"/>
        <v>0</v>
      </c>
      <c r="U154" s="26">
        <f t="shared" si="64"/>
        <v>0</v>
      </c>
      <c r="V154" s="26">
        <f t="shared" si="64"/>
        <v>0</v>
      </c>
      <c r="W154" s="26">
        <f t="shared" si="64"/>
        <v>0</v>
      </c>
      <c r="X154" s="26">
        <f t="shared" si="64"/>
        <v>0</v>
      </c>
      <c r="Y154" s="26">
        <f t="shared" si="64"/>
        <v>0</v>
      </c>
      <c r="Z154" s="26">
        <f t="shared" si="64"/>
        <v>0</v>
      </c>
      <c r="AA154" s="26">
        <f t="shared" si="64"/>
        <v>0</v>
      </c>
      <c r="AB154" s="26">
        <f t="shared" si="64"/>
        <v>0</v>
      </c>
      <c r="AC154" s="26">
        <f t="shared" si="64"/>
        <v>0</v>
      </c>
      <c r="AD154" s="26">
        <f t="shared" si="64"/>
        <v>0</v>
      </c>
      <c r="AE154" s="26">
        <f t="shared" si="64"/>
        <v>0</v>
      </c>
      <c r="AF154" s="26">
        <f t="shared" si="64"/>
        <v>0</v>
      </c>
      <c r="AG154" s="26">
        <f t="shared" si="64"/>
        <v>0</v>
      </c>
      <c r="AH154" s="26">
        <f t="shared" si="64"/>
        <v>0</v>
      </c>
      <c r="AI154" s="26">
        <f t="shared" si="64"/>
        <v>0</v>
      </c>
      <c r="AJ154" s="26">
        <f t="shared" si="64"/>
        <v>0</v>
      </c>
      <c r="AK154" s="26">
        <f t="shared" si="64"/>
        <v>0</v>
      </c>
      <c r="AL154" s="26">
        <f t="shared" si="64"/>
        <v>0</v>
      </c>
      <c r="AM154" s="26">
        <f t="shared" si="64"/>
        <v>0</v>
      </c>
      <c r="AN154" s="26">
        <f t="shared" si="64"/>
        <v>0</v>
      </c>
      <c r="AO154" s="26">
        <f t="shared" si="64"/>
        <v>0</v>
      </c>
      <c r="AP154" s="26">
        <f t="shared" si="64"/>
        <v>0</v>
      </c>
      <c r="AQ154" s="26">
        <f t="shared" si="64"/>
        <v>0</v>
      </c>
      <c r="AR154" s="26">
        <f t="shared" si="64"/>
        <v>0</v>
      </c>
      <c r="AS154" s="26">
        <f t="shared" si="64"/>
        <v>0</v>
      </c>
      <c r="AT154" s="26">
        <f t="shared" si="64"/>
        <v>0</v>
      </c>
      <c r="AU154" s="26">
        <f t="shared" si="64"/>
        <v>0</v>
      </c>
      <c r="AV154" s="26">
        <f t="shared" si="64"/>
        <v>0</v>
      </c>
      <c r="AW154" s="26">
        <f t="shared" si="64"/>
        <v>0</v>
      </c>
      <c r="AX154" s="26">
        <f t="shared" si="64"/>
        <v>0</v>
      </c>
      <c r="AY154" s="26">
        <f t="shared" si="64"/>
        <v>0</v>
      </c>
    </row>
    <row r="155" spans="1:51" ht="15.75" customHeight="1" x14ac:dyDescent="0.25">
      <c r="A155" s="584"/>
      <c r="B155" s="13"/>
      <c r="C155" s="3"/>
      <c r="D155" s="3"/>
      <c r="E155" s="3"/>
      <c r="F155" s="3"/>
      <c r="G155" s="3"/>
      <c r="H155" s="3"/>
      <c r="I155" s="3"/>
      <c r="J155" s="3"/>
      <c r="K155" s="3"/>
      <c r="L155" s="3"/>
      <c r="M155" s="3"/>
      <c r="N155" s="3"/>
      <c r="O155" s="3"/>
      <c r="P155" s="3"/>
      <c r="Q155" s="3"/>
      <c r="R155" s="3"/>
      <c r="S155" s="3"/>
      <c r="T155" s="3"/>
      <c r="U155" s="3"/>
      <c r="V155" s="3"/>
      <c r="W155" s="3"/>
      <c r="X155" s="3"/>
      <c r="Y155" s="3"/>
      <c r="Z155" s="3"/>
      <c r="AA155" s="3"/>
      <c r="AB155" s="3"/>
      <c r="AC155" s="3"/>
      <c r="AD155" s="3"/>
      <c r="AE155" s="3"/>
      <c r="AF155" s="3"/>
      <c r="AG155" s="3"/>
      <c r="AH155" s="3"/>
      <c r="AI155" s="3"/>
      <c r="AJ155" s="3"/>
      <c r="AK155" s="3"/>
      <c r="AL155" s="3"/>
      <c r="AM155" s="3"/>
      <c r="AN155" s="3"/>
      <c r="AO155" s="3"/>
      <c r="AP155" s="3"/>
      <c r="AQ155" s="3"/>
      <c r="AR155" s="3"/>
      <c r="AS155" s="3"/>
      <c r="AT155" s="3"/>
      <c r="AU155" s="3"/>
      <c r="AV155" s="3"/>
      <c r="AW155" s="3"/>
      <c r="AX155" s="3"/>
      <c r="AY155" s="3"/>
    </row>
    <row r="156" spans="1:51" ht="15.75" customHeight="1" x14ac:dyDescent="0.25">
      <c r="A156" s="584"/>
      <c r="B156" s="239" t="s">
        <v>26</v>
      </c>
      <c r="C156" s="26">
        <f>SUM(C142:C155)</f>
        <v>136.92460776297801</v>
      </c>
      <c r="D156" s="26">
        <f>SUM(D142:D155)</f>
        <v>333.09671050276256</v>
      </c>
      <c r="E156" s="26">
        <f t="shared" ref="E156:AY156" si="65">SUM(E142:E155)</f>
        <v>492.26874351891769</v>
      </c>
      <c r="F156" s="26">
        <f t="shared" si="65"/>
        <v>481.24213993479248</v>
      </c>
      <c r="G156" s="26">
        <f t="shared" si="65"/>
        <v>623.71710554274091</v>
      </c>
      <c r="H156" s="26">
        <f t="shared" si="65"/>
        <v>1525.1892482060427</v>
      </c>
      <c r="I156" s="26">
        <f t="shared" si="65"/>
        <v>2812.1556439956103</v>
      </c>
      <c r="J156" s="26">
        <f t="shared" si="65"/>
        <v>2524.1502286717928</v>
      </c>
      <c r="K156" s="26">
        <f t="shared" si="65"/>
        <v>2194.8982575079986</v>
      </c>
      <c r="L156" s="103">
        <f t="shared" si="65"/>
        <v>1467.8959518532004</v>
      </c>
      <c r="M156" s="26">
        <f t="shared" si="65"/>
        <v>1289.9386745866418</v>
      </c>
      <c r="N156" s="26">
        <f t="shared" si="65"/>
        <v>1317.4914872507675</v>
      </c>
      <c r="O156" s="26">
        <f t="shared" si="65"/>
        <v>1455.782698595769</v>
      </c>
      <c r="P156" s="26">
        <f t="shared" si="65"/>
        <v>1139.4092489045133</v>
      </c>
      <c r="Q156" s="26">
        <f t="shared" si="65"/>
        <v>1463.1849474918565</v>
      </c>
      <c r="R156" s="26">
        <f t="shared" si="65"/>
        <v>1534.2997817759635</v>
      </c>
      <c r="S156" s="26">
        <f t="shared" si="65"/>
        <v>2043.572578039099</v>
      </c>
      <c r="T156" s="26">
        <f t="shared" si="65"/>
        <v>3500.5169169844121</v>
      </c>
      <c r="U156" s="26">
        <f t="shared" si="65"/>
        <v>4276.5671428625155</v>
      </c>
      <c r="V156" s="26">
        <f t="shared" si="65"/>
        <v>3646.0254046324926</v>
      </c>
      <c r="W156" s="26">
        <f t="shared" si="65"/>
        <v>3166.6167983043342</v>
      </c>
      <c r="X156" s="26">
        <f t="shared" si="65"/>
        <v>1862.3945654923707</v>
      </c>
      <c r="Y156" s="26">
        <f t="shared" si="65"/>
        <v>1512.5340730682913</v>
      </c>
      <c r="Z156" s="26">
        <f t="shared" si="65"/>
        <v>1592.0627144142679</v>
      </c>
      <c r="AA156" s="26">
        <f t="shared" si="65"/>
        <v>1706.1715215953309</v>
      </c>
      <c r="AB156" s="26">
        <f t="shared" si="65"/>
        <v>1329.0327494626642</v>
      </c>
      <c r="AC156" s="26">
        <f t="shared" si="65"/>
        <v>1463.1849474918565</v>
      </c>
      <c r="AD156" s="26">
        <f t="shared" si="65"/>
        <v>1534.2997817759635</v>
      </c>
      <c r="AE156" s="26">
        <f t="shared" si="65"/>
        <v>2043.572578039099</v>
      </c>
      <c r="AF156" s="26">
        <f t="shared" si="65"/>
        <v>3500.5169169844121</v>
      </c>
      <c r="AG156" s="26">
        <f t="shared" si="65"/>
        <v>0</v>
      </c>
      <c r="AH156" s="26">
        <f t="shared" si="65"/>
        <v>0</v>
      </c>
      <c r="AI156" s="26">
        <f t="shared" si="65"/>
        <v>0</v>
      </c>
      <c r="AJ156" s="26">
        <f t="shared" si="65"/>
        <v>0</v>
      </c>
      <c r="AK156" s="26">
        <f t="shared" si="65"/>
        <v>0</v>
      </c>
      <c r="AL156" s="26">
        <f t="shared" si="65"/>
        <v>0</v>
      </c>
      <c r="AM156" s="26">
        <f t="shared" si="65"/>
        <v>0</v>
      </c>
      <c r="AN156" s="26">
        <f t="shared" si="65"/>
        <v>0</v>
      </c>
      <c r="AO156" s="26">
        <f t="shared" si="65"/>
        <v>0</v>
      </c>
      <c r="AP156" s="26">
        <f t="shared" si="65"/>
        <v>0</v>
      </c>
      <c r="AQ156" s="26">
        <f t="shared" si="65"/>
        <v>0</v>
      </c>
      <c r="AR156" s="26">
        <f t="shared" si="65"/>
        <v>0</v>
      </c>
      <c r="AS156" s="26">
        <f t="shared" si="65"/>
        <v>0</v>
      </c>
      <c r="AT156" s="26">
        <f t="shared" si="65"/>
        <v>0</v>
      </c>
      <c r="AU156" s="26">
        <f t="shared" si="65"/>
        <v>0</v>
      </c>
      <c r="AV156" s="26">
        <f t="shared" si="65"/>
        <v>0</v>
      </c>
      <c r="AW156" s="26">
        <f t="shared" si="65"/>
        <v>0</v>
      </c>
      <c r="AX156" s="26">
        <f t="shared" si="65"/>
        <v>0</v>
      </c>
      <c r="AY156" s="26">
        <f t="shared" si="65"/>
        <v>0</v>
      </c>
    </row>
    <row r="157" spans="1:51" ht="16.5" customHeight="1" thickBot="1" x14ac:dyDescent="0.3">
      <c r="A157" s="585"/>
      <c r="B157" s="138" t="s">
        <v>27</v>
      </c>
      <c r="C157" s="27">
        <f>C156</f>
        <v>136.92460776297801</v>
      </c>
      <c r="D157" s="27">
        <f>C157+D156</f>
        <v>470.02131826574055</v>
      </c>
      <c r="E157" s="27">
        <f t="shared" ref="E157:AY157" si="66">D157+E156</f>
        <v>962.29006178465829</v>
      </c>
      <c r="F157" s="27">
        <f t="shared" si="66"/>
        <v>1443.5322017194508</v>
      </c>
      <c r="G157" s="27">
        <f t="shared" si="66"/>
        <v>2067.2493072621919</v>
      </c>
      <c r="H157" s="27">
        <f t="shared" si="66"/>
        <v>3592.4385554682349</v>
      </c>
      <c r="I157" s="27">
        <f t="shared" si="66"/>
        <v>6404.5941994638451</v>
      </c>
      <c r="J157" s="27">
        <f t="shared" si="66"/>
        <v>8928.7444281356384</v>
      </c>
      <c r="K157" s="27">
        <f t="shared" si="66"/>
        <v>11123.642685643637</v>
      </c>
      <c r="L157" s="27">
        <f t="shared" si="66"/>
        <v>12591.538637496838</v>
      </c>
      <c r="M157" s="27">
        <f t="shared" si="66"/>
        <v>13881.47731208348</v>
      </c>
      <c r="N157" s="27">
        <f t="shared" si="66"/>
        <v>15198.968799334247</v>
      </c>
      <c r="O157" s="27">
        <f t="shared" si="66"/>
        <v>16654.751497930018</v>
      </c>
      <c r="P157" s="27">
        <f t="shared" si="66"/>
        <v>17794.160746834532</v>
      </c>
      <c r="Q157" s="27">
        <f t="shared" si="66"/>
        <v>19257.345694326388</v>
      </c>
      <c r="R157" s="27">
        <f t="shared" si="66"/>
        <v>20791.645476102352</v>
      </c>
      <c r="S157" s="27">
        <f t="shared" si="66"/>
        <v>22835.218054141453</v>
      </c>
      <c r="T157" s="27">
        <f t="shared" si="66"/>
        <v>26335.734971125865</v>
      </c>
      <c r="U157" s="27">
        <f t="shared" si="66"/>
        <v>30612.302113988379</v>
      </c>
      <c r="V157" s="27">
        <f t="shared" si="66"/>
        <v>34258.32751862087</v>
      </c>
      <c r="W157" s="27">
        <f t="shared" si="66"/>
        <v>37424.944316925204</v>
      </c>
      <c r="X157" s="27">
        <f t="shared" si="66"/>
        <v>39287.338882417578</v>
      </c>
      <c r="Y157" s="27">
        <f t="shared" si="66"/>
        <v>40799.872955485873</v>
      </c>
      <c r="Z157" s="27">
        <f t="shared" si="66"/>
        <v>42391.935669900144</v>
      </c>
      <c r="AA157" s="27">
        <f t="shared" si="66"/>
        <v>44098.107191495474</v>
      </c>
      <c r="AB157" s="27">
        <f t="shared" si="66"/>
        <v>45427.139940958135</v>
      </c>
      <c r="AC157" s="27">
        <f t="shared" si="66"/>
        <v>46890.324888449992</v>
      </c>
      <c r="AD157" s="27">
        <f t="shared" si="66"/>
        <v>48424.624670225952</v>
      </c>
      <c r="AE157" s="27">
        <f t="shared" si="66"/>
        <v>50468.197248265053</v>
      </c>
      <c r="AF157" s="27">
        <f t="shared" si="66"/>
        <v>53968.714165249461</v>
      </c>
      <c r="AG157" s="27">
        <f t="shared" si="66"/>
        <v>53968.714165249461</v>
      </c>
      <c r="AH157" s="27">
        <f t="shared" si="66"/>
        <v>53968.714165249461</v>
      </c>
      <c r="AI157" s="27">
        <f t="shared" si="66"/>
        <v>53968.714165249461</v>
      </c>
      <c r="AJ157" s="27">
        <f t="shared" si="66"/>
        <v>53968.714165249461</v>
      </c>
      <c r="AK157" s="27">
        <f t="shared" si="66"/>
        <v>53968.714165249461</v>
      </c>
      <c r="AL157" s="27">
        <f t="shared" si="66"/>
        <v>53968.714165249461</v>
      </c>
      <c r="AM157" s="27">
        <f t="shared" si="66"/>
        <v>53968.714165249461</v>
      </c>
      <c r="AN157" s="27">
        <f t="shared" si="66"/>
        <v>53968.714165249461</v>
      </c>
      <c r="AO157" s="27">
        <f t="shared" si="66"/>
        <v>53968.714165249461</v>
      </c>
      <c r="AP157" s="27">
        <f t="shared" si="66"/>
        <v>53968.714165249461</v>
      </c>
      <c r="AQ157" s="27">
        <f t="shared" si="66"/>
        <v>53968.714165249461</v>
      </c>
      <c r="AR157" s="27">
        <f t="shared" si="66"/>
        <v>53968.714165249461</v>
      </c>
      <c r="AS157" s="27">
        <f t="shared" si="66"/>
        <v>53968.714165249461</v>
      </c>
      <c r="AT157" s="27">
        <f t="shared" si="66"/>
        <v>53968.714165249461</v>
      </c>
      <c r="AU157" s="27">
        <f t="shared" si="66"/>
        <v>53968.714165249461</v>
      </c>
      <c r="AV157" s="27">
        <f t="shared" si="66"/>
        <v>53968.714165249461</v>
      </c>
      <c r="AW157" s="27">
        <f t="shared" si="66"/>
        <v>53968.714165249461</v>
      </c>
      <c r="AX157" s="27">
        <f t="shared" si="66"/>
        <v>53968.714165249461</v>
      </c>
      <c r="AY157" s="27">
        <f t="shared" si="66"/>
        <v>53968.714165249461</v>
      </c>
    </row>
    <row r="158" spans="1:51" x14ac:dyDescent="0.25">
      <c r="A158" s="99"/>
      <c r="B158" s="99"/>
      <c r="C158" s="102"/>
      <c r="D158" s="102"/>
      <c r="E158" s="102"/>
      <c r="F158" s="102"/>
      <c r="G158" s="102"/>
      <c r="H158" s="102"/>
      <c r="I158" s="102"/>
      <c r="J158" s="102"/>
      <c r="K158" s="102"/>
      <c r="L158" s="102"/>
      <c r="M158" s="102"/>
      <c r="N158" s="102"/>
    </row>
    <row r="159" spans="1:51" ht="15.75" thickBot="1" x14ac:dyDescent="0.3">
      <c r="A159" s="99"/>
      <c r="B159" s="99"/>
      <c r="C159" s="102"/>
      <c r="D159" s="102"/>
      <c r="E159" s="102"/>
      <c r="F159" s="102"/>
      <c r="G159" s="102"/>
      <c r="H159" s="102"/>
      <c r="I159" s="102"/>
      <c r="J159" s="102"/>
      <c r="K159" s="102"/>
      <c r="L159" s="102"/>
      <c r="M159" s="102"/>
      <c r="N159" s="102"/>
    </row>
    <row r="160" spans="1:51" ht="15.75" customHeight="1" thickBot="1" x14ac:dyDescent="0.3">
      <c r="A160" s="583" t="s">
        <v>129</v>
      </c>
      <c r="B160" s="259" t="s">
        <v>125</v>
      </c>
      <c r="C160" s="146">
        <f>C$4</f>
        <v>44197</v>
      </c>
      <c r="D160" s="146">
        <f t="shared" ref="D160:AY160" si="67">D$4</f>
        <v>44228</v>
      </c>
      <c r="E160" s="146">
        <f t="shared" si="67"/>
        <v>44256</v>
      </c>
      <c r="F160" s="146">
        <f t="shared" si="67"/>
        <v>44287</v>
      </c>
      <c r="G160" s="146">
        <f t="shared" si="67"/>
        <v>44317</v>
      </c>
      <c r="H160" s="146">
        <f t="shared" si="67"/>
        <v>44348</v>
      </c>
      <c r="I160" s="146">
        <f t="shared" si="67"/>
        <v>44378</v>
      </c>
      <c r="J160" s="146">
        <f t="shared" si="67"/>
        <v>44409</v>
      </c>
      <c r="K160" s="146">
        <f t="shared" si="67"/>
        <v>44440</v>
      </c>
      <c r="L160" s="146">
        <f t="shared" si="67"/>
        <v>44470</v>
      </c>
      <c r="M160" s="146">
        <f t="shared" si="67"/>
        <v>44501</v>
      </c>
      <c r="N160" s="146">
        <f t="shared" si="67"/>
        <v>44531</v>
      </c>
      <c r="O160" s="146">
        <f t="shared" si="67"/>
        <v>44562</v>
      </c>
      <c r="P160" s="146">
        <f t="shared" si="67"/>
        <v>44593</v>
      </c>
      <c r="Q160" s="146">
        <f t="shared" si="67"/>
        <v>44621</v>
      </c>
      <c r="R160" s="146">
        <f t="shared" si="67"/>
        <v>44652</v>
      </c>
      <c r="S160" s="146">
        <f t="shared" si="67"/>
        <v>44682</v>
      </c>
      <c r="T160" s="146">
        <f t="shared" si="67"/>
        <v>44713</v>
      </c>
      <c r="U160" s="146">
        <f t="shared" si="67"/>
        <v>44743</v>
      </c>
      <c r="V160" s="146">
        <f t="shared" si="67"/>
        <v>44774</v>
      </c>
      <c r="W160" s="146">
        <f t="shared" si="67"/>
        <v>44805</v>
      </c>
      <c r="X160" s="146">
        <f t="shared" si="67"/>
        <v>44835</v>
      </c>
      <c r="Y160" s="146">
        <f t="shared" si="67"/>
        <v>44866</v>
      </c>
      <c r="Z160" s="146">
        <f t="shared" si="67"/>
        <v>44896</v>
      </c>
      <c r="AA160" s="146">
        <f t="shared" si="67"/>
        <v>44927</v>
      </c>
      <c r="AB160" s="146">
        <f t="shared" si="67"/>
        <v>44958</v>
      </c>
      <c r="AC160" s="146">
        <f t="shared" si="67"/>
        <v>44986</v>
      </c>
      <c r="AD160" s="146">
        <f t="shared" si="67"/>
        <v>45017</v>
      </c>
      <c r="AE160" s="146">
        <f t="shared" si="67"/>
        <v>45047</v>
      </c>
      <c r="AF160" s="146">
        <f t="shared" si="67"/>
        <v>45078</v>
      </c>
      <c r="AG160" s="146">
        <f t="shared" si="67"/>
        <v>45108</v>
      </c>
      <c r="AH160" s="146">
        <f t="shared" si="67"/>
        <v>45139</v>
      </c>
      <c r="AI160" s="146">
        <f t="shared" si="67"/>
        <v>45170</v>
      </c>
      <c r="AJ160" s="146">
        <f t="shared" si="67"/>
        <v>45200</v>
      </c>
      <c r="AK160" s="146">
        <f t="shared" si="67"/>
        <v>45231</v>
      </c>
      <c r="AL160" s="146">
        <f t="shared" si="67"/>
        <v>45261</v>
      </c>
      <c r="AM160" s="146">
        <f t="shared" si="67"/>
        <v>45292</v>
      </c>
      <c r="AN160" s="146">
        <f t="shared" si="67"/>
        <v>45323</v>
      </c>
      <c r="AO160" s="146">
        <f t="shared" si="67"/>
        <v>45352</v>
      </c>
      <c r="AP160" s="146">
        <f t="shared" si="67"/>
        <v>45383</v>
      </c>
      <c r="AQ160" s="146">
        <f t="shared" si="67"/>
        <v>45413</v>
      </c>
      <c r="AR160" s="146">
        <f t="shared" si="67"/>
        <v>45444</v>
      </c>
      <c r="AS160" s="146">
        <f t="shared" si="67"/>
        <v>45474</v>
      </c>
      <c r="AT160" s="146">
        <f t="shared" si="67"/>
        <v>45505</v>
      </c>
      <c r="AU160" s="146">
        <f t="shared" si="67"/>
        <v>45536</v>
      </c>
      <c r="AV160" s="146">
        <f t="shared" si="67"/>
        <v>45566</v>
      </c>
      <c r="AW160" s="146">
        <f t="shared" si="67"/>
        <v>45597</v>
      </c>
      <c r="AX160" s="146">
        <f t="shared" si="67"/>
        <v>45627</v>
      </c>
      <c r="AY160" s="146">
        <f t="shared" si="67"/>
        <v>45658</v>
      </c>
    </row>
    <row r="161" spans="1:51" x14ac:dyDescent="0.25">
      <c r="A161" s="584"/>
      <c r="B161" s="242" t="s">
        <v>20</v>
      </c>
      <c r="C161" s="26">
        <f>IF(C23=0,0,((C5*0.5)-C41)*C78*C127*C$2)</f>
        <v>0</v>
      </c>
      <c r="D161" s="26">
        <f>IF(D23=0,0,((D5*0.5)+C23-D41)*D78*D127*D$2)</f>
        <v>0</v>
      </c>
      <c r="E161" s="26">
        <f t="shared" ref="E161:AY162" si="68">IF(E23=0,0,((E5*0.5)+D23-E41)*E78*E127*E$2)</f>
        <v>0</v>
      </c>
      <c r="F161" s="26">
        <f t="shared" si="68"/>
        <v>0</v>
      </c>
      <c r="G161" s="26">
        <f t="shared" si="68"/>
        <v>0</v>
      </c>
      <c r="H161" s="26">
        <f t="shared" si="68"/>
        <v>0</v>
      </c>
      <c r="I161" s="26">
        <f t="shared" si="68"/>
        <v>0</v>
      </c>
      <c r="J161" s="26">
        <f t="shared" si="68"/>
        <v>0</v>
      </c>
      <c r="K161" s="26">
        <f t="shared" si="68"/>
        <v>0</v>
      </c>
      <c r="L161" s="26">
        <f t="shared" si="68"/>
        <v>0</v>
      </c>
      <c r="M161" s="26">
        <f t="shared" si="68"/>
        <v>0</v>
      </c>
      <c r="N161" s="26">
        <f t="shared" si="68"/>
        <v>0</v>
      </c>
      <c r="O161" s="26">
        <f t="shared" si="68"/>
        <v>0</v>
      </c>
      <c r="P161" s="26">
        <f t="shared" si="68"/>
        <v>0</v>
      </c>
      <c r="Q161" s="26">
        <f t="shared" si="68"/>
        <v>0</v>
      </c>
      <c r="R161" s="26">
        <f t="shared" si="68"/>
        <v>0</v>
      </c>
      <c r="S161" s="26">
        <f t="shared" si="68"/>
        <v>0</v>
      </c>
      <c r="T161" s="26">
        <f t="shared" si="68"/>
        <v>0</v>
      </c>
      <c r="U161" s="26">
        <f t="shared" si="68"/>
        <v>0</v>
      </c>
      <c r="V161" s="26">
        <f t="shared" si="68"/>
        <v>0</v>
      </c>
      <c r="W161" s="26">
        <f t="shared" si="68"/>
        <v>0</v>
      </c>
      <c r="X161" s="26">
        <f t="shared" si="68"/>
        <v>0</v>
      </c>
      <c r="Y161" s="26">
        <f t="shared" si="68"/>
        <v>0</v>
      </c>
      <c r="Z161" s="26">
        <f t="shared" si="68"/>
        <v>0</v>
      </c>
      <c r="AA161" s="26">
        <f t="shared" si="68"/>
        <v>0</v>
      </c>
      <c r="AB161" s="26">
        <f t="shared" si="68"/>
        <v>0</v>
      </c>
      <c r="AC161" s="26">
        <f t="shared" si="68"/>
        <v>0</v>
      </c>
      <c r="AD161" s="26">
        <f t="shared" si="68"/>
        <v>0</v>
      </c>
      <c r="AE161" s="26">
        <f t="shared" si="68"/>
        <v>0</v>
      </c>
      <c r="AF161" s="26">
        <f t="shared" si="68"/>
        <v>0</v>
      </c>
      <c r="AG161" s="26">
        <f t="shared" si="68"/>
        <v>0</v>
      </c>
      <c r="AH161" s="26">
        <f t="shared" si="68"/>
        <v>0</v>
      </c>
      <c r="AI161" s="26">
        <f t="shared" si="68"/>
        <v>0</v>
      </c>
      <c r="AJ161" s="26">
        <f t="shared" si="68"/>
        <v>0</v>
      </c>
      <c r="AK161" s="26">
        <f t="shared" si="68"/>
        <v>0</v>
      </c>
      <c r="AL161" s="26">
        <f t="shared" si="68"/>
        <v>0</v>
      </c>
      <c r="AM161" s="26">
        <f t="shared" si="68"/>
        <v>0</v>
      </c>
      <c r="AN161" s="26">
        <f t="shared" si="68"/>
        <v>0</v>
      </c>
      <c r="AO161" s="26">
        <f t="shared" si="68"/>
        <v>0</v>
      </c>
      <c r="AP161" s="26">
        <f t="shared" si="68"/>
        <v>0</v>
      </c>
      <c r="AQ161" s="26">
        <f t="shared" si="68"/>
        <v>0</v>
      </c>
      <c r="AR161" s="26">
        <f t="shared" si="68"/>
        <v>0</v>
      </c>
      <c r="AS161" s="26">
        <f t="shared" si="68"/>
        <v>0</v>
      </c>
      <c r="AT161" s="26">
        <f t="shared" si="68"/>
        <v>0</v>
      </c>
      <c r="AU161" s="26">
        <f t="shared" si="68"/>
        <v>0</v>
      </c>
      <c r="AV161" s="26">
        <f t="shared" si="68"/>
        <v>0</v>
      </c>
      <c r="AW161" s="26">
        <f t="shared" si="68"/>
        <v>0</v>
      </c>
      <c r="AX161" s="26">
        <f t="shared" si="68"/>
        <v>0</v>
      </c>
      <c r="AY161" s="26">
        <f t="shared" si="68"/>
        <v>0</v>
      </c>
    </row>
    <row r="162" spans="1:51" x14ac:dyDescent="0.25">
      <c r="A162" s="584"/>
      <c r="B162" s="242" t="s">
        <v>0</v>
      </c>
      <c r="C162" s="26">
        <f t="shared" ref="C162:C173" si="69">IF(C24=0,0,((C6*0.5)-C42)*C79*C128*C$2)</f>
        <v>0</v>
      </c>
      <c r="D162" s="26">
        <f t="shared" ref="D162:S173" si="70">IF(D24=0,0,((D6*0.5)+C24-D42)*D79*D128*D$2)</f>
        <v>0</v>
      </c>
      <c r="E162" s="26">
        <f t="shared" si="70"/>
        <v>5.0888651762482945E-2</v>
      </c>
      <c r="F162" s="26">
        <f t="shared" si="70"/>
        <v>3.4810894034883577E-2</v>
      </c>
      <c r="G162" s="26">
        <f t="shared" si="70"/>
        <v>7.9958547410409947E-2</v>
      </c>
      <c r="H162" s="26">
        <f t="shared" si="70"/>
        <v>0.49924701294284823</v>
      </c>
      <c r="I162" s="26">
        <f t="shared" si="70"/>
        <v>0.58435095030262729</v>
      </c>
      <c r="J162" s="26">
        <f t="shared" si="70"/>
        <v>0.60046841745305579</v>
      </c>
      <c r="K162" s="26">
        <f t="shared" si="70"/>
        <v>0.26044978407908537</v>
      </c>
      <c r="L162" s="26">
        <f t="shared" si="70"/>
        <v>4.2339870600875483E-2</v>
      </c>
      <c r="M162" s="26">
        <f t="shared" si="70"/>
        <v>8.2818404801635812E-2</v>
      </c>
      <c r="N162" s="26">
        <f t="shared" si="70"/>
        <v>9.9224409193045399E-2</v>
      </c>
      <c r="O162" s="26">
        <f t="shared" si="70"/>
        <v>0.11453371170162663</v>
      </c>
      <c r="P162" s="26">
        <f t="shared" si="70"/>
        <v>0.11074498989436669</v>
      </c>
      <c r="Q162" s="26">
        <f t="shared" si="70"/>
        <v>8.2716150147842893E-2</v>
      </c>
      <c r="R162" s="26">
        <f t="shared" si="70"/>
        <v>3.0024874065769369E-2</v>
      </c>
      <c r="S162" s="26">
        <f t="shared" si="70"/>
        <v>6.0873389148258988E-2</v>
      </c>
      <c r="T162" s="26">
        <f t="shared" si="68"/>
        <v>0.48695320748396576</v>
      </c>
      <c r="U162" s="26">
        <f t="shared" si="68"/>
        <v>0.5445180664595759</v>
      </c>
      <c r="V162" s="26">
        <f t="shared" si="68"/>
        <v>0.56776994368346523</v>
      </c>
      <c r="W162" s="26">
        <f t="shared" si="68"/>
        <v>0.24873157517518368</v>
      </c>
      <c r="X162" s="26">
        <f t="shared" si="68"/>
        <v>3.4253501094453513E-2</v>
      </c>
      <c r="Y162" s="26">
        <f t="shared" si="68"/>
        <v>6.8190225222635598E-2</v>
      </c>
      <c r="Z162" s="26">
        <f t="shared" si="68"/>
        <v>8.5213590033108008E-2</v>
      </c>
      <c r="AA162" s="26">
        <f t="shared" si="68"/>
        <v>9.2186090005121429E-2</v>
      </c>
      <c r="AB162" s="26">
        <f t="shared" si="68"/>
        <v>8.8206600765755108E-2</v>
      </c>
      <c r="AC162" s="26">
        <f t="shared" si="68"/>
        <v>8.2716150147842893E-2</v>
      </c>
      <c r="AD162" s="26">
        <f t="shared" si="68"/>
        <v>3.0024874065769369E-2</v>
      </c>
      <c r="AE162" s="26">
        <f t="shared" si="68"/>
        <v>6.0873389148258988E-2</v>
      </c>
      <c r="AF162" s="26">
        <f t="shared" si="68"/>
        <v>0.48695320748396576</v>
      </c>
      <c r="AG162" s="26">
        <f t="shared" si="68"/>
        <v>0</v>
      </c>
      <c r="AH162" s="26">
        <f t="shared" si="68"/>
        <v>0</v>
      </c>
      <c r="AI162" s="26">
        <f t="shared" si="68"/>
        <v>0</v>
      </c>
      <c r="AJ162" s="26">
        <f t="shared" si="68"/>
        <v>0</v>
      </c>
      <c r="AK162" s="26">
        <f t="shared" si="68"/>
        <v>0</v>
      </c>
      <c r="AL162" s="26">
        <f t="shared" si="68"/>
        <v>0</v>
      </c>
      <c r="AM162" s="26">
        <f t="shared" si="68"/>
        <v>0</v>
      </c>
      <c r="AN162" s="26">
        <f t="shared" si="68"/>
        <v>0</v>
      </c>
      <c r="AO162" s="26">
        <f t="shared" si="68"/>
        <v>0</v>
      </c>
      <c r="AP162" s="26">
        <f t="shared" si="68"/>
        <v>0</v>
      </c>
      <c r="AQ162" s="26">
        <f t="shared" si="68"/>
        <v>0</v>
      </c>
      <c r="AR162" s="26">
        <f t="shared" si="68"/>
        <v>0</v>
      </c>
      <c r="AS162" s="26">
        <f t="shared" si="68"/>
        <v>0</v>
      </c>
      <c r="AT162" s="26">
        <f t="shared" si="68"/>
        <v>0</v>
      </c>
      <c r="AU162" s="26">
        <f t="shared" si="68"/>
        <v>0</v>
      </c>
      <c r="AV162" s="26">
        <f t="shared" si="68"/>
        <v>0</v>
      </c>
      <c r="AW162" s="26">
        <f t="shared" si="68"/>
        <v>0</v>
      </c>
      <c r="AX162" s="26">
        <f t="shared" si="68"/>
        <v>0</v>
      </c>
      <c r="AY162" s="26">
        <f t="shared" si="68"/>
        <v>0</v>
      </c>
    </row>
    <row r="163" spans="1:51" x14ac:dyDescent="0.25">
      <c r="A163" s="584"/>
      <c r="B163" s="242" t="s">
        <v>21</v>
      </c>
      <c r="C163" s="26">
        <f t="shared" si="69"/>
        <v>0</v>
      </c>
      <c r="D163" s="26">
        <f t="shared" si="70"/>
        <v>0</v>
      </c>
      <c r="E163" s="26">
        <f t="shared" ref="E163:AY166" si="71">IF(E25=0,0,((E7*0.5)+D25-E43)*E80*E129*E$2)</f>
        <v>0</v>
      </c>
      <c r="F163" s="26">
        <f t="shared" si="71"/>
        <v>0</v>
      </c>
      <c r="G163" s="26">
        <f t="shared" si="71"/>
        <v>0</v>
      </c>
      <c r="H163" s="26">
        <f t="shared" si="71"/>
        <v>0</v>
      </c>
      <c r="I163" s="26">
        <f t="shared" si="71"/>
        <v>0</v>
      </c>
      <c r="J163" s="26">
        <f t="shared" si="71"/>
        <v>0</v>
      </c>
      <c r="K163" s="26">
        <f t="shared" si="71"/>
        <v>0</v>
      </c>
      <c r="L163" s="26">
        <f t="shared" si="71"/>
        <v>0</v>
      </c>
      <c r="M163" s="26">
        <f t="shared" si="71"/>
        <v>0</v>
      </c>
      <c r="N163" s="26">
        <f t="shared" si="71"/>
        <v>0</v>
      </c>
      <c r="O163" s="26">
        <f t="shared" si="71"/>
        <v>0</v>
      </c>
      <c r="P163" s="26">
        <f t="shared" si="71"/>
        <v>0</v>
      </c>
      <c r="Q163" s="26">
        <f t="shared" si="71"/>
        <v>0</v>
      </c>
      <c r="R163" s="26">
        <f t="shared" si="71"/>
        <v>0</v>
      </c>
      <c r="S163" s="26">
        <f t="shared" si="71"/>
        <v>0</v>
      </c>
      <c r="T163" s="26">
        <f t="shared" si="71"/>
        <v>0</v>
      </c>
      <c r="U163" s="26">
        <f t="shared" si="71"/>
        <v>0</v>
      </c>
      <c r="V163" s="26">
        <f t="shared" si="71"/>
        <v>0</v>
      </c>
      <c r="W163" s="26">
        <f t="shared" si="71"/>
        <v>0</v>
      </c>
      <c r="X163" s="26">
        <f t="shared" si="71"/>
        <v>0</v>
      </c>
      <c r="Y163" s="26">
        <f t="shared" si="71"/>
        <v>0</v>
      </c>
      <c r="Z163" s="26">
        <f t="shared" si="71"/>
        <v>0</v>
      </c>
      <c r="AA163" s="26">
        <f t="shared" si="71"/>
        <v>0</v>
      </c>
      <c r="AB163" s="26">
        <f t="shared" si="71"/>
        <v>0</v>
      </c>
      <c r="AC163" s="26">
        <f t="shared" si="71"/>
        <v>0</v>
      </c>
      <c r="AD163" s="26">
        <f t="shared" si="71"/>
        <v>0</v>
      </c>
      <c r="AE163" s="26">
        <f t="shared" si="71"/>
        <v>0</v>
      </c>
      <c r="AF163" s="26">
        <f t="shared" si="71"/>
        <v>0</v>
      </c>
      <c r="AG163" s="26">
        <f t="shared" si="71"/>
        <v>0</v>
      </c>
      <c r="AH163" s="26">
        <f t="shared" si="71"/>
        <v>0</v>
      </c>
      <c r="AI163" s="26">
        <f t="shared" si="71"/>
        <v>0</v>
      </c>
      <c r="AJ163" s="26">
        <f t="shared" si="71"/>
        <v>0</v>
      </c>
      <c r="AK163" s="26">
        <f t="shared" si="71"/>
        <v>0</v>
      </c>
      <c r="AL163" s="26">
        <f t="shared" si="71"/>
        <v>0</v>
      </c>
      <c r="AM163" s="26">
        <f t="shared" si="71"/>
        <v>0</v>
      </c>
      <c r="AN163" s="26">
        <f t="shared" si="71"/>
        <v>0</v>
      </c>
      <c r="AO163" s="26">
        <f t="shared" si="71"/>
        <v>0</v>
      </c>
      <c r="AP163" s="26">
        <f t="shared" si="71"/>
        <v>0</v>
      </c>
      <c r="AQ163" s="26">
        <f t="shared" si="71"/>
        <v>0</v>
      </c>
      <c r="AR163" s="26">
        <f t="shared" si="71"/>
        <v>0</v>
      </c>
      <c r="AS163" s="26">
        <f t="shared" si="71"/>
        <v>0</v>
      </c>
      <c r="AT163" s="26">
        <f t="shared" si="71"/>
        <v>0</v>
      </c>
      <c r="AU163" s="26">
        <f t="shared" si="71"/>
        <v>0</v>
      </c>
      <c r="AV163" s="26">
        <f t="shared" si="71"/>
        <v>0</v>
      </c>
      <c r="AW163" s="26">
        <f t="shared" si="71"/>
        <v>0</v>
      </c>
      <c r="AX163" s="26">
        <f t="shared" si="71"/>
        <v>0</v>
      </c>
      <c r="AY163" s="26">
        <f t="shared" si="71"/>
        <v>0</v>
      </c>
    </row>
    <row r="164" spans="1:51" x14ac:dyDescent="0.25">
      <c r="A164" s="584"/>
      <c r="B164" s="242" t="s">
        <v>1</v>
      </c>
      <c r="C164" s="26">
        <f t="shared" si="69"/>
        <v>0</v>
      </c>
      <c r="D164" s="26">
        <f t="shared" si="70"/>
        <v>0</v>
      </c>
      <c r="E164" s="26">
        <f t="shared" si="71"/>
        <v>0</v>
      </c>
      <c r="F164" s="26">
        <f t="shared" si="71"/>
        <v>0</v>
      </c>
      <c r="G164" s="26">
        <f t="shared" si="71"/>
        <v>0</v>
      </c>
      <c r="H164" s="26">
        <f t="shared" si="71"/>
        <v>78.965159990013447</v>
      </c>
      <c r="I164" s="26">
        <f t="shared" si="71"/>
        <v>185.01050643684349</v>
      </c>
      <c r="J164" s="26">
        <f t="shared" si="71"/>
        <v>190.03104723157696</v>
      </c>
      <c r="K164" s="26">
        <f t="shared" si="71"/>
        <v>82.254783322890873</v>
      </c>
      <c r="L164" s="26">
        <f t="shared" si="71"/>
        <v>4.2336144638183946</v>
      </c>
      <c r="M164" s="26">
        <f t="shared" si="71"/>
        <v>0</v>
      </c>
      <c r="N164" s="26">
        <f t="shared" si="71"/>
        <v>0</v>
      </c>
      <c r="O164" s="26">
        <f t="shared" si="71"/>
        <v>0</v>
      </c>
      <c r="P164" s="26">
        <f t="shared" si="71"/>
        <v>0</v>
      </c>
      <c r="Q164" s="26">
        <f t="shared" si="71"/>
        <v>0</v>
      </c>
      <c r="R164" s="26">
        <f t="shared" si="71"/>
        <v>3.7177752289379917</v>
      </c>
      <c r="S164" s="26">
        <f t="shared" si="71"/>
        <v>19.344700517218961</v>
      </c>
      <c r="T164" s="26">
        <f t="shared" si="71"/>
        <v>154.16994783817117</v>
      </c>
      <c r="U164" s="26">
        <f t="shared" si="71"/>
        <v>172.47228510173292</v>
      </c>
      <c r="V164" s="26">
        <f t="shared" si="71"/>
        <v>179.79576273468234</v>
      </c>
      <c r="W164" s="26">
        <f t="shared" si="71"/>
        <v>78.872977170561242</v>
      </c>
      <c r="X164" s="26">
        <f t="shared" si="71"/>
        <v>3.4408075322779217</v>
      </c>
      <c r="Y164" s="26">
        <f t="shared" si="71"/>
        <v>1.0811055442933324</v>
      </c>
      <c r="Z164" s="26">
        <f t="shared" si="71"/>
        <v>0</v>
      </c>
      <c r="AA164" s="26">
        <f t="shared" si="71"/>
        <v>0</v>
      </c>
      <c r="AB164" s="26">
        <f t="shared" si="71"/>
        <v>0</v>
      </c>
      <c r="AC164" s="26">
        <f t="shared" si="71"/>
        <v>0</v>
      </c>
      <c r="AD164" s="26">
        <f t="shared" si="71"/>
        <v>3.7177752289379917</v>
      </c>
      <c r="AE164" s="26">
        <f t="shared" si="71"/>
        <v>19.344700517218961</v>
      </c>
      <c r="AF164" s="26">
        <f t="shared" si="71"/>
        <v>154.16994783817117</v>
      </c>
      <c r="AG164" s="26">
        <f t="shared" si="71"/>
        <v>0</v>
      </c>
      <c r="AH164" s="26">
        <f t="shared" si="71"/>
        <v>0</v>
      </c>
      <c r="AI164" s="26">
        <f t="shared" si="71"/>
        <v>0</v>
      </c>
      <c r="AJ164" s="26">
        <f t="shared" si="71"/>
        <v>0</v>
      </c>
      <c r="AK164" s="26">
        <f t="shared" si="71"/>
        <v>0</v>
      </c>
      <c r="AL164" s="26">
        <f t="shared" si="71"/>
        <v>0</v>
      </c>
      <c r="AM164" s="26">
        <f t="shared" si="71"/>
        <v>0</v>
      </c>
      <c r="AN164" s="26">
        <f t="shared" si="71"/>
        <v>0</v>
      </c>
      <c r="AO164" s="26">
        <f t="shared" si="71"/>
        <v>0</v>
      </c>
      <c r="AP164" s="26">
        <f t="shared" si="71"/>
        <v>0</v>
      </c>
      <c r="AQ164" s="26">
        <f t="shared" si="71"/>
        <v>0</v>
      </c>
      <c r="AR164" s="26">
        <f t="shared" si="71"/>
        <v>0</v>
      </c>
      <c r="AS164" s="26">
        <f t="shared" si="71"/>
        <v>0</v>
      </c>
      <c r="AT164" s="26">
        <f t="shared" si="71"/>
        <v>0</v>
      </c>
      <c r="AU164" s="26">
        <f t="shared" si="71"/>
        <v>0</v>
      </c>
      <c r="AV164" s="26">
        <f t="shared" si="71"/>
        <v>0</v>
      </c>
      <c r="AW164" s="26">
        <f t="shared" si="71"/>
        <v>0</v>
      </c>
      <c r="AX164" s="26">
        <f t="shared" si="71"/>
        <v>0</v>
      </c>
      <c r="AY164" s="26">
        <f t="shared" si="71"/>
        <v>0</v>
      </c>
    </row>
    <row r="165" spans="1:51" x14ac:dyDescent="0.25">
      <c r="A165" s="584"/>
      <c r="B165" s="242" t="s">
        <v>22</v>
      </c>
      <c r="C165" s="26">
        <f t="shared" si="69"/>
        <v>4.9397371439299041E-3</v>
      </c>
      <c r="D165" s="26">
        <f t="shared" si="70"/>
        <v>5.6317312094318677E-3</v>
      </c>
      <c r="E165" s="26">
        <f t="shared" si="71"/>
        <v>7.6847525978964767E-3</v>
      </c>
      <c r="F165" s="26">
        <f t="shared" si="71"/>
        <v>0.74060739403923703</v>
      </c>
      <c r="G165" s="26">
        <f t="shared" si="71"/>
        <v>0.15972408169510863</v>
      </c>
      <c r="H165" s="26">
        <f t="shared" si="71"/>
        <v>0.30398339423424259</v>
      </c>
      <c r="I165" s="26">
        <f t="shared" si="71"/>
        <v>0.37853729469792463</v>
      </c>
      <c r="J165" s="26">
        <f t="shared" si="71"/>
        <v>0.31223178967137072</v>
      </c>
      <c r="K165" s="26">
        <f t="shared" si="71"/>
        <v>0.37974008688935135</v>
      </c>
      <c r="L165" s="26">
        <f t="shared" si="71"/>
        <v>0.16616113388478726</v>
      </c>
      <c r="M165" s="26">
        <f t="shared" si="71"/>
        <v>0.13478871979095186</v>
      </c>
      <c r="N165" s="26">
        <f t="shared" si="71"/>
        <v>0.14939036765534555</v>
      </c>
      <c r="O165" s="26">
        <f t="shared" si="71"/>
        <v>1.4400035175974952E-2</v>
      </c>
      <c r="P165" s="26">
        <f t="shared" si="71"/>
        <v>6.6802937380800106E-3</v>
      </c>
      <c r="Q165" s="26">
        <f t="shared" si="71"/>
        <v>1.235330944458175E-2</v>
      </c>
      <c r="R165" s="26">
        <f t="shared" si="71"/>
        <v>0.64607139205474762</v>
      </c>
      <c r="S165" s="26">
        <f t="shared" si="71"/>
        <v>0.12762225209363606</v>
      </c>
      <c r="T165" s="26">
        <f t="shared" si="71"/>
        <v>0.30575533164307833</v>
      </c>
      <c r="U165" s="26">
        <f t="shared" si="71"/>
        <v>0.34246711268416652</v>
      </c>
      <c r="V165" s="26">
        <f t="shared" si="71"/>
        <v>0.29793304454114178</v>
      </c>
      <c r="W165" s="26">
        <f t="shared" si="71"/>
        <v>0.35789106857488018</v>
      </c>
      <c r="X165" s="26">
        <f t="shared" si="71"/>
        <v>0.1383039094665067</v>
      </c>
      <c r="Y165" s="26">
        <f t="shared" si="71"/>
        <v>0.12469312824112094</v>
      </c>
      <c r="Z165" s="26">
        <f t="shared" si="71"/>
        <v>0.13258206220773697</v>
      </c>
      <c r="AA165" s="26">
        <f t="shared" si="71"/>
        <v>1.8861016590219735E-2</v>
      </c>
      <c r="AB165" s="26">
        <f t="shared" si="71"/>
        <v>1.0521159491633458E-2</v>
      </c>
      <c r="AC165" s="26">
        <f t="shared" si="71"/>
        <v>1.235330944458175E-2</v>
      </c>
      <c r="AD165" s="26">
        <f t="shared" si="71"/>
        <v>0.64607139205474762</v>
      </c>
      <c r="AE165" s="26">
        <f t="shared" si="71"/>
        <v>0.12762225209363606</v>
      </c>
      <c r="AF165" s="26">
        <f t="shared" si="71"/>
        <v>0.30575533164307833</v>
      </c>
      <c r="AG165" s="26">
        <f t="shared" si="71"/>
        <v>0</v>
      </c>
      <c r="AH165" s="26">
        <f t="shared" si="71"/>
        <v>0</v>
      </c>
      <c r="AI165" s="26">
        <f t="shared" si="71"/>
        <v>0</v>
      </c>
      <c r="AJ165" s="26">
        <f t="shared" si="71"/>
        <v>0</v>
      </c>
      <c r="AK165" s="26">
        <f t="shared" si="71"/>
        <v>0</v>
      </c>
      <c r="AL165" s="26">
        <f t="shared" si="71"/>
        <v>0</v>
      </c>
      <c r="AM165" s="26">
        <f t="shared" si="71"/>
        <v>0</v>
      </c>
      <c r="AN165" s="26">
        <f t="shared" si="71"/>
        <v>0</v>
      </c>
      <c r="AO165" s="26">
        <f t="shared" si="71"/>
        <v>0</v>
      </c>
      <c r="AP165" s="26">
        <f t="shared" si="71"/>
        <v>0</v>
      </c>
      <c r="AQ165" s="26">
        <f t="shared" si="71"/>
        <v>0</v>
      </c>
      <c r="AR165" s="26">
        <f t="shared" si="71"/>
        <v>0</v>
      </c>
      <c r="AS165" s="26">
        <f t="shared" si="71"/>
        <v>0</v>
      </c>
      <c r="AT165" s="26">
        <f t="shared" si="71"/>
        <v>0</v>
      </c>
      <c r="AU165" s="26">
        <f t="shared" si="71"/>
        <v>0</v>
      </c>
      <c r="AV165" s="26">
        <f t="shared" si="71"/>
        <v>0</v>
      </c>
      <c r="AW165" s="26">
        <f t="shared" si="71"/>
        <v>0</v>
      </c>
      <c r="AX165" s="26">
        <f t="shared" si="71"/>
        <v>0</v>
      </c>
      <c r="AY165" s="26">
        <f t="shared" si="71"/>
        <v>0</v>
      </c>
    </row>
    <row r="166" spans="1:51" x14ac:dyDescent="0.25">
      <c r="A166" s="584"/>
      <c r="B166" s="77" t="s">
        <v>9</v>
      </c>
      <c r="C166" s="26">
        <f t="shared" si="69"/>
        <v>0</v>
      </c>
      <c r="D166" s="26">
        <f t="shared" si="70"/>
        <v>0</v>
      </c>
      <c r="E166" s="26">
        <f t="shared" si="71"/>
        <v>0</v>
      </c>
      <c r="F166" s="26">
        <f t="shared" si="71"/>
        <v>0</v>
      </c>
      <c r="G166" s="26">
        <f t="shared" si="71"/>
        <v>0</v>
      </c>
      <c r="H166" s="26">
        <f t="shared" si="71"/>
        <v>0</v>
      </c>
      <c r="I166" s="26">
        <f t="shared" si="71"/>
        <v>0</v>
      </c>
      <c r="J166" s="26">
        <f t="shared" si="71"/>
        <v>0</v>
      </c>
      <c r="K166" s="26">
        <f t="shared" si="71"/>
        <v>0</v>
      </c>
      <c r="L166" s="26">
        <f t="shared" si="71"/>
        <v>0</v>
      </c>
      <c r="M166" s="26">
        <f t="shared" si="71"/>
        <v>0</v>
      </c>
      <c r="N166" s="26">
        <f t="shared" si="71"/>
        <v>0</v>
      </c>
      <c r="O166" s="26">
        <f t="shared" si="71"/>
        <v>0</v>
      </c>
      <c r="P166" s="26">
        <f t="shared" si="71"/>
        <v>0</v>
      </c>
      <c r="Q166" s="26">
        <f t="shared" si="71"/>
        <v>0</v>
      </c>
      <c r="R166" s="26">
        <f t="shared" si="71"/>
        <v>0</v>
      </c>
      <c r="S166" s="26">
        <f t="shared" si="71"/>
        <v>0</v>
      </c>
      <c r="T166" s="26">
        <f t="shared" si="71"/>
        <v>0</v>
      </c>
      <c r="U166" s="26">
        <f t="shared" si="71"/>
        <v>0</v>
      </c>
      <c r="V166" s="26">
        <f t="shared" si="71"/>
        <v>0</v>
      </c>
      <c r="W166" s="26">
        <f t="shared" si="71"/>
        <v>0</v>
      </c>
      <c r="X166" s="26">
        <f t="shared" si="71"/>
        <v>0</v>
      </c>
      <c r="Y166" s="26">
        <f t="shared" si="71"/>
        <v>0</v>
      </c>
      <c r="Z166" s="26">
        <f t="shared" si="71"/>
        <v>0</v>
      </c>
      <c r="AA166" s="26">
        <f t="shared" si="71"/>
        <v>0</v>
      </c>
      <c r="AB166" s="26">
        <f t="shared" si="71"/>
        <v>0</v>
      </c>
      <c r="AC166" s="26">
        <f t="shared" si="71"/>
        <v>0</v>
      </c>
      <c r="AD166" s="26">
        <f t="shared" si="71"/>
        <v>0</v>
      </c>
      <c r="AE166" s="26">
        <f t="shared" si="71"/>
        <v>0</v>
      </c>
      <c r="AF166" s="26">
        <f t="shared" si="71"/>
        <v>0</v>
      </c>
      <c r="AG166" s="26">
        <f t="shared" si="71"/>
        <v>0</v>
      </c>
      <c r="AH166" s="26">
        <f t="shared" si="71"/>
        <v>0</v>
      </c>
      <c r="AI166" s="26">
        <f t="shared" si="71"/>
        <v>0</v>
      </c>
      <c r="AJ166" s="26">
        <f t="shared" si="71"/>
        <v>0</v>
      </c>
      <c r="AK166" s="26">
        <f t="shared" si="71"/>
        <v>0</v>
      </c>
      <c r="AL166" s="26">
        <f t="shared" si="71"/>
        <v>0</v>
      </c>
      <c r="AM166" s="26">
        <f t="shared" si="71"/>
        <v>0</v>
      </c>
      <c r="AN166" s="26">
        <f t="shared" si="71"/>
        <v>0</v>
      </c>
      <c r="AO166" s="26">
        <f t="shared" si="71"/>
        <v>0</v>
      </c>
      <c r="AP166" s="26">
        <f t="shared" si="71"/>
        <v>0</v>
      </c>
      <c r="AQ166" s="26">
        <f t="shared" si="71"/>
        <v>0</v>
      </c>
      <c r="AR166" s="26">
        <f t="shared" si="71"/>
        <v>0</v>
      </c>
      <c r="AS166" s="26">
        <f t="shared" si="71"/>
        <v>0</v>
      </c>
      <c r="AT166" s="26">
        <f t="shared" si="71"/>
        <v>0</v>
      </c>
      <c r="AU166" s="26">
        <f t="shared" si="71"/>
        <v>0</v>
      </c>
      <c r="AV166" s="26">
        <f t="shared" si="71"/>
        <v>0</v>
      </c>
      <c r="AW166" s="26">
        <f t="shared" si="71"/>
        <v>0</v>
      </c>
      <c r="AX166" s="26">
        <f t="shared" si="71"/>
        <v>0</v>
      </c>
      <c r="AY166" s="26">
        <f t="shared" si="71"/>
        <v>0</v>
      </c>
    </row>
    <row r="167" spans="1:51" x14ac:dyDescent="0.25">
      <c r="A167" s="584"/>
      <c r="B167" s="77" t="s">
        <v>3</v>
      </c>
      <c r="C167" s="26">
        <f t="shared" si="69"/>
        <v>0</v>
      </c>
      <c r="D167" s="26">
        <f t="shared" si="70"/>
        <v>0</v>
      </c>
      <c r="E167" s="26">
        <f t="shared" ref="E167:AY170" si="72">IF(E29=0,0,((E11*0.5)+D29-E47)*E84*E133*E$2)</f>
        <v>0</v>
      </c>
      <c r="F167" s="26">
        <f t="shared" si="72"/>
        <v>0</v>
      </c>
      <c r="G167" s="26">
        <f t="shared" si="72"/>
        <v>0</v>
      </c>
      <c r="H167" s="26">
        <f t="shared" si="72"/>
        <v>0</v>
      </c>
      <c r="I167" s="26">
        <f t="shared" si="72"/>
        <v>0</v>
      </c>
      <c r="J167" s="26">
        <f t="shared" si="72"/>
        <v>0</v>
      </c>
      <c r="K167" s="26">
        <f t="shared" si="72"/>
        <v>0</v>
      </c>
      <c r="L167" s="26">
        <f t="shared" si="72"/>
        <v>0</v>
      </c>
      <c r="M167" s="26">
        <f t="shared" si="72"/>
        <v>0</v>
      </c>
      <c r="N167" s="26">
        <f t="shared" si="72"/>
        <v>0</v>
      </c>
      <c r="O167" s="26">
        <f t="shared" si="72"/>
        <v>0</v>
      </c>
      <c r="P167" s="26">
        <f t="shared" si="72"/>
        <v>0</v>
      </c>
      <c r="Q167" s="26">
        <f t="shared" si="72"/>
        <v>0</v>
      </c>
      <c r="R167" s="26">
        <f t="shared" si="72"/>
        <v>0</v>
      </c>
      <c r="S167" s="26">
        <f t="shared" si="72"/>
        <v>0</v>
      </c>
      <c r="T167" s="26">
        <f t="shared" si="72"/>
        <v>0</v>
      </c>
      <c r="U167" s="26">
        <f t="shared" si="72"/>
        <v>0</v>
      </c>
      <c r="V167" s="26">
        <f t="shared" si="72"/>
        <v>0</v>
      </c>
      <c r="W167" s="26">
        <f t="shared" si="72"/>
        <v>0</v>
      </c>
      <c r="X167" s="26">
        <f t="shared" si="72"/>
        <v>0</v>
      </c>
      <c r="Y167" s="26">
        <f t="shared" si="72"/>
        <v>0</v>
      </c>
      <c r="Z167" s="26">
        <f t="shared" si="72"/>
        <v>0</v>
      </c>
      <c r="AA167" s="26">
        <f t="shared" si="72"/>
        <v>0</v>
      </c>
      <c r="AB167" s="26">
        <f t="shared" si="72"/>
        <v>0</v>
      </c>
      <c r="AC167" s="26">
        <f t="shared" si="72"/>
        <v>0</v>
      </c>
      <c r="AD167" s="26">
        <f t="shared" si="72"/>
        <v>0</v>
      </c>
      <c r="AE167" s="26">
        <f t="shared" si="72"/>
        <v>0</v>
      </c>
      <c r="AF167" s="26">
        <f t="shared" si="72"/>
        <v>0</v>
      </c>
      <c r="AG167" s="26">
        <f t="shared" si="72"/>
        <v>0</v>
      </c>
      <c r="AH167" s="26">
        <f t="shared" si="72"/>
        <v>0</v>
      </c>
      <c r="AI167" s="26">
        <f t="shared" si="72"/>
        <v>0</v>
      </c>
      <c r="AJ167" s="26">
        <f t="shared" si="72"/>
        <v>0</v>
      </c>
      <c r="AK167" s="26">
        <f t="shared" si="72"/>
        <v>0</v>
      </c>
      <c r="AL167" s="26">
        <f t="shared" si="72"/>
        <v>0</v>
      </c>
      <c r="AM167" s="26">
        <f t="shared" si="72"/>
        <v>0</v>
      </c>
      <c r="AN167" s="26">
        <f t="shared" si="72"/>
        <v>0</v>
      </c>
      <c r="AO167" s="26">
        <f t="shared" si="72"/>
        <v>0</v>
      </c>
      <c r="AP167" s="26">
        <f t="shared" si="72"/>
        <v>0</v>
      </c>
      <c r="AQ167" s="26">
        <f t="shared" si="72"/>
        <v>0</v>
      </c>
      <c r="AR167" s="26">
        <f t="shared" si="72"/>
        <v>0</v>
      </c>
      <c r="AS167" s="26">
        <f t="shared" si="72"/>
        <v>0</v>
      </c>
      <c r="AT167" s="26">
        <f t="shared" si="72"/>
        <v>0</v>
      </c>
      <c r="AU167" s="26">
        <f t="shared" si="72"/>
        <v>0</v>
      </c>
      <c r="AV167" s="26">
        <f t="shared" si="72"/>
        <v>0</v>
      </c>
      <c r="AW167" s="26">
        <f t="shared" si="72"/>
        <v>0</v>
      </c>
      <c r="AX167" s="26">
        <f t="shared" si="72"/>
        <v>0</v>
      </c>
      <c r="AY167" s="26">
        <f t="shared" si="72"/>
        <v>0</v>
      </c>
    </row>
    <row r="168" spans="1:51" ht="15.75" customHeight="1" x14ac:dyDescent="0.25">
      <c r="A168" s="584"/>
      <c r="B168" s="77" t="s">
        <v>4</v>
      </c>
      <c r="C168" s="26">
        <f t="shared" si="69"/>
        <v>12.138592990393944</v>
      </c>
      <c r="D168" s="26">
        <f t="shared" si="70"/>
        <v>30.096929102529302</v>
      </c>
      <c r="E168" s="26">
        <f t="shared" si="72"/>
        <v>48.803555242287445</v>
      </c>
      <c r="F168" s="26">
        <f t="shared" si="72"/>
        <v>45.99201638979828</v>
      </c>
      <c r="G168" s="26">
        <f t="shared" si="72"/>
        <v>72.379666395691899</v>
      </c>
      <c r="H168" s="26">
        <f t="shared" si="72"/>
        <v>196.11846367089623</v>
      </c>
      <c r="I168" s="26">
        <f t="shared" si="72"/>
        <v>306.93374835650911</v>
      </c>
      <c r="J168" s="26">
        <f t="shared" si="72"/>
        <v>277.59312100576545</v>
      </c>
      <c r="K168" s="26">
        <f t="shared" si="72"/>
        <v>273.39364525278108</v>
      </c>
      <c r="L168" s="26">
        <f t="shared" si="72"/>
        <v>182.15743715860953</v>
      </c>
      <c r="M168" s="26">
        <f t="shared" si="72"/>
        <v>148.29303283908925</v>
      </c>
      <c r="N168" s="26">
        <f t="shared" si="72"/>
        <v>120.5953994438041</v>
      </c>
      <c r="O168" s="26">
        <f t="shared" si="72"/>
        <v>150.45087344428109</v>
      </c>
      <c r="P168" s="26">
        <f t="shared" si="72"/>
        <v>114.65384527742528</v>
      </c>
      <c r="Q168" s="26">
        <f t="shared" si="72"/>
        <v>108.25152640218161</v>
      </c>
      <c r="R168" s="26">
        <f t="shared" si="72"/>
        <v>109.88138836946462</v>
      </c>
      <c r="S168" s="26">
        <f t="shared" si="72"/>
        <v>149.72450769371173</v>
      </c>
      <c r="T168" s="26">
        <f t="shared" si="72"/>
        <v>382.76267493983278</v>
      </c>
      <c r="U168" s="26">
        <f t="shared" si="72"/>
        <v>427.53885510110626</v>
      </c>
      <c r="V168" s="26">
        <f t="shared" si="72"/>
        <v>370.24218629184264</v>
      </c>
      <c r="W168" s="26">
        <f t="shared" si="72"/>
        <v>336.97368884537718</v>
      </c>
      <c r="X168" s="26">
        <f t="shared" si="72"/>
        <v>163.32273783152348</v>
      </c>
      <c r="Y168" s="26">
        <f t="shared" si="72"/>
        <v>121.98483774962209</v>
      </c>
      <c r="Z168" s="26">
        <f t="shared" si="72"/>
        <v>103.55758083020341</v>
      </c>
      <c r="AA168" s="26">
        <f t="shared" si="72"/>
        <v>121.13312751182754</v>
      </c>
      <c r="AB168" s="26">
        <f t="shared" si="72"/>
        <v>90.958941945491716</v>
      </c>
      <c r="AC168" s="26">
        <f t="shared" si="72"/>
        <v>108.25152640218161</v>
      </c>
      <c r="AD168" s="26">
        <f t="shared" si="72"/>
        <v>109.88138836946462</v>
      </c>
      <c r="AE168" s="26">
        <f t="shared" si="72"/>
        <v>149.72450769371173</v>
      </c>
      <c r="AF168" s="26">
        <f t="shared" si="72"/>
        <v>382.76267493983278</v>
      </c>
      <c r="AG168" s="26">
        <f t="shared" si="72"/>
        <v>0</v>
      </c>
      <c r="AH168" s="26">
        <f t="shared" si="72"/>
        <v>0</v>
      </c>
      <c r="AI168" s="26">
        <f t="shared" si="72"/>
        <v>0</v>
      </c>
      <c r="AJ168" s="26">
        <f t="shared" si="72"/>
        <v>0</v>
      </c>
      <c r="AK168" s="26">
        <f t="shared" si="72"/>
        <v>0</v>
      </c>
      <c r="AL168" s="26">
        <f t="shared" si="72"/>
        <v>0</v>
      </c>
      <c r="AM168" s="26">
        <f t="shared" si="72"/>
        <v>0</v>
      </c>
      <c r="AN168" s="26">
        <f t="shared" si="72"/>
        <v>0</v>
      </c>
      <c r="AO168" s="26">
        <f t="shared" si="72"/>
        <v>0</v>
      </c>
      <c r="AP168" s="26">
        <f t="shared" si="72"/>
        <v>0</v>
      </c>
      <c r="AQ168" s="26">
        <f t="shared" si="72"/>
        <v>0</v>
      </c>
      <c r="AR168" s="26">
        <f t="shared" si="72"/>
        <v>0</v>
      </c>
      <c r="AS168" s="26">
        <f t="shared" si="72"/>
        <v>0</v>
      </c>
      <c r="AT168" s="26">
        <f t="shared" si="72"/>
        <v>0</v>
      </c>
      <c r="AU168" s="26">
        <f t="shared" si="72"/>
        <v>0</v>
      </c>
      <c r="AV168" s="26">
        <f t="shared" si="72"/>
        <v>0</v>
      </c>
      <c r="AW168" s="26">
        <f t="shared" si="72"/>
        <v>0</v>
      </c>
      <c r="AX168" s="26">
        <f t="shared" si="72"/>
        <v>0</v>
      </c>
      <c r="AY168" s="26">
        <f t="shared" si="72"/>
        <v>0</v>
      </c>
    </row>
    <row r="169" spans="1:51" x14ac:dyDescent="0.25">
      <c r="A169" s="584"/>
      <c r="B169" s="77" t="s">
        <v>5</v>
      </c>
      <c r="C169" s="26">
        <f t="shared" si="69"/>
        <v>0</v>
      </c>
      <c r="D169" s="26">
        <f t="shared" si="70"/>
        <v>0</v>
      </c>
      <c r="E169" s="26">
        <f t="shared" si="72"/>
        <v>0</v>
      </c>
      <c r="F169" s="26">
        <f t="shared" si="72"/>
        <v>0</v>
      </c>
      <c r="G169" s="26">
        <f t="shared" si="72"/>
        <v>0</v>
      </c>
      <c r="H169" s="26">
        <f t="shared" si="72"/>
        <v>0</v>
      </c>
      <c r="I169" s="26">
        <f t="shared" si="72"/>
        <v>0</v>
      </c>
      <c r="J169" s="26">
        <f t="shared" si="72"/>
        <v>0</v>
      </c>
      <c r="K169" s="26">
        <f t="shared" si="72"/>
        <v>0</v>
      </c>
      <c r="L169" s="26">
        <f t="shared" si="72"/>
        <v>0</v>
      </c>
      <c r="M169" s="26">
        <f t="shared" si="72"/>
        <v>0</v>
      </c>
      <c r="N169" s="26">
        <f t="shared" si="72"/>
        <v>0</v>
      </c>
      <c r="O169" s="26">
        <f t="shared" si="72"/>
        <v>0</v>
      </c>
      <c r="P169" s="26">
        <f t="shared" si="72"/>
        <v>0</v>
      </c>
      <c r="Q169" s="26">
        <f t="shared" si="72"/>
        <v>0</v>
      </c>
      <c r="R169" s="26">
        <f t="shared" si="72"/>
        <v>0</v>
      </c>
      <c r="S169" s="26">
        <f t="shared" si="72"/>
        <v>0</v>
      </c>
      <c r="T169" s="26">
        <f t="shared" si="72"/>
        <v>0</v>
      </c>
      <c r="U169" s="26">
        <f t="shared" si="72"/>
        <v>0</v>
      </c>
      <c r="V169" s="26">
        <f t="shared" si="72"/>
        <v>0</v>
      </c>
      <c r="W169" s="26">
        <f t="shared" si="72"/>
        <v>0</v>
      </c>
      <c r="X169" s="26">
        <f t="shared" si="72"/>
        <v>0</v>
      </c>
      <c r="Y169" s="26">
        <f t="shared" si="72"/>
        <v>0</v>
      </c>
      <c r="Z169" s="26">
        <f t="shared" si="72"/>
        <v>0</v>
      </c>
      <c r="AA169" s="26">
        <f t="shared" si="72"/>
        <v>0</v>
      </c>
      <c r="AB169" s="26">
        <f t="shared" si="72"/>
        <v>0</v>
      </c>
      <c r="AC169" s="26">
        <f t="shared" si="72"/>
        <v>0</v>
      </c>
      <c r="AD169" s="26">
        <f t="shared" si="72"/>
        <v>0</v>
      </c>
      <c r="AE169" s="26">
        <f t="shared" si="72"/>
        <v>0</v>
      </c>
      <c r="AF169" s="26">
        <f t="shared" si="72"/>
        <v>0</v>
      </c>
      <c r="AG169" s="26">
        <f t="shared" si="72"/>
        <v>0</v>
      </c>
      <c r="AH169" s="26">
        <f t="shared" si="72"/>
        <v>0</v>
      </c>
      <c r="AI169" s="26">
        <f t="shared" si="72"/>
        <v>0</v>
      </c>
      <c r="AJ169" s="26">
        <f t="shared" si="72"/>
        <v>0</v>
      </c>
      <c r="AK169" s="26">
        <f t="shared" si="72"/>
        <v>0</v>
      </c>
      <c r="AL169" s="26">
        <f t="shared" si="72"/>
        <v>0</v>
      </c>
      <c r="AM169" s="26">
        <f t="shared" si="72"/>
        <v>0</v>
      </c>
      <c r="AN169" s="26">
        <f t="shared" si="72"/>
        <v>0</v>
      </c>
      <c r="AO169" s="26">
        <f t="shared" si="72"/>
        <v>0</v>
      </c>
      <c r="AP169" s="26">
        <f t="shared" si="72"/>
        <v>0</v>
      </c>
      <c r="AQ169" s="26">
        <f t="shared" si="72"/>
        <v>0</v>
      </c>
      <c r="AR169" s="26">
        <f t="shared" si="72"/>
        <v>0</v>
      </c>
      <c r="AS169" s="26">
        <f t="shared" si="72"/>
        <v>0</v>
      </c>
      <c r="AT169" s="26">
        <f t="shared" si="72"/>
        <v>0</v>
      </c>
      <c r="AU169" s="26">
        <f t="shared" si="72"/>
        <v>0</v>
      </c>
      <c r="AV169" s="26">
        <f t="shared" si="72"/>
        <v>0</v>
      </c>
      <c r="AW169" s="26">
        <f t="shared" si="72"/>
        <v>0</v>
      </c>
      <c r="AX169" s="26">
        <f t="shared" si="72"/>
        <v>0</v>
      </c>
      <c r="AY169" s="26">
        <f t="shared" si="72"/>
        <v>0</v>
      </c>
    </row>
    <row r="170" spans="1:51" x14ac:dyDescent="0.25">
      <c r="A170" s="584"/>
      <c r="B170" s="77" t="s">
        <v>23</v>
      </c>
      <c r="C170" s="26">
        <f t="shared" si="69"/>
        <v>0</v>
      </c>
      <c r="D170" s="26">
        <f t="shared" si="70"/>
        <v>0</v>
      </c>
      <c r="E170" s="26">
        <f t="shared" si="72"/>
        <v>0</v>
      </c>
      <c r="F170" s="26">
        <f t="shared" si="72"/>
        <v>0</v>
      </c>
      <c r="G170" s="26">
        <f t="shared" si="72"/>
        <v>0</v>
      </c>
      <c r="H170" s="26">
        <f t="shared" si="72"/>
        <v>0</v>
      </c>
      <c r="I170" s="26">
        <f t="shared" si="72"/>
        <v>0</v>
      </c>
      <c r="J170" s="26">
        <f t="shared" si="72"/>
        <v>0</v>
      </c>
      <c r="K170" s="26">
        <f t="shared" si="72"/>
        <v>0</v>
      </c>
      <c r="L170" s="26">
        <f t="shared" si="72"/>
        <v>0</v>
      </c>
      <c r="M170" s="26">
        <f t="shared" si="72"/>
        <v>0</v>
      </c>
      <c r="N170" s="26">
        <f t="shared" si="72"/>
        <v>0</v>
      </c>
      <c r="O170" s="26">
        <f t="shared" si="72"/>
        <v>0</v>
      </c>
      <c r="P170" s="26">
        <f t="shared" si="72"/>
        <v>0</v>
      </c>
      <c r="Q170" s="26">
        <f t="shared" si="72"/>
        <v>0</v>
      </c>
      <c r="R170" s="26">
        <f t="shared" si="72"/>
        <v>0</v>
      </c>
      <c r="S170" s="26">
        <f t="shared" si="72"/>
        <v>0</v>
      </c>
      <c r="T170" s="26">
        <f t="shared" si="72"/>
        <v>0</v>
      </c>
      <c r="U170" s="26">
        <f t="shared" si="72"/>
        <v>0</v>
      </c>
      <c r="V170" s="26">
        <f t="shared" si="72"/>
        <v>0</v>
      </c>
      <c r="W170" s="26">
        <f t="shared" si="72"/>
        <v>0</v>
      </c>
      <c r="X170" s="26">
        <f t="shared" si="72"/>
        <v>0</v>
      </c>
      <c r="Y170" s="26">
        <f t="shared" si="72"/>
        <v>0</v>
      </c>
      <c r="Z170" s="26">
        <f t="shared" si="72"/>
        <v>0</v>
      </c>
      <c r="AA170" s="26">
        <f t="shared" si="72"/>
        <v>0</v>
      </c>
      <c r="AB170" s="26">
        <f t="shared" si="72"/>
        <v>0</v>
      </c>
      <c r="AC170" s="26">
        <f t="shared" si="72"/>
        <v>0</v>
      </c>
      <c r="AD170" s="26">
        <f t="shared" si="72"/>
        <v>0</v>
      </c>
      <c r="AE170" s="26">
        <f t="shared" si="72"/>
        <v>0</v>
      </c>
      <c r="AF170" s="26">
        <f t="shared" si="72"/>
        <v>0</v>
      </c>
      <c r="AG170" s="26">
        <f t="shared" si="72"/>
        <v>0</v>
      </c>
      <c r="AH170" s="26">
        <f t="shared" si="72"/>
        <v>0</v>
      </c>
      <c r="AI170" s="26">
        <f t="shared" si="72"/>
        <v>0</v>
      </c>
      <c r="AJ170" s="26">
        <f t="shared" si="72"/>
        <v>0</v>
      </c>
      <c r="AK170" s="26">
        <f t="shared" si="72"/>
        <v>0</v>
      </c>
      <c r="AL170" s="26">
        <f t="shared" si="72"/>
        <v>0</v>
      </c>
      <c r="AM170" s="26">
        <f t="shared" si="72"/>
        <v>0</v>
      </c>
      <c r="AN170" s="26">
        <f t="shared" si="72"/>
        <v>0</v>
      </c>
      <c r="AO170" s="26">
        <f t="shared" si="72"/>
        <v>0</v>
      </c>
      <c r="AP170" s="26">
        <f t="shared" si="72"/>
        <v>0</v>
      </c>
      <c r="AQ170" s="26">
        <f t="shared" si="72"/>
        <v>0</v>
      </c>
      <c r="AR170" s="26">
        <f t="shared" si="72"/>
        <v>0</v>
      </c>
      <c r="AS170" s="26">
        <f t="shared" si="72"/>
        <v>0</v>
      </c>
      <c r="AT170" s="26">
        <f t="shared" si="72"/>
        <v>0</v>
      </c>
      <c r="AU170" s="26">
        <f t="shared" si="72"/>
        <v>0</v>
      </c>
      <c r="AV170" s="26">
        <f t="shared" si="72"/>
        <v>0</v>
      </c>
      <c r="AW170" s="26">
        <f t="shared" si="72"/>
        <v>0</v>
      </c>
      <c r="AX170" s="26">
        <f t="shared" si="72"/>
        <v>0</v>
      </c>
      <c r="AY170" s="26">
        <f t="shared" si="72"/>
        <v>0</v>
      </c>
    </row>
    <row r="171" spans="1:51" x14ac:dyDescent="0.25">
      <c r="A171" s="584"/>
      <c r="B171" s="77" t="s">
        <v>24</v>
      </c>
      <c r="C171" s="26">
        <f t="shared" si="69"/>
        <v>0</v>
      </c>
      <c r="D171" s="26">
        <f t="shared" si="70"/>
        <v>0</v>
      </c>
      <c r="E171" s="26">
        <f t="shared" ref="E171:AY173" si="73">IF(E33=0,0,((E15*0.5)+D33-E51)*E88*E137*E$2)</f>
        <v>0</v>
      </c>
      <c r="F171" s="26">
        <f t="shared" si="73"/>
        <v>0</v>
      </c>
      <c r="G171" s="26">
        <f t="shared" si="73"/>
        <v>0</v>
      </c>
      <c r="H171" s="26">
        <f t="shared" si="73"/>
        <v>0</v>
      </c>
      <c r="I171" s="26">
        <f t="shared" si="73"/>
        <v>0</v>
      </c>
      <c r="J171" s="26">
        <f t="shared" si="73"/>
        <v>0</v>
      </c>
      <c r="K171" s="26">
        <f t="shared" si="73"/>
        <v>0</v>
      </c>
      <c r="L171" s="26">
        <f t="shared" si="73"/>
        <v>0</v>
      </c>
      <c r="M171" s="26">
        <f t="shared" si="73"/>
        <v>0</v>
      </c>
      <c r="N171" s="26">
        <f t="shared" si="73"/>
        <v>0</v>
      </c>
      <c r="O171" s="26">
        <f t="shared" si="73"/>
        <v>0</v>
      </c>
      <c r="P171" s="26">
        <f t="shared" si="73"/>
        <v>0</v>
      </c>
      <c r="Q171" s="26">
        <f t="shared" si="73"/>
        <v>0</v>
      </c>
      <c r="R171" s="26">
        <f t="shared" si="73"/>
        <v>0</v>
      </c>
      <c r="S171" s="26">
        <f t="shared" si="73"/>
        <v>0</v>
      </c>
      <c r="T171" s="26">
        <f t="shared" si="73"/>
        <v>0</v>
      </c>
      <c r="U171" s="26">
        <f t="shared" si="73"/>
        <v>0</v>
      </c>
      <c r="V171" s="26">
        <f t="shared" si="73"/>
        <v>0</v>
      </c>
      <c r="W171" s="26">
        <f t="shared" si="73"/>
        <v>0</v>
      </c>
      <c r="X171" s="26">
        <f t="shared" si="73"/>
        <v>0</v>
      </c>
      <c r="Y171" s="26">
        <f t="shared" si="73"/>
        <v>0</v>
      </c>
      <c r="Z171" s="26">
        <f t="shared" si="73"/>
        <v>0</v>
      </c>
      <c r="AA171" s="26">
        <f t="shared" si="73"/>
        <v>0</v>
      </c>
      <c r="AB171" s="26">
        <f t="shared" si="73"/>
        <v>0</v>
      </c>
      <c r="AC171" s="26">
        <f t="shared" si="73"/>
        <v>0</v>
      </c>
      <c r="AD171" s="26">
        <f t="shared" si="73"/>
        <v>0</v>
      </c>
      <c r="AE171" s="26">
        <f t="shared" si="73"/>
        <v>0</v>
      </c>
      <c r="AF171" s="26">
        <f t="shared" si="73"/>
        <v>0</v>
      </c>
      <c r="AG171" s="26">
        <f t="shared" si="73"/>
        <v>0</v>
      </c>
      <c r="AH171" s="26">
        <f t="shared" si="73"/>
        <v>0</v>
      </c>
      <c r="AI171" s="26">
        <f t="shared" si="73"/>
        <v>0</v>
      </c>
      <c r="AJ171" s="26">
        <f t="shared" si="73"/>
        <v>0</v>
      </c>
      <c r="AK171" s="26">
        <f t="shared" si="73"/>
        <v>0</v>
      </c>
      <c r="AL171" s="26">
        <f t="shared" si="73"/>
        <v>0</v>
      </c>
      <c r="AM171" s="26">
        <f t="shared" si="73"/>
        <v>0</v>
      </c>
      <c r="AN171" s="26">
        <f t="shared" si="73"/>
        <v>0</v>
      </c>
      <c r="AO171" s="26">
        <f t="shared" si="73"/>
        <v>0</v>
      </c>
      <c r="AP171" s="26">
        <f t="shared" si="73"/>
        <v>0</v>
      </c>
      <c r="AQ171" s="26">
        <f t="shared" si="73"/>
        <v>0</v>
      </c>
      <c r="AR171" s="26">
        <f t="shared" si="73"/>
        <v>0</v>
      </c>
      <c r="AS171" s="26">
        <f t="shared" si="73"/>
        <v>0</v>
      </c>
      <c r="AT171" s="26">
        <f t="shared" si="73"/>
        <v>0</v>
      </c>
      <c r="AU171" s="26">
        <f t="shared" si="73"/>
        <v>0</v>
      </c>
      <c r="AV171" s="26">
        <f t="shared" si="73"/>
        <v>0</v>
      </c>
      <c r="AW171" s="26">
        <f t="shared" si="73"/>
        <v>0</v>
      </c>
      <c r="AX171" s="26">
        <f t="shared" si="73"/>
        <v>0</v>
      </c>
      <c r="AY171" s="26">
        <f t="shared" si="73"/>
        <v>0</v>
      </c>
    </row>
    <row r="172" spans="1:51" ht="15.75" customHeight="1" x14ac:dyDescent="0.25">
      <c r="A172" s="584"/>
      <c r="B172" s="77" t="s">
        <v>7</v>
      </c>
      <c r="C172" s="26">
        <f t="shared" si="69"/>
        <v>0</v>
      </c>
      <c r="D172" s="26">
        <f t="shared" si="70"/>
        <v>0</v>
      </c>
      <c r="E172" s="26">
        <f t="shared" si="73"/>
        <v>0</v>
      </c>
      <c r="F172" s="26">
        <f t="shared" si="73"/>
        <v>0</v>
      </c>
      <c r="G172" s="26">
        <f t="shared" si="73"/>
        <v>0</v>
      </c>
      <c r="H172" s="26">
        <f t="shared" si="73"/>
        <v>0</v>
      </c>
      <c r="I172" s="26">
        <f t="shared" si="73"/>
        <v>0</v>
      </c>
      <c r="J172" s="26">
        <f t="shared" si="73"/>
        <v>0</v>
      </c>
      <c r="K172" s="26">
        <f t="shared" si="73"/>
        <v>0</v>
      </c>
      <c r="L172" s="26">
        <f t="shared" si="73"/>
        <v>0</v>
      </c>
      <c r="M172" s="26">
        <f t="shared" si="73"/>
        <v>0</v>
      </c>
      <c r="N172" s="26">
        <f t="shared" si="73"/>
        <v>0</v>
      </c>
      <c r="O172" s="26">
        <f t="shared" si="73"/>
        <v>0</v>
      </c>
      <c r="P172" s="26">
        <f t="shared" si="73"/>
        <v>0</v>
      </c>
      <c r="Q172" s="26">
        <f t="shared" si="73"/>
        <v>0</v>
      </c>
      <c r="R172" s="26">
        <f t="shared" si="73"/>
        <v>0</v>
      </c>
      <c r="S172" s="26">
        <f t="shared" si="73"/>
        <v>0</v>
      </c>
      <c r="T172" s="26">
        <f t="shared" si="73"/>
        <v>0</v>
      </c>
      <c r="U172" s="26">
        <f t="shared" si="73"/>
        <v>0</v>
      </c>
      <c r="V172" s="26">
        <f t="shared" si="73"/>
        <v>0</v>
      </c>
      <c r="W172" s="26">
        <f t="shared" si="73"/>
        <v>0</v>
      </c>
      <c r="X172" s="26">
        <f t="shared" si="73"/>
        <v>0</v>
      </c>
      <c r="Y172" s="26">
        <f t="shared" si="73"/>
        <v>0</v>
      </c>
      <c r="Z172" s="26">
        <f t="shared" si="73"/>
        <v>0</v>
      </c>
      <c r="AA172" s="26">
        <f t="shared" si="73"/>
        <v>0</v>
      </c>
      <c r="AB172" s="26">
        <f t="shared" si="73"/>
        <v>0</v>
      </c>
      <c r="AC172" s="26">
        <f t="shared" si="73"/>
        <v>0</v>
      </c>
      <c r="AD172" s="26">
        <f t="shared" si="73"/>
        <v>0</v>
      </c>
      <c r="AE172" s="26">
        <f t="shared" si="73"/>
        <v>0</v>
      </c>
      <c r="AF172" s="26">
        <f t="shared" si="73"/>
        <v>0</v>
      </c>
      <c r="AG172" s="26">
        <f t="shared" si="73"/>
        <v>0</v>
      </c>
      <c r="AH172" s="26">
        <f t="shared" si="73"/>
        <v>0</v>
      </c>
      <c r="AI172" s="26">
        <f t="shared" si="73"/>
        <v>0</v>
      </c>
      <c r="AJ172" s="26">
        <f t="shared" si="73"/>
        <v>0</v>
      </c>
      <c r="AK172" s="26">
        <f t="shared" si="73"/>
        <v>0</v>
      </c>
      <c r="AL172" s="26">
        <f t="shared" si="73"/>
        <v>0</v>
      </c>
      <c r="AM172" s="26">
        <f t="shared" si="73"/>
        <v>0</v>
      </c>
      <c r="AN172" s="26">
        <f t="shared" si="73"/>
        <v>0</v>
      </c>
      <c r="AO172" s="26">
        <f t="shared" si="73"/>
        <v>0</v>
      </c>
      <c r="AP172" s="26">
        <f t="shared" si="73"/>
        <v>0</v>
      </c>
      <c r="AQ172" s="26">
        <f t="shared" si="73"/>
        <v>0</v>
      </c>
      <c r="AR172" s="26">
        <f t="shared" si="73"/>
        <v>0</v>
      </c>
      <c r="AS172" s="26">
        <f t="shared" si="73"/>
        <v>0</v>
      </c>
      <c r="AT172" s="26">
        <f t="shared" si="73"/>
        <v>0</v>
      </c>
      <c r="AU172" s="26">
        <f t="shared" si="73"/>
        <v>0</v>
      </c>
      <c r="AV172" s="26">
        <f t="shared" si="73"/>
        <v>0</v>
      </c>
      <c r="AW172" s="26">
        <f t="shared" si="73"/>
        <v>0</v>
      </c>
      <c r="AX172" s="26">
        <f t="shared" si="73"/>
        <v>0</v>
      </c>
      <c r="AY172" s="26">
        <f t="shared" si="73"/>
        <v>0</v>
      </c>
    </row>
    <row r="173" spans="1:51" ht="15.75" customHeight="1" x14ac:dyDescent="0.25">
      <c r="A173" s="584"/>
      <c r="B173" s="77" t="s">
        <v>8</v>
      </c>
      <c r="C173" s="26">
        <f t="shared" si="69"/>
        <v>0</v>
      </c>
      <c r="D173" s="26">
        <f t="shared" si="70"/>
        <v>0</v>
      </c>
      <c r="E173" s="26">
        <f t="shared" si="73"/>
        <v>0</v>
      </c>
      <c r="F173" s="26">
        <f t="shared" si="73"/>
        <v>0</v>
      </c>
      <c r="G173" s="26">
        <f t="shared" si="73"/>
        <v>0</v>
      </c>
      <c r="H173" s="26">
        <f t="shared" si="73"/>
        <v>0</v>
      </c>
      <c r="I173" s="26">
        <f t="shared" si="73"/>
        <v>0</v>
      </c>
      <c r="J173" s="26">
        <f t="shared" si="73"/>
        <v>0</v>
      </c>
      <c r="K173" s="26">
        <f t="shared" si="73"/>
        <v>0</v>
      </c>
      <c r="L173" s="26">
        <f t="shared" si="73"/>
        <v>0</v>
      </c>
      <c r="M173" s="26">
        <f t="shared" si="73"/>
        <v>0</v>
      </c>
      <c r="N173" s="26">
        <f t="shared" si="73"/>
        <v>0</v>
      </c>
      <c r="O173" s="26">
        <f t="shared" si="73"/>
        <v>0</v>
      </c>
      <c r="P173" s="26">
        <f t="shared" si="73"/>
        <v>0</v>
      </c>
      <c r="Q173" s="26">
        <f t="shared" si="73"/>
        <v>0</v>
      </c>
      <c r="R173" s="26">
        <f t="shared" si="73"/>
        <v>0</v>
      </c>
      <c r="S173" s="26">
        <f t="shared" si="73"/>
        <v>0</v>
      </c>
      <c r="T173" s="26">
        <f t="shared" si="73"/>
        <v>0</v>
      </c>
      <c r="U173" s="26">
        <f t="shared" si="73"/>
        <v>0</v>
      </c>
      <c r="V173" s="26">
        <f t="shared" si="73"/>
        <v>0</v>
      </c>
      <c r="W173" s="26">
        <f t="shared" si="73"/>
        <v>0</v>
      </c>
      <c r="X173" s="26">
        <f t="shared" si="73"/>
        <v>0</v>
      </c>
      <c r="Y173" s="26">
        <f t="shared" si="73"/>
        <v>0</v>
      </c>
      <c r="Z173" s="26">
        <f t="shared" si="73"/>
        <v>0</v>
      </c>
      <c r="AA173" s="26">
        <f t="shared" si="73"/>
        <v>0</v>
      </c>
      <c r="AB173" s="26">
        <f t="shared" si="73"/>
        <v>0</v>
      </c>
      <c r="AC173" s="26">
        <f t="shared" si="73"/>
        <v>0</v>
      </c>
      <c r="AD173" s="26">
        <f t="shared" si="73"/>
        <v>0</v>
      </c>
      <c r="AE173" s="26">
        <f t="shared" si="73"/>
        <v>0</v>
      </c>
      <c r="AF173" s="26">
        <f t="shared" si="73"/>
        <v>0</v>
      </c>
      <c r="AG173" s="26">
        <f t="shared" si="73"/>
        <v>0</v>
      </c>
      <c r="AH173" s="26">
        <f t="shared" si="73"/>
        <v>0</v>
      </c>
      <c r="AI173" s="26">
        <f t="shared" si="73"/>
        <v>0</v>
      </c>
      <c r="AJ173" s="26">
        <f t="shared" si="73"/>
        <v>0</v>
      </c>
      <c r="AK173" s="26">
        <f t="shared" si="73"/>
        <v>0</v>
      </c>
      <c r="AL173" s="26">
        <f t="shared" si="73"/>
        <v>0</v>
      </c>
      <c r="AM173" s="26">
        <f t="shared" si="73"/>
        <v>0</v>
      </c>
      <c r="AN173" s="26">
        <f t="shared" si="73"/>
        <v>0</v>
      </c>
      <c r="AO173" s="26">
        <f t="shared" si="73"/>
        <v>0</v>
      </c>
      <c r="AP173" s="26">
        <f t="shared" si="73"/>
        <v>0</v>
      </c>
      <c r="AQ173" s="26">
        <f t="shared" si="73"/>
        <v>0</v>
      </c>
      <c r="AR173" s="26">
        <f t="shared" si="73"/>
        <v>0</v>
      </c>
      <c r="AS173" s="26">
        <f t="shared" si="73"/>
        <v>0</v>
      </c>
      <c r="AT173" s="26">
        <f t="shared" si="73"/>
        <v>0</v>
      </c>
      <c r="AU173" s="26">
        <f t="shared" si="73"/>
        <v>0</v>
      </c>
      <c r="AV173" s="26">
        <f t="shared" si="73"/>
        <v>0</v>
      </c>
      <c r="AW173" s="26">
        <f t="shared" si="73"/>
        <v>0</v>
      </c>
      <c r="AX173" s="26">
        <f t="shared" si="73"/>
        <v>0</v>
      </c>
      <c r="AY173" s="26">
        <f t="shared" si="73"/>
        <v>0</v>
      </c>
    </row>
    <row r="174" spans="1:51" ht="15.75" customHeight="1" x14ac:dyDescent="0.25">
      <c r="A174" s="584"/>
      <c r="B174" s="13"/>
      <c r="C174" s="3"/>
      <c r="D174" s="3"/>
      <c r="E174" s="3"/>
      <c r="F174" s="3"/>
      <c r="G174" s="3"/>
      <c r="H174" s="3"/>
      <c r="I174" s="3"/>
      <c r="J174" s="3"/>
      <c r="K174" s="3"/>
      <c r="L174" s="3"/>
      <c r="M174" s="3"/>
      <c r="N174" s="3"/>
      <c r="O174" s="3"/>
      <c r="P174" s="3"/>
      <c r="Q174" s="3"/>
      <c r="R174" s="3"/>
      <c r="S174" s="3"/>
      <c r="T174" s="3"/>
      <c r="U174" s="3"/>
      <c r="V174" s="3"/>
      <c r="W174" s="3"/>
      <c r="X174" s="3"/>
      <c r="Y174" s="3"/>
      <c r="Z174" s="3"/>
      <c r="AA174" s="3"/>
      <c r="AB174" s="3"/>
      <c r="AC174" s="3"/>
      <c r="AD174" s="3"/>
      <c r="AE174" s="3"/>
      <c r="AF174" s="3"/>
      <c r="AG174" s="3"/>
      <c r="AH174" s="3"/>
      <c r="AI174" s="3"/>
      <c r="AJ174" s="3"/>
      <c r="AK174" s="3"/>
      <c r="AL174" s="3"/>
      <c r="AM174" s="3"/>
      <c r="AN174" s="3"/>
      <c r="AO174" s="3"/>
      <c r="AP174" s="3"/>
      <c r="AQ174" s="3"/>
      <c r="AR174" s="3"/>
      <c r="AS174" s="3"/>
      <c r="AT174" s="3"/>
      <c r="AU174" s="3"/>
      <c r="AV174" s="3"/>
      <c r="AW174" s="3"/>
      <c r="AX174" s="3"/>
      <c r="AY174" s="3"/>
    </row>
    <row r="175" spans="1:51" ht="15.75" customHeight="1" x14ac:dyDescent="0.25">
      <c r="A175" s="584"/>
      <c r="B175" s="239" t="s">
        <v>26</v>
      </c>
      <c r="C175" s="26">
        <f>SUM(C161:C174)</f>
        <v>12.143532727537874</v>
      </c>
      <c r="D175" s="26">
        <f>SUM(D161:D174)</f>
        <v>30.102560833738735</v>
      </c>
      <c r="E175" s="26">
        <f t="shared" ref="E175:AY175" si="74">SUM(E161:E174)</f>
        <v>48.862128646647825</v>
      </c>
      <c r="F175" s="26">
        <f t="shared" si="74"/>
        <v>46.767434677872401</v>
      </c>
      <c r="G175" s="26">
        <f t="shared" si="74"/>
        <v>72.619349024797415</v>
      </c>
      <c r="H175" s="26">
        <f t="shared" si="74"/>
        <v>275.88685406808679</v>
      </c>
      <c r="I175" s="26">
        <f t="shared" si="74"/>
        <v>492.90714303835318</v>
      </c>
      <c r="J175" s="26">
        <f t="shared" si="74"/>
        <v>468.53686844446679</v>
      </c>
      <c r="K175" s="26">
        <f t="shared" si="74"/>
        <v>356.28861844664038</v>
      </c>
      <c r="L175" s="26">
        <f t="shared" si="74"/>
        <v>186.59955262691358</v>
      </c>
      <c r="M175" s="26">
        <f t="shared" si="74"/>
        <v>148.51063996368183</v>
      </c>
      <c r="N175" s="26">
        <f t="shared" si="74"/>
        <v>120.84401422065248</v>
      </c>
      <c r="O175" s="26">
        <f t="shared" si="74"/>
        <v>150.57980719115869</v>
      </c>
      <c r="P175" s="26">
        <f t="shared" si="74"/>
        <v>114.77127056105772</v>
      </c>
      <c r="Q175" s="26">
        <f t="shared" si="74"/>
        <v>108.34659586177403</v>
      </c>
      <c r="R175" s="26">
        <f t="shared" si="74"/>
        <v>114.27525986452312</v>
      </c>
      <c r="S175" s="26">
        <f t="shared" si="74"/>
        <v>169.2577038521726</v>
      </c>
      <c r="T175" s="26">
        <f t="shared" si="74"/>
        <v>537.72533131713101</v>
      </c>
      <c r="U175" s="26">
        <f t="shared" si="74"/>
        <v>600.89812538198294</v>
      </c>
      <c r="V175" s="26">
        <f t="shared" si="74"/>
        <v>550.90365201474958</v>
      </c>
      <c r="W175" s="26">
        <f t="shared" si="74"/>
        <v>416.4532886596885</v>
      </c>
      <c r="X175" s="26">
        <f t="shared" si="74"/>
        <v>166.93610277436235</v>
      </c>
      <c r="Y175" s="26">
        <f t="shared" si="74"/>
        <v>123.25882664737918</v>
      </c>
      <c r="Z175" s="26">
        <f t="shared" si="74"/>
        <v>103.77537648244424</v>
      </c>
      <c r="AA175" s="26">
        <f t="shared" si="74"/>
        <v>121.24417461842287</v>
      </c>
      <c r="AB175" s="26">
        <f t="shared" si="74"/>
        <v>91.057669705749106</v>
      </c>
      <c r="AC175" s="26">
        <f t="shared" si="74"/>
        <v>108.34659586177403</v>
      </c>
      <c r="AD175" s="26">
        <f t="shared" si="74"/>
        <v>114.27525986452312</v>
      </c>
      <c r="AE175" s="26">
        <f t="shared" si="74"/>
        <v>169.2577038521726</v>
      </c>
      <c r="AF175" s="26">
        <f t="shared" si="74"/>
        <v>537.72533131713101</v>
      </c>
      <c r="AG175" s="26">
        <f t="shared" si="74"/>
        <v>0</v>
      </c>
      <c r="AH175" s="26">
        <f t="shared" si="74"/>
        <v>0</v>
      </c>
      <c r="AI175" s="26">
        <f t="shared" si="74"/>
        <v>0</v>
      </c>
      <c r="AJ175" s="26">
        <f t="shared" si="74"/>
        <v>0</v>
      </c>
      <c r="AK175" s="26">
        <f t="shared" si="74"/>
        <v>0</v>
      </c>
      <c r="AL175" s="26">
        <f t="shared" si="74"/>
        <v>0</v>
      </c>
      <c r="AM175" s="26">
        <f t="shared" si="74"/>
        <v>0</v>
      </c>
      <c r="AN175" s="26">
        <f t="shared" si="74"/>
        <v>0</v>
      </c>
      <c r="AO175" s="26">
        <f t="shared" si="74"/>
        <v>0</v>
      </c>
      <c r="AP175" s="26">
        <f t="shared" si="74"/>
        <v>0</v>
      </c>
      <c r="AQ175" s="26">
        <f t="shared" si="74"/>
        <v>0</v>
      </c>
      <c r="AR175" s="26">
        <f t="shared" si="74"/>
        <v>0</v>
      </c>
      <c r="AS175" s="26">
        <f t="shared" si="74"/>
        <v>0</v>
      </c>
      <c r="AT175" s="26">
        <f t="shared" si="74"/>
        <v>0</v>
      </c>
      <c r="AU175" s="26">
        <f t="shared" si="74"/>
        <v>0</v>
      </c>
      <c r="AV175" s="26">
        <f t="shared" si="74"/>
        <v>0</v>
      </c>
      <c r="AW175" s="26">
        <f t="shared" si="74"/>
        <v>0</v>
      </c>
      <c r="AX175" s="26">
        <f t="shared" si="74"/>
        <v>0</v>
      </c>
      <c r="AY175" s="26">
        <f t="shared" si="74"/>
        <v>0</v>
      </c>
    </row>
    <row r="176" spans="1:51" ht="16.5" customHeight="1" thickBot="1" x14ac:dyDescent="0.3">
      <c r="A176" s="585"/>
      <c r="B176" s="138" t="s">
        <v>27</v>
      </c>
      <c r="C176" s="27">
        <f>C175</f>
        <v>12.143532727537874</v>
      </c>
      <c r="D176" s="27">
        <f>C176+D175</f>
        <v>42.246093561276609</v>
      </c>
      <c r="E176" s="27">
        <f t="shared" ref="E176:AY176" si="75">D176+E175</f>
        <v>91.108222207924427</v>
      </c>
      <c r="F176" s="27">
        <f t="shared" si="75"/>
        <v>137.87565688579684</v>
      </c>
      <c r="G176" s="27">
        <f t="shared" si="75"/>
        <v>210.49500591059427</v>
      </c>
      <c r="H176" s="27">
        <f t="shared" si="75"/>
        <v>486.38185997868106</v>
      </c>
      <c r="I176" s="27">
        <f t="shared" si="75"/>
        <v>979.28900301703425</v>
      </c>
      <c r="J176" s="27">
        <f t="shared" si="75"/>
        <v>1447.825871461501</v>
      </c>
      <c r="K176" s="27">
        <f t="shared" si="75"/>
        <v>1804.1144899081414</v>
      </c>
      <c r="L176" s="27">
        <f t="shared" si="75"/>
        <v>1990.7140425350549</v>
      </c>
      <c r="M176" s="27">
        <f t="shared" si="75"/>
        <v>2139.2246824987369</v>
      </c>
      <c r="N176" s="27">
        <f t="shared" si="75"/>
        <v>2260.0686967193892</v>
      </c>
      <c r="O176" s="27">
        <f t="shared" si="75"/>
        <v>2410.6485039105478</v>
      </c>
      <c r="P176" s="27">
        <f t="shared" si="75"/>
        <v>2525.4197744716057</v>
      </c>
      <c r="Q176" s="27">
        <f t="shared" si="75"/>
        <v>2633.7663703333797</v>
      </c>
      <c r="R176" s="27">
        <f t="shared" si="75"/>
        <v>2748.0416301979026</v>
      </c>
      <c r="S176" s="27">
        <f t="shared" si="75"/>
        <v>2917.2993340500752</v>
      </c>
      <c r="T176" s="27">
        <f t="shared" si="75"/>
        <v>3455.0246653672061</v>
      </c>
      <c r="U176" s="27">
        <f t="shared" si="75"/>
        <v>4055.9227907491891</v>
      </c>
      <c r="V176" s="27">
        <f t="shared" si="75"/>
        <v>4606.8264427639388</v>
      </c>
      <c r="W176" s="27">
        <f t="shared" si="75"/>
        <v>5023.2797314236268</v>
      </c>
      <c r="X176" s="27">
        <f t="shared" si="75"/>
        <v>5190.2158341979894</v>
      </c>
      <c r="Y176" s="27">
        <f t="shared" si="75"/>
        <v>5313.4746608453688</v>
      </c>
      <c r="Z176" s="27">
        <f t="shared" si="75"/>
        <v>5417.2500373278126</v>
      </c>
      <c r="AA176" s="27">
        <f t="shared" si="75"/>
        <v>5538.4942119462357</v>
      </c>
      <c r="AB176" s="27">
        <f t="shared" si="75"/>
        <v>5629.5518816519852</v>
      </c>
      <c r="AC176" s="27">
        <f t="shared" si="75"/>
        <v>5737.8984775137596</v>
      </c>
      <c r="AD176" s="27">
        <f t="shared" si="75"/>
        <v>5852.1737373782826</v>
      </c>
      <c r="AE176" s="27">
        <f t="shared" si="75"/>
        <v>6021.4314412304548</v>
      </c>
      <c r="AF176" s="27">
        <f t="shared" si="75"/>
        <v>6559.1567725475861</v>
      </c>
      <c r="AG176" s="27">
        <f t="shared" si="75"/>
        <v>6559.1567725475861</v>
      </c>
      <c r="AH176" s="27">
        <f t="shared" si="75"/>
        <v>6559.1567725475861</v>
      </c>
      <c r="AI176" s="27">
        <f t="shared" si="75"/>
        <v>6559.1567725475861</v>
      </c>
      <c r="AJ176" s="27">
        <f t="shared" si="75"/>
        <v>6559.1567725475861</v>
      </c>
      <c r="AK176" s="27">
        <f t="shared" si="75"/>
        <v>6559.1567725475861</v>
      </c>
      <c r="AL176" s="27">
        <f t="shared" si="75"/>
        <v>6559.1567725475861</v>
      </c>
      <c r="AM176" s="27">
        <f t="shared" si="75"/>
        <v>6559.1567725475861</v>
      </c>
      <c r="AN176" s="27">
        <f t="shared" si="75"/>
        <v>6559.1567725475861</v>
      </c>
      <c r="AO176" s="27">
        <f t="shared" si="75"/>
        <v>6559.1567725475861</v>
      </c>
      <c r="AP176" s="27">
        <f t="shared" si="75"/>
        <v>6559.1567725475861</v>
      </c>
      <c r="AQ176" s="27">
        <f t="shared" si="75"/>
        <v>6559.1567725475861</v>
      </c>
      <c r="AR176" s="27">
        <f t="shared" si="75"/>
        <v>6559.1567725475861</v>
      </c>
      <c r="AS176" s="27">
        <f t="shared" si="75"/>
        <v>6559.1567725475861</v>
      </c>
      <c r="AT176" s="27">
        <f t="shared" si="75"/>
        <v>6559.1567725475861</v>
      </c>
      <c r="AU176" s="27">
        <f t="shared" si="75"/>
        <v>6559.1567725475861</v>
      </c>
      <c r="AV176" s="27">
        <f t="shared" si="75"/>
        <v>6559.1567725475861</v>
      </c>
      <c r="AW176" s="27">
        <f t="shared" si="75"/>
        <v>6559.1567725475861</v>
      </c>
      <c r="AX176" s="27">
        <f t="shared" si="75"/>
        <v>6559.1567725475861</v>
      </c>
      <c r="AY176" s="27">
        <f t="shared" si="75"/>
        <v>6559.1567725475861</v>
      </c>
    </row>
    <row r="177" spans="1:51" x14ac:dyDescent="0.25">
      <c r="A177" s="99"/>
      <c r="B177" s="99" t="s">
        <v>130</v>
      </c>
      <c r="C177" s="104">
        <f>C156+C175</f>
        <v>149.06814049051587</v>
      </c>
      <c r="D177" s="104"/>
      <c r="E177" s="104">
        <f>E156+E175</f>
        <v>541.13087216556551</v>
      </c>
      <c r="F177" s="104">
        <f t="shared" ref="F177:N177" si="76">F156+F175</f>
        <v>528.00957461266489</v>
      </c>
      <c r="G177" s="104">
        <f t="shared" si="76"/>
        <v>696.33645456753834</v>
      </c>
      <c r="H177" s="104">
        <f t="shared" si="76"/>
        <v>1801.0761022741294</v>
      </c>
      <c r="I177" s="104">
        <f t="shared" si="76"/>
        <v>3305.0627870339636</v>
      </c>
      <c r="J177" s="104">
        <f t="shared" si="76"/>
        <v>2992.6870971162598</v>
      </c>
      <c r="K177" s="104">
        <f t="shared" si="76"/>
        <v>2551.1868759546387</v>
      </c>
      <c r="L177" s="104">
        <f t="shared" si="76"/>
        <v>1654.4955044801141</v>
      </c>
      <c r="M177" s="104">
        <f t="shared" si="76"/>
        <v>1438.4493145503236</v>
      </c>
      <c r="N177" s="104">
        <f t="shared" si="76"/>
        <v>1438.33550147142</v>
      </c>
    </row>
    <row r="178" spans="1:51" x14ac:dyDescent="0.25">
      <c r="A178" s="99"/>
      <c r="B178" s="99" t="s">
        <v>189</v>
      </c>
      <c r="C178" s="102">
        <f>C177-C73</f>
        <v>1.4546786246114607E-3</v>
      </c>
      <c r="D178" s="102">
        <f t="shared" ref="D178:AY178" si="77">D177-D73</f>
        <v>-363.20237667806083</v>
      </c>
      <c r="E178" s="102">
        <f t="shared" si="77"/>
        <v>-8.7855087645039021E-4</v>
      </c>
      <c r="F178" s="102">
        <f t="shared" si="77"/>
        <v>5.9883124550879074E-3</v>
      </c>
      <c r="G178" s="102">
        <f t="shared" si="77"/>
        <v>-7.7409089517459506E-3</v>
      </c>
      <c r="H178" s="102">
        <f t="shared" si="77"/>
        <v>5.1215946841693949E-3</v>
      </c>
      <c r="I178" s="102">
        <f t="shared" si="77"/>
        <v>-1.0904563174790383E-2</v>
      </c>
      <c r="J178" s="102">
        <f t="shared" si="77"/>
        <v>7.8948860668788257E-3</v>
      </c>
      <c r="K178" s="102">
        <f t="shared" si="77"/>
        <v>-7.6259111483523156E-4</v>
      </c>
      <c r="L178" s="102">
        <f t="shared" si="77"/>
        <v>8.4240543872056151E-3</v>
      </c>
      <c r="M178" s="102">
        <f t="shared" si="77"/>
        <v>-2.4254903710243525E-3</v>
      </c>
      <c r="N178" s="102">
        <f t="shared" si="77"/>
        <v>1.9329669551552797E-2</v>
      </c>
      <c r="O178" s="102">
        <f t="shared" si="77"/>
        <v>-1606.3438005080259</v>
      </c>
      <c r="P178" s="102">
        <f t="shared" si="77"/>
        <v>-1254.1900651895389</v>
      </c>
      <c r="Q178" s="102">
        <f t="shared" si="77"/>
        <v>-1571.5377633853204</v>
      </c>
      <c r="R178" s="102">
        <f t="shared" si="77"/>
        <v>-1648.5676784020723</v>
      </c>
      <c r="S178" s="102">
        <f t="shared" si="77"/>
        <v>-2212.8372788791571</v>
      </c>
      <c r="T178" s="102">
        <f t="shared" si="77"/>
        <v>-4038.25633882685</v>
      </c>
      <c r="U178" s="102">
        <f t="shared" si="77"/>
        <v>-4877.4645855606786</v>
      </c>
      <c r="V178" s="102">
        <f t="shared" si="77"/>
        <v>-4196.9241062963083</v>
      </c>
      <c r="W178" s="102">
        <f t="shared" si="77"/>
        <v>-3583.0823637478602</v>
      </c>
      <c r="X178" s="102">
        <f t="shared" si="77"/>
        <v>-2029.3188280731397</v>
      </c>
      <c r="Y178" s="102">
        <f t="shared" si="77"/>
        <v>-1635.8059812289089</v>
      </c>
      <c r="Z178" s="102">
        <f t="shared" si="77"/>
        <v>-1695.8241915559022</v>
      </c>
      <c r="AA178" s="102">
        <f t="shared" si="77"/>
        <v>-1827.4295807531353</v>
      </c>
      <c r="AB178" s="102">
        <f t="shared" si="77"/>
        <v>-1420.0977934220812</v>
      </c>
      <c r="AC178" s="102">
        <f t="shared" si="77"/>
        <v>-1571.5377633853204</v>
      </c>
      <c r="AD178" s="102">
        <f t="shared" si="77"/>
        <v>-1648.5676784020723</v>
      </c>
      <c r="AE178" s="102">
        <f t="shared" si="77"/>
        <v>-2212.8372788791571</v>
      </c>
      <c r="AF178" s="102">
        <f t="shared" si="77"/>
        <v>-4038.25633882685</v>
      </c>
      <c r="AG178" s="102">
        <f t="shared" si="77"/>
        <v>0</v>
      </c>
      <c r="AH178" s="102">
        <f t="shared" si="77"/>
        <v>0</v>
      </c>
      <c r="AI178" s="102">
        <f t="shared" si="77"/>
        <v>0</v>
      </c>
      <c r="AJ178" s="102">
        <f t="shared" si="77"/>
        <v>0</v>
      </c>
      <c r="AK178" s="102">
        <f t="shared" si="77"/>
        <v>0</v>
      </c>
      <c r="AL178" s="102">
        <f t="shared" si="77"/>
        <v>0</v>
      </c>
      <c r="AM178" s="102">
        <f t="shared" si="77"/>
        <v>0</v>
      </c>
      <c r="AN178" s="102">
        <f t="shared" si="77"/>
        <v>0</v>
      </c>
      <c r="AO178" s="102">
        <f t="shared" si="77"/>
        <v>0</v>
      </c>
      <c r="AP178" s="102">
        <f t="shared" si="77"/>
        <v>0</v>
      </c>
      <c r="AQ178" s="102">
        <f t="shared" si="77"/>
        <v>0</v>
      </c>
      <c r="AR178" s="102">
        <f t="shared" si="77"/>
        <v>0</v>
      </c>
      <c r="AS178" s="102">
        <f t="shared" si="77"/>
        <v>0</v>
      </c>
      <c r="AT178" s="102">
        <f t="shared" si="77"/>
        <v>0</v>
      </c>
      <c r="AU178" s="102">
        <f t="shared" si="77"/>
        <v>0</v>
      </c>
      <c r="AV178" s="102">
        <f t="shared" si="77"/>
        <v>0</v>
      </c>
      <c r="AW178" s="102">
        <f t="shared" si="77"/>
        <v>0</v>
      </c>
      <c r="AX178" s="102">
        <f t="shared" si="77"/>
        <v>0</v>
      </c>
      <c r="AY178" s="102">
        <f t="shared" si="77"/>
        <v>0</v>
      </c>
    </row>
    <row r="179" spans="1:51" ht="15.75" thickBot="1" x14ac:dyDescent="0.3">
      <c r="A179" s="99"/>
      <c r="B179" s="99"/>
      <c r="C179" s="102"/>
      <c r="D179" s="102"/>
      <c r="E179" s="102"/>
      <c r="F179" s="102"/>
      <c r="G179" s="102"/>
      <c r="H179" s="102"/>
      <c r="I179" s="102"/>
      <c r="J179" s="102"/>
      <c r="K179" s="102"/>
      <c r="L179" s="102"/>
      <c r="M179" s="102"/>
      <c r="N179" s="102"/>
    </row>
    <row r="180" spans="1:51" ht="15.75" thickBot="1" x14ac:dyDescent="0.3">
      <c r="A180" s="99"/>
      <c r="B180" s="253" t="s">
        <v>39</v>
      </c>
      <c r="C180" s="146">
        <f>C$4</f>
        <v>44197</v>
      </c>
      <c r="D180" s="146">
        <f t="shared" ref="D180:AY180" si="78">D$4</f>
        <v>44228</v>
      </c>
      <c r="E180" s="146">
        <f t="shared" si="78"/>
        <v>44256</v>
      </c>
      <c r="F180" s="146">
        <f t="shared" si="78"/>
        <v>44287</v>
      </c>
      <c r="G180" s="146">
        <f t="shared" si="78"/>
        <v>44317</v>
      </c>
      <c r="H180" s="146">
        <f t="shared" si="78"/>
        <v>44348</v>
      </c>
      <c r="I180" s="146">
        <f t="shared" si="78"/>
        <v>44378</v>
      </c>
      <c r="J180" s="146">
        <f t="shared" si="78"/>
        <v>44409</v>
      </c>
      <c r="K180" s="146">
        <f t="shared" si="78"/>
        <v>44440</v>
      </c>
      <c r="L180" s="146">
        <f t="shared" si="78"/>
        <v>44470</v>
      </c>
      <c r="M180" s="146">
        <f t="shared" si="78"/>
        <v>44501</v>
      </c>
      <c r="N180" s="146">
        <f t="shared" si="78"/>
        <v>44531</v>
      </c>
      <c r="O180" s="146">
        <f t="shared" si="78"/>
        <v>44562</v>
      </c>
      <c r="P180" s="146">
        <f t="shared" si="78"/>
        <v>44593</v>
      </c>
      <c r="Q180" s="146">
        <f t="shared" si="78"/>
        <v>44621</v>
      </c>
      <c r="R180" s="146">
        <f t="shared" si="78"/>
        <v>44652</v>
      </c>
      <c r="S180" s="146">
        <f t="shared" si="78"/>
        <v>44682</v>
      </c>
      <c r="T180" s="146">
        <f t="shared" si="78"/>
        <v>44713</v>
      </c>
      <c r="U180" s="146">
        <f t="shared" si="78"/>
        <v>44743</v>
      </c>
      <c r="V180" s="146">
        <f t="shared" si="78"/>
        <v>44774</v>
      </c>
      <c r="W180" s="146">
        <f t="shared" si="78"/>
        <v>44805</v>
      </c>
      <c r="X180" s="146">
        <f t="shared" si="78"/>
        <v>44835</v>
      </c>
      <c r="Y180" s="146">
        <f t="shared" si="78"/>
        <v>44866</v>
      </c>
      <c r="Z180" s="146">
        <f t="shared" si="78"/>
        <v>44896</v>
      </c>
      <c r="AA180" s="146">
        <f t="shared" si="78"/>
        <v>44927</v>
      </c>
      <c r="AB180" s="146">
        <f t="shared" si="78"/>
        <v>44958</v>
      </c>
      <c r="AC180" s="146">
        <f t="shared" si="78"/>
        <v>44986</v>
      </c>
      <c r="AD180" s="146">
        <f t="shared" si="78"/>
        <v>45017</v>
      </c>
      <c r="AE180" s="146">
        <f t="shared" si="78"/>
        <v>45047</v>
      </c>
      <c r="AF180" s="146">
        <f t="shared" si="78"/>
        <v>45078</v>
      </c>
      <c r="AG180" s="146">
        <f t="shared" si="78"/>
        <v>45108</v>
      </c>
      <c r="AH180" s="146">
        <f t="shared" si="78"/>
        <v>45139</v>
      </c>
      <c r="AI180" s="146">
        <f t="shared" si="78"/>
        <v>45170</v>
      </c>
      <c r="AJ180" s="146">
        <f t="shared" si="78"/>
        <v>45200</v>
      </c>
      <c r="AK180" s="146">
        <f t="shared" si="78"/>
        <v>45231</v>
      </c>
      <c r="AL180" s="146">
        <f t="shared" si="78"/>
        <v>45261</v>
      </c>
      <c r="AM180" s="146">
        <f t="shared" si="78"/>
        <v>45292</v>
      </c>
      <c r="AN180" s="146">
        <f t="shared" si="78"/>
        <v>45323</v>
      </c>
      <c r="AO180" s="146">
        <f t="shared" si="78"/>
        <v>45352</v>
      </c>
      <c r="AP180" s="146">
        <f t="shared" si="78"/>
        <v>45383</v>
      </c>
      <c r="AQ180" s="146">
        <f t="shared" si="78"/>
        <v>45413</v>
      </c>
      <c r="AR180" s="146">
        <f t="shared" si="78"/>
        <v>45444</v>
      </c>
      <c r="AS180" s="146">
        <f t="shared" si="78"/>
        <v>45474</v>
      </c>
      <c r="AT180" s="146">
        <f t="shared" si="78"/>
        <v>45505</v>
      </c>
      <c r="AU180" s="146">
        <f t="shared" si="78"/>
        <v>45536</v>
      </c>
      <c r="AV180" s="146">
        <f t="shared" si="78"/>
        <v>45566</v>
      </c>
      <c r="AW180" s="146">
        <f t="shared" si="78"/>
        <v>45597</v>
      </c>
      <c r="AX180" s="146">
        <f t="shared" si="78"/>
        <v>45627</v>
      </c>
      <c r="AY180" s="146">
        <f t="shared" si="78"/>
        <v>45658</v>
      </c>
    </row>
    <row r="181" spans="1:51" x14ac:dyDescent="0.25">
      <c r="A181" s="99"/>
      <c r="B181" s="247" t="s">
        <v>131</v>
      </c>
      <c r="C181" s="112">
        <f>C156*'Revised Summary'!C41</f>
        <v>0</v>
      </c>
      <c r="D181" s="112">
        <f>D156*'Revised Summary'!D41</f>
        <v>276.62750434676241</v>
      </c>
      <c r="E181" s="112">
        <f>E156*'Revised Summary'!E41</f>
        <v>416.70101403789221</v>
      </c>
      <c r="F181" s="112">
        <f>F156*'Revised Summary'!F41</f>
        <v>434.39964886715296</v>
      </c>
      <c r="G181" s="112">
        <f>G156*'Revised Summary'!G41</f>
        <v>549.93601497283953</v>
      </c>
      <c r="H181" s="112">
        <f>H156*'Revised Summary'!H41</f>
        <v>1481.2250811241431</v>
      </c>
      <c r="I181" s="112">
        <f>I156*'Revised Summary'!I41</f>
        <v>2616.4954102863871</v>
      </c>
      <c r="J181" s="112">
        <f>J156*'Revised Summary'!J41</f>
        <v>2010.9367798735782</v>
      </c>
      <c r="K181" s="112">
        <f>K156*'Revised Summary'!K41</f>
        <v>2066.7481545061632</v>
      </c>
      <c r="L181" s="112">
        <f>L156*'Revised Summary'!L41</f>
        <v>1177.841623264643</v>
      </c>
      <c r="M181" s="112">
        <f>M156*'Revised Summary'!M41</f>
        <v>1170.3948916923323</v>
      </c>
      <c r="N181" s="112">
        <f>N156*'Revised Summary'!N41</f>
        <v>1212.4888850952741</v>
      </c>
      <c r="O181" s="221">
        <f>O156*'Revised Summary'!O41</f>
        <v>0</v>
      </c>
      <c r="P181" s="221">
        <f>P156*'Revised Summary'!P41</f>
        <v>0</v>
      </c>
      <c r="Q181" s="221">
        <f>Q156*'Revised Summary'!Q41</f>
        <v>0</v>
      </c>
      <c r="R181" s="221">
        <f>R156*'Revised Summary'!R41</f>
        <v>0</v>
      </c>
      <c r="S181" s="221">
        <f>S156*'Revised Summary'!S41</f>
        <v>0</v>
      </c>
      <c r="T181" s="221">
        <f>T156*'Revised Summary'!T41</f>
        <v>0</v>
      </c>
      <c r="U181" s="221">
        <f>U156*'Revised Summary'!U41</f>
        <v>0</v>
      </c>
      <c r="V181" s="221">
        <f>V156*'Revised Summary'!V41</f>
        <v>0</v>
      </c>
      <c r="W181" s="221">
        <f>W156*'Revised Summary'!W41</f>
        <v>0</v>
      </c>
      <c r="X181" s="221">
        <f>X156*'Revised Summary'!X41</f>
        <v>0</v>
      </c>
      <c r="Y181" s="221">
        <f>Y156*'Revised Summary'!Y41</f>
        <v>0</v>
      </c>
      <c r="Z181" s="221">
        <f>Z156*'Revised Summary'!Z41</f>
        <v>0</v>
      </c>
      <c r="AA181" s="221">
        <f>AA156*'Revised Summary'!AA41</f>
        <v>0</v>
      </c>
      <c r="AB181" s="221">
        <f>AB156*'Revised Summary'!AB41</f>
        <v>0</v>
      </c>
      <c r="AC181" s="221">
        <f>AC156*'Revised Summary'!AC41</f>
        <v>0</v>
      </c>
      <c r="AD181" s="221">
        <f>AD156*'Revised Summary'!AD41</f>
        <v>0</v>
      </c>
      <c r="AE181" s="221">
        <f>AE156*'Revised Summary'!AE41</f>
        <v>0</v>
      </c>
      <c r="AF181" s="221">
        <f>AF156*'Revised Summary'!AF41</f>
        <v>0</v>
      </c>
      <c r="AG181" s="221">
        <f>AG156*'Revised Summary'!AG41</f>
        <v>0</v>
      </c>
      <c r="AH181" s="221">
        <f>AH156*'Revised Summary'!AH41</f>
        <v>0</v>
      </c>
      <c r="AI181" s="221">
        <f>AI156*'Revised Summary'!AI41</f>
        <v>0</v>
      </c>
      <c r="AJ181" s="221">
        <f>AJ156*'Revised Summary'!AJ41</f>
        <v>0</v>
      </c>
      <c r="AK181" s="221">
        <f>AK156*'Revised Summary'!AK41</f>
        <v>0</v>
      </c>
      <c r="AL181" s="221">
        <f>AL156*'Revised Summary'!AL41</f>
        <v>0</v>
      </c>
      <c r="AM181" s="221">
        <f>AM156*'Revised Summary'!AM41</f>
        <v>0</v>
      </c>
      <c r="AN181" s="221">
        <f>AN156*'Revised Summary'!AN41</f>
        <v>0</v>
      </c>
      <c r="AO181" s="221">
        <f>AO156*'Revised Summary'!AO41</f>
        <v>0</v>
      </c>
      <c r="AP181" s="221">
        <f>AP156*'Revised Summary'!AP41</f>
        <v>0</v>
      </c>
      <c r="AQ181" s="221">
        <f>AQ156*'Revised Summary'!AQ41</f>
        <v>0</v>
      </c>
      <c r="AR181" s="221">
        <f>AR156*'Revised Summary'!AR41</f>
        <v>0</v>
      </c>
      <c r="AS181" s="221">
        <f>AS156*'Revised Summary'!AS41</f>
        <v>0</v>
      </c>
      <c r="AT181" s="221">
        <f>AT156*'Revised Summary'!AT41</f>
        <v>0</v>
      </c>
      <c r="AU181" s="221">
        <f>AU156*'Revised Summary'!AU41</f>
        <v>0</v>
      </c>
      <c r="AV181" s="221">
        <f>AV156*'Revised Summary'!AV41</f>
        <v>0</v>
      </c>
      <c r="AW181" s="221">
        <f>AW156*'Revised Summary'!AW41</f>
        <v>0</v>
      </c>
      <c r="AX181" s="221">
        <f>AX156*'Revised Summary'!AX41</f>
        <v>0</v>
      </c>
      <c r="AY181" s="221">
        <f>AY156*'Revised Summary'!AY41</f>
        <v>0</v>
      </c>
    </row>
    <row r="182" spans="1:51" ht="15.75" thickBot="1" x14ac:dyDescent="0.3">
      <c r="A182" s="99"/>
      <c r="B182" s="79" t="s">
        <v>132</v>
      </c>
      <c r="C182" s="105">
        <f>C175*'Revised Summary'!C41</f>
        <v>0</v>
      </c>
      <c r="D182" s="105">
        <f>D175*'Revised Summary'!D41</f>
        <v>24.999335073933967</v>
      </c>
      <c r="E182" s="105">
        <f>E175*'Revised Summary'!E41</f>
        <v>41.361347481785891</v>
      </c>
      <c r="F182" s="105">
        <f>F175*'Revised Summary'!F41</f>
        <v>42.215249905667108</v>
      </c>
      <c r="G182" s="105">
        <f>G175*'Revised Summary'!G41</f>
        <v>64.029020621244115</v>
      </c>
      <c r="H182" s="105">
        <f>H175*'Revised Summary'!H41</f>
        <v>267.93430931849878</v>
      </c>
      <c r="I182" s="105">
        <f>I175*'Revised Summary'!I41</f>
        <v>458.6123389759432</v>
      </c>
      <c r="J182" s="105">
        <f>J175*'Revised Summary'!J41</f>
        <v>373.27335385166464</v>
      </c>
      <c r="K182" s="105">
        <f>K175*'Revised Summary'!K41</f>
        <v>335.48655028874896</v>
      </c>
      <c r="L182" s="105">
        <f>L175*'Revised Summary'!L41</f>
        <v>149.72772401822115</v>
      </c>
      <c r="M182" s="105">
        <f>M175*'Revised Summary'!M41</f>
        <v>134.74756420583432</v>
      </c>
      <c r="N182" s="105">
        <f>N175*'Revised Summary'!N41</f>
        <v>111.21288106277365</v>
      </c>
      <c r="O182" s="215">
        <f>O175*'Revised Summary'!O41</f>
        <v>0</v>
      </c>
      <c r="P182" s="215">
        <f>P175*'Revised Summary'!P41</f>
        <v>0</v>
      </c>
      <c r="Q182" s="215">
        <f>Q175*'Revised Summary'!Q41</f>
        <v>0</v>
      </c>
      <c r="R182" s="215">
        <f>R175*'Revised Summary'!R41</f>
        <v>0</v>
      </c>
      <c r="S182" s="215">
        <f>S175*'Revised Summary'!S41</f>
        <v>0</v>
      </c>
      <c r="T182" s="215">
        <f>T175*'Revised Summary'!T41</f>
        <v>0</v>
      </c>
      <c r="U182" s="215">
        <f>U175*'Revised Summary'!U41</f>
        <v>0</v>
      </c>
      <c r="V182" s="215">
        <f>V175*'Revised Summary'!V41</f>
        <v>0</v>
      </c>
      <c r="W182" s="215">
        <f>W175*'Revised Summary'!W41</f>
        <v>0</v>
      </c>
      <c r="X182" s="215">
        <f>X175*'Revised Summary'!X41</f>
        <v>0</v>
      </c>
      <c r="Y182" s="215">
        <f>Y175*'Revised Summary'!Y41</f>
        <v>0</v>
      </c>
      <c r="Z182" s="215">
        <f>Z175*'Revised Summary'!Z41</f>
        <v>0</v>
      </c>
      <c r="AA182" s="215">
        <f>AA175*'Revised Summary'!AA41</f>
        <v>0</v>
      </c>
      <c r="AB182" s="215">
        <f>AB175*'Revised Summary'!AB41</f>
        <v>0</v>
      </c>
      <c r="AC182" s="215">
        <f>AC175*'Revised Summary'!AC41</f>
        <v>0</v>
      </c>
      <c r="AD182" s="215">
        <f>AD175*'Revised Summary'!AD41</f>
        <v>0</v>
      </c>
      <c r="AE182" s="215">
        <f>AE175*'Revised Summary'!AE41</f>
        <v>0</v>
      </c>
      <c r="AF182" s="215">
        <f>AF175*'Revised Summary'!AF41</f>
        <v>0</v>
      </c>
      <c r="AG182" s="215">
        <f>AG175*'Revised Summary'!AG41</f>
        <v>0</v>
      </c>
      <c r="AH182" s="215">
        <f>AH175*'Revised Summary'!AH41</f>
        <v>0</v>
      </c>
      <c r="AI182" s="215">
        <f>AI175*'Revised Summary'!AI41</f>
        <v>0</v>
      </c>
      <c r="AJ182" s="215">
        <f>AJ175*'Revised Summary'!AJ41</f>
        <v>0</v>
      </c>
      <c r="AK182" s="215">
        <f>AK175*'Revised Summary'!AK41</f>
        <v>0</v>
      </c>
      <c r="AL182" s="215">
        <f>AL175*'Revised Summary'!AL41</f>
        <v>0</v>
      </c>
      <c r="AM182" s="215">
        <f>AM175*'Revised Summary'!AM41</f>
        <v>0</v>
      </c>
      <c r="AN182" s="215">
        <f>AN175*'Revised Summary'!AN41</f>
        <v>0</v>
      </c>
      <c r="AO182" s="215">
        <f>AO175*'Revised Summary'!AO41</f>
        <v>0</v>
      </c>
      <c r="AP182" s="215">
        <f>AP175*'Revised Summary'!AP41</f>
        <v>0</v>
      </c>
      <c r="AQ182" s="215">
        <f>AQ175*'Revised Summary'!AQ41</f>
        <v>0</v>
      </c>
      <c r="AR182" s="215">
        <f>AR175*'Revised Summary'!AR41</f>
        <v>0</v>
      </c>
      <c r="AS182" s="215">
        <f>AS175*'Revised Summary'!AS41</f>
        <v>0</v>
      </c>
      <c r="AT182" s="215">
        <f>AT175*'Revised Summary'!AT41</f>
        <v>0</v>
      </c>
      <c r="AU182" s="215">
        <f>AU175*'Revised Summary'!AU41</f>
        <v>0</v>
      </c>
      <c r="AV182" s="215">
        <f>AV175*'Revised Summary'!AV41</f>
        <v>0</v>
      </c>
      <c r="AW182" s="215">
        <f>AW175*'Revised Summary'!AW41</f>
        <v>0</v>
      </c>
      <c r="AX182" s="215">
        <f>AX175*'Revised Summary'!AX41</f>
        <v>0</v>
      </c>
      <c r="AY182" s="215">
        <f>AY175*'Revised Summary'!AY41</f>
        <v>0</v>
      </c>
    </row>
    <row r="183" spans="1:51" x14ac:dyDescent="0.25">
      <c r="A183" s="99"/>
      <c r="B183" s="247" t="s">
        <v>133</v>
      </c>
      <c r="C183" s="106">
        <f>IFERROR(C181/C73,0)</f>
        <v>0</v>
      </c>
      <c r="D183" s="106">
        <f t="shared" ref="D183:AY183" si="79">IFERROR(D181/D73,0)</f>
        <v>0.76163462055745967</v>
      </c>
      <c r="E183" s="106">
        <f t="shared" si="79"/>
        <v>0.77005463731557566</v>
      </c>
      <c r="F183" s="106">
        <f t="shared" si="79"/>
        <v>0.82272101958823451</v>
      </c>
      <c r="G183" s="106">
        <f t="shared" si="79"/>
        <v>0.7897473958213046</v>
      </c>
      <c r="H183" s="106">
        <f t="shared" si="79"/>
        <v>0.82241349564432942</v>
      </c>
      <c r="I183" s="106">
        <f t="shared" si="79"/>
        <v>0.79166023345821257</v>
      </c>
      <c r="J183" s="106">
        <f t="shared" si="79"/>
        <v>0.67195200152926371</v>
      </c>
      <c r="K183" s="106">
        <f t="shared" si="79"/>
        <v>0.81011217022212678</v>
      </c>
      <c r="L183" s="106">
        <f t="shared" si="79"/>
        <v>0.71190741662459212</v>
      </c>
      <c r="M183" s="106">
        <f t="shared" si="79"/>
        <v>0.81364904995646303</v>
      </c>
      <c r="N183" s="106">
        <f t="shared" si="79"/>
        <v>0.8429919018266433</v>
      </c>
      <c r="O183" s="216">
        <f t="shared" si="79"/>
        <v>0</v>
      </c>
      <c r="P183" s="216">
        <f t="shared" si="79"/>
        <v>0</v>
      </c>
      <c r="Q183" s="216">
        <f t="shared" si="79"/>
        <v>0</v>
      </c>
      <c r="R183" s="216">
        <f t="shared" si="79"/>
        <v>0</v>
      </c>
      <c r="S183" s="216">
        <f t="shared" si="79"/>
        <v>0</v>
      </c>
      <c r="T183" s="216">
        <f t="shared" si="79"/>
        <v>0</v>
      </c>
      <c r="U183" s="216">
        <f t="shared" si="79"/>
        <v>0</v>
      </c>
      <c r="V183" s="216">
        <f t="shared" si="79"/>
        <v>0</v>
      </c>
      <c r="W183" s="216">
        <f t="shared" si="79"/>
        <v>0</v>
      </c>
      <c r="X183" s="216">
        <f t="shared" si="79"/>
        <v>0</v>
      </c>
      <c r="Y183" s="216">
        <f t="shared" si="79"/>
        <v>0</v>
      </c>
      <c r="Z183" s="216">
        <f t="shared" si="79"/>
        <v>0</v>
      </c>
      <c r="AA183" s="216">
        <f t="shared" si="79"/>
        <v>0</v>
      </c>
      <c r="AB183" s="216">
        <f t="shared" si="79"/>
        <v>0</v>
      </c>
      <c r="AC183" s="216">
        <f t="shared" si="79"/>
        <v>0</v>
      </c>
      <c r="AD183" s="216">
        <f t="shared" si="79"/>
        <v>0</v>
      </c>
      <c r="AE183" s="216">
        <f t="shared" si="79"/>
        <v>0</v>
      </c>
      <c r="AF183" s="216">
        <f t="shared" si="79"/>
        <v>0</v>
      </c>
      <c r="AG183" s="216">
        <f t="shared" si="79"/>
        <v>0</v>
      </c>
      <c r="AH183" s="216">
        <f t="shared" si="79"/>
        <v>0</v>
      </c>
      <c r="AI183" s="216">
        <f t="shared" si="79"/>
        <v>0</v>
      </c>
      <c r="AJ183" s="216">
        <f t="shared" si="79"/>
        <v>0</v>
      </c>
      <c r="AK183" s="216">
        <f t="shared" si="79"/>
        <v>0</v>
      </c>
      <c r="AL183" s="216">
        <f t="shared" si="79"/>
        <v>0</v>
      </c>
      <c r="AM183" s="216">
        <f t="shared" si="79"/>
        <v>0</v>
      </c>
      <c r="AN183" s="216">
        <f t="shared" si="79"/>
        <v>0</v>
      </c>
      <c r="AO183" s="216">
        <f t="shared" si="79"/>
        <v>0</v>
      </c>
      <c r="AP183" s="216">
        <f t="shared" si="79"/>
        <v>0</v>
      </c>
      <c r="AQ183" s="216">
        <f t="shared" si="79"/>
        <v>0</v>
      </c>
      <c r="AR183" s="216">
        <f t="shared" si="79"/>
        <v>0</v>
      </c>
      <c r="AS183" s="216">
        <f t="shared" si="79"/>
        <v>0</v>
      </c>
      <c r="AT183" s="216">
        <f t="shared" si="79"/>
        <v>0</v>
      </c>
      <c r="AU183" s="216">
        <f t="shared" si="79"/>
        <v>0</v>
      </c>
      <c r="AV183" s="216">
        <f t="shared" si="79"/>
        <v>0</v>
      </c>
      <c r="AW183" s="216">
        <f t="shared" si="79"/>
        <v>0</v>
      </c>
      <c r="AX183" s="216">
        <f t="shared" si="79"/>
        <v>0</v>
      </c>
      <c r="AY183" s="216">
        <f t="shared" si="79"/>
        <v>0</v>
      </c>
    </row>
    <row r="184" spans="1:51" ht="15.75" thickBot="1" x14ac:dyDescent="0.3">
      <c r="A184" s="99"/>
      <c r="B184" s="79" t="s">
        <v>134</v>
      </c>
      <c r="C184" s="107">
        <f>IFERROR(C182/C73,0)</f>
        <v>0</v>
      </c>
      <c r="D184" s="107">
        <f t="shared" ref="D184:AY184" si="80">IFERROR(D182/D73,0)</f>
        <v>6.8830317969238247E-2</v>
      </c>
      <c r="E184" s="107">
        <f t="shared" si="80"/>
        <v>7.6434893031179049E-2</v>
      </c>
      <c r="F184" s="107">
        <f t="shared" si="80"/>
        <v>7.9952581764595368E-2</v>
      </c>
      <c r="G184" s="107">
        <f t="shared" si="80"/>
        <v>9.1950246784825621E-2</v>
      </c>
      <c r="H184" s="107">
        <f t="shared" si="80"/>
        <v>0.14876388115332459</v>
      </c>
      <c r="I184" s="107">
        <f t="shared" si="80"/>
        <v>0.13876009486321744</v>
      </c>
      <c r="J184" s="107">
        <f t="shared" si="80"/>
        <v>0.12472882277976714</v>
      </c>
      <c r="K184" s="107">
        <f t="shared" si="80"/>
        <v>0.13150210718329813</v>
      </c>
      <c r="L184" s="107">
        <f t="shared" si="80"/>
        <v>9.0497971117244225E-2</v>
      </c>
      <c r="M184" s="107">
        <f t="shared" si="80"/>
        <v>9.3675415347630811E-2</v>
      </c>
      <c r="N184" s="107">
        <f t="shared" si="80"/>
        <v>7.7321581473599313E-2</v>
      </c>
      <c r="O184" s="217">
        <f t="shared" si="80"/>
        <v>0</v>
      </c>
      <c r="P184" s="217">
        <f t="shared" si="80"/>
        <v>0</v>
      </c>
      <c r="Q184" s="217">
        <f t="shared" si="80"/>
        <v>0</v>
      </c>
      <c r="R184" s="217">
        <f t="shared" si="80"/>
        <v>0</v>
      </c>
      <c r="S184" s="217">
        <f t="shared" si="80"/>
        <v>0</v>
      </c>
      <c r="T184" s="217">
        <f t="shared" si="80"/>
        <v>0</v>
      </c>
      <c r="U184" s="217">
        <f t="shared" si="80"/>
        <v>0</v>
      </c>
      <c r="V184" s="217">
        <f t="shared" si="80"/>
        <v>0</v>
      </c>
      <c r="W184" s="217">
        <f t="shared" si="80"/>
        <v>0</v>
      </c>
      <c r="X184" s="217">
        <f t="shared" si="80"/>
        <v>0</v>
      </c>
      <c r="Y184" s="217">
        <f t="shared" si="80"/>
        <v>0</v>
      </c>
      <c r="Z184" s="217">
        <f t="shared" si="80"/>
        <v>0</v>
      </c>
      <c r="AA184" s="217">
        <f t="shared" si="80"/>
        <v>0</v>
      </c>
      <c r="AB184" s="217">
        <f t="shared" si="80"/>
        <v>0</v>
      </c>
      <c r="AC184" s="217">
        <f t="shared" si="80"/>
        <v>0</v>
      </c>
      <c r="AD184" s="217">
        <f t="shared" si="80"/>
        <v>0</v>
      </c>
      <c r="AE184" s="217">
        <f t="shared" si="80"/>
        <v>0</v>
      </c>
      <c r="AF184" s="217">
        <f t="shared" si="80"/>
        <v>0</v>
      </c>
      <c r="AG184" s="217">
        <f t="shared" si="80"/>
        <v>0</v>
      </c>
      <c r="AH184" s="217">
        <f t="shared" si="80"/>
        <v>0</v>
      </c>
      <c r="AI184" s="217">
        <f t="shared" si="80"/>
        <v>0</v>
      </c>
      <c r="AJ184" s="217">
        <f t="shared" si="80"/>
        <v>0</v>
      </c>
      <c r="AK184" s="217">
        <f t="shared" si="80"/>
        <v>0</v>
      </c>
      <c r="AL184" s="217">
        <f t="shared" si="80"/>
        <v>0</v>
      </c>
      <c r="AM184" s="217">
        <f t="shared" si="80"/>
        <v>0</v>
      </c>
      <c r="AN184" s="217">
        <f t="shared" si="80"/>
        <v>0</v>
      </c>
      <c r="AO184" s="217">
        <f t="shared" si="80"/>
        <v>0</v>
      </c>
      <c r="AP184" s="217">
        <f t="shared" si="80"/>
        <v>0</v>
      </c>
      <c r="AQ184" s="217">
        <f t="shared" si="80"/>
        <v>0</v>
      </c>
      <c r="AR184" s="217">
        <f t="shared" si="80"/>
        <v>0</v>
      </c>
      <c r="AS184" s="217">
        <f t="shared" si="80"/>
        <v>0</v>
      </c>
      <c r="AT184" s="217">
        <f t="shared" si="80"/>
        <v>0</v>
      </c>
      <c r="AU184" s="217">
        <f t="shared" si="80"/>
        <v>0</v>
      </c>
      <c r="AV184" s="217">
        <f t="shared" si="80"/>
        <v>0</v>
      </c>
      <c r="AW184" s="217">
        <f t="shared" si="80"/>
        <v>0</v>
      </c>
      <c r="AX184" s="217">
        <f t="shared" si="80"/>
        <v>0</v>
      </c>
      <c r="AY184" s="217">
        <f t="shared" si="80"/>
        <v>0</v>
      </c>
    </row>
    <row r="185" spans="1:51" ht="15.75" thickBot="1" x14ac:dyDescent="0.3">
      <c r="A185" s="99"/>
      <c r="B185" s="254" t="s">
        <v>135</v>
      </c>
      <c r="C185" s="109">
        <f>C183+C184</f>
        <v>0</v>
      </c>
      <c r="D185" s="109">
        <f t="shared" ref="D185:AY185" si="81">D183+D184</f>
        <v>0.83046493852669789</v>
      </c>
      <c r="E185" s="110">
        <f t="shared" si="81"/>
        <v>0.84648953034675467</v>
      </c>
      <c r="F185" s="110">
        <f t="shared" si="81"/>
        <v>0.90267360135282992</v>
      </c>
      <c r="G185" s="110">
        <f t="shared" si="81"/>
        <v>0.88169764260613026</v>
      </c>
      <c r="H185" s="110">
        <f t="shared" si="81"/>
        <v>0.97117737679765404</v>
      </c>
      <c r="I185" s="110">
        <f t="shared" si="81"/>
        <v>0.93042032832143007</v>
      </c>
      <c r="J185" s="110">
        <f t="shared" si="81"/>
        <v>0.79668082430903087</v>
      </c>
      <c r="K185" s="110">
        <f t="shared" si="81"/>
        <v>0.94161427740542492</v>
      </c>
      <c r="L185" s="110">
        <f t="shared" si="81"/>
        <v>0.80240538774183634</v>
      </c>
      <c r="M185" s="110">
        <f t="shared" si="81"/>
        <v>0.90732446530409383</v>
      </c>
      <c r="N185" s="110">
        <f t="shared" si="81"/>
        <v>0.92031348330024265</v>
      </c>
      <c r="O185" s="218">
        <f t="shared" si="81"/>
        <v>0</v>
      </c>
      <c r="P185" s="218">
        <f t="shared" si="81"/>
        <v>0</v>
      </c>
      <c r="Q185" s="219">
        <f t="shared" si="81"/>
        <v>0</v>
      </c>
      <c r="R185" s="219">
        <f t="shared" si="81"/>
        <v>0</v>
      </c>
      <c r="S185" s="219">
        <f t="shared" si="81"/>
        <v>0</v>
      </c>
      <c r="T185" s="219">
        <f t="shared" si="81"/>
        <v>0</v>
      </c>
      <c r="U185" s="219">
        <f t="shared" si="81"/>
        <v>0</v>
      </c>
      <c r="V185" s="219">
        <f t="shared" si="81"/>
        <v>0</v>
      </c>
      <c r="W185" s="219">
        <f t="shared" si="81"/>
        <v>0</v>
      </c>
      <c r="X185" s="219">
        <f t="shared" si="81"/>
        <v>0</v>
      </c>
      <c r="Y185" s="220">
        <f t="shared" si="81"/>
        <v>0</v>
      </c>
      <c r="Z185" s="220">
        <f t="shared" si="81"/>
        <v>0</v>
      </c>
      <c r="AA185" s="218">
        <f t="shared" si="81"/>
        <v>0</v>
      </c>
      <c r="AB185" s="218">
        <f t="shared" si="81"/>
        <v>0</v>
      </c>
      <c r="AC185" s="219">
        <f t="shared" si="81"/>
        <v>0</v>
      </c>
      <c r="AD185" s="219">
        <f t="shared" si="81"/>
        <v>0</v>
      </c>
      <c r="AE185" s="219">
        <f t="shared" si="81"/>
        <v>0</v>
      </c>
      <c r="AF185" s="219">
        <f t="shared" si="81"/>
        <v>0</v>
      </c>
      <c r="AG185" s="219">
        <f t="shared" si="81"/>
        <v>0</v>
      </c>
      <c r="AH185" s="219">
        <f t="shared" si="81"/>
        <v>0</v>
      </c>
      <c r="AI185" s="219">
        <f t="shared" si="81"/>
        <v>0</v>
      </c>
      <c r="AJ185" s="219">
        <f t="shared" si="81"/>
        <v>0</v>
      </c>
      <c r="AK185" s="220">
        <f t="shared" si="81"/>
        <v>0</v>
      </c>
      <c r="AL185" s="220">
        <f t="shared" si="81"/>
        <v>0</v>
      </c>
      <c r="AM185" s="218">
        <f t="shared" si="81"/>
        <v>0</v>
      </c>
      <c r="AN185" s="218">
        <f t="shared" si="81"/>
        <v>0</v>
      </c>
      <c r="AO185" s="219">
        <f t="shared" si="81"/>
        <v>0</v>
      </c>
      <c r="AP185" s="219">
        <f t="shared" si="81"/>
        <v>0</v>
      </c>
      <c r="AQ185" s="219">
        <f t="shared" si="81"/>
        <v>0</v>
      </c>
      <c r="AR185" s="219">
        <f t="shared" si="81"/>
        <v>0</v>
      </c>
      <c r="AS185" s="219">
        <f t="shared" si="81"/>
        <v>0</v>
      </c>
      <c r="AT185" s="219">
        <f t="shared" si="81"/>
        <v>0</v>
      </c>
      <c r="AU185" s="219">
        <f t="shared" si="81"/>
        <v>0</v>
      </c>
      <c r="AV185" s="219">
        <f t="shared" si="81"/>
        <v>0</v>
      </c>
      <c r="AW185" s="220">
        <f t="shared" si="81"/>
        <v>0</v>
      </c>
      <c r="AX185" s="220">
        <f t="shared" si="81"/>
        <v>0</v>
      </c>
      <c r="AY185" s="218">
        <f t="shared" si="81"/>
        <v>0</v>
      </c>
    </row>
    <row r="186" spans="1:51" ht="15.75" thickBot="1" x14ac:dyDescent="0.3">
      <c r="A186" s="99"/>
      <c r="B186" s="99"/>
      <c r="C186" s="102"/>
      <c r="D186" s="102"/>
      <c r="E186" s="102"/>
      <c r="F186" s="102"/>
      <c r="G186" s="102"/>
      <c r="H186" s="102"/>
      <c r="I186" s="102"/>
      <c r="J186" s="102"/>
      <c r="K186" s="102"/>
      <c r="L186" s="102"/>
      <c r="M186" s="102"/>
      <c r="N186" s="102"/>
      <c r="O186" s="102"/>
      <c r="P186" s="102"/>
      <c r="Q186" s="102"/>
      <c r="R186" s="102"/>
      <c r="S186" s="102"/>
      <c r="T186" s="102"/>
      <c r="U186" s="102"/>
      <c r="V186" s="102"/>
      <c r="W186" s="102"/>
      <c r="X186" s="102"/>
      <c r="Y186" s="102"/>
      <c r="Z186" s="102"/>
      <c r="AA186" s="102"/>
      <c r="AB186" s="102"/>
      <c r="AC186" s="102"/>
      <c r="AD186" s="102"/>
      <c r="AE186" s="102"/>
      <c r="AF186" s="102"/>
      <c r="AG186" s="102"/>
      <c r="AH186" s="102"/>
      <c r="AI186" s="102"/>
      <c r="AJ186" s="102"/>
      <c r="AK186" s="102"/>
      <c r="AL186" s="102"/>
      <c r="AM186" s="102"/>
      <c r="AN186" s="102"/>
      <c r="AO186" s="102"/>
      <c r="AP186" s="102"/>
      <c r="AQ186" s="102"/>
      <c r="AR186" s="102"/>
      <c r="AS186" s="102"/>
      <c r="AT186" s="102"/>
      <c r="AU186" s="102"/>
      <c r="AV186" s="102"/>
      <c r="AW186" s="102"/>
      <c r="AX186" s="102"/>
      <c r="AY186" s="102"/>
    </row>
    <row r="187" spans="1:51" ht="15.75" thickBot="1" x14ac:dyDescent="0.3">
      <c r="A187" s="99"/>
      <c r="B187" s="253" t="s">
        <v>37</v>
      </c>
      <c r="C187" s="146">
        <f>C$4</f>
        <v>44197</v>
      </c>
      <c r="D187" s="146">
        <f t="shared" ref="D187:AY187" si="82">D$4</f>
        <v>44228</v>
      </c>
      <c r="E187" s="146">
        <f t="shared" si="82"/>
        <v>44256</v>
      </c>
      <c r="F187" s="146">
        <f t="shared" si="82"/>
        <v>44287</v>
      </c>
      <c r="G187" s="146">
        <f t="shared" si="82"/>
        <v>44317</v>
      </c>
      <c r="H187" s="146">
        <f t="shared" si="82"/>
        <v>44348</v>
      </c>
      <c r="I187" s="146">
        <f t="shared" si="82"/>
        <v>44378</v>
      </c>
      <c r="J187" s="146">
        <f t="shared" si="82"/>
        <v>44409</v>
      </c>
      <c r="K187" s="146">
        <f t="shared" si="82"/>
        <v>44440</v>
      </c>
      <c r="L187" s="146">
        <f t="shared" si="82"/>
        <v>44470</v>
      </c>
      <c r="M187" s="146">
        <f t="shared" si="82"/>
        <v>44501</v>
      </c>
      <c r="N187" s="146">
        <f t="shared" si="82"/>
        <v>44531</v>
      </c>
      <c r="O187" s="146">
        <f t="shared" si="82"/>
        <v>44562</v>
      </c>
      <c r="P187" s="146">
        <f t="shared" si="82"/>
        <v>44593</v>
      </c>
      <c r="Q187" s="146">
        <f t="shared" si="82"/>
        <v>44621</v>
      </c>
      <c r="R187" s="146">
        <f t="shared" si="82"/>
        <v>44652</v>
      </c>
      <c r="S187" s="146">
        <f t="shared" si="82"/>
        <v>44682</v>
      </c>
      <c r="T187" s="146">
        <f t="shared" si="82"/>
        <v>44713</v>
      </c>
      <c r="U187" s="146">
        <f t="shared" si="82"/>
        <v>44743</v>
      </c>
      <c r="V187" s="146">
        <f t="shared" si="82"/>
        <v>44774</v>
      </c>
      <c r="W187" s="146">
        <f t="shared" si="82"/>
        <v>44805</v>
      </c>
      <c r="X187" s="146">
        <f t="shared" si="82"/>
        <v>44835</v>
      </c>
      <c r="Y187" s="146">
        <f t="shared" si="82"/>
        <v>44866</v>
      </c>
      <c r="Z187" s="146">
        <f t="shared" si="82"/>
        <v>44896</v>
      </c>
      <c r="AA187" s="146">
        <f t="shared" si="82"/>
        <v>44927</v>
      </c>
      <c r="AB187" s="146">
        <f t="shared" si="82"/>
        <v>44958</v>
      </c>
      <c r="AC187" s="146">
        <f t="shared" si="82"/>
        <v>44986</v>
      </c>
      <c r="AD187" s="146">
        <f t="shared" si="82"/>
        <v>45017</v>
      </c>
      <c r="AE187" s="146">
        <f t="shared" si="82"/>
        <v>45047</v>
      </c>
      <c r="AF187" s="146">
        <f t="shared" si="82"/>
        <v>45078</v>
      </c>
      <c r="AG187" s="146">
        <f t="shared" si="82"/>
        <v>45108</v>
      </c>
      <c r="AH187" s="146">
        <f t="shared" si="82"/>
        <v>45139</v>
      </c>
      <c r="AI187" s="146">
        <f t="shared" si="82"/>
        <v>45170</v>
      </c>
      <c r="AJ187" s="146">
        <f t="shared" si="82"/>
        <v>45200</v>
      </c>
      <c r="AK187" s="146">
        <f t="shared" si="82"/>
        <v>45231</v>
      </c>
      <c r="AL187" s="146">
        <f t="shared" si="82"/>
        <v>45261</v>
      </c>
      <c r="AM187" s="146">
        <f t="shared" si="82"/>
        <v>45292</v>
      </c>
      <c r="AN187" s="146">
        <f t="shared" si="82"/>
        <v>45323</v>
      </c>
      <c r="AO187" s="146">
        <f t="shared" si="82"/>
        <v>45352</v>
      </c>
      <c r="AP187" s="146">
        <f t="shared" si="82"/>
        <v>45383</v>
      </c>
      <c r="AQ187" s="146">
        <f t="shared" si="82"/>
        <v>45413</v>
      </c>
      <c r="AR187" s="146">
        <f t="shared" si="82"/>
        <v>45444</v>
      </c>
      <c r="AS187" s="146">
        <f t="shared" si="82"/>
        <v>45474</v>
      </c>
      <c r="AT187" s="146">
        <f t="shared" si="82"/>
        <v>45505</v>
      </c>
      <c r="AU187" s="146">
        <f t="shared" si="82"/>
        <v>45536</v>
      </c>
      <c r="AV187" s="146">
        <f t="shared" si="82"/>
        <v>45566</v>
      </c>
      <c r="AW187" s="146">
        <f t="shared" si="82"/>
        <v>45597</v>
      </c>
      <c r="AX187" s="146">
        <f t="shared" si="82"/>
        <v>45627</v>
      </c>
      <c r="AY187" s="146">
        <f t="shared" si="82"/>
        <v>45658</v>
      </c>
    </row>
    <row r="188" spans="1:51" x14ac:dyDescent="0.25">
      <c r="A188" s="99"/>
      <c r="B188" s="247" t="s">
        <v>136</v>
      </c>
      <c r="C188" s="112">
        <f>C156*'Revised Summary'!C42</f>
        <v>0</v>
      </c>
      <c r="D188" s="112">
        <f>D156*'Revised Summary'!D42</f>
        <v>56.469206156000176</v>
      </c>
      <c r="E188" s="112">
        <f>E156*'Revised Summary'!E42</f>
        <v>75.567729481025466</v>
      </c>
      <c r="F188" s="112">
        <f>F156*'Revised Summary'!F42</f>
        <v>46.842491067639514</v>
      </c>
      <c r="G188" s="112">
        <f>G156*'Revised Summary'!G42</f>
        <v>73.781090569901366</v>
      </c>
      <c r="H188" s="112">
        <f>H156*'Revised Summary'!H42</f>
        <v>43.964167081899731</v>
      </c>
      <c r="I188" s="112">
        <f>I156*'Revised Summary'!I42</f>
        <v>195.66023370922338</v>
      </c>
      <c r="J188" s="112">
        <f>J156*'Revised Summary'!J42</f>
        <v>513.21344879821459</v>
      </c>
      <c r="K188" s="112">
        <f>K156*'Revised Summary'!K42</f>
        <v>128.15010300183516</v>
      </c>
      <c r="L188" s="112">
        <f>L156*'Revised Summary'!L42</f>
        <v>290.05432858855744</v>
      </c>
      <c r="M188" s="112">
        <f>M156*'Revised Summary'!M42</f>
        <v>119.54378289430953</v>
      </c>
      <c r="N188" s="112">
        <f>N156*'Revised Summary'!N42</f>
        <v>105.00260215549346</v>
      </c>
      <c r="O188" s="221">
        <f>O156*'Revised Summary'!O42</f>
        <v>0</v>
      </c>
      <c r="P188" s="221">
        <f>P156*'Revised Summary'!P42</f>
        <v>0</v>
      </c>
      <c r="Q188" s="221">
        <f>Q156*'Revised Summary'!Q42</f>
        <v>0</v>
      </c>
      <c r="R188" s="221">
        <f>R156*'Revised Summary'!R42</f>
        <v>0</v>
      </c>
      <c r="S188" s="221">
        <f>S156*'Revised Summary'!S42</f>
        <v>0</v>
      </c>
      <c r="T188" s="221">
        <f>T156*'Revised Summary'!T42</f>
        <v>0</v>
      </c>
      <c r="U188" s="221">
        <f>U156*'Revised Summary'!U42</f>
        <v>0</v>
      </c>
      <c r="V188" s="221">
        <f>V156*'Revised Summary'!V42</f>
        <v>0</v>
      </c>
      <c r="W188" s="221">
        <f>W156*'Revised Summary'!W42</f>
        <v>0</v>
      </c>
      <c r="X188" s="221">
        <f>X156*'Revised Summary'!X42</f>
        <v>0</v>
      </c>
      <c r="Y188" s="221">
        <f>Y156*'Revised Summary'!Y42</f>
        <v>0</v>
      </c>
      <c r="Z188" s="221">
        <f>Z156*'Revised Summary'!Z42</f>
        <v>0</v>
      </c>
      <c r="AA188" s="221">
        <f>AA156*'Revised Summary'!AA42</f>
        <v>0</v>
      </c>
      <c r="AB188" s="221">
        <f>AB156*'Revised Summary'!AB42</f>
        <v>0</v>
      </c>
      <c r="AC188" s="221">
        <f>AC156*'Revised Summary'!AC42</f>
        <v>0</v>
      </c>
      <c r="AD188" s="221">
        <f>AD156*'Revised Summary'!AD42</f>
        <v>0</v>
      </c>
      <c r="AE188" s="221">
        <f>AE156*'Revised Summary'!AE42</f>
        <v>0</v>
      </c>
      <c r="AF188" s="221">
        <f>AF156*'Revised Summary'!AF42</f>
        <v>0</v>
      </c>
      <c r="AG188" s="221">
        <f>AG156*'Revised Summary'!AG42</f>
        <v>0</v>
      </c>
      <c r="AH188" s="221">
        <f>AH156*'Revised Summary'!AH42</f>
        <v>0</v>
      </c>
      <c r="AI188" s="221">
        <f>AI156*'Revised Summary'!AI42</f>
        <v>0</v>
      </c>
      <c r="AJ188" s="221">
        <f>AJ156*'Revised Summary'!AJ42</f>
        <v>0</v>
      </c>
      <c r="AK188" s="221">
        <f>AK156*'Revised Summary'!AK42</f>
        <v>0</v>
      </c>
      <c r="AL188" s="221">
        <f>AL156*'Revised Summary'!AL42</f>
        <v>0</v>
      </c>
      <c r="AM188" s="221">
        <f>AM156*'Revised Summary'!AM42</f>
        <v>0</v>
      </c>
      <c r="AN188" s="221">
        <f>AN156*'Revised Summary'!AN42</f>
        <v>0</v>
      </c>
      <c r="AO188" s="221">
        <f>AO156*'Revised Summary'!AO42</f>
        <v>0</v>
      </c>
      <c r="AP188" s="221">
        <f>AP156*'Revised Summary'!AP42</f>
        <v>0</v>
      </c>
      <c r="AQ188" s="221">
        <f>AQ156*'Revised Summary'!AQ42</f>
        <v>0</v>
      </c>
      <c r="AR188" s="221">
        <f>AR156*'Revised Summary'!AR42</f>
        <v>0</v>
      </c>
      <c r="AS188" s="221">
        <f>AS156*'Revised Summary'!AS42</f>
        <v>0</v>
      </c>
      <c r="AT188" s="221">
        <f>AT156*'Revised Summary'!AT42</f>
        <v>0</v>
      </c>
      <c r="AU188" s="221">
        <f>AU156*'Revised Summary'!AU42</f>
        <v>0</v>
      </c>
      <c r="AV188" s="221">
        <f>AV156*'Revised Summary'!AV42</f>
        <v>0</v>
      </c>
      <c r="AW188" s="221">
        <f>AW156*'Revised Summary'!AW42</f>
        <v>0</v>
      </c>
      <c r="AX188" s="221">
        <f>AX156*'Revised Summary'!AX42</f>
        <v>0</v>
      </c>
      <c r="AY188" s="221">
        <f>AY156*'Revised Summary'!AY42</f>
        <v>0</v>
      </c>
    </row>
    <row r="189" spans="1:51" ht="15.75" thickBot="1" x14ac:dyDescent="0.3">
      <c r="A189" s="99"/>
      <c r="B189" s="79" t="s">
        <v>137</v>
      </c>
      <c r="C189" s="105">
        <f>C175*'Revised Summary'!C42</f>
        <v>0</v>
      </c>
      <c r="D189" s="105">
        <f>D175*'Revised Summary'!D42</f>
        <v>5.1032257598047677</v>
      </c>
      <c r="E189" s="105">
        <f>E175*'Revised Summary'!E42</f>
        <v>7.5007811648619329</v>
      </c>
      <c r="F189" s="105">
        <f>F175*'Revised Summary'!F42</f>
        <v>4.5521847722052957</v>
      </c>
      <c r="G189" s="105">
        <f>G175*'Revised Summary'!G42</f>
        <v>8.590328403553297</v>
      </c>
      <c r="H189" s="105">
        <f>H175*'Revised Summary'!H42</f>
        <v>7.9525447495880144</v>
      </c>
      <c r="I189" s="105">
        <f>I175*'Revised Summary'!I42</f>
        <v>34.294804062409973</v>
      </c>
      <c r="J189" s="105">
        <f>J175*'Revised Summary'!J42</f>
        <v>95.263514592802139</v>
      </c>
      <c r="K189" s="105">
        <f>K175*'Revised Summary'!K42</f>
        <v>20.802068157891426</v>
      </c>
      <c r="L189" s="105">
        <f>L175*'Revised Summary'!L42</f>
        <v>36.871828608692411</v>
      </c>
      <c r="M189" s="105">
        <f>M175*'Revised Summary'!M42</f>
        <v>13.763075757847503</v>
      </c>
      <c r="N189" s="105">
        <f>N175*'Revised Summary'!N42</f>
        <v>9.6311331578788355</v>
      </c>
      <c r="O189" s="215">
        <f>O175*'Revised Summary'!O42</f>
        <v>0</v>
      </c>
      <c r="P189" s="215">
        <f>P175*'Revised Summary'!P42</f>
        <v>0</v>
      </c>
      <c r="Q189" s="215">
        <f>Q175*'Revised Summary'!Q42</f>
        <v>0</v>
      </c>
      <c r="R189" s="215">
        <f>R175*'Revised Summary'!R42</f>
        <v>0</v>
      </c>
      <c r="S189" s="215">
        <f>S175*'Revised Summary'!S42</f>
        <v>0</v>
      </c>
      <c r="T189" s="215">
        <f>T175*'Revised Summary'!T42</f>
        <v>0</v>
      </c>
      <c r="U189" s="215">
        <f>U175*'Revised Summary'!U42</f>
        <v>0</v>
      </c>
      <c r="V189" s="215">
        <f>V175*'Revised Summary'!V42</f>
        <v>0</v>
      </c>
      <c r="W189" s="215">
        <f>W175*'Revised Summary'!W42</f>
        <v>0</v>
      </c>
      <c r="X189" s="215">
        <f>X175*'Revised Summary'!X42</f>
        <v>0</v>
      </c>
      <c r="Y189" s="215">
        <f>Y175*'Revised Summary'!Y42</f>
        <v>0</v>
      </c>
      <c r="Z189" s="215">
        <f>Z175*'Revised Summary'!Z42</f>
        <v>0</v>
      </c>
      <c r="AA189" s="215">
        <f>AA175*'Revised Summary'!AA42</f>
        <v>0</v>
      </c>
      <c r="AB189" s="215">
        <f>AB175*'Revised Summary'!AB42</f>
        <v>0</v>
      </c>
      <c r="AC189" s="215">
        <f>AC175*'Revised Summary'!AC42</f>
        <v>0</v>
      </c>
      <c r="AD189" s="215">
        <f>AD175*'Revised Summary'!AD42</f>
        <v>0</v>
      </c>
      <c r="AE189" s="215">
        <f>AE175*'Revised Summary'!AE42</f>
        <v>0</v>
      </c>
      <c r="AF189" s="215">
        <f>AF175*'Revised Summary'!AF42</f>
        <v>0</v>
      </c>
      <c r="AG189" s="215">
        <f>AG175*'Revised Summary'!AG42</f>
        <v>0</v>
      </c>
      <c r="AH189" s="215">
        <f>AH175*'Revised Summary'!AH42</f>
        <v>0</v>
      </c>
      <c r="AI189" s="215">
        <f>AI175*'Revised Summary'!AI42</f>
        <v>0</v>
      </c>
      <c r="AJ189" s="215">
        <f>AJ175*'Revised Summary'!AJ42</f>
        <v>0</v>
      </c>
      <c r="AK189" s="215">
        <f>AK175*'Revised Summary'!AK42</f>
        <v>0</v>
      </c>
      <c r="AL189" s="215">
        <f>AL175*'Revised Summary'!AL42</f>
        <v>0</v>
      </c>
      <c r="AM189" s="215">
        <f>AM175*'Revised Summary'!AM42</f>
        <v>0</v>
      </c>
      <c r="AN189" s="215">
        <f>AN175*'Revised Summary'!AN42</f>
        <v>0</v>
      </c>
      <c r="AO189" s="215">
        <f>AO175*'Revised Summary'!AO42</f>
        <v>0</v>
      </c>
      <c r="AP189" s="215">
        <f>AP175*'Revised Summary'!AP42</f>
        <v>0</v>
      </c>
      <c r="AQ189" s="215">
        <f>AQ175*'Revised Summary'!AQ42</f>
        <v>0</v>
      </c>
      <c r="AR189" s="215">
        <f>AR175*'Revised Summary'!AR42</f>
        <v>0</v>
      </c>
      <c r="AS189" s="215">
        <f>AS175*'Revised Summary'!AS42</f>
        <v>0</v>
      </c>
      <c r="AT189" s="215">
        <f>AT175*'Revised Summary'!AT42</f>
        <v>0</v>
      </c>
      <c r="AU189" s="215">
        <f>AU175*'Revised Summary'!AU42</f>
        <v>0</v>
      </c>
      <c r="AV189" s="215">
        <f>AV175*'Revised Summary'!AV42</f>
        <v>0</v>
      </c>
      <c r="AW189" s="215">
        <f>AW175*'Revised Summary'!AW42</f>
        <v>0</v>
      </c>
      <c r="AX189" s="215">
        <f>AX175*'Revised Summary'!AX42</f>
        <v>0</v>
      </c>
      <c r="AY189" s="215">
        <f>AY175*'Revised Summary'!AY42</f>
        <v>0</v>
      </c>
    </row>
    <row r="190" spans="1:51" x14ac:dyDescent="0.25">
      <c r="A190" s="99"/>
      <c r="B190" s="247" t="s">
        <v>138</v>
      </c>
      <c r="C190" s="106">
        <f>IFERROR(C188/C73,0)</f>
        <v>0</v>
      </c>
      <c r="D190" s="106">
        <f t="shared" ref="D190:AY190" si="83">IFERROR(D188/D73,0)</f>
        <v>0.15547587180591044</v>
      </c>
      <c r="E190" s="106">
        <f t="shared" si="83"/>
        <v>0.13964756157992225</v>
      </c>
      <c r="F190" s="106">
        <f t="shared" si="83"/>
        <v>8.8716236561707809E-2</v>
      </c>
      <c r="G190" s="106">
        <f t="shared" si="83"/>
        <v>0.10595491575745081</v>
      </c>
      <c r="H190" s="106">
        <f t="shared" si="83"/>
        <v>2.4410013571655273E-2</v>
      </c>
      <c r="I190" s="106">
        <f t="shared" si="83"/>
        <v>5.9199961019529596E-2</v>
      </c>
      <c r="J190" s="106">
        <f t="shared" si="83"/>
        <v>0.1714896298994425</v>
      </c>
      <c r="K190" s="106">
        <f t="shared" si="83"/>
        <v>5.0231547482287198E-2</v>
      </c>
      <c r="L190" s="106">
        <f t="shared" si="83"/>
        <v>0.17531374648989201</v>
      </c>
      <c r="M190" s="106">
        <f t="shared" si="83"/>
        <v>8.3105869711643965E-2</v>
      </c>
      <c r="N190" s="106">
        <f t="shared" si="83"/>
        <v>7.3003838943109536E-2</v>
      </c>
      <c r="O190" s="216">
        <f t="shared" si="83"/>
        <v>0</v>
      </c>
      <c r="P190" s="216">
        <f t="shared" si="83"/>
        <v>0</v>
      </c>
      <c r="Q190" s="216">
        <f t="shared" si="83"/>
        <v>0</v>
      </c>
      <c r="R190" s="216">
        <f t="shared" si="83"/>
        <v>0</v>
      </c>
      <c r="S190" s="216">
        <f t="shared" si="83"/>
        <v>0</v>
      </c>
      <c r="T190" s="216">
        <f t="shared" si="83"/>
        <v>0</v>
      </c>
      <c r="U190" s="216">
        <f t="shared" si="83"/>
        <v>0</v>
      </c>
      <c r="V190" s="216">
        <f t="shared" si="83"/>
        <v>0</v>
      </c>
      <c r="W190" s="216">
        <f t="shared" si="83"/>
        <v>0</v>
      </c>
      <c r="X190" s="216">
        <f t="shared" si="83"/>
        <v>0</v>
      </c>
      <c r="Y190" s="216">
        <f t="shared" si="83"/>
        <v>0</v>
      </c>
      <c r="Z190" s="216">
        <f t="shared" si="83"/>
        <v>0</v>
      </c>
      <c r="AA190" s="216">
        <f t="shared" si="83"/>
        <v>0</v>
      </c>
      <c r="AB190" s="216">
        <f t="shared" si="83"/>
        <v>0</v>
      </c>
      <c r="AC190" s="216">
        <f t="shared" si="83"/>
        <v>0</v>
      </c>
      <c r="AD190" s="216">
        <f t="shared" si="83"/>
        <v>0</v>
      </c>
      <c r="AE190" s="216">
        <f t="shared" si="83"/>
        <v>0</v>
      </c>
      <c r="AF190" s="216">
        <f t="shared" si="83"/>
        <v>0</v>
      </c>
      <c r="AG190" s="216">
        <f t="shared" si="83"/>
        <v>0</v>
      </c>
      <c r="AH190" s="216">
        <f t="shared" si="83"/>
        <v>0</v>
      </c>
      <c r="AI190" s="216">
        <f t="shared" si="83"/>
        <v>0</v>
      </c>
      <c r="AJ190" s="216">
        <f t="shared" si="83"/>
        <v>0</v>
      </c>
      <c r="AK190" s="216">
        <f t="shared" si="83"/>
        <v>0</v>
      </c>
      <c r="AL190" s="216">
        <f t="shared" si="83"/>
        <v>0</v>
      </c>
      <c r="AM190" s="216">
        <f t="shared" si="83"/>
        <v>0</v>
      </c>
      <c r="AN190" s="216">
        <f t="shared" si="83"/>
        <v>0</v>
      </c>
      <c r="AO190" s="216">
        <f t="shared" si="83"/>
        <v>0</v>
      </c>
      <c r="AP190" s="216">
        <f t="shared" si="83"/>
        <v>0</v>
      </c>
      <c r="AQ190" s="216">
        <f t="shared" si="83"/>
        <v>0</v>
      </c>
      <c r="AR190" s="216">
        <f t="shared" si="83"/>
        <v>0</v>
      </c>
      <c r="AS190" s="216">
        <f t="shared" si="83"/>
        <v>0</v>
      </c>
      <c r="AT190" s="216">
        <f t="shared" si="83"/>
        <v>0</v>
      </c>
      <c r="AU190" s="216">
        <f t="shared" si="83"/>
        <v>0</v>
      </c>
      <c r="AV190" s="216">
        <f t="shared" si="83"/>
        <v>0</v>
      </c>
      <c r="AW190" s="216">
        <f t="shared" si="83"/>
        <v>0</v>
      </c>
      <c r="AX190" s="216">
        <f t="shared" si="83"/>
        <v>0</v>
      </c>
      <c r="AY190" s="216">
        <f t="shared" si="83"/>
        <v>0</v>
      </c>
    </row>
    <row r="191" spans="1:51" ht="15.75" thickBot="1" x14ac:dyDescent="0.3">
      <c r="A191" s="99"/>
      <c r="B191" s="79" t="s">
        <v>139</v>
      </c>
      <c r="C191" s="107">
        <f>IFERROR(C189/C73,0)</f>
        <v>0</v>
      </c>
      <c r="D191" s="107">
        <f t="shared" ref="D191:AY191" si="84">IFERROR(D189/D73,0)</f>
        <v>1.4050639774111993E-2</v>
      </c>
      <c r="E191" s="107">
        <f t="shared" si="84"/>
        <v>1.3861284529934027E-2</v>
      </c>
      <c r="F191" s="107">
        <f t="shared" si="84"/>
        <v>8.6215035092906279E-3</v>
      </c>
      <c r="G191" s="107">
        <f t="shared" si="84"/>
        <v>1.2336325138281881E-2</v>
      </c>
      <c r="H191" s="107">
        <f t="shared" si="84"/>
        <v>4.4154532691365418E-3</v>
      </c>
      <c r="I191" s="107">
        <f t="shared" si="84"/>
        <v>1.0376411318634596E-2</v>
      </c>
      <c r="J191" s="107">
        <f t="shared" si="84"/>
        <v>3.1832183857798797E-2</v>
      </c>
      <c r="K191" s="107">
        <f t="shared" si="84"/>
        <v>8.1538761961661016E-3</v>
      </c>
      <c r="L191" s="107">
        <f t="shared" si="84"/>
        <v>2.2285957409352922E-2</v>
      </c>
      <c r="M191" s="107">
        <f t="shared" si="84"/>
        <v>9.5679788029997704E-3</v>
      </c>
      <c r="N191" s="107">
        <f t="shared" si="84"/>
        <v>6.6961168529540444E-3</v>
      </c>
      <c r="O191" s="217">
        <f t="shared" si="84"/>
        <v>0</v>
      </c>
      <c r="P191" s="217">
        <f t="shared" si="84"/>
        <v>0</v>
      </c>
      <c r="Q191" s="217">
        <f t="shared" si="84"/>
        <v>0</v>
      </c>
      <c r="R191" s="217">
        <f t="shared" si="84"/>
        <v>0</v>
      </c>
      <c r="S191" s="217">
        <f t="shared" si="84"/>
        <v>0</v>
      </c>
      <c r="T191" s="217">
        <f t="shared" si="84"/>
        <v>0</v>
      </c>
      <c r="U191" s="217">
        <f t="shared" si="84"/>
        <v>0</v>
      </c>
      <c r="V191" s="217">
        <f t="shared" si="84"/>
        <v>0</v>
      </c>
      <c r="W191" s="217">
        <f t="shared" si="84"/>
        <v>0</v>
      </c>
      <c r="X191" s="217">
        <f t="shared" si="84"/>
        <v>0</v>
      </c>
      <c r="Y191" s="217">
        <f t="shared" si="84"/>
        <v>0</v>
      </c>
      <c r="Z191" s="217">
        <f t="shared" si="84"/>
        <v>0</v>
      </c>
      <c r="AA191" s="217">
        <f t="shared" si="84"/>
        <v>0</v>
      </c>
      <c r="AB191" s="217">
        <f t="shared" si="84"/>
        <v>0</v>
      </c>
      <c r="AC191" s="217">
        <f t="shared" si="84"/>
        <v>0</v>
      </c>
      <c r="AD191" s="217">
        <f t="shared" si="84"/>
        <v>0</v>
      </c>
      <c r="AE191" s="217">
        <f t="shared" si="84"/>
        <v>0</v>
      </c>
      <c r="AF191" s="217">
        <f t="shared" si="84"/>
        <v>0</v>
      </c>
      <c r="AG191" s="217">
        <f t="shared" si="84"/>
        <v>0</v>
      </c>
      <c r="AH191" s="217">
        <f t="shared" si="84"/>
        <v>0</v>
      </c>
      <c r="AI191" s="217">
        <f t="shared" si="84"/>
        <v>0</v>
      </c>
      <c r="AJ191" s="217">
        <f t="shared" si="84"/>
        <v>0</v>
      </c>
      <c r="AK191" s="217">
        <f t="shared" si="84"/>
        <v>0</v>
      </c>
      <c r="AL191" s="217">
        <f t="shared" si="84"/>
        <v>0</v>
      </c>
      <c r="AM191" s="217">
        <f t="shared" si="84"/>
        <v>0</v>
      </c>
      <c r="AN191" s="217">
        <f t="shared" si="84"/>
        <v>0</v>
      </c>
      <c r="AO191" s="217">
        <f t="shared" si="84"/>
        <v>0</v>
      </c>
      <c r="AP191" s="217">
        <f t="shared" si="84"/>
        <v>0</v>
      </c>
      <c r="AQ191" s="217">
        <f t="shared" si="84"/>
        <v>0</v>
      </c>
      <c r="AR191" s="217">
        <f t="shared" si="84"/>
        <v>0</v>
      </c>
      <c r="AS191" s="217">
        <f t="shared" si="84"/>
        <v>0</v>
      </c>
      <c r="AT191" s="217">
        <f t="shared" si="84"/>
        <v>0</v>
      </c>
      <c r="AU191" s="217">
        <f t="shared" si="84"/>
        <v>0</v>
      </c>
      <c r="AV191" s="217">
        <f t="shared" si="84"/>
        <v>0</v>
      </c>
      <c r="AW191" s="217">
        <f t="shared" si="84"/>
        <v>0</v>
      </c>
      <c r="AX191" s="217">
        <f t="shared" si="84"/>
        <v>0</v>
      </c>
      <c r="AY191" s="217">
        <f t="shared" si="84"/>
        <v>0</v>
      </c>
    </row>
    <row r="192" spans="1:51" ht="15.75" thickBot="1" x14ac:dyDescent="0.3">
      <c r="A192" s="99"/>
      <c r="B192" s="254" t="s">
        <v>140</v>
      </c>
      <c r="C192" s="109">
        <f>C190+C191</f>
        <v>0</v>
      </c>
      <c r="D192" s="109">
        <f t="shared" ref="D192:AY192" si="85">D190+D191</f>
        <v>0.16952651158002244</v>
      </c>
      <c r="E192" s="110">
        <f t="shared" si="85"/>
        <v>0.15350884610985627</v>
      </c>
      <c r="F192" s="110">
        <f t="shared" si="85"/>
        <v>9.7337740070998435E-2</v>
      </c>
      <c r="G192" s="110">
        <f t="shared" si="85"/>
        <v>0.11829124089573269</v>
      </c>
      <c r="H192" s="110">
        <f t="shared" si="85"/>
        <v>2.8825466840791816E-2</v>
      </c>
      <c r="I192" s="110">
        <f t="shared" si="85"/>
        <v>6.9576372338164189E-2</v>
      </c>
      <c r="J192" s="110">
        <f t="shared" si="85"/>
        <v>0.20332181375724129</v>
      </c>
      <c r="K192" s="110">
        <f t="shared" si="85"/>
        <v>5.8385423678453299E-2</v>
      </c>
      <c r="L192" s="110">
        <f t="shared" si="85"/>
        <v>0.19759970389924492</v>
      </c>
      <c r="M192" s="110">
        <f t="shared" si="85"/>
        <v>9.2673848514643734E-2</v>
      </c>
      <c r="N192" s="110">
        <f t="shared" si="85"/>
        <v>7.9699955796063579E-2</v>
      </c>
      <c r="O192" s="218">
        <f t="shared" si="85"/>
        <v>0</v>
      </c>
      <c r="P192" s="218">
        <f t="shared" si="85"/>
        <v>0</v>
      </c>
      <c r="Q192" s="219">
        <f t="shared" si="85"/>
        <v>0</v>
      </c>
      <c r="R192" s="219">
        <f t="shared" si="85"/>
        <v>0</v>
      </c>
      <c r="S192" s="219">
        <f t="shared" si="85"/>
        <v>0</v>
      </c>
      <c r="T192" s="219">
        <f t="shared" si="85"/>
        <v>0</v>
      </c>
      <c r="U192" s="219">
        <f t="shared" si="85"/>
        <v>0</v>
      </c>
      <c r="V192" s="219">
        <f t="shared" si="85"/>
        <v>0</v>
      </c>
      <c r="W192" s="219">
        <f t="shared" si="85"/>
        <v>0</v>
      </c>
      <c r="X192" s="219">
        <f t="shared" si="85"/>
        <v>0</v>
      </c>
      <c r="Y192" s="220">
        <f t="shared" si="85"/>
        <v>0</v>
      </c>
      <c r="Z192" s="220">
        <f t="shared" si="85"/>
        <v>0</v>
      </c>
      <c r="AA192" s="218">
        <f t="shared" si="85"/>
        <v>0</v>
      </c>
      <c r="AB192" s="218">
        <f t="shared" si="85"/>
        <v>0</v>
      </c>
      <c r="AC192" s="219">
        <f t="shared" si="85"/>
        <v>0</v>
      </c>
      <c r="AD192" s="219">
        <f t="shared" si="85"/>
        <v>0</v>
      </c>
      <c r="AE192" s="219">
        <f t="shared" si="85"/>
        <v>0</v>
      </c>
      <c r="AF192" s="219">
        <f t="shared" si="85"/>
        <v>0</v>
      </c>
      <c r="AG192" s="219">
        <f t="shared" si="85"/>
        <v>0</v>
      </c>
      <c r="AH192" s="219">
        <f t="shared" si="85"/>
        <v>0</v>
      </c>
      <c r="AI192" s="219">
        <f t="shared" si="85"/>
        <v>0</v>
      </c>
      <c r="AJ192" s="219">
        <f t="shared" si="85"/>
        <v>0</v>
      </c>
      <c r="AK192" s="220">
        <f t="shared" si="85"/>
        <v>0</v>
      </c>
      <c r="AL192" s="220">
        <f t="shared" si="85"/>
        <v>0</v>
      </c>
      <c r="AM192" s="218">
        <f t="shared" si="85"/>
        <v>0</v>
      </c>
      <c r="AN192" s="218">
        <f t="shared" si="85"/>
        <v>0</v>
      </c>
      <c r="AO192" s="219">
        <f t="shared" si="85"/>
        <v>0</v>
      </c>
      <c r="AP192" s="219">
        <f t="shared" si="85"/>
        <v>0</v>
      </c>
      <c r="AQ192" s="219">
        <f t="shared" si="85"/>
        <v>0</v>
      </c>
      <c r="AR192" s="219">
        <f t="shared" si="85"/>
        <v>0</v>
      </c>
      <c r="AS192" s="219">
        <f t="shared" si="85"/>
        <v>0</v>
      </c>
      <c r="AT192" s="219">
        <f t="shared" si="85"/>
        <v>0</v>
      </c>
      <c r="AU192" s="219">
        <f t="shared" si="85"/>
        <v>0</v>
      </c>
      <c r="AV192" s="219">
        <f t="shared" si="85"/>
        <v>0</v>
      </c>
      <c r="AW192" s="220">
        <f t="shared" si="85"/>
        <v>0</v>
      </c>
      <c r="AX192" s="220">
        <f t="shared" si="85"/>
        <v>0</v>
      </c>
      <c r="AY192" s="218">
        <f t="shared" si="85"/>
        <v>0</v>
      </c>
    </row>
    <row r="193" spans="1:51" x14ac:dyDescent="0.25">
      <c r="A193" s="99"/>
      <c r="B193" s="99" t="s">
        <v>141</v>
      </c>
      <c r="C193" s="113">
        <f>C185+C192</f>
        <v>0</v>
      </c>
      <c r="D193" s="113">
        <f t="shared" ref="D193:AY193" si="86">D185+D192</f>
        <v>0.9999914501067203</v>
      </c>
      <c r="E193" s="113">
        <f t="shared" si="86"/>
        <v>0.99999837645661094</v>
      </c>
      <c r="F193" s="113">
        <f t="shared" si="86"/>
        <v>1.0000113414238283</v>
      </c>
      <c r="G193" s="113">
        <f t="shared" si="86"/>
        <v>0.99998888350186299</v>
      </c>
      <c r="H193" s="113">
        <f t="shared" si="86"/>
        <v>1.0000028436384458</v>
      </c>
      <c r="I193" s="113">
        <f t="shared" si="86"/>
        <v>0.99999670065959423</v>
      </c>
      <c r="J193" s="113">
        <f t="shared" si="86"/>
        <v>1.0000026380662721</v>
      </c>
      <c r="K193" s="113">
        <f t="shared" si="86"/>
        <v>0.99999970108387826</v>
      </c>
      <c r="L193" s="113">
        <f t="shared" si="86"/>
        <v>1.0000050916410812</v>
      </c>
      <c r="M193" s="113">
        <f t="shared" si="86"/>
        <v>0.99999831381873761</v>
      </c>
      <c r="N193" s="113">
        <f t="shared" si="86"/>
        <v>1.0000134390963062</v>
      </c>
      <c r="O193" s="222">
        <f t="shared" si="86"/>
        <v>0</v>
      </c>
      <c r="P193" s="222">
        <f t="shared" si="86"/>
        <v>0</v>
      </c>
      <c r="Q193" s="222">
        <f t="shared" si="86"/>
        <v>0</v>
      </c>
      <c r="R193" s="222">
        <f t="shared" si="86"/>
        <v>0</v>
      </c>
      <c r="S193" s="222">
        <f t="shared" si="86"/>
        <v>0</v>
      </c>
      <c r="T193" s="222">
        <f t="shared" si="86"/>
        <v>0</v>
      </c>
      <c r="U193" s="222">
        <f t="shared" si="86"/>
        <v>0</v>
      </c>
      <c r="V193" s="222">
        <f t="shared" si="86"/>
        <v>0</v>
      </c>
      <c r="W193" s="222">
        <f t="shared" si="86"/>
        <v>0</v>
      </c>
      <c r="X193" s="222">
        <f t="shared" si="86"/>
        <v>0</v>
      </c>
      <c r="Y193" s="222">
        <f t="shared" si="86"/>
        <v>0</v>
      </c>
      <c r="Z193" s="222">
        <f t="shared" si="86"/>
        <v>0</v>
      </c>
      <c r="AA193" s="222">
        <f t="shared" si="86"/>
        <v>0</v>
      </c>
      <c r="AB193" s="222">
        <f t="shared" si="86"/>
        <v>0</v>
      </c>
      <c r="AC193" s="222">
        <f t="shared" si="86"/>
        <v>0</v>
      </c>
      <c r="AD193" s="222">
        <f t="shared" si="86"/>
        <v>0</v>
      </c>
      <c r="AE193" s="222">
        <f t="shared" si="86"/>
        <v>0</v>
      </c>
      <c r="AF193" s="222">
        <f t="shared" si="86"/>
        <v>0</v>
      </c>
      <c r="AG193" s="222">
        <f t="shared" si="86"/>
        <v>0</v>
      </c>
      <c r="AH193" s="222">
        <f t="shared" si="86"/>
        <v>0</v>
      </c>
      <c r="AI193" s="222">
        <f t="shared" si="86"/>
        <v>0</v>
      </c>
      <c r="AJ193" s="222">
        <f t="shared" si="86"/>
        <v>0</v>
      </c>
      <c r="AK193" s="222">
        <f t="shared" si="86"/>
        <v>0</v>
      </c>
      <c r="AL193" s="222">
        <f t="shared" si="86"/>
        <v>0</v>
      </c>
      <c r="AM193" s="222">
        <f t="shared" si="86"/>
        <v>0</v>
      </c>
      <c r="AN193" s="222">
        <f t="shared" si="86"/>
        <v>0</v>
      </c>
      <c r="AO193" s="222">
        <f t="shared" si="86"/>
        <v>0</v>
      </c>
      <c r="AP193" s="222">
        <f t="shared" si="86"/>
        <v>0</v>
      </c>
      <c r="AQ193" s="222">
        <f t="shared" si="86"/>
        <v>0</v>
      </c>
      <c r="AR193" s="222">
        <f t="shared" si="86"/>
        <v>0</v>
      </c>
      <c r="AS193" s="222">
        <f t="shared" si="86"/>
        <v>0</v>
      </c>
      <c r="AT193" s="222">
        <f t="shared" si="86"/>
        <v>0</v>
      </c>
      <c r="AU193" s="222">
        <f t="shared" si="86"/>
        <v>0</v>
      </c>
      <c r="AV193" s="222">
        <f t="shared" si="86"/>
        <v>0</v>
      </c>
      <c r="AW193" s="222">
        <f t="shared" si="86"/>
        <v>0</v>
      </c>
      <c r="AX193" s="222">
        <f t="shared" si="86"/>
        <v>0</v>
      </c>
      <c r="AY193" s="222">
        <f t="shared" si="86"/>
        <v>0</v>
      </c>
    </row>
    <row r="194" spans="1:51" x14ac:dyDescent="0.25">
      <c r="A194" s="99"/>
      <c r="B194" s="99"/>
      <c r="C194" s="102"/>
      <c r="D194" s="102"/>
      <c r="E194" s="102"/>
      <c r="F194" s="102"/>
      <c r="G194" s="102"/>
      <c r="H194" s="102"/>
      <c r="I194" s="102"/>
      <c r="J194" s="102"/>
      <c r="K194" s="102"/>
      <c r="L194" s="102"/>
      <c r="M194" s="102"/>
      <c r="N194" s="102"/>
      <c r="O194" s="102"/>
      <c r="P194" s="102"/>
      <c r="Q194" s="102"/>
      <c r="R194" s="102"/>
      <c r="S194" s="102"/>
      <c r="T194" s="102"/>
      <c r="U194" s="102"/>
      <c r="V194" s="102"/>
      <c r="W194" s="102"/>
      <c r="X194" s="102"/>
      <c r="Y194" s="102"/>
      <c r="Z194" s="102"/>
      <c r="AA194" s="102"/>
      <c r="AB194" s="102"/>
      <c r="AC194" s="102"/>
      <c r="AD194" s="102"/>
      <c r="AE194" s="102"/>
      <c r="AF194" s="102"/>
      <c r="AG194" s="102"/>
      <c r="AH194" s="102"/>
      <c r="AI194" s="102"/>
      <c r="AJ194" s="102"/>
      <c r="AK194" s="102"/>
      <c r="AL194" s="102"/>
      <c r="AM194" s="102"/>
      <c r="AN194" s="102"/>
      <c r="AO194" s="102"/>
      <c r="AP194" s="102"/>
      <c r="AQ194" s="102"/>
      <c r="AR194" s="102"/>
      <c r="AS194" s="102"/>
      <c r="AT194" s="102"/>
      <c r="AU194" s="102"/>
      <c r="AV194" s="102"/>
      <c r="AW194" s="102"/>
      <c r="AX194" s="102"/>
      <c r="AY194" s="102"/>
    </row>
    <row r="195" spans="1:51" x14ac:dyDescent="0.25">
      <c r="A195" s="99"/>
      <c r="B195" s="99" t="s">
        <v>142</v>
      </c>
      <c r="C195" s="114">
        <f t="shared" ref="C195" si="87">SUM(C181:C182)</f>
        <v>0</v>
      </c>
      <c r="D195" s="114">
        <f t="shared" ref="D195:AY195" si="88">SUM(D181:D182)</f>
        <v>301.6268394206964</v>
      </c>
      <c r="E195" s="115">
        <f t="shared" si="88"/>
        <v>458.06236151967812</v>
      </c>
      <c r="F195" s="115">
        <f t="shared" si="88"/>
        <v>476.61489877282008</v>
      </c>
      <c r="G195" s="115">
        <f t="shared" si="88"/>
        <v>613.9650355940837</v>
      </c>
      <c r="H195" s="115">
        <f t="shared" si="88"/>
        <v>1749.1593904426418</v>
      </c>
      <c r="I195" s="115">
        <f t="shared" si="88"/>
        <v>3075.1077492623303</v>
      </c>
      <c r="J195" s="115">
        <f t="shared" si="88"/>
        <v>2384.2101337252429</v>
      </c>
      <c r="K195" s="115">
        <f t="shared" si="88"/>
        <v>2402.2347047949124</v>
      </c>
      <c r="L195" s="115">
        <f t="shared" si="88"/>
        <v>1327.5693472828641</v>
      </c>
      <c r="M195" s="116">
        <f t="shared" si="88"/>
        <v>1305.1424558981666</v>
      </c>
      <c r="N195" s="116">
        <f t="shared" si="88"/>
        <v>1323.7017661580478</v>
      </c>
      <c r="O195" s="228">
        <f t="shared" si="88"/>
        <v>0</v>
      </c>
      <c r="P195" s="228">
        <f t="shared" si="88"/>
        <v>0</v>
      </c>
      <c r="Q195" s="229">
        <f t="shared" si="88"/>
        <v>0</v>
      </c>
      <c r="R195" s="229">
        <f t="shared" si="88"/>
        <v>0</v>
      </c>
      <c r="S195" s="229">
        <f t="shared" si="88"/>
        <v>0</v>
      </c>
      <c r="T195" s="229">
        <f t="shared" si="88"/>
        <v>0</v>
      </c>
      <c r="U195" s="229">
        <f t="shared" si="88"/>
        <v>0</v>
      </c>
      <c r="V195" s="229">
        <f t="shared" si="88"/>
        <v>0</v>
      </c>
      <c r="W195" s="229">
        <f t="shared" si="88"/>
        <v>0</v>
      </c>
      <c r="X195" s="229">
        <f t="shared" si="88"/>
        <v>0</v>
      </c>
      <c r="Y195" s="230">
        <f t="shared" si="88"/>
        <v>0</v>
      </c>
      <c r="Z195" s="230">
        <f t="shared" si="88"/>
        <v>0</v>
      </c>
      <c r="AA195" s="228">
        <f t="shared" si="88"/>
        <v>0</v>
      </c>
      <c r="AB195" s="228">
        <f t="shared" si="88"/>
        <v>0</v>
      </c>
      <c r="AC195" s="229">
        <f t="shared" si="88"/>
        <v>0</v>
      </c>
      <c r="AD195" s="229">
        <f t="shared" si="88"/>
        <v>0</v>
      </c>
      <c r="AE195" s="229">
        <f t="shared" si="88"/>
        <v>0</v>
      </c>
      <c r="AF195" s="229">
        <f t="shared" si="88"/>
        <v>0</v>
      </c>
      <c r="AG195" s="229">
        <f t="shared" si="88"/>
        <v>0</v>
      </c>
      <c r="AH195" s="229">
        <f t="shared" si="88"/>
        <v>0</v>
      </c>
      <c r="AI195" s="229">
        <f t="shared" si="88"/>
        <v>0</v>
      </c>
      <c r="AJ195" s="229">
        <f t="shared" si="88"/>
        <v>0</v>
      </c>
      <c r="AK195" s="230">
        <f t="shared" si="88"/>
        <v>0</v>
      </c>
      <c r="AL195" s="230">
        <f t="shared" si="88"/>
        <v>0</v>
      </c>
      <c r="AM195" s="228">
        <f t="shared" si="88"/>
        <v>0</v>
      </c>
      <c r="AN195" s="228">
        <f t="shared" si="88"/>
        <v>0</v>
      </c>
      <c r="AO195" s="229">
        <f t="shared" si="88"/>
        <v>0</v>
      </c>
      <c r="AP195" s="229">
        <f t="shared" si="88"/>
        <v>0</v>
      </c>
      <c r="AQ195" s="229">
        <f t="shared" si="88"/>
        <v>0</v>
      </c>
      <c r="AR195" s="229">
        <f t="shared" si="88"/>
        <v>0</v>
      </c>
      <c r="AS195" s="229">
        <f t="shared" si="88"/>
        <v>0</v>
      </c>
      <c r="AT195" s="229">
        <f t="shared" si="88"/>
        <v>0</v>
      </c>
      <c r="AU195" s="229">
        <f t="shared" si="88"/>
        <v>0</v>
      </c>
      <c r="AV195" s="229">
        <f t="shared" si="88"/>
        <v>0</v>
      </c>
      <c r="AW195" s="230">
        <f t="shared" si="88"/>
        <v>0</v>
      </c>
      <c r="AX195" s="230">
        <f t="shared" si="88"/>
        <v>0</v>
      </c>
      <c r="AY195" s="228">
        <f t="shared" si="88"/>
        <v>0</v>
      </c>
    </row>
    <row r="196" spans="1:51" x14ac:dyDescent="0.25">
      <c r="A196" s="99"/>
      <c r="B196" s="99" t="s">
        <v>143</v>
      </c>
      <c r="C196" s="114">
        <f t="shared" ref="C196" si="89">SUM(C188:C189)</f>
        <v>0</v>
      </c>
      <c r="D196" s="114">
        <f t="shared" ref="D196:AY196" si="90">SUM(D188:D189)</f>
        <v>61.572431915804941</v>
      </c>
      <c r="E196" s="115">
        <f t="shared" si="90"/>
        <v>83.0685106458874</v>
      </c>
      <c r="F196" s="115">
        <f t="shared" si="90"/>
        <v>51.394675839844808</v>
      </c>
      <c r="G196" s="115">
        <f t="shared" si="90"/>
        <v>82.371418973454666</v>
      </c>
      <c r="H196" s="115">
        <f t="shared" si="90"/>
        <v>51.916711831487746</v>
      </c>
      <c r="I196" s="115">
        <f t="shared" si="90"/>
        <v>229.95503777163336</v>
      </c>
      <c r="J196" s="115">
        <f t="shared" si="90"/>
        <v>608.47696339101674</v>
      </c>
      <c r="K196" s="115">
        <f t="shared" si="90"/>
        <v>148.95217115972659</v>
      </c>
      <c r="L196" s="115">
        <f t="shared" si="90"/>
        <v>326.92615719724984</v>
      </c>
      <c r="M196" s="116">
        <f t="shared" si="90"/>
        <v>133.30685865215702</v>
      </c>
      <c r="N196" s="116">
        <f t="shared" si="90"/>
        <v>114.6337353133723</v>
      </c>
      <c r="O196" s="228">
        <f t="shared" si="90"/>
        <v>0</v>
      </c>
      <c r="P196" s="228">
        <f t="shared" si="90"/>
        <v>0</v>
      </c>
      <c r="Q196" s="229">
        <f t="shared" si="90"/>
        <v>0</v>
      </c>
      <c r="R196" s="229">
        <f t="shared" si="90"/>
        <v>0</v>
      </c>
      <c r="S196" s="229">
        <f t="shared" si="90"/>
        <v>0</v>
      </c>
      <c r="T196" s="229">
        <f t="shared" si="90"/>
        <v>0</v>
      </c>
      <c r="U196" s="229">
        <f t="shared" si="90"/>
        <v>0</v>
      </c>
      <c r="V196" s="229">
        <f t="shared" si="90"/>
        <v>0</v>
      </c>
      <c r="W196" s="229">
        <f t="shared" si="90"/>
        <v>0</v>
      </c>
      <c r="X196" s="229">
        <f t="shared" si="90"/>
        <v>0</v>
      </c>
      <c r="Y196" s="230">
        <f t="shared" si="90"/>
        <v>0</v>
      </c>
      <c r="Z196" s="230">
        <f t="shared" si="90"/>
        <v>0</v>
      </c>
      <c r="AA196" s="228">
        <f t="shared" si="90"/>
        <v>0</v>
      </c>
      <c r="AB196" s="228">
        <f t="shared" si="90"/>
        <v>0</v>
      </c>
      <c r="AC196" s="229">
        <f t="shared" si="90"/>
        <v>0</v>
      </c>
      <c r="AD196" s="229">
        <f t="shared" si="90"/>
        <v>0</v>
      </c>
      <c r="AE196" s="229">
        <f t="shared" si="90"/>
        <v>0</v>
      </c>
      <c r="AF196" s="229">
        <f t="shared" si="90"/>
        <v>0</v>
      </c>
      <c r="AG196" s="229">
        <f t="shared" si="90"/>
        <v>0</v>
      </c>
      <c r="AH196" s="229">
        <f t="shared" si="90"/>
        <v>0</v>
      </c>
      <c r="AI196" s="229">
        <f t="shared" si="90"/>
        <v>0</v>
      </c>
      <c r="AJ196" s="229">
        <f t="shared" si="90"/>
        <v>0</v>
      </c>
      <c r="AK196" s="230">
        <f t="shared" si="90"/>
        <v>0</v>
      </c>
      <c r="AL196" s="230">
        <f t="shared" si="90"/>
        <v>0</v>
      </c>
      <c r="AM196" s="228">
        <f t="shared" si="90"/>
        <v>0</v>
      </c>
      <c r="AN196" s="228">
        <f t="shared" si="90"/>
        <v>0</v>
      </c>
      <c r="AO196" s="229">
        <f t="shared" si="90"/>
        <v>0</v>
      </c>
      <c r="AP196" s="229">
        <f t="shared" si="90"/>
        <v>0</v>
      </c>
      <c r="AQ196" s="229">
        <f t="shared" si="90"/>
        <v>0</v>
      </c>
      <c r="AR196" s="229">
        <f t="shared" si="90"/>
        <v>0</v>
      </c>
      <c r="AS196" s="229">
        <f t="shared" si="90"/>
        <v>0</v>
      </c>
      <c r="AT196" s="229">
        <f t="shared" si="90"/>
        <v>0</v>
      </c>
      <c r="AU196" s="229">
        <f t="shared" si="90"/>
        <v>0</v>
      </c>
      <c r="AV196" s="229">
        <f t="shared" si="90"/>
        <v>0</v>
      </c>
      <c r="AW196" s="230">
        <f t="shared" si="90"/>
        <v>0</v>
      </c>
      <c r="AX196" s="230">
        <f t="shared" si="90"/>
        <v>0</v>
      </c>
      <c r="AY196" s="228">
        <f t="shared" si="90"/>
        <v>0</v>
      </c>
    </row>
    <row r="197" spans="1:51" x14ac:dyDescent="0.25">
      <c r="A197" s="99"/>
      <c r="B197" s="99" t="s">
        <v>130</v>
      </c>
      <c r="C197" s="117">
        <f t="shared" ref="C197" si="91">SUM(C195:C196)</f>
        <v>0</v>
      </c>
      <c r="D197" s="117">
        <f t="shared" ref="D197:AY197" si="92">SUM(D195:D196)</f>
        <v>363.19927133650134</v>
      </c>
      <c r="E197" s="117">
        <f t="shared" si="92"/>
        <v>541.13087216556551</v>
      </c>
      <c r="F197" s="117">
        <f t="shared" si="92"/>
        <v>528.00957461266489</v>
      </c>
      <c r="G197" s="117">
        <f t="shared" si="92"/>
        <v>696.33645456753834</v>
      </c>
      <c r="H197" s="117">
        <f t="shared" si="92"/>
        <v>1801.0761022741294</v>
      </c>
      <c r="I197" s="117">
        <f t="shared" si="92"/>
        <v>3305.0627870339636</v>
      </c>
      <c r="J197" s="117">
        <f t="shared" si="92"/>
        <v>2992.6870971162598</v>
      </c>
      <c r="K197" s="117">
        <f t="shared" si="92"/>
        <v>2551.1868759546392</v>
      </c>
      <c r="L197" s="117">
        <f t="shared" si="92"/>
        <v>1654.4955044801141</v>
      </c>
      <c r="M197" s="118">
        <f t="shared" si="92"/>
        <v>1438.4493145503236</v>
      </c>
      <c r="N197" s="118">
        <f t="shared" si="92"/>
        <v>1438.33550147142</v>
      </c>
      <c r="O197" s="231">
        <f t="shared" si="92"/>
        <v>0</v>
      </c>
      <c r="P197" s="231">
        <f t="shared" si="92"/>
        <v>0</v>
      </c>
      <c r="Q197" s="231">
        <f t="shared" si="92"/>
        <v>0</v>
      </c>
      <c r="R197" s="231">
        <f t="shared" si="92"/>
        <v>0</v>
      </c>
      <c r="S197" s="231">
        <f t="shared" si="92"/>
        <v>0</v>
      </c>
      <c r="T197" s="231">
        <f t="shared" si="92"/>
        <v>0</v>
      </c>
      <c r="U197" s="231">
        <f t="shared" si="92"/>
        <v>0</v>
      </c>
      <c r="V197" s="231">
        <f t="shared" si="92"/>
        <v>0</v>
      </c>
      <c r="W197" s="231">
        <f t="shared" si="92"/>
        <v>0</v>
      </c>
      <c r="X197" s="231">
        <f t="shared" si="92"/>
        <v>0</v>
      </c>
      <c r="Y197" s="232">
        <f t="shared" si="92"/>
        <v>0</v>
      </c>
      <c r="Z197" s="232">
        <f t="shared" si="92"/>
        <v>0</v>
      </c>
      <c r="AA197" s="231">
        <f t="shared" si="92"/>
        <v>0</v>
      </c>
      <c r="AB197" s="231">
        <f t="shared" si="92"/>
        <v>0</v>
      </c>
      <c r="AC197" s="231">
        <f t="shared" si="92"/>
        <v>0</v>
      </c>
      <c r="AD197" s="231">
        <f t="shared" si="92"/>
        <v>0</v>
      </c>
      <c r="AE197" s="231">
        <f t="shared" si="92"/>
        <v>0</v>
      </c>
      <c r="AF197" s="231">
        <f t="shared" si="92"/>
        <v>0</v>
      </c>
      <c r="AG197" s="231">
        <f t="shared" si="92"/>
        <v>0</v>
      </c>
      <c r="AH197" s="231">
        <f t="shared" si="92"/>
        <v>0</v>
      </c>
      <c r="AI197" s="231">
        <f t="shared" si="92"/>
        <v>0</v>
      </c>
      <c r="AJ197" s="231">
        <f t="shared" si="92"/>
        <v>0</v>
      </c>
      <c r="AK197" s="232">
        <f t="shared" si="92"/>
        <v>0</v>
      </c>
      <c r="AL197" s="232">
        <f t="shared" si="92"/>
        <v>0</v>
      </c>
      <c r="AM197" s="231">
        <f t="shared" si="92"/>
        <v>0</v>
      </c>
      <c r="AN197" s="231">
        <f t="shared" si="92"/>
        <v>0</v>
      </c>
      <c r="AO197" s="231">
        <f t="shared" si="92"/>
        <v>0</v>
      </c>
      <c r="AP197" s="231">
        <f t="shared" si="92"/>
        <v>0</v>
      </c>
      <c r="AQ197" s="231">
        <f t="shared" si="92"/>
        <v>0</v>
      </c>
      <c r="AR197" s="231">
        <f t="shared" si="92"/>
        <v>0</v>
      </c>
      <c r="AS197" s="231">
        <f t="shared" si="92"/>
        <v>0</v>
      </c>
      <c r="AT197" s="231">
        <f t="shared" si="92"/>
        <v>0</v>
      </c>
      <c r="AU197" s="231">
        <f t="shared" si="92"/>
        <v>0</v>
      </c>
      <c r="AV197" s="231">
        <f t="shared" si="92"/>
        <v>0</v>
      </c>
      <c r="AW197" s="232">
        <f t="shared" si="92"/>
        <v>0</v>
      </c>
      <c r="AX197" s="232">
        <f t="shared" si="92"/>
        <v>0</v>
      </c>
      <c r="AY197" s="231">
        <f t="shared" si="92"/>
        <v>0</v>
      </c>
    </row>
    <row r="199" spans="1:51" x14ac:dyDescent="0.25">
      <c r="B199" s="169" t="s">
        <v>221</v>
      </c>
      <c r="C199" s="363">
        <f t="shared" ref="C199:N199" si="93">C197-C73</f>
        <v>-149.06668581189126</v>
      </c>
      <c r="D199" s="363">
        <f t="shared" si="93"/>
        <v>-3.105341559489716E-3</v>
      </c>
      <c r="E199" s="363">
        <f t="shared" si="93"/>
        <v>-8.7855087645039021E-4</v>
      </c>
      <c r="F199" s="363">
        <f t="shared" si="93"/>
        <v>5.9883124550879074E-3</v>
      </c>
      <c r="G199" s="363">
        <f t="shared" si="93"/>
        <v>-7.7409089517459506E-3</v>
      </c>
      <c r="H199" s="363">
        <f t="shared" si="93"/>
        <v>5.1215946841693949E-3</v>
      </c>
      <c r="I199" s="363">
        <f>I197-I73</f>
        <v>-1.0904563174790383E-2</v>
      </c>
      <c r="J199" s="363">
        <f t="shared" si="93"/>
        <v>7.8948860668788257E-3</v>
      </c>
      <c r="K199" s="363">
        <f t="shared" si="93"/>
        <v>-7.6259111438048421E-4</v>
      </c>
      <c r="L199" s="363">
        <f t="shared" si="93"/>
        <v>8.4240543872056151E-3</v>
      </c>
      <c r="M199" s="363">
        <f t="shared" si="93"/>
        <v>-2.4254903710243525E-3</v>
      </c>
      <c r="N199" s="363">
        <f t="shared" si="93"/>
        <v>1.9329669551552797E-2</v>
      </c>
    </row>
    <row r="200" spans="1:51" x14ac:dyDescent="0.25">
      <c r="B200" s="169" t="s">
        <v>222</v>
      </c>
      <c r="C200" s="169"/>
      <c r="D200" s="169"/>
      <c r="E200" s="169"/>
      <c r="F200" s="169"/>
      <c r="G200" s="169"/>
      <c r="H200" s="169"/>
      <c r="I200" s="169"/>
      <c r="J200" s="169"/>
      <c r="K200" s="169"/>
      <c r="L200" s="169"/>
      <c r="M200" s="169"/>
      <c r="N200" s="169"/>
    </row>
  </sheetData>
  <mergeCells count="18">
    <mergeCell ref="B108:N108"/>
    <mergeCell ref="O108:Z108"/>
    <mergeCell ref="AA108:AL108"/>
    <mergeCell ref="AM108:AX108"/>
    <mergeCell ref="C125:N125"/>
    <mergeCell ref="O125:Z125"/>
    <mergeCell ref="AA125:AL125"/>
    <mergeCell ref="AM125:AX125"/>
    <mergeCell ref="A126:A139"/>
    <mergeCell ref="A141:A157"/>
    <mergeCell ref="A160:A176"/>
    <mergeCell ref="A107:A122"/>
    <mergeCell ref="A92:A105"/>
    <mergeCell ref="A77:A90"/>
    <mergeCell ref="A4:A19"/>
    <mergeCell ref="A22:A37"/>
    <mergeCell ref="A40:A55"/>
    <mergeCell ref="A58:A74"/>
  </mergeCells>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9" tint="0.59999389629810485"/>
  </sheetPr>
  <dimension ref="A1:BA231"/>
  <sheetViews>
    <sheetView topLeftCell="A25" zoomScale="80" zoomScaleNormal="80" workbookViewId="0">
      <pane xSplit="2" topLeftCell="AP1" activePane="topRight" state="frozen"/>
      <selection activeCell="C61" sqref="C61:H61"/>
      <selection pane="topRight" activeCell="AZ25" sqref="AZ1:CH1048576"/>
    </sheetView>
  </sheetViews>
  <sheetFormatPr defaultRowHeight="15" x14ac:dyDescent="0.25"/>
  <cols>
    <col min="1" max="1" width="9.85546875" customWidth="1"/>
    <col min="2" max="2" width="24.85546875" customWidth="1"/>
    <col min="3" max="3" width="15.85546875" bestFit="1" customWidth="1"/>
    <col min="4" max="10" width="13.85546875" customWidth="1"/>
    <col min="11" max="11" width="15.140625" customWidth="1"/>
    <col min="12" max="51" width="13.85546875" customWidth="1"/>
    <col min="52" max="53" width="10.5703125" bestFit="1" customWidth="1"/>
    <col min="64" max="64" width="9.140625" customWidth="1"/>
  </cols>
  <sheetData>
    <row r="1" spans="1:53" s="2" customFormat="1" ht="15.75" thickBot="1" x14ac:dyDescent="0.3">
      <c r="A1" s="18"/>
      <c r="B1" s="18"/>
      <c r="C1" s="18"/>
      <c r="D1" s="18"/>
      <c r="E1" s="18"/>
      <c r="F1" s="18"/>
      <c r="G1" s="18"/>
      <c r="H1" s="18"/>
      <c r="I1" s="18"/>
      <c r="J1" s="18"/>
      <c r="K1" s="18"/>
      <c r="L1" s="18"/>
      <c r="M1" s="18"/>
      <c r="N1" s="18"/>
      <c r="O1" s="18"/>
      <c r="P1" s="18"/>
      <c r="Q1" s="18"/>
      <c r="R1" s="18"/>
      <c r="S1" s="18"/>
      <c r="T1" s="18"/>
      <c r="U1" s="18"/>
      <c r="V1" s="18"/>
      <c r="W1" s="18"/>
      <c r="X1" s="18"/>
      <c r="Y1" s="18"/>
      <c r="Z1" s="18"/>
      <c r="AA1" s="18"/>
      <c r="AB1" s="18"/>
      <c r="AC1" s="18"/>
      <c r="AD1" s="18"/>
      <c r="AE1" s="18"/>
      <c r="AF1" s="18"/>
      <c r="AG1" s="18"/>
      <c r="AH1" s="18"/>
      <c r="AI1" s="18"/>
      <c r="AJ1" s="18"/>
      <c r="AK1" s="18"/>
      <c r="AL1" s="18"/>
      <c r="AM1" s="18"/>
      <c r="AN1" s="18"/>
      <c r="AO1" s="18"/>
      <c r="AP1" s="18"/>
      <c r="AQ1" s="18"/>
      <c r="AR1" s="18"/>
      <c r="AS1" s="18"/>
      <c r="AT1" s="18"/>
      <c r="AU1" s="18"/>
      <c r="AV1" s="18"/>
      <c r="AW1" s="18"/>
      <c r="AX1" s="18"/>
      <c r="AY1" s="18"/>
      <c r="AZ1"/>
      <c r="BA1"/>
    </row>
    <row r="2" spans="1:53" ht="15.75" thickBot="1" x14ac:dyDescent="0.3">
      <c r="A2" s="18"/>
      <c r="B2" s="28" t="s">
        <v>13</v>
      </c>
      <c r="C2" s="380">
        <f>' 1M - RES'!C2</f>
        <v>0.79559297687405006</v>
      </c>
      <c r="D2" s="385">
        <f>C2</f>
        <v>0.79559297687405006</v>
      </c>
      <c r="E2" s="385">
        <f t="shared" ref="E2:AY2" si="0">D2</f>
        <v>0.79559297687405006</v>
      </c>
      <c r="F2" s="385">
        <f t="shared" si="0"/>
        <v>0.79559297687405006</v>
      </c>
      <c r="G2" s="385">
        <f t="shared" si="0"/>
        <v>0.79559297687405006</v>
      </c>
      <c r="H2" s="385">
        <f t="shared" si="0"/>
        <v>0.79559297687405006</v>
      </c>
      <c r="I2" s="385">
        <f t="shared" si="0"/>
        <v>0.79559297687405006</v>
      </c>
      <c r="J2" s="385">
        <f t="shared" si="0"/>
        <v>0.79559297687405006</v>
      </c>
      <c r="K2" s="385">
        <f t="shared" si="0"/>
        <v>0.79559297687405006</v>
      </c>
      <c r="L2" s="385">
        <f t="shared" si="0"/>
        <v>0.79559297687405006</v>
      </c>
      <c r="M2" s="385">
        <f t="shared" si="0"/>
        <v>0.79559297687405006</v>
      </c>
      <c r="N2" s="385">
        <f t="shared" si="0"/>
        <v>0.79559297687405006</v>
      </c>
      <c r="O2" s="385">
        <f t="shared" si="0"/>
        <v>0.79559297687405006</v>
      </c>
      <c r="P2" s="385">
        <f t="shared" si="0"/>
        <v>0.79559297687405006</v>
      </c>
      <c r="Q2" s="385">
        <f t="shared" si="0"/>
        <v>0.79559297687405006</v>
      </c>
      <c r="R2" s="385">
        <f t="shared" si="0"/>
        <v>0.79559297687405006</v>
      </c>
      <c r="S2" s="385">
        <f t="shared" si="0"/>
        <v>0.79559297687405006</v>
      </c>
      <c r="T2" s="385">
        <f t="shared" si="0"/>
        <v>0.79559297687405006</v>
      </c>
      <c r="U2" s="385">
        <f t="shared" si="0"/>
        <v>0.79559297687405006</v>
      </c>
      <c r="V2" s="385">
        <f t="shared" si="0"/>
        <v>0.79559297687405006</v>
      </c>
      <c r="W2" s="385">
        <f t="shared" si="0"/>
        <v>0.79559297687405006</v>
      </c>
      <c r="X2" s="385">
        <f t="shared" si="0"/>
        <v>0.79559297687405006</v>
      </c>
      <c r="Y2" s="385">
        <f t="shared" si="0"/>
        <v>0.79559297687405006</v>
      </c>
      <c r="Z2" s="385">
        <f t="shared" si="0"/>
        <v>0.79559297687405006</v>
      </c>
      <c r="AA2" s="385">
        <f t="shared" si="0"/>
        <v>0.79559297687405006</v>
      </c>
      <c r="AB2" s="385">
        <f t="shared" si="0"/>
        <v>0.79559297687405006</v>
      </c>
      <c r="AC2" s="385">
        <f t="shared" si="0"/>
        <v>0.79559297687405006</v>
      </c>
      <c r="AD2" s="385">
        <f t="shared" si="0"/>
        <v>0.79559297687405006</v>
      </c>
      <c r="AE2" s="385">
        <f t="shared" si="0"/>
        <v>0.79559297687405006</v>
      </c>
      <c r="AF2" s="385">
        <f t="shared" si="0"/>
        <v>0.79559297687405006</v>
      </c>
      <c r="AG2" s="385">
        <f t="shared" si="0"/>
        <v>0.79559297687405006</v>
      </c>
      <c r="AH2" s="385">
        <f t="shared" si="0"/>
        <v>0.79559297687405006</v>
      </c>
      <c r="AI2" s="385">
        <f t="shared" si="0"/>
        <v>0.79559297687405006</v>
      </c>
      <c r="AJ2" s="385">
        <f t="shared" si="0"/>
        <v>0.79559297687405006</v>
      </c>
      <c r="AK2" s="385">
        <f t="shared" si="0"/>
        <v>0.79559297687405006</v>
      </c>
      <c r="AL2" s="385">
        <f t="shared" si="0"/>
        <v>0.79559297687405006</v>
      </c>
      <c r="AM2" s="385">
        <f t="shared" si="0"/>
        <v>0.79559297687405006</v>
      </c>
      <c r="AN2" s="385">
        <f t="shared" si="0"/>
        <v>0.79559297687405006</v>
      </c>
      <c r="AO2" s="385">
        <f t="shared" si="0"/>
        <v>0.79559297687405006</v>
      </c>
      <c r="AP2" s="385">
        <f t="shared" si="0"/>
        <v>0.79559297687405006</v>
      </c>
      <c r="AQ2" s="385">
        <f t="shared" si="0"/>
        <v>0.79559297687405006</v>
      </c>
      <c r="AR2" s="385">
        <f t="shared" si="0"/>
        <v>0.79559297687405006</v>
      </c>
      <c r="AS2" s="385">
        <f t="shared" si="0"/>
        <v>0.79559297687405006</v>
      </c>
      <c r="AT2" s="385">
        <f t="shared" si="0"/>
        <v>0.79559297687405006</v>
      </c>
      <c r="AU2" s="385">
        <f t="shared" si="0"/>
        <v>0.79559297687405006</v>
      </c>
      <c r="AV2" s="385">
        <f t="shared" si="0"/>
        <v>0.79559297687405006</v>
      </c>
      <c r="AW2" s="385">
        <f t="shared" si="0"/>
        <v>0.79559297687405006</v>
      </c>
      <c r="AX2" s="385">
        <f t="shared" si="0"/>
        <v>0.79559297687405006</v>
      </c>
      <c r="AY2" s="385">
        <f t="shared" si="0"/>
        <v>0.79559297687405006</v>
      </c>
    </row>
    <row r="3" spans="1:53" s="7" customFormat="1" ht="15.75" thickBot="1" x14ac:dyDescent="0.3">
      <c r="B3" s="18"/>
      <c r="C3" s="18"/>
      <c r="D3" s="18"/>
      <c r="E3" s="18"/>
      <c r="F3" s="18"/>
      <c r="G3" s="18"/>
      <c r="H3" s="18"/>
      <c r="I3" s="18"/>
      <c r="J3" s="18"/>
      <c r="K3" s="18"/>
      <c r="L3" s="18"/>
      <c r="M3" s="18"/>
      <c r="N3" s="18"/>
      <c r="O3" s="18"/>
      <c r="P3" s="18"/>
      <c r="Q3" s="18"/>
      <c r="R3" s="18"/>
      <c r="S3" s="18"/>
      <c r="T3" s="18"/>
      <c r="U3" s="18"/>
      <c r="V3" s="18"/>
      <c r="W3" s="18"/>
      <c r="X3" s="18"/>
      <c r="Y3" s="18"/>
      <c r="Z3" s="18"/>
      <c r="AA3" s="18"/>
      <c r="AB3" s="18"/>
      <c r="AC3" s="18"/>
      <c r="AD3" s="18"/>
      <c r="AE3" s="18"/>
      <c r="AF3" s="18"/>
      <c r="AG3" s="18"/>
      <c r="AH3" s="18"/>
      <c r="AI3" s="18"/>
      <c r="AJ3" s="18"/>
      <c r="AK3" s="18"/>
      <c r="AL3" s="18"/>
      <c r="AM3" s="18"/>
      <c r="AN3" s="18"/>
      <c r="AO3" s="18"/>
      <c r="AP3" s="18"/>
      <c r="AQ3" s="18"/>
      <c r="AR3" s="18"/>
      <c r="AS3" s="18"/>
      <c r="AT3" s="18"/>
      <c r="AU3" s="18"/>
      <c r="AV3" s="18"/>
      <c r="AW3" s="18"/>
      <c r="AX3" s="18"/>
      <c r="AY3" s="18"/>
    </row>
    <row r="4" spans="1:53" ht="15.75" customHeight="1" thickBot="1" x14ac:dyDescent="0.3">
      <c r="A4" s="574" t="s">
        <v>14</v>
      </c>
      <c r="B4" s="17" t="s">
        <v>10</v>
      </c>
      <c r="C4" s="146">
        <v>44197</v>
      </c>
      <c r="D4" s="146">
        <v>44228</v>
      </c>
      <c r="E4" s="146">
        <v>44256</v>
      </c>
      <c r="F4" s="146">
        <v>44287</v>
      </c>
      <c r="G4" s="146">
        <v>44317</v>
      </c>
      <c r="H4" s="146">
        <v>44348</v>
      </c>
      <c r="I4" s="146">
        <v>44378</v>
      </c>
      <c r="J4" s="146">
        <v>44409</v>
      </c>
      <c r="K4" s="146">
        <v>44440</v>
      </c>
      <c r="L4" s="146">
        <v>44470</v>
      </c>
      <c r="M4" s="146">
        <v>44501</v>
      </c>
      <c r="N4" s="146">
        <v>44531</v>
      </c>
      <c r="O4" s="146">
        <v>44562</v>
      </c>
      <c r="P4" s="146">
        <v>44593</v>
      </c>
      <c r="Q4" s="146">
        <v>44621</v>
      </c>
      <c r="R4" s="146">
        <v>44652</v>
      </c>
      <c r="S4" s="146">
        <v>44682</v>
      </c>
      <c r="T4" s="146">
        <v>44713</v>
      </c>
      <c r="U4" s="146">
        <v>44743</v>
      </c>
      <c r="V4" s="146">
        <v>44774</v>
      </c>
      <c r="W4" s="146">
        <v>44805</v>
      </c>
      <c r="X4" s="146">
        <v>44835</v>
      </c>
      <c r="Y4" s="146">
        <v>44866</v>
      </c>
      <c r="Z4" s="146">
        <v>44896</v>
      </c>
      <c r="AA4" s="146">
        <v>44927</v>
      </c>
      <c r="AB4" s="146">
        <v>44958</v>
      </c>
      <c r="AC4" s="146">
        <v>44986</v>
      </c>
      <c r="AD4" s="146">
        <v>45017</v>
      </c>
      <c r="AE4" s="146">
        <v>45047</v>
      </c>
      <c r="AF4" s="146">
        <v>45078</v>
      </c>
      <c r="AG4" s="146">
        <v>45108</v>
      </c>
      <c r="AH4" s="146">
        <v>45139</v>
      </c>
      <c r="AI4" s="146">
        <v>45170</v>
      </c>
      <c r="AJ4" s="146">
        <v>45200</v>
      </c>
      <c r="AK4" s="146">
        <v>45231</v>
      </c>
      <c r="AL4" s="146">
        <v>45261</v>
      </c>
      <c r="AM4" s="146">
        <v>45292</v>
      </c>
      <c r="AN4" s="146">
        <v>45323</v>
      </c>
      <c r="AO4" s="146">
        <v>45352</v>
      </c>
      <c r="AP4" s="146">
        <v>45383</v>
      </c>
      <c r="AQ4" s="146">
        <v>45413</v>
      </c>
      <c r="AR4" s="146">
        <v>45444</v>
      </c>
      <c r="AS4" s="146">
        <v>45474</v>
      </c>
      <c r="AT4" s="146">
        <v>45505</v>
      </c>
      <c r="AU4" s="146">
        <v>45536</v>
      </c>
      <c r="AV4" s="146">
        <v>45566</v>
      </c>
      <c r="AW4" s="146">
        <v>45597</v>
      </c>
      <c r="AX4" s="146">
        <v>45627</v>
      </c>
      <c r="AY4" s="146">
        <v>45658</v>
      </c>
    </row>
    <row r="5" spans="1:53" ht="15" customHeight="1" x14ac:dyDescent="0.25">
      <c r="A5" s="575"/>
      <c r="B5" s="11" t="s">
        <v>20</v>
      </c>
      <c r="C5" s="3">
        <f>'BIZ kWh ENTRY'!AI180</f>
        <v>0</v>
      </c>
      <c r="D5" s="3">
        <f>'BIZ kWh ENTRY'!AJ180</f>
        <v>0</v>
      </c>
      <c r="E5" s="3">
        <f>'BIZ kWh ENTRY'!AK180</f>
        <v>0</v>
      </c>
      <c r="F5" s="3">
        <f>'BIZ kWh ENTRY'!AL180</f>
        <v>0</v>
      </c>
      <c r="G5" s="3">
        <f>'BIZ kWh ENTRY'!AM180</f>
        <v>0</v>
      </c>
      <c r="H5" s="3">
        <f>'BIZ kWh ENTRY'!AN180</f>
        <v>0</v>
      </c>
      <c r="I5" s="3">
        <f>'BIZ kWh ENTRY'!AO180</f>
        <v>0</v>
      </c>
      <c r="J5" s="3">
        <f>'BIZ kWh ENTRY'!AP180</f>
        <v>0</v>
      </c>
      <c r="K5" s="3">
        <f>'BIZ kWh ENTRY'!AQ180</f>
        <v>0</v>
      </c>
      <c r="L5" s="3">
        <f>'BIZ kWh ENTRY'!AR180</f>
        <v>0</v>
      </c>
      <c r="M5" s="3">
        <f>'BIZ kWh ENTRY'!AS180</f>
        <v>0</v>
      </c>
      <c r="N5" s="3">
        <f>'BIZ kWh ENTRY'!AT180</f>
        <v>0</v>
      </c>
      <c r="O5" s="153"/>
      <c r="P5" s="153"/>
      <c r="Q5" s="153"/>
      <c r="R5" s="153"/>
      <c r="S5" s="153"/>
      <c r="T5" s="153"/>
      <c r="U5" s="153"/>
      <c r="V5" s="153"/>
      <c r="W5" s="153"/>
      <c r="X5" s="153"/>
      <c r="Y5" s="153"/>
      <c r="Z5" s="153"/>
      <c r="AA5" s="153"/>
      <c r="AB5" s="153"/>
      <c r="AC5" s="153"/>
      <c r="AD5" s="153"/>
      <c r="AE5" s="153"/>
      <c r="AF5" s="153"/>
      <c r="AG5" s="153"/>
      <c r="AH5" s="153"/>
      <c r="AI5" s="153"/>
      <c r="AJ5" s="153"/>
      <c r="AK5" s="153"/>
      <c r="AL5" s="153"/>
      <c r="AM5" s="153"/>
      <c r="AN5" s="153"/>
      <c r="AO5" s="153"/>
      <c r="AP5" s="153"/>
      <c r="AQ5" s="153"/>
      <c r="AR5" s="153"/>
      <c r="AS5" s="153"/>
      <c r="AT5" s="153"/>
      <c r="AU5" s="153"/>
      <c r="AV5" s="153"/>
      <c r="AW5" s="153"/>
      <c r="AX5" s="153"/>
      <c r="AY5" s="153"/>
    </row>
    <row r="6" spans="1:53" x14ac:dyDescent="0.25">
      <c r="A6" s="575"/>
      <c r="B6" s="12" t="s">
        <v>0</v>
      </c>
      <c r="C6" s="3">
        <f>'BIZ kWh ENTRY'!AI181</f>
        <v>0</v>
      </c>
      <c r="D6" s="3">
        <f>'BIZ kWh ENTRY'!AJ181</f>
        <v>0</v>
      </c>
      <c r="E6" s="3">
        <f>'BIZ kWh ENTRY'!AK181</f>
        <v>0</v>
      </c>
      <c r="F6" s="3">
        <f>'BIZ kWh ENTRY'!AL181</f>
        <v>0</v>
      </c>
      <c r="G6" s="3">
        <f>'BIZ kWh ENTRY'!AM181</f>
        <v>0</v>
      </c>
      <c r="H6" s="3">
        <f>'BIZ kWh ENTRY'!AN181</f>
        <v>0</v>
      </c>
      <c r="I6" s="3">
        <f>'BIZ kWh ENTRY'!AO181</f>
        <v>0</v>
      </c>
      <c r="J6" s="3">
        <f>'BIZ kWh ENTRY'!AP181</f>
        <v>0</v>
      </c>
      <c r="K6" s="3">
        <f>'BIZ kWh ENTRY'!AQ181</f>
        <v>0</v>
      </c>
      <c r="L6" s="3">
        <f>'BIZ kWh ENTRY'!AR181</f>
        <v>0</v>
      </c>
      <c r="M6" s="3">
        <f>'BIZ kWh ENTRY'!AS181</f>
        <v>0</v>
      </c>
      <c r="N6" s="3">
        <f>'BIZ kWh ENTRY'!AT181</f>
        <v>0</v>
      </c>
      <c r="O6" s="153"/>
      <c r="P6" s="153"/>
      <c r="Q6" s="153"/>
      <c r="R6" s="153"/>
      <c r="S6" s="153"/>
      <c r="T6" s="153"/>
      <c r="U6" s="153"/>
      <c r="V6" s="153"/>
      <c r="W6" s="153"/>
      <c r="X6" s="153"/>
      <c r="Y6" s="153"/>
      <c r="Z6" s="153"/>
      <c r="AA6" s="153"/>
      <c r="AB6" s="153"/>
      <c r="AC6" s="153"/>
      <c r="AD6" s="153"/>
      <c r="AE6" s="153"/>
      <c r="AF6" s="153"/>
      <c r="AG6" s="153"/>
      <c r="AH6" s="153"/>
      <c r="AI6" s="153"/>
      <c r="AJ6" s="153"/>
      <c r="AK6" s="153"/>
      <c r="AL6" s="153"/>
      <c r="AM6" s="153"/>
      <c r="AN6" s="153"/>
      <c r="AO6" s="153"/>
      <c r="AP6" s="153"/>
      <c r="AQ6" s="153"/>
      <c r="AR6" s="153"/>
      <c r="AS6" s="153"/>
      <c r="AT6" s="153"/>
      <c r="AU6" s="153"/>
      <c r="AV6" s="153"/>
      <c r="AW6" s="153"/>
      <c r="AX6" s="153"/>
      <c r="AY6" s="153"/>
    </row>
    <row r="7" spans="1:53" x14ac:dyDescent="0.25">
      <c r="A7" s="575"/>
      <c r="B7" s="11" t="s">
        <v>21</v>
      </c>
      <c r="C7" s="3">
        <f>'BIZ kWh ENTRY'!AI182</f>
        <v>0</v>
      </c>
      <c r="D7" s="3">
        <f>'BIZ kWh ENTRY'!AJ182</f>
        <v>0</v>
      </c>
      <c r="E7" s="3">
        <f>'BIZ kWh ENTRY'!AK182</f>
        <v>0</v>
      </c>
      <c r="F7" s="3">
        <f>'BIZ kWh ENTRY'!AL182</f>
        <v>0</v>
      </c>
      <c r="G7" s="3">
        <f>'BIZ kWh ENTRY'!AM182</f>
        <v>0</v>
      </c>
      <c r="H7" s="3">
        <f>'BIZ kWh ENTRY'!AN182</f>
        <v>0</v>
      </c>
      <c r="I7" s="3">
        <f>'BIZ kWh ENTRY'!AO182</f>
        <v>0</v>
      </c>
      <c r="J7" s="3">
        <f>'BIZ kWh ENTRY'!AP182</f>
        <v>0</v>
      </c>
      <c r="K7" s="3">
        <f>'BIZ kWh ENTRY'!AQ182</f>
        <v>0</v>
      </c>
      <c r="L7" s="3">
        <f>'BIZ kWh ENTRY'!AR182</f>
        <v>0</v>
      </c>
      <c r="M7" s="3">
        <f>'BIZ kWh ENTRY'!AS182</f>
        <v>0</v>
      </c>
      <c r="N7" s="3">
        <f>'BIZ kWh ENTRY'!AT182</f>
        <v>0</v>
      </c>
      <c r="O7" s="153"/>
      <c r="P7" s="153"/>
      <c r="Q7" s="153"/>
      <c r="R7" s="153"/>
      <c r="S7" s="153"/>
      <c r="T7" s="153"/>
      <c r="U7" s="153"/>
      <c r="V7" s="153"/>
      <c r="W7" s="153"/>
      <c r="X7" s="153"/>
      <c r="Y7" s="153"/>
      <c r="Z7" s="153"/>
      <c r="AA7" s="153"/>
      <c r="AB7" s="153"/>
      <c r="AC7" s="153"/>
      <c r="AD7" s="153"/>
      <c r="AE7" s="153"/>
      <c r="AF7" s="153"/>
      <c r="AG7" s="153"/>
      <c r="AH7" s="153"/>
      <c r="AI7" s="153"/>
      <c r="AJ7" s="153"/>
      <c r="AK7" s="153"/>
      <c r="AL7" s="153"/>
      <c r="AM7" s="153"/>
      <c r="AN7" s="153"/>
      <c r="AO7" s="153"/>
      <c r="AP7" s="153"/>
      <c r="AQ7" s="153"/>
      <c r="AR7" s="153"/>
      <c r="AS7" s="153"/>
      <c r="AT7" s="153"/>
      <c r="AU7" s="153"/>
      <c r="AV7" s="153"/>
      <c r="AW7" s="153"/>
      <c r="AX7" s="153"/>
      <c r="AY7" s="153"/>
    </row>
    <row r="8" spans="1:53" x14ac:dyDescent="0.25">
      <c r="A8" s="575"/>
      <c r="B8" s="11" t="s">
        <v>1</v>
      </c>
      <c r="C8" s="3">
        <f>'BIZ kWh ENTRY'!AI183</f>
        <v>0</v>
      </c>
      <c r="D8" s="3">
        <f>'BIZ kWh ENTRY'!AJ183</f>
        <v>0</v>
      </c>
      <c r="E8" s="3">
        <f>'BIZ kWh ENTRY'!AK183</f>
        <v>0</v>
      </c>
      <c r="F8" s="3">
        <f>'BIZ kWh ENTRY'!AL183</f>
        <v>0</v>
      </c>
      <c r="G8" s="3">
        <f>'BIZ kWh ENTRY'!AM183</f>
        <v>0</v>
      </c>
      <c r="H8" s="3">
        <f>'BIZ kWh ENTRY'!AN183</f>
        <v>0</v>
      </c>
      <c r="I8" s="3">
        <f>'BIZ kWh ENTRY'!AO183</f>
        <v>0</v>
      </c>
      <c r="J8" s="3">
        <f>'BIZ kWh ENTRY'!AP183</f>
        <v>0</v>
      </c>
      <c r="K8" s="3">
        <f>'BIZ kWh ENTRY'!AQ183</f>
        <v>0</v>
      </c>
      <c r="L8" s="3">
        <f>'BIZ kWh ENTRY'!AR183</f>
        <v>0</v>
      </c>
      <c r="M8" s="3">
        <f>'BIZ kWh ENTRY'!AS183</f>
        <v>0</v>
      </c>
      <c r="N8" s="3">
        <f>'BIZ kWh ENTRY'!AT183</f>
        <v>0</v>
      </c>
      <c r="O8" s="153"/>
      <c r="P8" s="153"/>
      <c r="Q8" s="153"/>
      <c r="R8" s="153"/>
      <c r="S8" s="153"/>
      <c r="T8" s="153"/>
      <c r="U8" s="153"/>
      <c r="V8" s="153"/>
      <c r="W8" s="153"/>
      <c r="X8" s="153"/>
      <c r="Y8" s="153"/>
      <c r="Z8" s="153"/>
      <c r="AA8" s="153"/>
      <c r="AB8" s="153"/>
      <c r="AC8" s="153"/>
      <c r="AD8" s="153"/>
      <c r="AE8" s="153"/>
      <c r="AF8" s="153"/>
      <c r="AG8" s="153"/>
      <c r="AH8" s="153"/>
      <c r="AI8" s="153"/>
      <c r="AJ8" s="153"/>
      <c r="AK8" s="153"/>
      <c r="AL8" s="153"/>
      <c r="AM8" s="153"/>
      <c r="AN8" s="153"/>
      <c r="AO8" s="153"/>
      <c r="AP8" s="153"/>
      <c r="AQ8" s="153"/>
      <c r="AR8" s="153"/>
      <c r="AS8" s="153"/>
      <c r="AT8" s="153"/>
      <c r="AU8" s="153"/>
      <c r="AV8" s="153"/>
      <c r="AW8" s="153"/>
      <c r="AX8" s="153"/>
      <c r="AY8" s="153"/>
    </row>
    <row r="9" spans="1:53" x14ac:dyDescent="0.25">
      <c r="A9" s="575"/>
      <c r="B9" s="12" t="s">
        <v>22</v>
      </c>
      <c r="C9" s="3">
        <f>'BIZ kWh ENTRY'!AI184</f>
        <v>0</v>
      </c>
      <c r="D9" s="3">
        <f>'BIZ kWh ENTRY'!AJ184</f>
        <v>0</v>
      </c>
      <c r="E9" s="3">
        <f>'BIZ kWh ENTRY'!AK184</f>
        <v>0</v>
      </c>
      <c r="F9" s="3">
        <f>'BIZ kWh ENTRY'!AL184</f>
        <v>0</v>
      </c>
      <c r="G9" s="3">
        <f>'BIZ kWh ENTRY'!AM184</f>
        <v>0</v>
      </c>
      <c r="H9" s="3">
        <f>'BIZ kWh ENTRY'!AN184</f>
        <v>0</v>
      </c>
      <c r="I9" s="3">
        <f>'BIZ kWh ENTRY'!AO184</f>
        <v>0</v>
      </c>
      <c r="J9" s="3">
        <f>'BIZ kWh ENTRY'!AP184</f>
        <v>0</v>
      </c>
      <c r="K9" s="3">
        <f>'BIZ kWh ENTRY'!AQ184</f>
        <v>0</v>
      </c>
      <c r="L9" s="3">
        <f>'BIZ kWh ENTRY'!AR184</f>
        <v>0</v>
      </c>
      <c r="M9" s="3">
        <f>'BIZ kWh ENTRY'!AS184</f>
        <v>0</v>
      </c>
      <c r="N9" s="3">
        <f>'BIZ kWh ENTRY'!AT184</f>
        <v>0</v>
      </c>
      <c r="O9" s="153"/>
      <c r="P9" s="153"/>
      <c r="Q9" s="153"/>
      <c r="R9" s="153"/>
      <c r="S9" s="153"/>
      <c r="T9" s="153"/>
      <c r="U9" s="153"/>
      <c r="V9" s="153"/>
      <c r="W9" s="153"/>
      <c r="X9" s="153"/>
      <c r="Y9" s="153"/>
      <c r="Z9" s="153"/>
      <c r="AA9" s="153"/>
      <c r="AB9" s="153"/>
      <c r="AC9" s="153"/>
      <c r="AD9" s="153"/>
      <c r="AE9" s="153"/>
      <c r="AF9" s="153"/>
      <c r="AG9" s="153"/>
      <c r="AH9" s="153"/>
      <c r="AI9" s="153"/>
      <c r="AJ9" s="153"/>
      <c r="AK9" s="153"/>
      <c r="AL9" s="153"/>
      <c r="AM9" s="153"/>
      <c r="AN9" s="153"/>
      <c r="AO9" s="153"/>
      <c r="AP9" s="153"/>
      <c r="AQ9" s="153"/>
      <c r="AR9" s="153"/>
      <c r="AS9" s="153"/>
      <c r="AT9" s="153"/>
      <c r="AU9" s="153"/>
      <c r="AV9" s="153"/>
      <c r="AW9" s="153"/>
      <c r="AX9" s="153"/>
      <c r="AY9" s="153"/>
    </row>
    <row r="10" spans="1:53" x14ac:dyDescent="0.25">
      <c r="A10" s="575"/>
      <c r="B10" s="11" t="s">
        <v>9</v>
      </c>
      <c r="C10" s="3">
        <f>'BIZ kWh ENTRY'!AI185</f>
        <v>0</v>
      </c>
      <c r="D10" s="3">
        <f>'BIZ kWh ENTRY'!AJ185</f>
        <v>0</v>
      </c>
      <c r="E10" s="3">
        <f>'BIZ kWh ENTRY'!AK185</f>
        <v>0</v>
      </c>
      <c r="F10" s="3">
        <f>'BIZ kWh ENTRY'!AL185</f>
        <v>0</v>
      </c>
      <c r="G10" s="3">
        <f>'BIZ kWh ENTRY'!AM185</f>
        <v>0</v>
      </c>
      <c r="H10" s="3">
        <f>'BIZ kWh ENTRY'!AN185</f>
        <v>0</v>
      </c>
      <c r="I10" s="3">
        <f>'BIZ kWh ENTRY'!AO185</f>
        <v>0</v>
      </c>
      <c r="J10" s="3">
        <f>'BIZ kWh ENTRY'!AP185</f>
        <v>0</v>
      </c>
      <c r="K10" s="3">
        <f>'BIZ kWh ENTRY'!AQ185</f>
        <v>0</v>
      </c>
      <c r="L10" s="3">
        <f>'BIZ kWh ENTRY'!AR185</f>
        <v>0</v>
      </c>
      <c r="M10" s="3">
        <f>'BIZ kWh ENTRY'!AS185</f>
        <v>0</v>
      </c>
      <c r="N10" s="3">
        <f>'BIZ kWh ENTRY'!AT185</f>
        <v>0</v>
      </c>
      <c r="O10" s="153"/>
      <c r="P10" s="153"/>
      <c r="Q10" s="153"/>
      <c r="R10" s="153"/>
      <c r="S10" s="153"/>
      <c r="T10" s="153"/>
      <c r="U10" s="153"/>
      <c r="V10" s="153"/>
      <c r="W10" s="153"/>
      <c r="X10" s="153"/>
      <c r="Y10" s="153"/>
      <c r="Z10" s="153"/>
      <c r="AA10" s="153"/>
      <c r="AB10" s="153"/>
      <c r="AC10" s="153"/>
      <c r="AD10" s="153"/>
      <c r="AE10" s="153"/>
      <c r="AF10" s="153"/>
      <c r="AG10" s="153"/>
      <c r="AH10" s="153"/>
      <c r="AI10" s="153"/>
      <c r="AJ10" s="153"/>
      <c r="AK10" s="153"/>
      <c r="AL10" s="153"/>
      <c r="AM10" s="153"/>
      <c r="AN10" s="153"/>
      <c r="AO10" s="153"/>
      <c r="AP10" s="153"/>
      <c r="AQ10" s="153"/>
      <c r="AR10" s="153"/>
      <c r="AS10" s="153"/>
      <c r="AT10" s="153"/>
      <c r="AU10" s="153"/>
      <c r="AV10" s="153"/>
      <c r="AW10" s="153"/>
      <c r="AX10" s="153"/>
      <c r="AY10" s="153"/>
    </row>
    <row r="11" spans="1:53" x14ac:dyDescent="0.25">
      <c r="A11" s="575"/>
      <c r="B11" s="11" t="s">
        <v>3</v>
      </c>
      <c r="C11" s="3">
        <f>'BIZ kWh ENTRY'!AI186</f>
        <v>0</v>
      </c>
      <c r="D11" s="3">
        <f>'BIZ kWh ENTRY'!AJ186</f>
        <v>0</v>
      </c>
      <c r="E11" s="3">
        <f>'BIZ kWh ENTRY'!AK186</f>
        <v>0</v>
      </c>
      <c r="F11" s="3">
        <f>'BIZ kWh ENTRY'!AL186</f>
        <v>0</v>
      </c>
      <c r="G11" s="3">
        <f>'BIZ kWh ENTRY'!AM186</f>
        <v>0</v>
      </c>
      <c r="H11" s="3">
        <f>'BIZ kWh ENTRY'!AN186</f>
        <v>0</v>
      </c>
      <c r="I11" s="3">
        <f>'BIZ kWh ENTRY'!AO186</f>
        <v>0</v>
      </c>
      <c r="J11" s="3">
        <f>'BIZ kWh ENTRY'!AP186</f>
        <v>0</v>
      </c>
      <c r="K11" s="3">
        <f>'BIZ kWh ENTRY'!AQ186</f>
        <v>0</v>
      </c>
      <c r="L11" s="3">
        <f>'BIZ kWh ENTRY'!AR186</f>
        <v>0</v>
      </c>
      <c r="M11" s="3">
        <f>'BIZ kWh ENTRY'!AS186</f>
        <v>0</v>
      </c>
      <c r="N11" s="3">
        <f>'BIZ kWh ENTRY'!AT186</f>
        <v>0</v>
      </c>
      <c r="O11" s="153"/>
      <c r="P11" s="153"/>
      <c r="Q11" s="153"/>
      <c r="R11" s="153"/>
      <c r="S11" s="153"/>
      <c r="T11" s="153"/>
      <c r="U11" s="153"/>
      <c r="V11" s="153"/>
      <c r="W11" s="153"/>
      <c r="X11" s="153"/>
      <c r="Y11" s="153"/>
      <c r="Z11" s="153"/>
      <c r="AA11" s="153"/>
      <c r="AB11" s="153"/>
      <c r="AC11" s="153"/>
      <c r="AD11" s="153"/>
      <c r="AE11" s="153"/>
      <c r="AF11" s="153"/>
      <c r="AG11" s="153"/>
      <c r="AH11" s="153"/>
      <c r="AI11" s="153"/>
      <c r="AJ11" s="153"/>
      <c r="AK11" s="153"/>
      <c r="AL11" s="153"/>
      <c r="AM11" s="153"/>
      <c r="AN11" s="153"/>
      <c r="AO11" s="153"/>
      <c r="AP11" s="153"/>
      <c r="AQ11" s="153"/>
      <c r="AR11" s="153"/>
      <c r="AS11" s="153"/>
      <c r="AT11" s="153"/>
      <c r="AU11" s="153"/>
      <c r="AV11" s="153"/>
      <c r="AW11" s="153"/>
      <c r="AX11" s="153"/>
      <c r="AY11" s="153"/>
    </row>
    <row r="12" spans="1:53" x14ac:dyDescent="0.25">
      <c r="A12" s="575"/>
      <c r="B12" s="11" t="s">
        <v>4</v>
      </c>
      <c r="C12" s="3">
        <f>'BIZ kWh ENTRY'!AI187</f>
        <v>0</v>
      </c>
      <c r="D12" s="3">
        <f>'BIZ kWh ENTRY'!AJ187</f>
        <v>0</v>
      </c>
      <c r="E12" s="3">
        <f>'BIZ kWh ENTRY'!AK187</f>
        <v>0</v>
      </c>
      <c r="F12" s="3">
        <f>'BIZ kWh ENTRY'!AL187</f>
        <v>0</v>
      </c>
      <c r="G12" s="3">
        <f>'BIZ kWh ENTRY'!AM187</f>
        <v>0</v>
      </c>
      <c r="H12" s="3">
        <f>'BIZ kWh ENTRY'!AN187</f>
        <v>0</v>
      </c>
      <c r="I12" s="3">
        <f>'BIZ kWh ENTRY'!AO187</f>
        <v>0</v>
      </c>
      <c r="J12" s="3">
        <f>'BIZ kWh ENTRY'!AP187</f>
        <v>0</v>
      </c>
      <c r="K12" s="3">
        <f>'BIZ kWh ENTRY'!AQ187</f>
        <v>0</v>
      </c>
      <c r="L12" s="3">
        <f>'BIZ kWh ENTRY'!AR187</f>
        <v>0</v>
      </c>
      <c r="M12" s="3">
        <f>'BIZ kWh ENTRY'!AS187</f>
        <v>0</v>
      </c>
      <c r="N12" s="3">
        <f>'BIZ kWh ENTRY'!AT187</f>
        <v>0</v>
      </c>
      <c r="O12" s="153"/>
      <c r="P12" s="153"/>
      <c r="Q12" s="153"/>
      <c r="R12" s="153"/>
      <c r="S12" s="153"/>
      <c r="T12" s="153"/>
      <c r="U12" s="153"/>
      <c r="V12" s="153"/>
      <c r="W12" s="153"/>
      <c r="X12" s="153"/>
      <c r="Y12" s="153"/>
      <c r="Z12" s="153"/>
      <c r="AA12" s="153"/>
      <c r="AB12" s="153"/>
      <c r="AC12" s="153"/>
      <c r="AD12" s="153"/>
      <c r="AE12" s="153"/>
      <c r="AF12" s="153"/>
      <c r="AG12" s="153"/>
      <c r="AH12" s="153"/>
      <c r="AI12" s="153"/>
      <c r="AJ12" s="153"/>
      <c r="AK12" s="153"/>
      <c r="AL12" s="153"/>
      <c r="AM12" s="153"/>
      <c r="AN12" s="153"/>
      <c r="AO12" s="153"/>
      <c r="AP12" s="153"/>
      <c r="AQ12" s="153"/>
      <c r="AR12" s="153"/>
      <c r="AS12" s="153"/>
      <c r="AT12" s="153"/>
      <c r="AU12" s="153"/>
      <c r="AV12" s="153"/>
      <c r="AW12" s="153"/>
      <c r="AX12" s="153"/>
      <c r="AY12" s="153"/>
    </row>
    <row r="13" spans="1:53" x14ac:dyDescent="0.25">
      <c r="A13" s="575"/>
      <c r="B13" s="11" t="s">
        <v>5</v>
      </c>
      <c r="C13" s="3">
        <f>'BIZ kWh ENTRY'!AI188</f>
        <v>0</v>
      </c>
      <c r="D13" s="3">
        <f>'BIZ kWh ENTRY'!AJ188</f>
        <v>0</v>
      </c>
      <c r="E13" s="3">
        <f>'BIZ kWh ENTRY'!AK188</f>
        <v>0</v>
      </c>
      <c r="F13" s="3">
        <f>'BIZ kWh ENTRY'!AL188</f>
        <v>0</v>
      </c>
      <c r="G13" s="3">
        <f>'BIZ kWh ENTRY'!AM188</f>
        <v>0</v>
      </c>
      <c r="H13" s="3">
        <f>'BIZ kWh ENTRY'!AN188</f>
        <v>0</v>
      </c>
      <c r="I13" s="3">
        <f>'BIZ kWh ENTRY'!AO188</f>
        <v>0</v>
      </c>
      <c r="J13" s="3">
        <f>'BIZ kWh ENTRY'!AP188</f>
        <v>0</v>
      </c>
      <c r="K13" s="3">
        <f>'BIZ kWh ENTRY'!AQ188</f>
        <v>0</v>
      </c>
      <c r="L13" s="3">
        <f>'BIZ kWh ENTRY'!AR188</f>
        <v>0</v>
      </c>
      <c r="M13" s="3">
        <f>'BIZ kWh ENTRY'!AS188</f>
        <v>0</v>
      </c>
      <c r="N13" s="3">
        <f>'BIZ kWh ENTRY'!AT188</f>
        <v>0</v>
      </c>
      <c r="O13" s="153"/>
      <c r="P13" s="153"/>
      <c r="Q13" s="153"/>
      <c r="R13" s="153"/>
      <c r="S13" s="153"/>
      <c r="T13" s="153"/>
      <c r="U13" s="153"/>
      <c r="V13" s="153"/>
      <c r="W13" s="153"/>
      <c r="X13" s="153"/>
      <c r="Y13" s="153"/>
      <c r="Z13" s="153"/>
      <c r="AA13" s="153"/>
      <c r="AB13" s="153"/>
      <c r="AC13" s="153"/>
      <c r="AD13" s="153"/>
      <c r="AE13" s="153"/>
      <c r="AF13" s="153"/>
      <c r="AG13" s="153"/>
      <c r="AH13" s="153"/>
      <c r="AI13" s="153"/>
      <c r="AJ13" s="153"/>
      <c r="AK13" s="153"/>
      <c r="AL13" s="153"/>
      <c r="AM13" s="153"/>
      <c r="AN13" s="153"/>
      <c r="AO13" s="153"/>
      <c r="AP13" s="153"/>
      <c r="AQ13" s="153"/>
      <c r="AR13" s="153"/>
      <c r="AS13" s="153"/>
      <c r="AT13" s="153"/>
      <c r="AU13" s="153"/>
      <c r="AV13" s="153"/>
      <c r="AW13" s="153"/>
      <c r="AX13" s="153"/>
      <c r="AY13" s="153"/>
    </row>
    <row r="14" spans="1:53" x14ac:dyDescent="0.25">
      <c r="A14" s="575"/>
      <c r="B14" s="11" t="s">
        <v>23</v>
      </c>
      <c r="C14" s="3">
        <f>'BIZ kWh ENTRY'!AI189</f>
        <v>0</v>
      </c>
      <c r="D14" s="3">
        <f>'BIZ kWh ENTRY'!AJ189</f>
        <v>0</v>
      </c>
      <c r="E14" s="3">
        <f>'BIZ kWh ENTRY'!AK189</f>
        <v>0</v>
      </c>
      <c r="F14" s="3">
        <f>'BIZ kWh ENTRY'!AL189</f>
        <v>0</v>
      </c>
      <c r="G14" s="3">
        <f>'BIZ kWh ENTRY'!AM189</f>
        <v>0</v>
      </c>
      <c r="H14" s="3">
        <f>'BIZ kWh ENTRY'!AN189</f>
        <v>0</v>
      </c>
      <c r="I14" s="3">
        <f>'BIZ kWh ENTRY'!AO189</f>
        <v>0</v>
      </c>
      <c r="J14" s="3">
        <f>'BIZ kWh ENTRY'!AP189</f>
        <v>0</v>
      </c>
      <c r="K14" s="3">
        <f>'BIZ kWh ENTRY'!AQ189</f>
        <v>0</v>
      </c>
      <c r="L14" s="3">
        <f>'BIZ kWh ENTRY'!AR189</f>
        <v>0</v>
      </c>
      <c r="M14" s="3">
        <f>'BIZ kWh ENTRY'!AS189</f>
        <v>0</v>
      </c>
      <c r="N14" s="3">
        <f>'BIZ kWh ENTRY'!AT189</f>
        <v>0</v>
      </c>
      <c r="O14" s="153"/>
      <c r="P14" s="153"/>
      <c r="Q14" s="153"/>
      <c r="R14" s="153"/>
      <c r="S14" s="153"/>
      <c r="T14" s="153"/>
      <c r="U14" s="153"/>
      <c r="V14" s="153"/>
      <c r="W14" s="153"/>
      <c r="X14" s="153"/>
      <c r="Y14" s="153"/>
      <c r="Z14" s="153"/>
      <c r="AA14" s="153"/>
      <c r="AB14" s="153"/>
      <c r="AC14" s="153"/>
      <c r="AD14" s="153"/>
      <c r="AE14" s="153"/>
      <c r="AF14" s="153"/>
      <c r="AG14" s="153"/>
      <c r="AH14" s="153"/>
      <c r="AI14" s="153"/>
      <c r="AJ14" s="153"/>
      <c r="AK14" s="153"/>
      <c r="AL14" s="153"/>
      <c r="AM14" s="153"/>
      <c r="AN14" s="153"/>
      <c r="AO14" s="153"/>
      <c r="AP14" s="153"/>
      <c r="AQ14" s="153"/>
      <c r="AR14" s="153"/>
      <c r="AS14" s="153"/>
      <c r="AT14" s="153"/>
      <c r="AU14" s="153"/>
      <c r="AV14" s="153"/>
      <c r="AW14" s="153"/>
      <c r="AX14" s="153"/>
      <c r="AY14" s="153"/>
    </row>
    <row r="15" spans="1:53" x14ac:dyDescent="0.25">
      <c r="A15" s="575"/>
      <c r="B15" s="11" t="s">
        <v>24</v>
      </c>
      <c r="C15" s="3">
        <f>'BIZ kWh ENTRY'!AI190</f>
        <v>0</v>
      </c>
      <c r="D15" s="3">
        <f>'BIZ kWh ENTRY'!AJ190</f>
        <v>0</v>
      </c>
      <c r="E15" s="3">
        <f>'BIZ kWh ENTRY'!AK190</f>
        <v>0</v>
      </c>
      <c r="F15" s="3">
        <f>'BIZ kWh ENTRY'!AL190</f>
        <v>0</v>
      </c>
      <c r="G15" s="3">
        <f>'BIZ kWh ENTRY'!AM190</f>
        <v>0</v>
      </c>
      <c r="H15" s="3">
        <f>'BIZ kWh ENTRY'!AN190</f>
        <v>0</v>
      </c>
      <c r="I15" s="3">
        <f>'BIZ kWh ENTRY'!AO190</f>
        <v>0</v>
      </c>
      <c r="J15" s="3">
        <f>'BIZ kWh ENTRY'!AP190</f>
        <v>0</v>
      </c>
      <c r="K15" s="3">
        <f>'BIZ kWh ENTRY'!AQ190</f>
        <v>0</v>
      </c>
      <c r="L15" s="3">
        <f>'BIZ kWh ENTRY'!AR190</f>
        <v>0</v>
      </c>
      <c r="M15" s="3">
        <f>'BIZ kWh ENTRY'!AS190</f>
        <v>0</v>
      </c>
      <c r="N15" s="3">
        <f>'BIZ kWh ENTRY'!AT190</f>
        <v>0</v>
      </c>
      <c r="O15" s="153"/>
      <c r="P15" s="153"/>
      <c r="Q15" s="153"/>
      <c r="R15" s="153"/>
      <c r="S15" s="153"/>
      <c r="T15" s="153"/>
      <c r="U15" s="153"/>
      <c r="V15" s="153"/>
      <c r="W15" s="153"/>
      <c r="X15" s="153"/>
      <c r="Y15" s="153"/>
      <c r="Z15" s="153"/>
      <c r="AA15" s="153"/>
      <c r="AB15" s="153"/>
      <c r="AC15" s="153"/>
      <c r="AD15" s="153"/>
      <c r="AE15" s="153"/>
      <c r="AF15" s="153"/>
      <c r="AG15" s="153"/>
      <c r="AH15" s="153"/>
      <c r="AI15" s="153"/>
      <c r="AJ15" s="153"/>
      <c r="AK15" s="153"/>
      <c r="AL15" s="153"/>
      <c r="AM15" s="153"/>
      <c r="AN15" s="153"/>
      <c r="AO15" s="153"/>
      <c r="AP15" s="153"/>
      <c r="AQ15" s="153"/>
      <c r="AR15" s="153"/>
      <c r="AS15" s="153"/>
      <c r="AT15" s="153"/>
      <c r="AU15" s="153"/>
      <c r="AV15" s="153"/>
      <c r="AW15" s="153"/>
      <c r="AX15" s="153"/>
      <c r="AY15" s="153"/>
    </row>
    <row r="16" spans="1:53" x14ac:dyDescent="0.25">
      <c r="A16" s="575"/>
      <c r="B16" s="11" t="s">
        <v>7</v>
      </c>
      <c r="C16" s="3">
        <f>'BIZ kWh ENTRY'!AI191</f>
        <v>0</v>
      </c>
      <c r="D16" s="3">
        <f>'BIZ kWh ENTRY'!AJ191</f>
        <v>0</v>
      </c>
      <c r="E16" s="3">
        <f>'BIZ kWh ENTRY'!AK191</f>
        <v>0</v>
      </c>
      <c r="F16" s="3">
        <f>'BIZ kWh ENTRY'!AL191</f>
        <v>0</v>
      </c>
      <c r="G16" s="3">
        <f>'BIZ kWh ENTRY'!AM191</f>
        <v>0</v>
      </c>
      <c r="H16" s="3">
        <f>'BIZ kWh ENTRY'!AN191</f>
        <v>0</v>
      </c>
      <c r="I16" s="3">
        <f>'BIZ kWh ENTRY'!AO191</f>
        <v>0</v>
      </c>
      <c r="J16" s="3">
        <f>'BIZ kWh ENTRY'!AP191</f>
        <v>0</v>
      </c>
      <c r="K16" s="3">
        <f>'BIZ kWh ENTRY'!AQ191</f>
        <v>0</v>
      </c>
      <c r="L16" s="3">
        <f>'BIZ kWh ENTRY'!AR191</f>
        <v>0</v>
      </c>
      <c r="M16" s="3">
        <f>'BIZ kWh ENTRY'!AS191</f>
        <v>0</v>
      </c>
      <c r="N16" s="3">
        <f>'BIZ kWh ENTRY'!AT191</f>
        <v>0</v>
      </c>
      <c r="O16" s="153"/>
      <c r="P16" s="153"/>
      <c r="Q16" s="153"/>
      <c r="R16" s="153"/>
      <c r="S16" s="153"/>
      <c r="T16" s="153"/>
      <c r="U16" s="153"/>
      <c r="V16" s="153"/>
      <c r="W16" s="153"/>
      <c r="X16" s="153"/>
      <c r="Y16" s="153"/>
      <c r="Z16" s="153"/>
      <c r="AA16" s="153"/>
      <c r="AB16" s="153"/>
      <c r="AC16" s="153"/>
      <c r="AD16" s="153"/>
      <c r="AE16" s="153"/>
      <c r="AF16" s="153"/>
      <c r="AG16" s="153"/>
      <c r="AH16" s="153"/>
      <c r="AI16" s="153"/>
      <c r="AJ16" s="153"/>
      <c r="AK16" s="153"/>
      <c r="AL16" s="153"/>
      <c r="AM16" s="153"/>
      <c r="AN16" s="153"/>
      <c r="AO16" s="153"/>
      <c r="AP16" s="153"/>
      <c r="AQ16" s="153"/>
      <c r="AR16" s="153"/>
      <c r="AS16" s="153"/>
      <c r="AT16" s="153"/>
      <c r="AU16" s="153"/>
      <c r="AV16" s="153"/>
      <c r="AW16" s="153"/>
      <c r="AX16" s="153"/>
      <c r="AY16" s="153"/>
    </row>
    <row r="17" spans="1:51" x14ac:dyDescent="0.25">
      <c r="A17" s="575"/>
      <c r="B17" s="11" t="s">
        <v>8</v>
      </c>
      <c r="C17" s="3">
        <f>'BIZ kWh ENTRY'!AI192</f>
        <v>0</v>
      </c>
      <c r="D17" s="3">
        <f>'BIZ kWh ENTRY'!AJ192</f>
        <v>0</v>
      </c>
      <c r="E17" s="3">
        <f>'BIZ kWh ENTRY'!AK192</f>
        <v>0</v>
      </c>
      <c r="F17" s="3">
        <f>'BIZ kWh ENTRY'!AL192</f>
        <v>0</v>
      </c>
      <c r="G17" s="3">
        <f>'BIZ kWh ENTRY'!AM192</f>
        <v>0</v>
      </c>
      <c r="H17" s="3">
        <f>'BIZ kWh ENTRY'!AN192</f>
        <v>0</v>
      </c>
      <c r="I17" s="3">
        <f>'BIZ kWh ENTRY'!AO192</f>
        <v>0</v>
      </c>
      <c r="J17" s="3">
        <f>'BIZ kWh ENTRY'!AP192</f>
        <v>0</v>
      </c>
      <c r="K17" s="3">
        <f>'BIZ kWh ENTRY'!AQ192</f>
        <v>0</v>
      </c>
      <c r="L17" s="3">
        <f>'BIZ kWh ENTRY'!AR192</f>
        <v>0</v>
      </c>
      <c r="M17" s="3">
        <f>'BIZ kWh ENTRY'!AS192</f>
        <v>0</v>
      </c>
      <c r="N17" s="3">
        <f>'BIZ kWh ENTRY'!AT192</f>
        <v>0</v>
      </c>
      <c r="O17" s="153"/>
      <c r="P17" s="153"/>
      <c r="Q17" s="153"/>
      <c r="R17" s="153"/>
      <c r="S17" s="153"/>
      <c r="T17" s="153"/>
      <c r="U17" s="153"/>
      <c r="V17" s="153"/>
      <c r="W17" s="153"/>
      <c r="X17" s="153"/>
      <c r="Y17" s="153"/>
      <c r="Z17" s="153"/>
      <c r="AA17" s="153"/>
      <c r="AB17" s="153"/>
      <c r="AC17" s="153"/>
      <c r="AD17" s="153"/>
      <c r="AE17" s="153"/>
      <c r="AF17" s="153"/>
      <c r="AG17" s="153"/>
      <c r="AH17" s="153"/>
      <c r="AI17" s="153"/>
      <c r="AJ17" s="153"/>
      <c r="AK17" s="153"/>
      <c r="AL17" s="153"/>
      <c r="AM17" s="153"/>
      <c r="AN17" s="153"/>
      <c r="AO17" s="153"/>
      <c r="AP17" s="153"/>
      <c r="AQ17" s="153"/>
      <c r="AR17" s="153"/>
      <c r="AS17" s="153"/>
      <c r="AT17" s="153"/>
      <c r="AU17" s="153"/>
      <c r="AV17" s="153"/>
      <c r="AW17" s="153"/>
      <c r="AX17" s="153"/>
      <c r="AY17" s="153"/>
    </row>
    <row r="18" spans="1:51" x14ac:dyDescent="0.25">
      <c r="A18" s="575"/>
      <c r="B18" s="11" t="s">
        <v>11</v>
      </c>
      <c r="C18" s="3"/>
      <c r="D18" s="3"/>
      <c r="E18" s="235"/>
      <c r="F18" s="235"/>
      <c r="G18" s="235"/>
      <c r="H18" s="235"/>
      <c r="I18" s="235"/>
      <c r="J18" s="235"/>
      <c r="K18" s="235"/>
      <c r="L18" s="235"/>
      <c r="M18" s="235"/>
      <c r="N18" s="235"/>
      <c r="O18" s="153"/>
      <c r="P18" s="153"/>
      <c r="Q18" s="153"/>
      <c r="R18" s="153"/>
      <c r="S18" s="153"/>
      <c r="T18" s="153"/>
      <c r="U18" s="153"/>
      <c r="V18" s="153"/>
      <c r="W18" s="153"/>
      <c r="X18" s="153"/>
      <c r="Y18" s="153"/>
      <c r="Z18" s="153"/>
      <c r="AA18" s="153"/>
      <c r="AB18" s="153"/>
      <c r="AC18" s="153"/>
      <c r="AD18" s="153"/>
      <c r="AE18" s="153"/>
      <c r="AF18" s="153"/>
      <c r="AG18" s="153"/>
      <c r="AH18" s="153"/>
      <c r="AI18" s="153"/>
      <c r="AJ18" s="153"/>
      <c r="AK18" s="153"/>
      <c r="AL18" s="153"/>
      <c r="AM18" s="153"/>
      <c r="AN18" s="153"/>
      <c r="AO18" s="153"/>
      <c r="AP18" s="153"/>
      <c r="AQ18" s="153"/>
      <c r="AR18" s="153"/>
      <c r="AS18" s="153"/>
      <c r="AT18" s="153"/>
      <c r="AU18" s="153"/>
      <c r="AV18" s="153"/>
      <c r="AW18" s="153"/>
      <c r="AX18" s="153"/>
      <c r="AY18" s="153"/>
    </row>
    <row r="19" spans="1:51" ht="15.75" thickBot="1" x14ac:dyDescent="0.3">
      <c r="A19" s="576"/>
      <c r="B19" s="188" t="str">
        <f>' LI 1M - RES'!B16</f>
        <v>Monthly kWh</v>
      </c>
      <c r="C19" s="236">
        <f>SUM(C5:C18)</f>
        <v>0</v>
      </c>
      <c r="D19" s="236">
        <f t="shared" ref="D19:AY19" si="1">SUM(D5:D18)</f>
        <v>0</v>
      </c>
      <c r="E19" s="236">
        <f t="shared" si="1"/>
        <v>0</v>
      </c>
      <c r="F19" s="236">
        <f t="shared" si="1"/>
        <v>0</v>
      </c>
      <c r="G19" s="236">
        <f t="shared" si="1"/>
        <v>0</v>
      </c>
      <c r="H19" s="236">
        <f t="shared" si="1"/>
        <v>0</v>
      </c>
      <c r="I19" s="236">
        <f t="shared" si="1"/>
        <v>0</v>
      </c>
      <c r="J19" s="236">
        <f t="shared" si="1"/>
        <v>0</v>
      </c>
      <c r="K19" s="236">
        <f t="shared" si="1"/>
        <v>0</v>
      </c>
      <c r="L19" s="236">
        <f t="shared" si="1"/>
        <v>0</v>
      </c>
      <c r="M19" s="236">
        <f t="shared" si="1"/>
        <v>0</v>
      </c>
      <c r="N19" s="236">
        <f t="shared" si="1"/>
        <v>0</v>
      </c>
      <c r="O19" s="237">
        <f t="shared" si="1"/>
        <v>0</v>
      </c>
      <c r="P19" s="237">
        <f t="shared" si="1"/>
        <v>0</v>
      </c>
      <c r="Q19" s="237">
        <f t="shared" si="1"/>
        <v>0</v>
      </c>
      <c r="R19" s="237">
        <f t="shared" si="1"/>
        <v>0</v>
      </c>
      <c r="S19" s="237">
        <f t="shared" si="1"/>
        <v>0</v>
      </c>
      <c r="T19" s="237">
        <f t="shared" si="1"/>
        <v>0</v>
      </c>
      <c r="U19" s="237">
        <f t="shared" si="1"/>
        <v>0</v>
      </c>
      <c r="V19" s="237">
        <f t="shared" si="1"/>
        <v>0</v>
      </c>
      <c r="W19" s="237">
        <f t="shared" si="1"/>
        <v>0</v>
      </c>
      <c r="X19" s="237">
        <f t="shared" si="1"/>
        <v>0</v>
      </c>
      <c r="Y19" s="237">
        <f t="shared" si="1"/>
        <v>0</v>
      </c>
      <c r="Z19" s="237">
        <f t="shared" si="1"/>
        <v>0</v>
      </c>
      <c r="AA19" s="237">
        <f t="shared" si="1"/>
        <v>0</v>
      </c>
      <c r="AB19" s="237">
        <f t="shared" si="1"/>
        <v>0</v>
      </c>
      <c r="AC19" s="237">
        <f t="shared" si="1"/>
        <v>0</v>
      </c>
      <c r="AD19" s="237">
        <f t="shared" si="1"/>
        <v>0</v>
      </c>
      <c r="AE19" s="237">
        <f t="shared" si="1"/>
        <v>0</v>
      </c>
      <c r="AF19" s="237">
        <f t="shared" si="1"/>
        <v>0</v>
      </c>
      <c r="AG19" s="237">
        <f t="shared" si="1"/>
        <v>0</v>
      </c>
      <c r="AH19" s="237">
        <f t="shared" si="1"/>
        <v>0</v>
      </c>
      <c r="AI19" s="237">
        <f t="shared" si="1"/>
        <v>0</v>
      </c>
      <c r="AJ19" s="237">
        <f t="shared" si="1"/>
        <v>0</v>
      </c>
      <c r="AK19" s="237">
        <f t="shared" si="1"/>
        <v>0</v>
      </c>
      <c r="AL19" s="237">
        <f t="shared" si="1"/>
        <v>0</v>
      </c>
      <c r="AM19" s="237">
        <f t="shared" si="1"/>
        <v>0</v>
      </c>
      <c r="AN19" s="237">
        <f t="shared" si="1"/>
        <v>0</v>
      </c>
      <c r="AO19" s="237">
        <f t="shared" si="1"/>
        <v>0</v>
      </c>
      <c r="AP19" s="237">
        <f t="shared" si="1"/>
        <v>0</v>
      </c>
      <c r="AQ19" s="237">
        <f t="shared" si="1"/>
        <v>0</v>
      </c>
      <c r="AR19" s="237">
        <f t="shared" si="1"/>
        <v>0</v>
      </c>
      <c r="AS19" s="237">
        <f t="shared" si="1"/>
        <v>0</v>
      </c>
      <c r="AT19" s="237">
        <f t="shared" si="1"/>
        <v>0</v>
      </c>
      <c r="AU19" s="237">
        <f t="shared" si="1"/>
        <v>0</v>
      </c>
      <c r="AV19" s="237">
        <f t="shared" si="1"/>
        <v>0</v>
      </c>
      <c r="AW19" s="237">
        <f t="shared" si="1"/>
        <v>0</v>
      </c>
      <c r="AX19" s="237">
        <f t="shared" si="1"/>
        <v>0</v>
      </c>
      <c r="AY19" s="237">
        <f t="shared" si="1"/>
        <v>0</v>
      </c>
    </row>
    <row r="20" spans="1:51" x14ac:dyDescent="0.25">
      <c r="A20" s="250"/>
      <c r="B20" s="251"/>
      <c r="C20" s="9"/>
      <c r="D20" s="251"/>
      <c r="E20" s="9"/>
      <c r="F20" s="251"/>
      <c r="G20" s="251"/>
      <c r="H20" s="9"/>
      <c r="I20" s="251"/>
      <c r="J20" s="251"/>
      <c r="K20" s="9"/>
      <c r="L20" s="251"/>
      <c r="M20" s="251"/>
      <c r="N20" s="9"/>
      <c r="O20" s="251"/>
      <c r="P20" s="251"/>
      <c r="Q20" s="9"/>
      <c r="R20" s="251"/>
      <c r="S20" s="251"/>
      <c r="T20" s="9"/>
      <c r="U20" s="251"/>
      <c r="V20" s="251"/>
      <c r="W20" s="9"/>
      <c r="X20" s="251"/>
      <c r="Y20" s="251"/>
      <c r="Z20" s="9"/>
      <c r="AA20" s="251"/>
      <c r="AB20" s="251"/>
      <c r="AC20" s="9"/>
      <c r="AD20" s="251"/>
      <c r="AE20" s="251"/>
      <c r="AF20" s="9"/>
      <c r="AG20" s="251"/>
      <c r="AH20" s="251"/>
      <c r="AI20" s="9"/>
      <c r="AJ20" s="251"/>
      <c r="AK20" s="251"/>
      <c r="AL20" s="9"/>
      <c r="AM20" s="251"/>
      <c r="AN20" s="251"/>
      <c r="AO20" s="9"/>
      <c r="AP20" s="251"/>
      <c r="AQ20" s="251"/>
      <c r="AR20" s="9"/>
      <c r="AS20" s="251"/>
      <c r="AT20" s="251"/>
      <c r="AU20" s="9"/>
      <c r="AV20" s="251"/>
      <c r="AW20" s="251"/>
      <c r="AX20" s="9"/>
      <c r="AY20" s="251"/>
    </row>
    <row r="21" spans="1:51" ht="15.75" thickBot="1" x14ac:dyDescent="0.3">
      <c r="C21" s="130"/>
      <c r="D21" s="130"/>
      <c r="E21" s="130"/>
      <c r="F21" s="130"/>
      <c r="G21" s="130"/>
      <c r="H21" s="130"/>
      <c r="I21" s="130"/>
      <c r="J21" s="130"/>
      <c r="K21" s="130"/>
      <c r="L21" s="130"/>
      <c r="M21" s="130"/>
      <c r="N21" s="130"/>
      <c r="O21" s="130"/>
      <c r="P21" s="130"/>
      <c r="Q21" s="130"/>
      <c r="R21" s="130"/>
      <c r="S21" s="130"/>
      <c r="T21" s="130"/>
      <c r="U21" s="130"/>
      <c r="V21" s="130"/>
      <c r="W21" s="130"/>
      <c r="X21" s="130"/>
      <c r="Y21" s="130"/>
      <c r="Z21" s="130"/>
      <c r="AA21" s="130"/>
      <c r="AB21" s="130"/>
      <c r="AC21" s="130"/>
      <c r="AD21" s="130"/>
      <c r="AE21" s="130"/>
      <c r="AF21" s="130"/>
      <c r="AG21" s="130"/>
      <c r="AH21" s="130"/>
      <c r="AI21" s="130"/>
      <c r="AJ21" s="130"/>
      <c r="AK21" s="130"/>
      <c r="AL21" s="130"/>
      <c r="AM21" s="130"/>
      <c r="AN21" s="130"/>
      <c r="AO21" s="130"/>
      <c r="AP21" s="130"/>
      <c r="AQ21" s="130"/>
      <c r="AR21" s="130"/>
      <c r="AS21" s="130"/>
      <c r="AT21" s="130"/>
      <c r="AU21" s="130"/>
      <c r="AV21" s="130"/>
      <c r="AW21" s="130"/>
      <c r="AX21" s="130"/>
      <c r="AY21" s="130"/>
    </row>
    <row r="22" spans="1:51" ht="16.5" thickBot="1" x14ac:dyDescent="0.3">
      <c r="A22" s="577" t="s">
        <v>15</v>
      </c>
      <c r="B22" s="17" t="str">
        <f t="shared" ref="B22" si="2">B4</f>
        <v>End Use</v>
      </c>
      <c r="C22" s="146">
        <f>C$4</f>
        <v>44197</v>
      </c>
      <c r="D22" s="146">
        <f t="shared" ref="D22:AY22" si="3">D$4</f>
        <v>44228</v>
      </c>
      <c r="E22" s="146">
        <f t="shared" si="3"/>
        <v>44256</v>
      </c>
      <c r="F22" s="146">
        <f t="shared" si="3"/>
        <v>44287</v>
      </c>
      <c r="G22" s="146">
        <f t="shared" si="3"/>
        <v>44317</v>
      </c>
      <c r="H22" s="146">
        <f t="shared" si="3"/>
        <v>44348</v>
      </c>
      <c r="I22" s="146">
        <f t="shared" si="3"/>
        <v>44378</v>
      </c>
      <c r="J22" s="146">
        <f t="shared" si="3"/>
        <v>44409</v>
      </c>
      <c r="K22" s="146">
        <f t="shared" si="3"/>
        <v>44440</v>
      </c>
      <c r="L22" s="146">
        <f t="shared" si="3"/>
        <v>44470</v>
      </c>
      <c r="M22" s="146">
        <f t="shared" si="3"/>
        <v>44501</v>
      </c>
      <c r="N22" s="146">
        <f t="shared" si="3"/>
        <v>44531</v>
      </c>
      <c r="O22" s="146">
        <f t="shared" si="3"/>
        <v>44562</v>
      </c>
      <c r="P22" s="146">
        <f t="shared" si="3"/>
        <v>44593</v>
      </c>
      <c r="Q22" s="146">
        <f t="shared" si="3"/>
        <v>44621</v>
      </c>
      <c r="R22" s="146">
        <f t="shared" si="3"/>
        <v>44652</v>
      </c>
      <c r="S22" s="146">
        <f t="shared" si="3"/>
        <v>44682</v>
      </c>
      <c r="T22" s="146">
        <f t="shared" si="3"/>
        <v>44713</v>
      </c>
      <c r="U22" s="146">
        <f t="shared" si="3"/>
        <v>44743</v>
      </c>
      <c r="V22" s="146">
        <f t="shared" si="3"/>
        <v>44774</v>
      </c>
      <c r="W22" s="146">
        <f t="shared" si="3"/>
        <v>44805</v>
      </c>
      <c r="X22" s="146">
        <f t="shared" si="3"/>
        <v>44835</v>
      </c>
      <c r="Y22" s="146">
        <f t="shared" si="3"/>
        <v>44866</v>
      </c>
      <c r="Z22" s="146">
        <f t="shared" si="3"/>
        <v>44896</v>
      </c>
      <c r="AA22" s="146">
        <f t="shared" si="3"/>
        <v>44927</v>
      </c>
      <c r="AB22" s="146">
        <f t="shared" si="3"/>
        <v>44958</v>
      </c>
      <c r="AC22" s="146">
        <f t="shared" si="3"/>
        <v>44986</v>
      </c>
      <c r="AD22" s="146">
        <f t="shared" si="3"/>
        <v>45017</v>
      </c>
      <c r="AE22" s="146">
        <f t="shared" si="3"/>
        <v>45047</v>
      </c>
      <c r="AF22" s="146">
        <f t="shared" si="3"/>
        <v>45078</v>
      </c>
      <c r="AG22" s="146">
        <f t="shared" si="3"/>
        <v>45108</v>
      </c>
      <c r="AH22" s="146">
        <f t="shared" si="3"/>
        <v>45139</v>
      </c>
      <c r="AI22" s="146">
        <f t="shared" si="3"/>
        <v>45170</v>
      </c>
      <c r="AJ22" s="146">
        <f t="shared" si="3"/>
        <v>45200</v>
      </c>
      <c r="AK22" s="146">
        <f t="shared" si="3"/>
        <v>45231</v>
      </c>
      <c r="AL22" s="146">
        <f t="shared" si="3"/>
        <v>45261</v>
      </c>
      <c r="AM22" s="146">
        <f t="shared" si="3"/>
        <v>45292</v>
      </c>
      <c r="AN22" s="146">
        <f t="shared" si="3"/>
        <v>45323</v>
      </c>
      <c r="AO22" s="146">
        <f t="shared" si="3"/>
        <v>45352</v>
      </c>
      <c r="AP22" s="146">
        <f t="shared" si="3"/>
        <v>45383</v>
      </c>
      <c r="AQ22" s="146">
        <f t="shared" si="3"/>
        <v>45413</v>
      </c>
      <c r="AR22" s="146">
        <f t="shared" si="3"/>
        <v>45444</v>
      </c>
      <c r="AS22" s="146">
        <f t="shared" si="3"/>
        <v>45474</v>
      </c>
      <c r="AT22" s="146">
        <f t="shared" si="3"/>
        <v>45505</v>
      </c>
      <c r="AU22" s="146">
        <f t="shared" si="3"/>
        <v>45536</v>
      </c>
      <c r="AV22" s="146">
        <f t="shared" si="3"/>
        <v>45566</v>
      </c>
      <c r="AW22" s="146">
        <f t="shared" si="3"/>
        <v>45597</v>
      </c>
      <c r="AX22" s="146">
        <f t="shared" si="3"/>
        <v>45627</v>
      </c>
      <c r="AY22" s="146">
        <f t="shared" si="3"/>
        <v>45658</v>
      </c>
    </row>
    <row r="23" spans="1:51" ht="15" customHeight="1" x14ac:dyDescent="0.25">
      <c r="A23" s="578"/>
      <c r="B23" s="11" t="str">
        <f t="shared" ref="B23:C37" si="4">B5</f>
        <v>Air Comp</v>
      </c>
      <c r="C23" s="3">
        <f>C5</f>
        <v>0</v>
      </c>
      <c r="D23" s="3">
        <f>IF(SUM($C$19:$N$19)=0,0,C23+D5)</f>
        <v>0</v>
      </c>
      <c r="E23" s="3">
        <f t="shared" ref="E23:AY23" si="5">IF(SUM($C$19:$N$19)=0,0,D23+E5)</f>
        <v>0</v>
      </c>
      <c r="F23" s="348">
        <f t="shared" si="5"/>
        <v>0</v>
      </c>
      <c r="G23" s="3">
        <f t="shared" si="5"/>
        <v>0</v>
      </c>
      <c r="H23" s="3">
        <f t="shared" si="5"/>
        <v>0</v>
      </c>
      <c r="I23" s="3">
        <f t="shared" si="5"/>
        <v>0</v>
      </c>
      <c r="J23" s="3">
        <f t="shared" si="5"/>
        <v>0</v>
      </c>
      <c r="K23" s="3">
        <f t="shared" si="5"/>
        <v>0</v>
      </c>
      <c r="L23" s="3">
        <f t="shared" si="5"/>
        <v>0</v>
      </c>
      <c r="M23" s="3">
        <f t="shared" si="5"/>
        <v>0</v>
      </c>
      <c r="N23" s="3">
        <f t="shared" si="5"/>
        <v>0</v>
      </c>
      <c r="O23" s="3">
        <f t="shared" si="5"/>
        <v>0</v>
      </c>
      <c r="P23" s="3">
        <f t="shared" si="5"/>
        <v>0</v>
      </c>
      <c r="Q23" s="3">
        <f t="shared" si="5"/>
        <v>0</v>
      </c>
      <c r="R23" s="3">
        <f t="shared" si="5"/>
        <v>0</v>
      </c>
      <c r="S23" s="3">
        <f t="shared" si="5"/>
        <v>0</v>
      </c>
      <c r="T23" s="3">
        <f t="shared" si="5"/>
        <v>0</v>
      </c>
      <c r="U23" s="3">
        <f t="shared" si="5"/>
        <v>0</v>
      </c>
      <c r="V23" s="3">
        <f t="shared" si="5"/>
        <v>0</v>
      </c>
      <c r="W23" s="3">
        <f t="shared" si="5"/>
        <v>0</v>
      </c>
      <c r="X23" s="3">
        <f t="shared" si="5"/>
        <v>0</v>
      </c>
      <c r="Y23" s="3">
        <f t="shared" si="5"/>
        <v>0</v>
      </c>
      <c r="Z23" s="462">
        <f t="shared" si="5"/>
        <v>0</v>
      </c>
      <c r="AA23" s="3">
        <f t="shared" si="5"/>
        <v>0</v>
      </c>
      <c r="AB23" s="3">
        <f t="shared" si="5"/>
        <v>0</v>
      </c>
      <c r="AC23" s="3">
        <f t="shared" si="5"/>
        <v>0</v>
      </c>
      <c r="AD23" s="3">
        <f t="shared" si="5"/>
        <v>0</v>
      </c>
      <c r="AE23" s="3">
        <f t="shared" si="5"/>
        <v>0</v>
      </c>
      <c r="AF23" s="3">
        <f t="shared" si="5"/>
        <v>0</v>
      </c>
      <c r="AG23" s="3">
        <f t="shared" si="5"/>
        <v>0</v>
      </c>
      <c r="AH23" s="3">
        <f t="shared" si="5"/>
        <v>0</v>
      </c>
      <c r="AI23" s="3">
        <f t="shared" si="5"/>
        <v>0</v>
      </c>
      <c r="AJ23" s="3">
        <f t="shared" si="5"/>
        <v>0</v>
      </c>
      <c r="AK23" s="3">
        <f t="shared" si="5"/>
        <v>0</v>
      </c>
      <c r="AL23" s="3">
        <f t="shared" si="5"/>
        <v>0</v>
      </c>
      <c r="AM23" s="3">
        <f t="shared" si="5"/>
        <v>0</v>
      </c>
      <c r="AN23" s="3">
        <f t="shared" si="5"/>
        <v>0</v>
      </c>
      <c r="AO23" s="3">
        <f t="shared" si="5"/>
        <v>0</v>
      </c>
      <c r="AP23" s="3">
        <f t="shared" si="5"/>
        <v>0</v>
      </c>
      <c r="AQ23" s="3">
        <f t="shared" si="5"/>
        <v>0</v>
      </c>
      <c r="AR23" s="3">
        <f t="shared" si="5"/>
        <v>0</v>
      </c>
      <c r="AS23" s="3">
        <f t="shared" si="5"/>
        <v>0</v>
      </c>
      <c r="AT23" s="3">
        <f t="shared" si="5"/>
        <v>0</v>
      </c>
      <c r="AU23" s="3">
        <f t="shared" si="5"/>
        <v>0</v>
      </c>
      <c r="AV23" s="3">
        <f t="shared" si="5"/>
        <v>0</v>
      </c>
      <c r="AW23" s="3">
        <f t="shared" si="5"/>
        <v>0</v>
      </c>
      <c r="AX23" s="3">
        <f t="shared" si="5"/>
        <v>0</v>
      </c>
      <c r="AY23" s="3">
        <f t="shared" si="5"/>
        <v>0</v>
      </c>
    </row>
    <row r="24" spans="1:51" x14ac:dyDescent="0.25">
      <c r="A24" s="578"/>
      <c r="B24" s="12" t="str">
        <f t="shared" si="4"/>
        <v>Building Shell</v>
      </c>
      <c r="C24" s="3">
        <f t="shared" si="4"/>
        <v>0</v>
      </c>
      <c r="D24" s="3">
        <f t="shared" ref="D24:AY24" si="6">IF(SUM($C$19:$N$19)=0,0,C24+D6)</f>
        <v>0</v>
      </c>
      <c r="E24" s="3">
        <f t="shared" si="6"/>
        <v>0</v>
      </c>
      <c r="F24" s="348">
        <f t="shared" si="6"/>
        <v>0</v>
      </c>
      <c r="G24" s="3">
        <f t="shared" si="6"/>
        <v>0</v>
      </c>
      <c r="H24" s="3">
        <f t="shared" si="6"/>
        <v>0</v>
      </c>
      <c r="I24" s="3">
        <f t="shared" si="6"/>
        <v>0</v>
      </c>
      <c r="J24" s="3">
        <f t="shared" si="6"/>
        <v>0</v>
      </c>
      <c r="K24" s="3">
        <f t="shared" si="6"/>
        <v>0</v>
      </c>
      <c r="L24" s="3">
        <f t="shared" si="6"/>
        <v>0</v>
      </c>
      <c r="M24" s="3">
        <f t="shared" si="6"/>
        <v>0</v>
      </c>
      <c r="N24" s="3">
        <f t="shared" si="6"/>
        <v>0</v>
      </c>
      <c r="O24" s="3">
        <f t="shared" si="6"/>
        <v>0</v>
      </c>
      <c r="P24" s="3">
        <f t="shared" si="6"/>
        <v>0</v>
      </c>
      <c r="Q24" s="3">
        <f t="shared" si="6"/>
        <v>0</v>
      </c>
      <c r="R24" s="3">
        <f t="shared" si="6"/>
        <v>0</v>
      </c>
      <c r="S24" s="3">
        <f t="shared" si="6"/>
        <v>0</v>
      </c>
      <c r="T24" s="3">
        <f t="shared" si="6"/>
        <v>0</v>
      </c>
      <c r="U24" s="3">
        <f t="shared" si="6"/>
        <v>0</v>
      </c>
      <c r="V24" s="3">
        <f t="shared" si="6"/>
        <v>0</v>
      </c>
      <c r="W24" s="3">
        <f t="shared" si="6"/>
        <v>0</v>
      </c>
      <c r="X24" s="3">
        <f t="shared" si="6"/>
        <v>0</v>
      </c>
      <c r="Y24" s="3">
        <f t="shared" si="6"/>
        <v>0</v>
      </c>
      <c r="Z24" s="462">
        <f t="shared" si="6"/>
        <v>0</v>
      </c>
      <c r="AA24" s="3">
        <f t="shared" si="6"/>
        <v>0</v>
      </c>
      <c r="AB24" s="3">
        <f t="shared" si="6"/>
        <v>0</v>
      </c>
      <c r="AC24" s="3">
        <f t="shared" si="6"/>
        <v>0</v>
      </c>
      <c r="AD24" s="3">
        <f t="shared" si="6"/>
        <v>0</v>
      </c>
      <c r="AE24" s="3">
        <f t="shared" si="6"/>
        <v>0</v>
      </c>
      <c r="AF24" s="3">
        <f t="shared" si="6"/>
        <v>0</v>
      </c>
      <c r="AG24" s="3">
        <f t="shared" si="6"/>
        <v>0</v>
      </c>
      <c r="AH24" s="3">
        <f t="shared" si="6"/>
        <v>0</v>
      </c>
      <c r="AI24" s="3">
        <f t="shared" si="6"/>
        <v>0</v>
      </c>
      <c r="AJ24" s="3">
        <f t="shared" si="6"/>
        <v>0</v>
      </c>
      <c r="AK24" s="3">
        <f t="shared" si="6"/>
        <v>0</v>
      </c>
      <c r="AL24" s="3">
        <f t="shared" si="6"/>
        <v>0</v>
      </c>
      <c r="AM24" s="3">
        <f t="shared" si="6"/>
        <v>0</v>
      </c>
      <c r="AN24" s="3">
        <f t="shared" si="6"/>
        <v>0</v>
      </c>
      <c r="AO24" s="3">
        <f t="shared" si="6"/>
        <v>0</v>
      </c>
      <c r="AP24" s="3">
        <f t="shared" si="6"/>
        <v>0</v>
      </c>
      <c r="AQ24" s="3">
        <f t="shared" si="6"/>
        <v>0</v>
      </c>
      <c r="AR24" s="3">
        <f t="shared" si="6"/>
        <v>0</v>
      </c>
      <c r="AS24" s="3">
        <f t="shared" si="6"/>
        <v>0</v>
      </c>
      <c r="AT24" s="3">
        <f t="shared" si="6"/>
        <v>0</v>
      </c>
      <c r="AU24" s="3">
        <f t="shared" si="6"/>
        <v>0</v>
      </c>
      <c r="AV24" s="3">
        <f t="shared" si="6"/>
        <v>0</v>
      </c>
      <c r="AW24" s="3">
        <f t="shared" si="6"/>
        <v>0</v>
      </c>
      <c r="AX24" s="3">
        <f t="shared" si="6"/>
        <v>0</v>
      </c>
      <c r="AY24" s="3">
        <f t="shared" si="6"/>
        <v>0</v>
      </c>
    </row>
    <row r="25" spans="1:51" x14ac:dyDescent="0.25">
      <c r="A25" s="578"/>
      <c r="B25" s="11" t="str">
        <f t="shared" si="4"/>
        <v>Cooking</v>
      </c>
      <c r="C25" s="3">
        <f t="shared" si="4"/>
        <v>0</v>
      </c>
      <c r="D25" s="3">
        <f t="shared" ref="D25:AY25" si="7">IF(SUM($C$19:$N$19)=0,0,C25+D7)</f>
        <v>0</v>
      </c>
      <c r="E25" s="3">
        <f t="shared" si="7"/>
        <v>0</v>
      </c>
      <c r="F25" s="348">
        <f t="shared" si="7"/>
        <v>0</v>
      </c>
      <c r="G25" s="3">
        <f t="shared" si="7"/>
        <v>0</v>
      </c>
      <c r="H25" s="3">
        <f t="shared" si="7"/>
        <v>0</v>
      </c>
      <c r="I25" s="3">
        <f t="shared" si="7"/>
        <v>0</v>
      </c>
      <c r="J25" s="3">
        <f t="shared" si="7"/>
        <v>0</v>
      </c>
      <c r="K25" s="3">
        <f t="shared" si="7"/>
        <v>0</v>
      </c>
      <c r="L25" s="3">
        <f t="shared" si="7"/>
        <v>0</v>
      </c>
      <c r="M25" s="3">
        <f t="shared" si="7"/>
        <v>0</v>
      </c>
      <c r="N25" s="3">
        <f t="shared" si="7"/>
        <v>0</v>
      </c>
      <c r="O25" s="3">
        <f t="shared" si="7"/>
        <v>0</v>
      </c>
      <c r="P25" s="3">
        <f t="shared" si="7"/>
        <v>0</v>
      </c>
      <c r="Q25" s="3">
        <f t="shared" si="7"/>
        <v>0</v>
      </c>
      <c r="R25" s="3">
        <f t="shared" si="7"/>
        <v>0</v>
      </c>
      <c r="S25" s="3">
        <f t="shared" si="7"/>
        <v>0</v>
      </c>
      <c r="T25" s="3">
        <f t="shared" si="7"/>
        <v>0</v>
      </c>
      <c r="U25" s="3">
        <f t="shared" si="7"/>
        <v>0</v>
      </c>
      <c r="V25" s="3">
        <f t="shared" si="7"/>
        <v>0</v>
      </c>
      <c r="W25" s="3">
        <f t="shared" si="7"/>
        <v>0</v>
      </c>
      <c r="X25" s="3">
        <f t="shared" si="7"/>
        <v>0</v>
      </c>
      <c r="Y25" s="3">
        <f t="shared" si="7"/>
        <v>0</v>
      </c>
      <c r="Z25" s="462">
        <f t="shared" si="7"/>
        <v>0</v>
      </c>
      <c r="AA25" s="3">
        <f t="shared" si="7"/>
        <v>0</v>
      </c>
      <c r="AB25" s="3">
        <f t="shared" si="7"/>
        <v>0</v>
      </c>
      <c r="AC25" s="3">
        <f t="shared" si="7"/>
        <v>0</v>
      </c>
      <c r="AD25" s="3">
        <f t="shared" si="7"/>
        <v>0</v>
      </c>
      <c r="AE25" s="3">
        <f t="shared" si="7"/>
        <v>0</v>
      </c>
      <c r="AF25" s="3">
        <f t="shared" si="7"/>
        <v>0</v>
      </c>
      <c r="AG25" s="3">
        <f t="shared" si="7"/>
        <v>0</v>
      </c>
      <c r="AH25" s="3">
        <f t="shared" si="7"/>
        <v>0</v>
      </c>
      <c r="AI25" s="3">
        <f t="shared" si="7"/>
        <v>0</v>
      </c>
      <c r="AJ25" s="3">
        <f t="shared" si="7"/>
        <v>0</v>
      </c>
      <c r="AK25" s="3">
        <f t="shared" si="7"/>
        <v>0</v>
      </c>
      <c r="AL25" s="3">
        <f t="shared" si="7"/>
        <v>0</v>
      </c>
      <c r="AM25" s="3">
        <f t="shared" si="7"/>
        <v>0</v>
      </c>
      <c r="AN25" s="3">
        <f t="shared" si="7"/>
        <v>0</v>
      </c>
      <c r="AO25" s="3">
        <f t="shared" si="7"/>
        <v>0</v>
      </c>
      <c r="AP25" s="3">
        <f t="shared" si="7"/>
        <v>0</v>
      </c>
      <c r="AQ25" s="3">
        <f t="shared" si="7"/>
        <v>0</v>
      </c>
      <c r="AR25" s="3">
        <f t="shared" si="7"/>
        <v>0</v>
      </c>
      <c r="AS25" s="3">
        <f t="shared" si="7"/>
        <v>0</v>
      </c>
      <c r="AT25" s="3">
        <f t="shared" si="7"/>
        <v>0</v>
      </c>
      <c r="AU25" s="3">
        <f t="shared" si="7"/>
        <v>0</v>
      </c>
      <c r="AV25" s="3">
        <f t="shared" si="7"/>
        <v>0</v>
      </c>
      <c r="AW25" s="3">
        <f t="shared" si="7"/>
        <v>0</v>
      </c>
      <c r="AX25" s="3">
        <f t="shared" si="7"/>
        <v>0</v>
      </c>
      <c r="AY25" s="3">
        <f t="shared" si="7"/>
        <v>0</v>
      </c>
    </row>
    <row r="26" spans="1:51" x14ac:dyDescent="0.25">
      <c r="A26" s="578"/>
      <c r="B26" s="11" t="str">
        <f t="shared" si="4"/>
        <v>Cooling</v>
      </c>
      <c r="C26" s="3">
        <f t="shared" si="4"/>
        <v>0</v>
      </c>
      <c r="D26" s="3">
        <f t="shared" ref="D26:AY26" si="8">IF(SUM($C$19:$N$19)=0,0,C26+D8)</f>
        <v>0</v>
      </c>
      <c r="E26" s="3">
        <f t="shared" si="8"/>
        <v>0</v>
      </c>
      <c r="F26" s="348">
        <f t="shared" si="8"/>
        <v>0</v>
      </c>
      <c r="G26" s="3">
        <f t="shared" si="8"/>
        <v>0</v>
      </c>
      <c r="H26" s="3">
        <f t="shared" si="8"/>
        <v>0</v>
      </c>
      <c r="I26" s="3">
        <f t="shared" si="8"/>
        <v>0</v>
      </c>
      <c r="J26" s="3">
        <f t="shared" si="8"/>
        <v>0</v>
      </c>
      <c r="K26" s="3">
        <f t="shared" si="8"/>
        <v>0</v>
      </c>
      <c r="L26" s="3">
        <f t="shared" si="8"/>
        <v>0</v>
      </c>
      <c r="M26" s="3">
        <f t="shared" si="8"/>
        <v>0</v>
      </c>
      <c r="N26" s="3">
        <f t="shared" si="8"/>
        <v>0</v>
      </c>
      <c r="O26" s="3">
        <f t="shared" si="8"/>
        <v>0</v>
      </c>
      <c r="P26" s="3">
        <f t="shared" si="8"/>
        <v>0</v>
      </c>
      <c r="Q26" s="3">
        <f t="shared" si="8"/>
        <v>0</v>
      </c>
      <c r="R26" s="3">
        <f t="shared" si="8"/>
        <v>0</v>
      </c>
      <c r="S26" s="3">
        <f t="shared" si="8"/>
        <v>0</v>
      </c>
      <c r="T26" s="3">
        <f t="shared" si="8"/>
        <v>0</v>
      </c>
      <c r="U26" s="3">
        <f t="shared" si="8"/>
        <v>0</v>
      </c>
      <c r="V26" s="3">
        <f t="shared" si="8"/>
        <v>0</v>
      </c>
      <c r="W26" s="3">
        <f t="shared" si="8"/>
        <v>0</v>
      </c>
      <c r="X26" s="3">
        <f t="shared" si="8"/>
        <v>0</v>
      </c>
      <c r="Y26" s="3">
        <f t="shared" si="8"/>
        <v>0</v>
      </c>
      <c r="Z26" s="462">
        <f t="shared" si="8"/>
        <v>0</v>
      </c>
      <c r="AA26" s="3">
        <f t="shared" si="8"/>
        <v>0</v>
      </c>
      <c r="AB26" s="3">
        <f t="shared" si="8"/>
        <v>0</v>
      </c>
      <c r="AC26" s="3">
        <f t="shared" si="8"/>
        <v>0</v>
      </c>
      <c r="AD26" s="3">
        <f t="shared" si="8"/>
        <v>0</v>
      </c>
      <c r="AE26" s="3">
        <f t="shared" si="8"/>
        <v>0</v>
      </c>
      <c r="AF26" s="3">
        <f t="shared" si="8"/>
        <v>0</v>
      </c>
      <c r="AG26" s="3">
        <f t="shared" si="8"/>
        <v>0</v>
      </c>
      <c r="AH26" s="3">
        <f t="shared" si="8"/>
        <v>0</v>
      </c>
      <c r="AI26" s="3">
        <f t="shared" si="8"/>
        <v>0</v>
      </c>
      <c r="AJ26" s="3">
        <f t="shared" si="8"/>
        <v>0</v>
      </c>
      <c r="AK26" s="3">
        <f t="shared" si="8"/>
        <v>0</v>
      </c>
      <c r="AL26" s="3">
        <f t="shared" si="8"/>
        <v>0</v>
      </c>
      <c r="AM26" s="3">
        <f t="shared" si="8"/>
        <v>0</v>
      </c>
      <c r="AN26" s="3">
        <f t="shared" si="8"/>
        <v>0</v>
      </c>
      <c r="AO26" s="3">
        <f t="shared" si="8"/>
        <v>0</v>
      </c>
      <c r="AP26" s="3">
        <f t="shared" si="8"/>
        <v>0</v>
      </c>
      <c r="AQ26" s="3">
        <f t="shared" si="8"/>
        <v>0</v>
      </c>
      <c r="AR26" s="3">
        <f t="shared" si="8"/>
        <v>0</v>
      </c>
      <c r="AS26" s="3">
        <f t="shared" si="8"/>
        <v>0</v>
      </c>
      <c r="AT26" s="3">
        <f t="shared" si="8"/>
        <v>0</v>
      </c>
      <c r="AU26" s="3">
        <f t="shared" si="8"/>
        <v>0</v>
      </c>
      <c r="AV26" s="3">
        <f t="shared" si="8"/>
        <v>0</v>
      </c>
      <c r="AW26" s="3">
        <f t="shared" si="8"/>
        <v>0</v>
      </c>
      <c r="AX26" s="3">
        <f t="shared" si="8"/>
        <v>0</v>
      </c>
      <c r="AY26" s="3">
        <f t="shared" si="8"/>
        <v>0</v>
      </c>
    </row>
    <row r="27" spans="1:51" x14ac:dyDescent="0.25">
      <c r="A27" s="578"/>
      <c r="B27" s="12" t="str">
        <f t="shared" si="4"/>
        <v>Ext Lighting</v>
      </c>
      <c r="C27" s="3">
        <f t="shared" si="4"/>
        <v>0</v>
      </c>
      <c r="D27" s="3">
        <f t="shared" ref="D27:AY27" si="9">IF(SUM($C$19:$N$19)=0,0,C27+D9)</f>
        <v>0</v>
      </c>
      <c r="E27" s="3">
        <f t="shared" si="9"/>
        <v>0</v>
      </c>
      <c r="F27" s="348">
        <f t="shared" si="9"/>
        <v>0</v>
      </c>
      <c r="G27" s="3">
        <f t="shared" si="9"/>
        <v>0</v>
      </c>
      <c r="H27" s="3">
        <f t="shared" si="9"/>
        <v>0</v>
      </c>
      <c r="I27" s="3">
        <f t="shared" si="9"/>
        <v>0</v>
      </c>
      <c r="J27" s="3">
        <f t="shared" si="9"/>
        <v>0</v>
      </c>
      <c r="K27" s="3">
        <f t="shared" si="9"/>
        <v>0</v>
      </c>
      <c r="L27" s="3">
        <f t="shared" si="9"/>
        <v>0</v>
      </c>
      <c r="M27" s="3">
        <f t="shared" si="9"/>
        <v>0</v>
      </c>
      <c r="N27" s="3">
        <f t="shared" si="9"/>
        <v>0</v>
      </c>
      <c r="O27" s="3">
        <f t="shared" si="9"/>
        <v>0</v>
      </c>
      <c r="P27" s="3">
        <f t="shared" si="9"/>
        <v>0</v>
      </c>
      <c r="Q27" s="3">
        <f t="shared" si="9"/>
        <v>0</v>
      </c>
      <c r="R27" s="3">
        <f t="shared" si="9"/>
        <v>0</v>
      </c>
      <c r="S27" s="3">
        <f t="shared" si="9"/>
        <v>0</v>
      </c>
      <c r="T27" s="3">
        <f t="shared" si="9"/>
        <v>0</v>
      </c>
      <c r="U27" s="3">
        <f t="shared" si="9"/>
        <v>0</v>
      </c>
      <c r="V27" s="3">
        <f t="shared" si="9"/>
        <v>0</v>
      </c>
      <c r="W27" s="3">
        <f t="shared" si="9"/>
        <v>0</v>
      </c>
      <c r="X27" s="3">
        <f t="shared" si="9"/>
        <v>0</v>
      </c>
      <c r="Y27" s="3">
        <f t="shared" si="9"/>
        <v>0</v>
      </c>
      <c r="Z27" s="462">
        <f t="shared" si="9"/>
        <v>0</v>
      </c>
      <c r="AA27" s="3">
        <f t="shared" si="9"/>
        <v>0</v>
      </c>
      <c r="AB27" s="3">
        <f t="shared" si="9"/>
        <v>0</v>
      </c>
      <c r="AC27" s="3">
        <f t="shared" si="9"/>
        <v>0</v>
      </c>
      <c r="AD27" s="3">
        <f t="shared" si="9"/>
        <v>0</v>
      </c>
      <c r="AE27" s="3">
        <f t="shared" si="9"/>
        <v>0</v>
      </c>
      <c r="AF27" s="3">
        <f t="shared" si="9"/>
        <v>0</v>
      </c>
      <c r="AG27" s="3">
        <f t="shared" si="9"/>
        <v>0</v>
      </c>
      <c r="AH27" s="3">
        <f t="shared" si="9"/>
        <v>0</v>
      </c>
      <c r="AI27" s="3">
        <f t="shared" si="9"/>
        <v>0</v>
      </c>
      <c r="AJ27" s="3">
        <f t="shared" si="9"/>
        <v>0</v>
      </c>
      <c r="AK27" s="3">
        <f t="shared" si="9"/>
        <v>0</v>
      </c>
      <c r="AL27" s="3">
        <f t="shared" si="9"/>
        <v>0</v>
      </c>
      <c r="AM27" s="3">
        <f t="shared" si="9"/>
        <v>0</v>
      </c>
      <c r="AN27" s="3">
        <f t="shared" si="9"/>
        <v>0</v>
      </c>
      <c r="AO27" s="3">
        <f t="shared" si="9"/>
        <v>0</v>
      </c>
      <c r="AP27" s="3">
        <f t="shared" si="9"/>
        <v>0</v>
      </c>
      <c r="AQ27" s="3">
        <f t="shared" si="9"/>
        <v>0</v>
      </c>
      <c r="AR27" s="3">
        <f t="shared" si="9"/>
        <v>0</v>
      </c>
      <c r="AS27" s="3">
        <f t="shared" si="9"/>
        <v>0</v>
      </c>
      <c r="AT27" s="3">
        <f t="shared" si="9"/>
        <v>0</v>
      </c>
      <c r="AU27" s="3">
        <f t="shared" si="9"/>
        <v>0</v>
      </c>
      <c r="AV27" s="3">
        <f t="shared" si="9"/>
        <v>0</v>
      </c>
      <c r="AW27" s="3">
        <f t="shared" si="9"/>
        <v>0</v>
      </c>
      <c r="AX27" s="3">
        <f t="shared" si="9"/>
        <v>0</v>
      </c>
      <c r="AY27" s="3">
        <f t="shared" si="9"/>
        <v>0</v>
      </c>
    </row>
    <row r="28" spans="1:51" x14ac:dyDescent="0.25">
      <c r="A28" s="578"/>
      <c r="B28" s="11" t="str">
        <f t="shared" si="4"/>
        <v>Heating</v>
      </c>
      <c r="C28" s="3">
        <f t="shared" si="4"/>
        <v>0</v>
      </c>
      <c r="D28" s="3">
        <f t="shared" ref="D28:AY28" si="10">IF(SUM($C$19:$N$19)=0,0,C28+D10)</f>
        <v>0</v>
      </c>
      <c r="E28" s="3">
        <f t="shared" si="10"/>
        <v>0</v>
      </c>
      <c r="F28" s="348">
        <f t="shared" si="10"/>
        <v>0</v>
      </c>
      <c r="G28" s="3">
        <f t="shared" si="10"/>
        <v>0</v>
      </c>
      <c r="H28" s="3">
        <f t="shared" si="10"/>
        <v>0</v>
      </c>
      <c r="I28" s="3">
        <f t="shared" si="10"/>
        <v>0</v>
      </c>
      <c r="J28" s="3">
        <f t="shared" si="10"/>
        <v>0</v>
      </c>
      <c r="K28" s="3">
        <f t="shared" si="10"/>
        <v>0</v>
      </c>
      <c r="L28" s="3">
        <f t="shared" si="10"/>
        <v>0</v>
      </c>
      <c r="M28" s="3">
        <f t="shared" si="10"/>
        <v>0</v>
      </c>
      <c r="N28" s="3">
        <f t="shared" si="10"/>
        <v>0</v>
      </c>
      <c r="O28" s="3">
        <f t="shared" si="10"/>
        <v>0</v>
      </c>
      <c r="P28" s="3">
        <f t="shared" si="10"/>
        <v>0</v>
      </c>
      <c r="Q28" s="3">
        <f t="shared" si="10"/>
        <v>0</v>
      </c>
      <c r="R28" s="3">
        <f t="shared" si="10"/>
        <v>0</v>
      </c>
      <c r="S28" s="3">
        <f t="shared" si="10"/>
        <v>0</v>
      </c>
      <c r="T28" s="3">
        <f t="shared" si="10"/>
        <v>0</v>
      </c>
      <c r="U28" s="3">
        <f t="shared" si="10"/>
        <v>0</v>
      </c>
      <c r="V28" s="3">
        <f t="shared" si="10"/>
        <v>0</v>
      </c>
      <c r="W28" s="3">
        <f t="shared" si="10"/>
        <v>0</v>
      </c>
      <c r="X28" s="3">
        <f t="shared" si="10"/>
        <v>0</v>
      </c>
      <c r="Y28" s="3">
        <f t="shared" si="10"/>
        <v>0</v>
      </c>
      <c r="Z28" s="462">
        <f t="shared" si="10"/>
        <v>0</v>
      </c>
      <c r="AA28" s="3">
        <f t="shared" si="10"/>
        <v>0</v>
      </c>
      <c r="AB28" s="3">
        <f t="shared" si="10"/>
        <v>0</v>
      </c>
      <c r="AC28" s="3">
        <f t="shared" si="10"/>
        <v>0</v>
      </c>
      <c r="AD28" s="3">
        <f t="shared" si="10"/>
        <v>0</v>
      </c>
      <c r="AE28" s="3">
        <f t="shared" si="10"/>
        <v>0</v>
      </c>
      <c r="AF28" s="3">
        <f t="shared" si="10"/>
        <v>0</v>
      </c>
      <c r="AG28" s="3">
        <f t="shared" si="10"/>
        <v>0</v>
      </c>
      <c r="AH28" s="3">
        <f t="shared" si="10"/>
        <v>0</v>
      </c>
      <c r="AI28" s="3">
        <f t="shared" si="10"/>
        <v>0</v>
      </c>
      <c r="AJ28" s="3">
        <f t="shared" si="10"/>
        <v>0</v>
      </c>
      <c r="AK28" s="3">
        <f t="shared" si="10"/>
        <v>0</v>
      </c>
      <c r="AL28" s="3">
        <f t="shared" si="10"/>
        <v>0</v>
      </c>
      <c r="AM28" s="3">
        <f t="shared" si="10"/>
        <v>0</v>
      </c>
      <c r="AN28" s="3">
        <f t="shared" si="10"/>
        <v>0</v>
      </c>
      <c r="AO28" s="3">
        <f t="shared" si="10"/>
        <v>0</v>
      </c>
      <c r="AP28" s="3">
        <f t="shared" si="10"/>
        <v>0</v>
      </c>
      <c r="AQ28" s="3">
        <f t="shared" si="10"/>
        <v>0</v>
      </c>
      <c r="AR28" s="3">
        <f t="shared" si="10"/>
        <v>0</v>
      </c>
      <c r="AS28" s="3">
        <f t="shared" si="10"/>
        <v>0</v>
      </c>
      <c r="AT28" s="3">
        <f t="shared" si="10"/>
        <v>0</v>
      </c>
      <c r="AU28" s="3">
        <f t="shared" si="10"/>
        <v>0</v>
      </c>
      <c r="AV28" s="3">
        <f t="shared" si="10"/>
        <v>0</v>
      </c>
      <c r="AW28" s="3">
        <f t="shared" si="10"/>
        <v>0</v>
      </c>
      <c r="AX28" s="3">
        <f t="shared" si="10"/>
        <v>0</v>
      </c>
      <c r="AY28" s="3">
        <f t="shared" si="10"/>
        <v>0</v>
      </c>
    </row>
    <row r="29" spans="1:51" x14ac:dyDescent="0.25">
      <c r="A29" s="578"/>
      <c r="B29" s="11" t="str">
        <f t="shared" si="4"/>
        <v>HVAC</v>
      </c>
      <c r="C29" s="3">
        <f t="shared" si="4"/>
        <v>0</v>
      </c>
      <c r="D29" s="3">
        <f t="shared" ref="D29:AY29" si="11">IF(SUM($C$19:$N$19)=0,0,C29+D11)</f>
        <v>0</v>
      </c>
      <c r="E29" s="3">
        <f t="shared" si="11"/>
        <v>0</v>
      </c>
      <c r="F29" s="348">
        <f t="shared" si="11"/>
        <v>0</v>
      </c>
      <c r="G29" s="3">
        <f t="shared" si="11"/>
        <v>0</v>
      </c>
      <c r="H29" s="3">
        <f t="shared" si="11"/>
        <v>0</v>
      </c>
      <c r="I29" s="3">
        <f t="shared" si="11"/>
        <v>0</v>
      </c>
      <c r="J29" s="3">
        <f t="shared" si="11"/>
        <v>0</v>
      </c>
      <c r="K29" s="3">
        <f t="shared" si="11"/>
        <v>0</v>
      </c>
      <c r="L29" s="3">
        <f t="shared" si="11"/>
        <v>0</v>
      </c>
      <c r="M29" s="3">
        <f t="shared" si="11"/>
        <v>0</v>
      </c>
      <c r="N29" s="3">
        <f t="shared" si="11"/>
        <v>0</v>
      </c>
      <c r="O29" s="3">
        <f t="shared" si="11"/>
        <v>0</v>
      </c>
      <c r="P29" s="3">
        <f t="shared" si="11"/>
        <v>0</v>
      </c>
      <c r="Q29" s="3">
        <f t="shared" si="11"/>
        <v>0</v>
      </c>
      <c r="R29" s="3">
        <f t="shared" si="11"/>
        <v>0</v>
      </c>
      <c r="S29" s="3">
        <f t="shared" si="11"/>
        <v>0</v>
      </c>
      <c r="T29" s="3">
        <f t="shared" si="11"/>
        <v>0</v>
      </c>
      <c r="U29" s="3">
        <f t="shared" si="11"/>
        <v>0</v>
      </c>
      <c r="V29" s="3">
        <f t="shared" si="11"/>
        <v>0</v>
      </c>
      <c r="W29" s="3">
        <f t="shared" si="11"/>
        <v>0</v>
      </c>
      <c r="X29" s="3">
        <f t="shared" si="11"/>
        <v>0</v>
      </c>
      <c r="Y29" s="3">
        <f t="shared" si="11"/>
        <v>0</v>
      </c>
      <c r="Z29" s="462">
        <f t="shared" si="11"/>
        <v>0</v>
      </c>
      <c r="AA29" s="3">
        <f t="shared" si="11"/>
        <v>0</v>
      </c>
      <c r="AB29" s="3">
        <f t="shared" si="11"/>
        <v>0</v>
      </c>
      <c r="AC29" s="3">
        <f t="shared" si="11"/>
        <v>0</v>
      </c>
      <c r="AD29" s="3">
        <f t="shared" si="11"/>
        <v>0</v>
      </c>
      <c r="AE29" s="3">
        <f t="shared" si="11"/>
        <v>0</v>
      </c>
      <c r="AF29" s="3">
        <f t="shared" si="11"/>
        <v>0</v>
      </c>
      <c r="AG29" s="3">
        <f t="shared" si="11"/>
        <v>0</v>
      </c>
      <c r="AH29" s="3">
        <f t="shared" si="11"/>
        <v>0</v>
      </c>
      <c r="AI29" s="3">
        <f t="shared" si="11"/>
        <v>0</v>
      </c>
      <c r="AJ29" s="3">
        <f t="shared" si="11"/>
        <v>0</v>
      </c>
      <c r="AK29" s="3">
        <f t="shared" si="11"/>
        <v>0</v>
      </c>
      <c r="AL29" s="3">
        <f t="shared" si="11"/>
        <v>0</v>
      </c>
      <c r="AM29" s="3">
        <f t="shared" si="11"/>
        <v>0</v>
      </c>
      <c r="AN29" s="3">
        <f t="shared" si="11"/>
        <v>0</v>
      </c>
      <c r="AO29" s="3">
        <f t="shared" si="11"/>
        <v>0</v>
      </c>
      <c r="AP29" s="3">
        <f t="shared" si="11"/>
        <v>0</v>
      </c>
      <c r="AQ29" s="3">
        <f t="shared" si="11"/>
        <v>0</v>
      </c>
      <c r="AR29" s="3">
        <f t="shared" si="11"/>
        <v>0</v>
      </c>
      <c r="AS29" s="3">
        <f t="shared" si="11"/>
        <v>0</v>
      </c>
      <c r="AT29" s="3">
        <f t="shared" si="11"/>
        <v>0</v>
      </c>
      <c r="AU29" s="3">
        <f t="shared" si="11"/>
        <v>0</v>
      </c>
      <c r="AV29" s="3">
        <f t="shared" si="11"/>
        <v>0</v>
      </c>
      <c r="AW29" s="3">
        <f t="shared" si="11"/>
        <v>0</v>
      </c>
      <c r="AX29" s="3">
        <f t="shared" si="11"/>
        <v>0</v>
      </c>
      <c r="AY29" s="3">
        <f t="shared" si="11"/>
        <v>0</v>
      </c>
    </row>
    <row r="30" spans="1:51" x14ac:dyDescent="0.25">
      <c r="A30" s="578"/>
      <c r="B30" s="11" t="str">
        <f t="shared" si="4"/>
        <v>Lighting</v>
      </c>
      <c r="C30" s="3">
        <f t="shared" si="4"/>
        <v>0</v>
      </c>
      <c r="D30" s="3">
        <f t="shared" ref="D30:AY30" si="12">IF(SUM($C$19:$N$19)=0,0,C30+D12)</f>
        <v>0</v>
      </c>
      <c r="E30" s="3">
        <f t="shared" si="12"/>
        <v>0</v>
      </c>
      <c r="F30" s="348">
        <f t="shared" si="12"/>
        <v>0</v>
      </c>
      <c r="G30" s="3">
        <f t="shared" si="12"/>
        <v>0</v>
      </c>
      <c r="H30" s="3">
        <f t="shared" si="12"/>
        <v>0</v>
      </c>
      <c r="I30" s="3">
        <f t="shared" si="12"/>
        <v>0</v>
      </c>
      <c r="J30" s="3">
        <f t="shared" si="12"/>
        <v>0</v>
      </c>
      <c r="K30" s="3">
        <f t="shared" si="12"/>
        <v>0</v>
      </c>
      <c r="L30" s="3">
        <f t="shared" si="12"/>
        <v>0</v>
      </c>
      <c r="M30" s="3">
        <f t="shared" si="12"/>
        <v>0</v>
      </c>
      <c r="N30" s="3">
        <f t="shared" si="12"/>
        <v>0</v>
      </c>
      <c r="O30" s="3">
        <f t="shared" si="12"/>
        <v>0</v>
      </c>
      <c r="P30" s="3">
        <f t="shared" si="12"/>
        <v>0</v>
      </c>
      <c r="Q30" s="3">
        <f t="shared" si="12"/>
        <v>0</v>
      </c>
      <c r="R30" s="3">
        <f t="shared" si="12"/>
        <v>0</v>
      </c>
      <c r="S30" s="3">
        <f t="shared" si="12"/>
        <v>0</v>
      </c>
      <c r="T30" s="3">
        <f t="shared" si="12"/>
        <v>0</v>
      </c>
      <c r="U30" s="3">
        <f t="shared" si="12"/>
        <v>0</v>
      </c>
      <c r="V30" s="3">
        <f t="shared" si="12"/>
        <v>0</v>
      </c>
      <c r="W30" s="3">
        <f t="shared" si="12"/>
        <v>0</v>
      </c>
      <c r="X30" s="3">
        <f t="shared" si="12"/>
        <v>0</v>
      </c>
      <c r="Y30" s="3">
        <f t="shared" si="12"/>
        <v>0</v>
      </c>
      <c r="Z30" s="462">
        <f t="shared" si="12"/>
        <v>0</v>
      </c>
      <c r="AA30" s="3">
        <f t="shared" si="12"/>
        <v>0</v>
      </c>
      <c r="AB30" s="3">
        <f t="shared" si="12"/>
        <v>0</v>
      </c>
      <c r="AC30" s="3">
        <f t="shared" si="12"/>
        <v>0</v>
      </c>
      <c r="AD30" s="3">
        <f t="shared" si="12"/>
        <v>0</v>
      </c>
      <c r="AE30" s="3">
        <f t="shared" si="12"/>
        <v>0</v>
      </c>
      <c r="AF30" s="3">
        <f t="shared" si="12"/>
        <v>0</v>
      </c>
      <c r="AG30" s="3">
        <f t="shared" si="12"/>
        <v>0</v>
      </c>
      <c r="AH30" s="3">
        <f t="shared" si="12"/>
        <v>0</v>
      </c>
      <c r="AI30" s="3">
        <f t="shared" si="12"/>
        <v>0</v>
      </c>
      <c r="AJ30" s="3">
        <f t="shared" si="12"/>
        <v>0</v>
      </c>
      <c r="AK30" s="3">
        <f t="shared" si="12"/>
        <v>0</v>
      </c>
      <c r="AL30" s="3">
        <f t="shared" si="12"/>
        <v>0</v>
      </c>
      <c r="AM30" s="3">
        <f t="shared" si="12"/>
        <v>0</v>
      </c>
      <c r="AN30" s="3">
        <f t="shared" si="12"/>
        <v>0</v>
      </c>
      <c r="AO30" s="3">
        <f t="shared" si="12"/>
        <v>0</v>
      </c>
      <c r="AP30" s="3">
        <f t="shared" si="12"/>
        <v>0</v>
      </c>
      <c r="AQ30" s="3">
        <f t="shared" si="12"/>
        <v>0</v>
      </c>
      <c r="AR30" s="3">
        <f t="shared" si="12"/>
        <v>0</v>
      </c>
      <c r="AS30" s="3">
        <f t="shared" si="12"/>
        <v>0</v>
      </c>
      <c r="AT30" s="3">
        <f t="shared" si="12"/>
        <v>0</v>
      </c>
      <c r="AU30" s="3">
        <f t="shared" si="12"/>
        <v>0</v>
      </c>
      <c r="AV30" s="3">
        <f t="shared" si="12"/>
        <v>0</v>
      </c>
      <c r="AW30" s="3">
        <f t="shared" si="12"/>
        <v>0</v>
      </c>
      <c r="AX30" s="3">
        <f t="shared" si="12"/>
        <v>0</v>
      </c>
      <c r="AY30" s="3">
        <f t="shared" si="12"/>
        <v>0</v>
      </c>
    </row>
    <row r="31" spans="1:51" x14ac:dyDescent="0.25">
      <c r="A31" s="578"/>
      <c r="B31" s="11" t="str">
        <f t="shared" si="4"/>
        <v>Miscellaneous</v>
      </c>
      <c r="C31" s="3">
        <f t="shared" si="4"/>
        <v>0</v>
      </c>
      <c r="D31" s="3">
        <f t="shared" ref="D31:AY31" si="13">IF(SUM($C$19:$N$19)=0,0,C31+D13)</f>
        <v>0</v>
      </c>
      <c r="E31" s="3">
        <f t="shared" si="13"/>
        <v>0</v>
      </c>
      <c r="F31" s="348">
        <f t="shared" si="13"/>
        <v>0</v>
      </c>
      <c r="G31" s="3">
        <f t="shared" si="13"/>
        <v>0</v>
      </c>
      <c r="H31" s="3">
        <f t="shared" si="13"/>
        <v>0</v>
      </c>
      <c r="I31" s="3">
        <f t="shared" si="13"/>
        <v>0</v>
      </c>
      <c r="J31" s="3">
        <f t="shared" si="13"/>
        <v>0</v>
      </c>
      <c r="K31" s="3">
        <f t="shared" si="13"/>
        <v>0</v>
      </c>
      <c r="L31" s="3">
        <f t="shared" si="13"/>
        <v>0</v>
      </c>
      <c r="M31" s="3">
        <f t="shared" si="13"/>
        <v>0</v>
      </c>
      <c r="N31" s="3">
        <f t="shared" si="13"/>
        <v>0</v>
      </c>
      <c r="O31" s="3">
        <f t="shared" si="13"/>
        <v>0</v>
      </c>
      <c r="P31" s="3">
        <f t="shared" si="13"/>
        <v>0</v>
      </c>
      <c r="Q31" s="3">
        <f t="shared" si="13"/>
        <v>0</v>
      </c>
      <c r="R31" s="3">
        <f t="shared" si="13"/>
        <v>0</v>
      </c>
      <c r="S31" s="3">
        <f t="shared" si="13"/>
        <v>0</v>
      </c>
      <c r="T31" s="3">
        <f t="shared" si="13"/>
        <v>0</v>
      </c>
      <c r="U31" s="3">
        <f t="shared" si="13"/>
        <v>0</v>
      </c>
      <c r="V31" s="3">
        <f t="shared" si="13"/>
        <v>0</v>
      </c>
      <c r="W31" s="3">
        <f t="shared" si="13"/>
        <v>0</v>
      </c>
      <c r="X31" s="3">
        <f t="shared" si="13"/>
        <v>0</v>
      </c>
      <c r="Y31" s="3">
        <f t="shared" si="13"/>
        <v>0</v>
      </c>
      <c r="Z31" s="462">
        <f t="shared" si="13"/>
        <v>0</v>
      </c>
      <c r="AA31" s="3">
        <f t="shared" si="13"/>
        <v>0</v>
      </c>
      <c r="AB31" s="3">
        <f t="shared" si="13"/>
        <v>0</v>
      </c>
      <c r="AC31" s="3">
        <f t="shared" si="13"/>
        <v>0</v>
      </c>
      <c r="AD31" s="3">
        <f t="shared" si="13"/>
        <v>0</v>
      </c>
      <c r="AE31" s="3">
        <f t="shared" si="13"/>
        <v>0</v>
      </c>
      <c r="AF31" s="3">
        <f t="shared" si="13"/>
        <v>0</v>
      </c>
      <c r="AG31" s="3">
        <f t="shared" si="13"/>
        <v>0</v>
      </c>
      <c r="AH31" s="3">
        <f t="shared" si="13"/>
        <v>0</v>
      </c>
      <c r="AI31" s="3">
        <f t="shared" si="13"/>
        <v>0</v>
      </c>
      <c r="AJ31" s="3">
        <f t="shared" si="13"/>
        <v>0</v>
      </c>
      <c r="AK31" s="3">
        <f t="shared" si="13"/>
        <v>0</v>
      </c>
      <c r="AL31" s="3">
        <f t="shared" si="13"/>
        <v>0</v>
      </c>
      <c r="AM31" s="3">
        <f t="shared" si="13"/>
        <v>0</v>
      </c>
      <c r="AN31" s="3">
        <f t="shared" si="13"/>
        <v>0</v>
      </c>
      <c r="AO31" s="3">
        <f t="shared" si="13"/>
        <v>0</v>
      </c>
      <c r="AP31" s="3">
        <f t="shared" si="13"/>
        <v>0</v>
      </c>
      <c r="AQ31" s="3">
        <f t="shared" si="13"/>
        <v>0</v>
      </c>
      <c r="AR31" s="3">
        <f t="shared" si="13"/>
        <v>0</v>
      </c>
      <c r="AS31" s="3">
        <f t="shared" si="13"/>
        <v>0</v>
      </c>
      <c r="AT31" s="3">
        <f t="shared" si="13"/>
        <v>0</v>
      </c>
      <c r="AU31" s="3">
        <f t="shared" si="13"/>
        <v>0</v>
      </c>
      <c r="AV31" s="3">
        <f t="shared" si="13"/>
        <v>0</v>
      </c>
      <c r="AW31" s="3">
        <f t="shared" si="13"/>
        <v>0</v>
      </c>
      <c r="AX31" s="3">
        <f t="shared" si="13"/>
        <v>0</v>
      </c>
      <c r="AY31" s="3">
        <f t="shared" si="13"/>
        <v>0</v>
      </c>
    </row>
    <row r="32" spans="1:51" ht="15" customHeight="1" x14ac:dyDescent="0.25">
      <c r="A32" s="578"/>
      <c r="B32" s="11" t="str">
        <f t="shared" si="4"/>
        <v>Motors</v>
      </c>
      <c r="C32" s="3">
        <f t="shared" si="4"/>
        <v>0</v>
      </c>
      <c r="D32" s="3">
        <f t="shared" ref="D32:AY32" si="14">IF(SUM($C$19:$N$19)=0,0,C32+D14)</f>
        <v>0</v>
      </c>
      <c r="E32" s="3">
        <f t="shared" si="14"/>
        <v>0</v>
      </c>
      <c r="F32" s="348">
        <f t="shared" si="14"/>
        <v>0</v>
      </c>
      <c r="G32" s="3">
        <f t="shared" si="14"/>
        <v>0</v>
      </c>
      <c r="H32" s="3">
        <f t="shared" si="14"/>
        <v>0</v>
      </c>
      <c r="I32" s="3">
        <f t="shared" si="14"/>
        <v>0</v>
      </c>
      <c r="J32" s="3">
        <f t="shared" si="14"/>
        <v>0</v>
      </c>
      <c r="K32" s="3">
        <f t="shared" si="14"/>
        <v>0</v>
      </c>
      <c r="L32" s="3">
        <f t="shared" si="14"/>
        <v>0</v>
      </c>
      <c r="M32" s="3">
        <f t="shared" si="14"/>
        <v>0</v>
      </c>
      <c r="N32" s="3">
        <f t="shared" si="14"/>
        <v>0</v>
      </c>
      <c r="O32" s="3">
        <f t="shared" si="14"/>
        <v>0</v>
      </c>
      <c r="P32" s="3">
        <f t="shared" si="14"/>
        <v>0</v>
      </c>
      <c r="Q32" s="3">
        <f t="shared" si="14"/>
        <v>0</v>
      </c>
      <c r="R32" s="3">
        <f t="shared" si="14"/>
        <v>0</v>
      </c>
      <c r="S32" s="3">
        <f t="shared" si="14"/>
        <v>0</v>
      </c>
      <c r="T32" s="3">
        <f t="shared" si="14"/>
        <v>0</v>
      </c>
      <c r="U32" s="3">
        <f t="shared" si="14"/>
        <v>0</v>
      </c>
      <c r="V32" s="3">
        <f t="shared" si="14"/>
        <v>0</v>
      </c>
      <c r="W32" s="3">
        <f t="shared" si="14"/>
        <v>0</v>
      </c>
      <c r="X32" s="3">
        <f t="shared" si="14"/>
        <v>0</v>
      </c>
      <c r="Y32" s="3">
        <f t="shared" si="14"/>
        <v>0</v>
      </c>
      <c r="Z32" s="462">
        <f t="shared" si="14"/>
        <v>0</v>
      </c>
      <c r="AA32" s="3">
        <f t="shared" si="14"/>
        <v>0</v>
      </c>
      <c r="AB32" s="3">
        <f t="shared" si="14"/>
        <v>0</v>
      </c>
      <c r="AC32" s="3">
        <f t="shared" si="14"/>
        <v>0</v>
      </c>
      <c r="AD32" s="3">
        <f t="shared" si="14"/>
        <v>0</v>
      </c>
      <c r="AE32" s="3">
        <f t="shared" si="14"/>
        <v>0</v>
      </c>
      <c r="AF32" s="3">
        <f t="shared" si="14"/>
        <v>0</v>
      </c>
      <c r="AG32" s="3">
        <f t="shared" si="14"/>
        <v>0</v>
      </c>
      <c r="AH32" s="3">
        <f t="shared" si="14"/>
        <v>0</v>
      </c>
      <c r="AI32" s="3">
        <f t="shared" si="14"/>
        <v>0</v>
      </c>
      <c r="AJ32" s="3">
        <f t="shared" si="14"/>
        <v>0</v>
      </c>
      <c r="AK32" s="3">
        <f t="shared" si="14"/>
        <v>0</v>
      </c>
      <c r="AL32" s="3">
        <f t="shared" si="14"/>
        <v>0</v>
      </c>
      <c r="AM32" s="3">
        <f t="shared" si="14"/>
        <v>0</v>
      </c>
      <c r="AN32" s="3">
        <f t="shared" si="14"/>
        <v>0</v>
      </c>
      <c r="AO32" s="3">
        <f t="shared" si="14"/>
        <v>0</v>
      </c>
      <c r="AP32" s="3">
        <f t="shared" si="14"/>
        <v>0</v>
      </c>
      <c r="AQ32" s="3">
        <f t="shared" si="14"/>
        <v>0</v>
      </c>
      <c r="AR32" s="3">
        <f t="shared" si="14"/>
        <v>0</v>
      </c>
      <c r="AS32" s="3">
        <f t="shared" si="14"/>
        <v>0</v>
      </c>
      <c r="AT32" s="3">
        <f t="shared" si="14"/>
        <v>0</v>
      </c>
      <c r="AU32" s="3">
        <f t="shared" si="14"/>
        <v>0</v>
      </c>
      <c r="AV32" s="3">
        <f t="shared" si="14"/>
        <v>0</v>
      </c>
      <c r="AW32" s="3">
        <f t="shared" si="14"/>
        <v>0</v>
      </c>
      <c r="AX32" s="3">
        <f t="shared" si="14"/>
        <v>0</v>
      </c>
      <c r="AY32" s="3">
        <f t="shared" si="14"/>
        <v>0</v>
      </c>
    </row>
    <row r="33" spans="1:51" x14ac:dyDescent="0.25">
      <c r="A33" s="578"/>
      <c r="B33" s="11" t="str">
        <f t="shared" si="4"/>
        <v>Process</v>
      </c>
      <c r="C33" s="3">
        <f t="shared" si="4"/>
        <v>0</v>
      </c>
      <c r="D33" s="3">
        <f t="shared" ref="D33:AY33" si="15">IF(SUM($C$19:$N$19)=0,0,C33+D15)</f>
        <v>0</v>
      </c>
      <c r="E33" s="3">
        <f t="shared" si="15"/>
        <v>0</v>
      </c>
      <c r="F33" s="348">
        <f t="shared" si="15"/>
        <v>0</v>
      </c>
      <c r="G33" s="3">
        <f t="shared" si="15"/>
        <v>0</v>
      </c>
      <c r="H33" s="3">
        <f t="shared" si="15"/>
        <v>0</v>
      </c>
      <c r="I33" s="3">
        <f t="shared" si="15"/>
        <v>0</v>
      </c>
      <c r="J33" s="3">
        <f t="shared" si="15"/>
        <v>0</v>
      </c>
      <c r="K33" s="3">
        <f t="shared" si="15"/>
        <v>0</v>
      </c>
      <c r="L33" s="3">
        <f t="shared" si="15"/>
        <v>0</v>
      </c>
      <c r="M33" s="3">
        <f t="shared" si="15"/>
        <v>0</v>
      </c>
      <c r="N33" s="3">
        <f t="shared" si="15"/>
        <v>0</v>
      </c>
      <c r="O33" s="3">
        <f t="shared" si="15"/>
        <v>0</v>
      </c>
      <c r="P33" s="3">
        <f t="shared" si="15"/>
        <v>0</v>
      </c>
      <c r="Q33" s="3">
        <f t="shared" si="15"/>
        <v>0</v>
      </c>
      <c r="R33" s="3">
        <f t="shared" si="15"/>
        <v>0</v>
      </c>
      <c r="S33" s="3">
        <f t="shared" si="15"/>
        <v>0</v>
      </c>
      <c r="T33" s="3">
        <f t="shared" si="15"/>
        <v>0</v>
      </c>
      <c r="U33" s="3">
        <f t="shared" si="15"/>
        <v>0</v>
      </c>
      <c r="V33" s="3">
        <f t="shared" si="15"/>
        <v>0</v>
      </c>
      <c r="W33" s="3">
        <f t="shared" si="15"/>
        <v>0</v>
      </c>
      <c r="X33" s="3">
        <f t="shared" si="15"/>
        <v>0</v>
      </c>
      <c r="Y33" s="3">
        <f t="shared" si="15"/>
        <v>0</v>
      </c>
      <c r="Z33" s="462">
        <f t="shared" si="15"/>
        <v>0</v>
      </c>
      <c r="AA33" s="3">
        <f t="shared" si="15"/>
        <v>0</v>
      </c>
      <c r="AB33" s="3">
        <f t="shared" si="15"/>
        <v>0</v>
      </c>
      <c r="AC33" s="3">
        <f t="shared" si="15"/>
        <v>0</v>
      </c>
      <c r="AD33" s="3">
        <f t="shared" si="15"/>
        <v>0</v>
      </c>
      <c r="AE33" s="3">
        <f t="shared" si="15"/>
        <v>0</v>
      </c>
      <c r="AF33" s="3">
        <f t="shared" si="15"/>
        <v>0</v>
      </c>
      <c r="AG33" s="3">
        <f t="shared" si="15"/>
        <v>0</v>
      </c>
      <c r="AH33" s="3">
        <f t="shared" si="15"/>
        <v>0</v>
      </c>
      <c r="AI33" s="3">
        <f t="shared" si="15"/>
        <v>0</v>
      </c>
      <c r="AJ33" s="3">
        <f t="shared" si="15"/>
        <v>0</v>
      </c>
      <c r="AK33" s="3">
        <f t="shared" si="15"/>
        <v>0</v>
      </c>
      <c r="AL33" s="3">
        <f t="shared" si="15"/>
        <v>0</v>
      </c>
      <c r="AM33" s="3">
        <f t="shared" si="15"/>
        <v>0</v>
      </c>
      <c r="AN33" s="3">
        <f t="shared" si="15"/>
        <v>0</v>
      </c>
      <c r="AO33" s="3">
        <f t="shared" si="15"/>
        <v>0</v>
      </c>
      <c r="AP33" s="3">
        <f t="shared" si="15"/>
        <v>0</v>
      </c>
      <c r="AQ33" s="3">
        <f t="shared" si="15"/>
        <v>0</v>
      </c>
      <c r="AR33" s="3">
        <f t="shared" si="15"/>
        <v>0</v>
      </c>
      <c r="AS33" s="3">
        <f t="shared" si="15"/>
        <v>0</v>
      </c>
      <c r="AT33" s="3">
        <f t="shared" si="15"/>
        <v>0</v>
      </c>
      <c r="AU33" s="3">
        <f t="shared" si="15"/>
        <v>0</v>
      </c>
      <c r="AV33" s="3">
        <f t="shared" si="15"/>
        <v>0</v>
      </c>
      <c r="AW33" s="3">
        <f t="shared" si="15"/>
        <v>0</v>
      </c>
      <c r="AX33" s="3">
        <f t="shared" si="15"/>
        <v>0</v>
      </c>
      <c r="AY33" s="3">
        <f t="shared" si="15"/>
        <v>0</v>
      </c>
    </row>
    <row r="34" spans="1:51" x14ac:dyDescent="0.25">
      <c r="A34" s="578"/>
      <c r="B34" s="11" t="str">
        <f t="shared" si="4"/>
        <v>Refrigeration</v>
      </c>
      <c r="C34" s="3">
        <f t="shared" si="4"/>
        <v>0</v>
      </c>
      <c r="D34" s="3">
        <f t="shared" ref="D34:AY34" si="16">IF(SUM($C$19:$N$19)=0,0,C34+D16)</f>
        <v>0</v>
      </c>
      <c r="E34" s="3">
        <f t="shared" si="16"/>
        <v>0</v>
      </c>
      <c r="F34" s="348">
        <f t="shared" si="16"/>
        <v>0</v>
      </c>
      <c r="G34" s="3">
        <f t="shared" si="16"/>
        <v>0</v>
      </c>
      <c r="H34" s="3">
        <f t="shared" si="16"/>
        <v>0</v>
      </c>
      <c r="I34" s="3">
        <f t="shared" si="16"/>
        <v>0</v>
      </c>
      <c r="J34" s="3">
        <f t="shared" si="16"/>
        <v>0</v>
      </c>
      <c r="K34" s="3">
        <f t="shared" si="16"/>
        <v>0</v>
      </c>
      <c r="L34" s="3">
        <f t="shared" si="16"/>
        <v>0</v>
      </c>
      <c r="M34" s="3">
        <f t="shared" si="16"/>
        <v>0</v>
      </c>
      <c r="N34" s="3">
        <f t="shared" si="16"/>
        <v>0</v>
      </c>
      <c r="O34" s="3">
        <f t="shared" si="16"/>
        <v>0</v>
      </c>
      <c r="P34" s="3">
        <f t="shared" si="16"/>
        <v>0</v>
      </c>
      <c r="Q34" s="3">
        <f t="shared" si="16"/>
        <v>0</v>
      </c>
      <c r="R34" s="3">
        <f t="shared" si="16"/>
        <v>0</v>
      </c>
      <c r="S34" s="3">
        <f t="shared" si="16"/>
        <v>0</v>
      </c>
      <c r="T34" s="3">
        <f t="shared" si="16"/>
        <v>0</v>
      </c>
      <c r="U34" s="3">
        <f t="shared" si="16"/>
        <v>0</v>
      </c>
      <c r="V34" s="3">
        <f t="shared" si="16"/>
        <v>0</v>
      </c>
      <c r="W34" s="3">
        <f t="shared" si="16"/>
        <v>0</v>
      </c>
      <c r="X34" s="3">
        <f t="shared" si="16"/>
        <v>0</v>
      </c>
      <c r="Y34" s="3">
        <f t="shared" si="16"/>
        <v>0</v>
      </c>
      <c r="Z34" s="462">
        <f t="shared" si="16"/>
        <v>0</v>
      </c>
      <c r="AA34" s="3">
        <f t="shared" si="16"/>
        <v>0</v>
      </c>
      <c r="AB34" s="3">
        <f t="shared" si="16"/>
        <v>0</v>
      </c>
      <c r="AC34" s="3">
        <f t="shared" si="16"/>
        <v>0</v>
      </c>
      <c r="AD34" s="3">
        <f t="shared" si="16"/>
        <v>0</v>
      </c>
      <c r="AE34" s="3">
        <f t="shared" si="16"/>
        <v>0</v>
      </c>
      <c r="AF34" s="3">
        <f t="shared" si="16"/>
        <v>0</v>
      </c>
      <c r="AG34" s="3">
        <f t="shared" si="16"/>
        <v>0</v>
      </c>
      <c r="AH34" s="3">
        <f t="shared" si="16"/>
        <v>0</v>
      </c>
      <c r="AI34" s="3">
        <f t="shared" si="16"/>
        <v>0</v>
      </c>
      <c r="AJ34" s="3">
        <f t="shared" si="16"/>
        <v>0</v>
      </c>
      <c r="AK34" s="3">
        <f t="shared" si="16"/>
        <v>0</v>
      </c>
      <c r="AL34" s="3">
        <f t="shared" si="16"/>
        <v>0</v>
      </c>
      <c r="AM34" s="3">
        <f t="shared" si="16"/>
        <v>0</v>
      </c>
      <c r="AN34" s="3">
        <f t="shared" si="16"/>
        <v>0</v>
      </c>
      <c r="AO34" s="3">
        <f t="shared" si="16"/>
        <v>0</v>
      </c>
      <c r="AP34" s="3">
        <f t="shared" si="16"/>
        <v>0</v>
      </c>
      <c r="AQ34" s="3">
        <f t="shared" si="16"/>
        <v>0</v>
      </c>
      <c r="AR34" s="3">
        <f t="shared" si="16"/>
        <v>0</v>
      </c>
      <c r="AS34" s="3">
        <f t="shared" si="16"/>
        <v>0</v>
      </c>
      <c r="AT34" s="3">
        <f t="shared" si="16"/>
        <v>0</v>
      </c>
      <c r="AU34" s="3">
        <f t="shared" si="16"/>
        <v>0</v>
      </c>
      <c r="AV34" s="3">
        <f t="shared" si="16"/>
        <v>0</v>
      </c>
      <c r="AW34" s="3">
        <f t="shared" si="16"/>
        <v>0</v>
      </c>
      <c r="AX34" s="3">
        <f t="shared" si="16"/>
        <v>0</v>
      </c>
      <c r="AY34" s="3">
        <f t="shared" si="16"/>
        <v>0</v>
      </c>
    </row>
    <row r="35" spans="1:51" x14ac:dyDescent="0.25">
      <c r="A35" s="578"/>
      <c r="B35" s="11" t="str">
        <f t="shared" si="4"/>
        <v>Water Heating</v>
      </c>
      <c r="C35" s="3">
        <f t="shared" si="4"/>
        <v>0</v>
      </c>
      <c r="D35" s="3">
        <f t="shared" ref="D35:AY35" si="17">IF(SUM($C$19:$N$19)=0,0,C35+D17)</f>
        <v>0</v>
      </c>
      <c r="E35" s="3">
        <f t="shared" si="17"/>
        <v>0</v>
      </c>
      <c r="F35" s="348">
        <f t="shared" si="17"/>
        <v>0</v>
      </c>
      <c r="G35" s="3">
        <f t="shared" si="17"/>
        <v>0</v>
      </c>
      <c r="H35" s="3">
        <f t="shared" si="17"/>
        <v>0</v>
      </c>
      <c r="I35" s="3">
        <f t="shared" si="17"/>
        <v>0</v>
      </c>
      <c r="J35" s="3">
        <f t="shared" si="17"/>
        <v>0</v>
      </c>
      <c r="K35" s="3">
        <f t="shared" si="17"/>
        <v>0</v>
      </c>
      <c r="L35" s="3">
        <f t="shared" si="17"/>
        <v>0</v>
      </c>
      <c r="M35" s="3">
        <f t="shared" si="17"/>
        <v>0</v>
      </c>
      <c r="N35" s="3">
        <f t="shared" si="17"/>
        <v>0</v>
      </c>
      <c r="O35" s="3">
        <f t="shared" si="17"/>
        <v>0</v>
      </c>
      <c r="P35" s="3">
        <f t="shared" si="17"/>
        <v>0</v>
      </c>
      <c r="Q35" s="3">
        <f t="shared" si="17"/>
        <v>0</v>
      </c>
      <c r="R35" s="3">
        <f t="shared" si="17"/>
        <v>0</v>
      </c>
      <c r="S35" s="3">
        <f t="shared" si="17"/>
        <v>0</v>
      </c>
      <c r="T35" s="3">
        <f t="shared" si="17"/>
        <v>0</v>
      </c>
      <c r="U35" s="3">
        <f t="shared" si="17"/>
        <v>0</v>
      </c>
      <c r="V35" s="3">
        <f t="shared" si="17"/>
        <v>0</v>
      </c>
      <c r="W35" s="3">
        <f t="shared" si="17"/>
        <v>0</v>
      </c>
      <c r="X35" s="3">
        <f t="shared" si="17"/>
        <v>0</v>
      </c>
      <c r="Y35" s="3">
        <f t="shared" si="17"/>
        <v>0</v>
      </c>
      <c r="Z35" s="462">
        <f t="shared" si="17"/>
        <v>0</v>
      </c>
      <c r="AA35" s="3">
        <f t="shared" si="17"/>
        <v>0</v>
      </c>
      <c r="AB35" s="3">
        <f t="shared" si="17"/>
        <v>0</v>
      </c>
      <c r="AC35" s="3">
        <f t="shared" si="17"/>
        <v>0</v>
      </c>
      <c r="AD35" s="3">
        <f t="shared" si="17"/>
        <v>0</v>
      </c>
      <c r="AE35" s="3">
        <f t="shared" si="17"/>
        <v>0</v>
      </c>
      <c r="AF35" s="3">
        <f t="shared" si="17"/>
        <v>0</v>
      </c>
      <c r="AG35" s="3">
        <f t="shared" si="17"/>
        <v>0</v>
      </c>
      <c r="AH35" s="3">
        <f t="shared" si="17"/>
        <v>0</v>
      </c>
      <c r="AI35" s="3">
        <f t="shared" si="17"/>
        <v>0</v>
      </c>
      <c r="AJ35" s="3">
        <f t="shared" si="17"/>
        <v>0</v>
      </c>
      <c r="AK35" s="3">
        <f t="shared" si="17"/>
        <v>0</v>
      </c>
      <c r="AL35" s="3">
        <f t="shared" si="17"/>
        <v>0</v>
      </c>
      <c r="AM35" s="3">
        <f t="shared" si="17"/>
        <v>0</v>
      </c>
      <c r="AN35" s="3">
        <f t="shared" si="17"/>
        <v>0</v>
      </c>
      <c r="AO35" s="3">
        <f t="shared" si="17"/>
        <v>0</v>
      </c>
      <c r="AP35" s="3">
        <f t="shared" si="17"/>
        <v>0</v>
      </c>
      <c r="AQ35" s="3">
        <f t="shared" si="17"/>
        <v>0</v>
      </c>
      <c r="AR35" s="3">
        <f t="shared" si="17"/>
        <v>0</v>
      </c>
      <c r="AS35" s="3">
        <f t="shared" si="17"/>
        <v>0</v>
      </c>
      <c r="AT35" s="3">
        <f t="shared" si="17"/>
        <v>0</v>
      </c>
      <c r="AU35" s="3">
        <f t="shared" si="17"/>
        <v>0</v>
      </c>
      <c r="AV35" s="3">
        <f t="shared" si="17"/>
        <v>0</v>
      </c>
      <c r="AW35" s="3">
        <f t="shared" si="17"/>
        <v>0</v>
      </c>
      <c r="AX35" s="3">
        <f t="shared" si="17"/>
        <v>0</v>
      </c>
      <c r="AY35" s="3">
        <f t="shared" si="17"/>
        <v>0</v>
      </c>
    </row>
    <row r="36" spans="1:51" ht="15" customHeight="1" x14ac:dyDescent="0.25">
      <c r="A36" s="578"/>
      <c r="B36" s="11" t="str">
        <f t="shared" si="4"/>
        <v xml:space="preserve"> </v>
      </c>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c r="AL36" s="3"/>
      <c r="AM36" s="3"/>
      <c r="AN36" s="3"/>
      <c r="AO36" s="3"/>
      <c r="AP36" s="3"/>
      <c r="AQ36" s="3"/>
      <c r="AR36" s="3"/>
      <c r="AS36" s="3"/>
      <c r="AT36" s="3"/>
      <c r="AU36" s="3"/>
      <c r="AV36" s="3"/>
      <c r="AW36" s="3"/>
      <c r="AX36" s="3"/>
      <c r="AY36" s="3"/>
    </row>
    <row r="37" spans="1:51" ht="15" customHeight="1" thickBot="1" x14ac:dyDescent="0.3">
      <c r="A37" s="579"/>
      <c r="B37" s="188" t="str">
        <f t="shared" si="4"/>
        <v>Monthly kWh</v>
      </c>
      <c r="C37" s="236">
        <f>SUM(C23:C36)</f>
        <v>0</v>
      </c>
      <c r="D37" s="236">
        <f t="shared" ref="D37:AY37" si="18">SUM(D23:D36)</f>
        <v>0</v>
      </c>
      <c r="E37" s="236">
        <f t="shared" si="18"/>
        <v>0</v>
      </c>
      <c r="F37" s="236">
        <f t="shared" si="18"/>
        <v>0</v>
      </c>
      <c r="G37" s="236">
        <f t="shared" si="18"/>
        <v>0</v>
      </c>
      <c r="H37" s="236">
        <f t="shared" si="18"/>
        <v>0</v>
      </c>
      <c r="I37" s="236">
        <f t="shared" si="18"/>
        <v>0</v>
      </c>
      <c r="J37" s="236">
        <f t="shared" si="18"/>
        <v>0</v>
      </c>
      <c r="K37" s="236">
        <f t="shared" si="18"/>
        <v>0</v>
      </c>
      <c r="L37" s="236">
        <f t="shared" si="18"/>
        <v>0</v>
      </c>
      <c r="M37" s="236">
        <f t="shared" si="18"/>
        <v>0</v>
      </c>
      <c r="N37" s="236">
        <f t="shared" si="18"/>
        <v>0</v>
      </c>
      <c r="O37" s="236">
        <f t="shared" si="18"/>
        <v>0</v>
      </c>
      <c r="P37" s="236">
        <f t="shared" si="18"/>
        <v>0</v>
      </c>
      <c r="Q37" s="236">
        <f t="shared" si="18"/>
        <v>0</v>
      </c>
      <c r="R37" s="236">
        <f t="shared" si="18"/>
        <v>0</v>
      </c>
      <c r="S37" s="236">
        <f t="shared" si="18"/>
        <v>0</v>
      </c>
      <c r="T37" s="236">
        <f t="shared" si="18"/>
        <v>0</v>
      </c>
      <c r="U37" s="236">
        <f t="shared" si="18"/>
        <v>0</v>
      </c>
      <c r="V37" s="236">
        <f t="shared" si="18"/>
        <v>0</v>
      </c>
      <c r="W37" s="236">
        <f t="shared" si="18"/>
        <v>0</v>
      </c>
      <c r="X37" s="236">
        <f t="shared" si="18"/>
        <v>0</v>
      </c>
      <c r="Y37" s="236">
        <f t="shared" si="18"/>
        <v>0</v>
      </c>
      <c r="Z37" s="236">
        <f t="shared" si="18"/>
        <v>0</v>
      </c>
      <c r="AA37" s="236">
        <f t="shared" si="18"/>
        <v>0</v>
      </c>
      <c r="AB37" s="236">
        <f t="shared" si="18"/>
        <v>0</v>
      </c>
      <c r="AC37" s="236">
        <f t="shared" si="18"/>
        <v>0</v>
      </c>
      <c r="AD37" s="236">
        <f t="shared" si="18"/>
        <v>0</v>
      </c>
      <c r="AE37" s="236">
        <f t="shared" si="18"/>
        <v>0</v>
      </c>
      <c r="AF37" s="236">
        <f t="shared" si="18"/>
        <v>0</v>
      </c>
      <c r="AG37" s="236">
        <f t="shared" si="18"/>
        <v>0</v>
      </c>
      <c r="AH37" s="236">
        <f t="shared" si="18"/>
        <v>0</v>
      </c>
      <c r="AI37" s="236">
        <f t="shared" si="18"/>
        <v>0</v>
      </c>
      <c r="AJ37" s="236">
        <f t="shared" si="18"/>
        <v>0</v>
      </c>
      <c r="AK37" s="236">
        <f t="shared" si="18"/>
        <v>0</v>
      </c>
      <c r="AL37" s="236">
        <f t="shared" si="18"/>
        <v>0</v>
      </c>
      <c r="AM37" s="236">
        <f t="shared" si="18"/>
        <v>0</v>
      </c>
      <c r="AN37" s="236">
        <f t="shared" si="18"/>
        <v>0</v>
      </c>
      <c r="AO37" s="236">
        <f t="shared" si="18"/>
        <v>0</v>
      </c>
      <c r="AP37" s="236">
        <f t="shared" si="18"/>
        <v>0</v>
      </c>
      <c r="AQ37" s="236">
        <f t="shared" si="18"/>
        <v>0</v>
      </c>
      <c r="AR37" s="236">
        <f t="shared" si="18"/>
        <v>0</v>
      </c>
      <c r="AS37" s="236">
        <f t="shared" si="18"/>
        <v>0</v>
      </c>
      <c r="AT37" s="236">
        <f t="shared" si="18"/>
        <v>0</v>
      </c>
      <c r="AU37" s="236">
        <f t="shared" si="18"/>
        <v>0</v>
      </c>
      <c r="AV37" s="236">
        <f t="shared" si="18"/>
        <v>0</v>
      </c>
      <c r="AW37" s="236">
        <f t="shared" si="18"/>
        <v>0</v>
      </c>
      <c r="AX37" s="236">
        <f t="shared" si="18"/>
        <v>0</v>
      </c>
      <c r="AY37" s="236">
        <f t="shared" si="18"/>
        <v>0</v>
      </c>
    </row>
    <row r="38" spans="1:51" x14ac:dyDescent="0.25">
      <c r="A38" s="8"/>
      <c r="B38" s="251"/>
      <c r="C38" s="9"/>
      <c r="D38" s="251"/>
      <c r="E38" s="9"/>
      <c r="F38" s="251"/>
      <c r="G38" s="251"/>
      <c r="H38" s="9"/>
      <c r="I38" s="251"/>
      <c r="J38" s="251"/>
      <c r="K38" s="9"/>
      <c r="L38" s="251"/>
      <c r="M38" s="251"/>
      <c r="N38" s="310" t="s">
        <v>197</v>
      </c>
      <c r="O38" s="309">
        <f>SUM(C5:N18)</f>
        <v>0</v>
      </c>
      <c r="P38" s="251"/>
      <c r="Q38" s="9"/>
      <c r="R38" s="251"/>
      <c r="S38" s="251"/>
      <c r="T38" s="9"/>
      <c r="U38" s="251"/>
      <c r="V38" s="251"/>
      <c r="W38" s="9"/>
      <c r="X38" s="251"/>
      <c r="Y38" s="251"/>
      <c r="Z38" s="9"/>
      <c r="AA38" s="251"/>
      <c r="AB38" s="251"/>
      <c r="AC38" s="9"/>
      <c r="AD38" s="251"/>
      <c r="AE38" s="251"/>
      <c r="AF38" s="9"/>
      <c r="AG38" s="251"/>
      <c r="AH38" s="251"/>
      <c r="AI38" s="9"/>
      <c r="AJ38" s="251"/>
      <c r="AK38" s="251"/>
      <c r="AL38" s="9"/>
      <c r="AM38" s="251"/>
      <c r="AN38" s="251"/>
      <c r="AO38" s="9"/>
      <c r="AP38" s="251"/>
      <c r="AQ38" s="251"/>
      <c r="AR38" s="9"/>
      <c r="AS38" s="251"/>
      <c r="AT38" s="251"/>
      <c r="AU38" s="9"/>
      <c r="AV38" s="251"/>
      <c r="AW38" s="251"/>
      <c r="AX38" s="9"/>
      <c r="AY38" s="251"/>
    </row>
    <row r="39" spans="1:51" ht="15.75" thickBot="1" x14ac:dyDescent="0.3">
      <c r="C39" s="130"/>
      <c r="D39" s="130"/>
      <c r="E39" s="130"/>
      <c r="F39" s="130"/>
      <c r="G39" s="130"/>
      <c r="H39" s="130"/>
      <c r="I39" s="130"/>
      <c r="J39" s="130"/>
      <c r="K39" s="130"/>
      <c r="L39" s="130"/>
      <c r="M39" s="130"/>
      <c r="N39" s="130"/>
      <c r="O39" s="130"/>
      <c r="P39" s="130"/>
      <c r="Q39" s="346" t="s">
        <v>217</v>
      </c>
      <c r="R39" s="130"/>
      <c r="S39" s="130"/>
      <c r="T39" s="130"/>
      <c r="U39" s="130"/>
      <c r="V39" s="130"/>
      <c r="W39" s="130"/>
      <c r="X39" s="130"/>
      <c r="Y39" s="130"/>
      <c r="Z39" s="130"/>
      <c r="AA39" s="130"/>
      <c r="AB39" s="130"/>
      <c r="AC39" s="130"/>
      <c r="AD39" s="130"/>
      <c r="AE39" s="130"/>
      <c r="AF39" s="130"/>
      <c r="AG39" s="463" t="s">
        <v>287</v>
      </c>
      <c r="AH39" s="130"/>
      <c r="AI39" s="130"/>
      <c r="AJ39" s="130"/>
      <c r="AK39" s="130"/>
      <c r="AL39" s="130"/>
      <c r="AM39" s="130"/>
      <c r="AN39" s="130"/>
      <c r="AO39" s="130"/>
      <c r="AP39" s="130"/>
      <c r="AQ39" s="130"/>
      <c r="AR39" s="130"/>
      <c r="AS39" s="130"/>
      <c r="AT39" s="130"/>
      <c r="AU39" s="130"/>
      <c r="AV39" s="130"/>
      <c r="AW39" s="130"/>
      <c r="AX39" s="130"/>
      <c r="AY39" s="130"/>
    </row>
    <row r="40" spans="1:51" ht="16.5" thickBot="1" x14ac:dyDescent="0.3">
      <c r="A40" s="580" t="s">
        <v>16</v>
      </c>
      <c r="B40" s="17" t="str">
        <f t="shared" ref="B40:B55" si="19">B22</f>
        <v>End Use</v>
      </c>
      <c r="C40" s="146">
        <f>C$4</f>
        <v>44197</v>
      </c>
      <c r="D40" s="146">
        <f t="shared" ref="D40:AY40" si="20">D$4</f>
        <v>44228</v>
      </c>
      <c r="E40" s="146">
        <f t="shared" si="20"/>
        <v>44256</v>
      </c>
      <c r="F40" s="146">
        <f t="shared" si="20"/>
        <v>44287</v>
      </c>
      <c r="G40" s="146">
        <f t="shared" si="20"/>
        <v>44317</v>
      </c>
      <c r="H40" s="146">
        <f t="shared" si="20"/>
        <v>44348</v>
      </c>
      <c r="I40" s="146">
        <f t="shared" si="20"/>
        <v>44378</v>
      </c>
      <c r="J40" s="146">
        <f t="shared" si="20"/>
        <v>44409</v>
      </c>
      <c r="K40" s="146">
        <f t="shared" si="20"/>
        <v>44440</v>
      </c>
      <c r="L40" s="146">
        <f t="shared" si="20"/>
        <v>44470</v>
      </c>
      <c r="M40" s="146">
        <f t="shared" si="20"/>
        <v>44501</v>
      </c>
      <c r="N40" s="146">
        <f t="shared" si="20"/>
        <v>44531</v>
      </c>
      <c r="O40" s="146">
        <f t="shared" si="20"/>
        <v>44562</v>
      </c>
      <c r="P40" s="146">
        <f t="shared" si="20"/>
        <v>44593</v>
      </c>
      <c r="Q40" s="146">
        <f t="shared" si="20"/>
        <v>44621</v>
      </c>
      <c r="R40" s="146">
        <f t="shared" si="20"/>
        <v>44652</v>
      </c>
      <c r="S40" s="146">
        <f t="shared" si="20"/>
        <v>44682</v>
      </c>
      <c r="T40" s="146">
        <f t="shared" si="20"/>
        <v>44713</v>
      </c>
      <c r="U40" s="146">
        <f t="shared" si="20"/>
        <v>44743</v>
      </c>
      <c r="V40" s="146">
        <f t="shared" si="20"/>
        <v>44774</v>
      </c>
      <c r="W40" s="146">
        <f t="shared" si="20"/>
        <v>44805</v>
      </c>
      <c r="X40" s="146">
        <f t="shared" si="20"/>
        <v>44835</v>
      </c>
      <c r="Y40" s="146">
        <f t="shared" si="20"/>
        <v>44866</v>
      </c>
      <c r="Z40" s="146">
        <f t="shared" si="20"/>
        <v>44896</v>
      </c>
      <c r="AA40" s="146">
        <f t="shared" si="20"/>
        <v>44927</v>
      </c>
      <c r="AB40" s="146">
        <f t="shared" si="20"/>
        <v>44958</v>
      </c>
      <c r="AC40" s="146">
        <f t="shared" si="20"/>
        <v>44986</v>
      </c>
      <c r="AD40" s="146">
        <f t="shared" si="20"/>
        <v>45017</v>
      </c>
      <c r="AE40" s="146">
        <f t="shared" si="20"/>
        <v>45047</v>
      </c>
      <c r="AF40" s="146">
        <f t="shared" si="20"/>
        <v>45078</v>
      </c>
      <c r="AG40" s="146">
        <f t="shared" si="20"/>
        <v>45108</v>
      </c>
      <c r="AH40" s="146">
        <f t="shared" si="20"/>
        <v>45139</v>
      </c>
      <c r="AI40" s="146">
        <f t="shared" si="20"/>
        <v>45170</v>
      </c>
      <c r="AJ40" s="146">
        <f t="shared" si="20"/>
        <v>45200</v>
      </c>
      <c r="AK40" s="146">
        <f t="shared" si="20"/>
        <v>45231</v>
      </c>
      <c r="AL40" s="146">
        <f t="shared" si="20"/>
        <v>45261</v>
      </c>
      <c r="AM40" s="146">
        <f t="shared" si="20"/>
        <v>45292</v>
      </c>
      <c r="AN40" s="146">
        <f t="shared" si="20"/>
        <v>45323</v>
      </c>
      <c r="AO40" s="146">
        <f t="shared" si="20"/>
        <v>45352</v>
      </c>
      <c r="AP40" s="146">
        <f t="shared" si="20"/>
        <v>45383</v>
      </c>
      <c r="AQ40" s="146">
        <f t="shared" si="20"/>
        <v>45413</v>
      </c>
      <c r="AR40" s="146">
        <f t="shared" si="20"/>
        <v>45444</v>
      </c>
      <c r="AS40" s="146">
        <f t="shared" si="20"/>
        <v>45474</v>
      </c>
      <c r="AT40" s="146">
        <f t="shared" si="20"/>
        <v>45505</v>
      </c>
      <c r="AU40" s="146">
        <f t="shared" si="20"/>
        <v>45536</v>
      </c>
      <c r="AV40" s="146">
        <f t="shared" si="20"/>
        <v>45566</v>
      </c>
      <c r="AW40" s="146">
        <f t="shared" si="20"/>
        <v>45597</v>
      </c>
      <c r="AX40" s="146">
        <f t="shared" si="20"/>
        <v>45627</v>
      </c>
      <c r="AY40" s="146">
        <f t="shared" si="20"/>
        <v>45658</v>
      </c>
    </row>
    <row r="41" spans="1:51" ht="15" customHeight="1" x14ac:dyDescent="0.25">
      <c r="A41" s="581"/>
      <c r="B41" s="11" t="str">
        <f t="shared" si="19"/>
        <v>Air Comp</v>
      </c>
      <c r="C41" s="3">
        <v>0</v>
      </c>
      <c r="D41" s="3">
        <v>0</v>
      </c>
      <c r="E41" s="3">
        <v>0</v>
      </c>
      <c r="F41" s="3">
        <v>0</v>
      </c>
      <c r="G41" s="3">
        <f>F41</f>
        <v>0</v>
      </c>
      <c r="H41" s="3">
        <f t="shared" ref="H41:AY41" si="21">G41</f>
        <v>0</v>
      </c>
      <c r="I41" s="3">
        <f t="shared" si="21"/>
        <v>0</v>
      </c>
      <c r="J41" s="3">
        <f t="shared" si="21"/>
        <v>0</v>
      </c>
      <c r="K41" s="3">
        <f t="shared" si="21"/>
        <v>0</v>
      </c>
      <c r="L41" s="3">
        <f t="shared" si="21"/>
        <v>0</v>
      </c>
      <c r="M41" s="3">
        <f t="shared" si="21"/>
        <v>0</v>
      </c>
      <c r="N41" s="3">
        <f t="shared" si="21"/>
        <v>0</v>
      </c>
      <c r="O41" s="3">
        <f t="shared" si="21"/>
        <v>0</v>
      </c>
      <c r="P41" s="3">
        <f t="shared" si="21"/>
        <v>0</v>
      </c>
      <c r="Q41" s="347">
        <v>0</v>
      </c>
      <c r="R41" s="3">
        <f t="shared" si="21"/>
        <v>0</v>
      </c>
      <c r="S41" s="3">
        <f t="shared" si="21"/>
        <v>0</v>
      </c>
      <c r="T41" s="3">
        <f t="shared" si="21"/>
        <v>0</v>
      </c>
      <c r="U41" s="3">
        <f t="shared" si="21"/>
        <v>0</v>
      </c>
      <c r="V41" s="3">
        <f t="shared" si="21"/>
        <v>0</v>
      </c>
      <c r="W41" s="3">
        <f t="shared" si="21"/>
        <v>0</v>
      </c>
      <c r="X41" s="3">
        <f t="shared" si="21"/>
        <v>0</v>
      </c>
      <c r="Y41" s="3">
        <f t="shared" si="21"/>
        <v>0</v>
      </c>
      <c r="Z41" s="3">
        <f t="shared" si="21"/>
        <v>0</v>
      </c>
      <c r="AA41" s="3">
        <f t="shared" si="21"/>
        <v>0</v>
      </c>
      <c r="AB41" s="3">
        <f t="shared" si="21"/>
        <v>0</v>
      </c>
      <c r="AC41" s="3">
        <f t="shared" si="21"/>
        <v>0</v>
      </c>
      <c r="AD41" s="3">
        <f t="shared" si="21"/>
        <v>0</v>
      </c>
      <c r="AE41" s="3">
        <f t="shared" si="21"/>
        <v>0</v>
      </c>
      <c r="AF41" s="3">
        <f t="shared" si="21"/>
        <v>0</v>
      </c>
      <c r="AG41" s="462">
        <v>0</v>
      </c>
      <c r="AH41" s="3">
        <f t="shared" si="21"/>
        <v>0</v>
      </c>
      <c r="AI41" s="3">
        <f t="shared" si="21"/>
        <v>0</v>
      </c>
      <c r="AJ41" s="3">
        <f t="shared" si="21"/>
        <v>0</v>
      </c>
      <c r="AK41" s="3">
        <f t="shared" si="21"/>
        <v>0</v>
      </c>
      <c r="AL41" s="3">
        <f t="shared" si="21"/>
        <v>0</v>
      </c>
      <c r="AM41" s="3">
        <f t="shared" si="21"/>
        <v>0</v>
      </c>
      <c r="AN41" s="3">
        <f t="shared" si="21"/>
        <v>0</v>
      </c>
      <c r="AO41" s="3">
        <f t="shared" si="21"/>
        <v>0</v>
      </c>
      <c r="AP41" s="3">
        <f t="shared" si="21"/>
        <v>0</v>
      </c>
      <c r="AQ41" s="3">
        <f t="shared" si="21"/>
        <v>0</v>
      </c>
      <c r="AR41" s="3">
        <f t="shared" si="21"/>
        <v>0</v>
      </c>
      <c r="AS41" s="3">
        <f t="shared" si="21"/>
        <v>0</v>
      </c>
      <c r="AT41" s="3">
        <f t="shared" si="21"/>
        <v>0</v>
      </c>
      <c r="AU41" s="3">
        <f t="shared" si="21"/>
        <v>0</v>
      </c>
      <c r="AV41" s="3">
        <f t="shared" si="21"/>
        <v>0</v>
      </c>
      <c r="AW41" s="3">
        <f t="shared" si="21"/>
        <v>0</v>
      </c>
      <c r="AX41" s="3">
        <f t="shared" si="21"/>
        <v>0</v>
      </c>
      <c r="AY41" s="3">
        <f t="shared" si="21"/>
        <v>0</v>
      </c>
    </row>
    <row r="42" spans="1:51" x14ac:dyDescent="0.25">
      <c r="A42" s="581"/>
      <c r="B42" s="12" t="str">
        <f t="shared" si="19"/>
        <v>Building Shell</v>
      </c>
      <c r="C42" s="3">
        <v>0</v>
      </c>
      <c r="D42" s="3">
        <v>0</v>
      </c>
      <c r="E42" s="3">
        <v>0</v>
      </c>
      <c r="F42" s="3">
        <v>0</v>
      </c>
      <c r="G42" s="3">
        <f t="shared" ref="G42:AY42" si="22">F42</f>
        <v>0</v>
      </c>
      <c r="H42" s="3">
        <f t="shared" si="22"/>
        <v>0</v>
      </c>
      <c r="I42" s="3">
        <f t="shared" si="22"/>
        <v>0</v>
      </c>
      <c r="J42" s="3">
        <f t="shared" si="22"/>
        <v>0</v>
      </c>
      <c r="K42" s="3">
        <f t="shared" si="22"/>
        <v>0</v>
      </c>
      <c r="L42" s="3">
        <f t="shared" si="22"/>
        <v>0</v>
      </c>
      <c r="M42" s="3">
        <f t="shared" si="22"/>
        <v>0</v>
      </c>
      <c r="N42" s="3">
        <f t="shared" si="22"/>
        <v>0</v>
      </c>
      <c r="O42" s="3">
        <f t="shared" si="22"/>
        <v>0</v>
      </c>
      <c r="P42" s="3">
        <f t="shared" si="22"/>
        <v>0</v>
      </c>
      <c r="Q42" s="347">
        <v>0</v>
      </c>
      <c r="R42" s="3">
        <f t="shared" si="22"/>
        <v>0</v>
      </c>
      <c r="S42" s="3">
        <f t="shared" si="22"/>
        <v>0</v>
      </c>
      <c r="T42" s="3">
        <f t="shared" si="22"/>
        <v>0</v>
      </c>
      <c r="U42" s="3">
        <f t="shared" si="22"/>
        <v>0</v>
      </c>
      <c r="V42" s="3">
        <f t="shared" si="22"/>
        <v>0</v>
      </c>
      <c r="W42" s="3">
        <f t="shared" si="22"/>
        <v>0</v>
      </c>
      <c r="X42" s="3">
        <f t="shared" si="22"/>
        <v>0</v>
      </c>
      <c r="Y42" s="3">
        <f t="shared" si="22"/>
        <v>0</v>
      </c>
      <c r="Z42" s="3">
        <f t="shared" si="22"/>
        <v>0</v>
      </c>
      <c r="AA42" s="3">
        <f t="shared" si="22"/>
        <v>0</v>
      </c>
      <c r="AB42" s="3">
        <f t="shared" si="22"/>
        <v>0</v>
      </c>
      <c r="AC42" s="3">
        <f t="shared" si="22"/>
        <v>0</v>
      </c>
      <c r="AD42" s="3">
        <f t="shared" si="22"/>
        <v>0</v>
      </c>
      <c r="AE42" s="3">
        <f t="shared" si="22"/>
        <v>0</v>
      </c>
      <c r="AF42" s="3">
        <f t="shared" si="22"/>
        <v>0</v>
      </c>
      <c r="AG42" s="462">
        <v>0</v>
      </c>
      <c r="AH42" s="3">
        <f t="shared" si="22"/>
        <v>0</v>
      </c>
      <c r="AI42" s="3">
        <f t="shared" si="22"/>
        <v>0</v>
      </c>
      <c r="AJ42" s="3">
        <f t="shared" si="22"/>
        <v>0</v>
      </c>
      <c r="AK42" s="3">
        <f t="shared" si="22"/>
        <v>0</v>
      </c>
      <c r="AL42" s="3">
        <f t="shared" si="22"/>
        <v>0</v>
      </c>
      <c r="AM42" s="3">
        <f t="shared" si="22"/>
        <v>0</v>
      </c>
      <c r="AN42" s="3">
        <f t="shared" si="22"/>
        <v>0</v>
      </c>
      <c r="AO42" s="3">
        <f t="shared" si="22"/>
        <v>0</v>
      </c>
      <c r="AP42" s="3">
        <f t="shared" si="22"/>
        <v>0</v>
      </c>
      <c r="AQ42" s="3">
        <f t="shared" si="22"/>
        <v>0</v>
      </c>
      <c r="AR42" s="3">
        <f t="shared" si="22"/>
        <v>0</v>
      </c>
      <c r="AS42" s="3">
        <f t="shared" si="22"/>
        <v>0</v>
      </c>
      <c r="AT42" s="3">
        <f t="shared" si="22"/>
        <v>0</v>
      </c>
      <c r="AU42" s="3">
        <f t="shared" si="22"/>
        <v>0</v>
      </c>
      <c r="AV42" s="3">
        <f t="shared" si="22"/>
        <v>0</v>
      </c>
      <c r="AW42" s="3">
        <f t="shared" si="22"/>
        <v>0</v>
      </c>
      <c r="AX42" s="3">
        <f t="shared" si="22"/>
        <v>0</v>
      </c>
      <c r="AY42" s="3">
        <f t="shared" si="22"/>
        <v>0</v>
      </c>
    </row>
    <row r="43" spans="1:51" x14ac:dyDescent="0.25">
      <c r="A43" s="581"/>
      <c r="B43" s="11" t="str">
        <f t="shared" si="19"/>
        <v>Cooking</v>
      </c>
      <c r="C43" s="3">
        <v>0</v>
      </c>
      <c r="D43" s="3">
        <v>0</v>
      </c>
      <c r="E43" s="3">
        <v>0</v>
      </c>
      <c r="F43" s="3">
        <v>0</v>
      </c>
      <c r="G43" s="3">
        <f t="shared" ref="G43:AY43" si="23">F43</f>
        <v>0</v>
      </c>
      <c r="H43" s="3">
        <f t="shared" si="23"/>
        <v>0</v>
      </c>
      <c r="I43" s="3">
        <f t="shared" si="23"/>
        <v>0</v>
      </c>
      <c r="J43" s="3">
        <f t="shared" si="23"/>
        <v>0</v>
      </c>
      <c r="K43" s="3">
        <f t="shared" si="23"/>
        <v>0</v>
      </c>
      <c r="L43" s="3">
        <f t="shared" si="23"/>
        <v>0</v>
      </c>
      <c r="M43" s="3">
        <f t="shared" si="23"/>
        <v>0</v>
      </c>
      <c r="N43" s="3">
        <f t="shared" si="23"/>
        <v>0</v>
      </c>
      <c r="O43" s="3">
        <f t="shared" si="23"/>
        <v>0</v>
      </c>
      <c r="P43" s="3">
        <f t="shared" si="23"/>
        <v>0</v>
      </c>
      <c r="Q43" s="347">
        <v>0</v>
      </c>
      <c r="R43" s="3">
        <f t="shared" si="23"/>
        <v>0</v>
      </c>
      <c r="S43" s="3">
        <f t="shared" si="23"/>
        <v>0</v>
      </c>
      <c r="T43" s="3">
        <f t="shared" si="23"/>
        <v>0</v>
      </c>
      <c r="U43" s="3">
        <f t="shared" si="23"/>
        <v>0</v>
      </c>
      <c r="V43" s="3">
        <f t="shared" si="23"/>
        <v>0</v>
      </c>
      <c r="W43" s="3">
        <f t="shared" si="23"/>
        <v>0</v>
      </c>
      <c r="X43" s="3">
        <f t="shared" si="23"/>
        <v>0</v>
      </c>
      <c r="Y43" s="3">
        <f t="shared" si="23"/>
        <v>0</v>
      </c>
      <c r="Z43" s="3">
        <f t="shared" si="23"/>
        <v>0</v>
      </c>
      <c r="AA43" s="3">
        <f t="shared" si="23"/>
        <v>0</v>
      </c>
      <c r="AB43" s="3">
        <f t="shared" si="23"/>
        <v>0</v>
      </c>
      <c r="AC43" s="3">
        <f t="shared" si="23"/>
        <v>0</v>
      </c>
      <c r="AD43" s="3">
        <f t="shared" si="23"/>
        <v>0</v>
      </c>
      <c r="AE43" s="3">
        <f t="shared" si="23"/>
        <v>0</v>
      </c>
      <c r="AF43" s="3">
        <f t="shared" si="23"/>
        <v>0</v>
      </c>
      <c r="AG43" s="462">
        <v>0</v>
      </c>
      <c r="AH43" s="3">
        <f t="shared" si="23"/>
        <v>0</v>
      </c>
      <c r="AI43" s="3">
        <f t="shared" si="23"/>
        <v>0</v>
      </c>
      <c r="AJ43" s="3">
        <f t="shared" si="23"/>
        <v>0</v>
      </c>
      <c r="AK43" s="3">
        <f t="shared" si="23"/>
        <v>0</v>
      </c>
      <c r="AL43" s="3">
        <f t="shared" si="23"/>
        <v>0</v>
      </c>
      <c r="AM43" s="3">
        <f t="shared" si="23"/>
        <v>0</v>
      </c>
      <c r="AN43" s="3">
        <f t="shared" si="23"/>
        <v>0</v>
      </c>
      <c r="AO43" s="3">
        <f t="shared" si="23"/>
        <v>0</v>
      </c>
      <c r="AP43" s="3">
        <f t="shared" si="23"/>
        <v>0</v>
      </c>
      <c r="AQ43" s="3">
        <f t="shared" si="23"/>
        <v>0</v>
      </c>
      <c r="AR43" s="3">
        <f t="shared" si="23"/>
        <v>0</v>
      </c>
      <c r="AS43" s="3">
        <f t="shared" si="23"/>
        <v>0</v>
      </c>
      <c r="AT43" s="3">
        <f t="shared" si="23"/>
        <v>0</v>
      </c>
      <c r="AU43" s="3">
        <f t="shared" si="23"/>
        <v>0</v>
      </c>
      <c r="AV43" s="3">
        <f t="shared" si="23"/>
        <v>0</v>
      </c>
      <c r="AW43" s="3">
        <f t="shared" si="23"/>
        <v>0</v>
      </c>
      <c r="AX43" s="3">
        <f t="shared" si="23"/>
        <v>0</v>
      </c>
      <c r="AY43" s="3">
        <f t="shared" si="23"/>
        <v>0</v>
      </c>
    </row>
    <row r="44" spans="1:51" x14ac:dyDescent="0.25">
      <c r="A44" s="581"/>
      <c r="B44" s="11" t="str">
        <f t="shared" si="19"/>
        <v>Cooling</v>
      </c>
      <c r="C44" s="3">
        <v>0</v>
      </c>
      <c r="D44" s="3">
        <v>0</v>
      </c>
      <c r="E44" s="3">
        <v>0</v>
      </c>
      <c r="F44" s="3">
        <v>0</v>
      </c>
      <c r="G44" s="3">
        <f t="shared" ref="G44:AY44" si="24">F44</f>
        <v>0</v>
      </c>
      <c r="H44" s="3">
        <f t="shared" si="24"/>
        <v>0</v>
      </c>
      <c r="I44" s="3">
        <f t="shared" si="24"/>
        <v>0</v>
      </c>
      <c r="J44" s="3">
        <f t="shared" si="24"/>
        <v>0</v>
      </c>
      <c r="K44" s="3">
        <f t="shared" si="24"/>
        <v>0</v>
      </c>
      <c r="L44" s="3">
        <f t="shared" si="24"/>
        <v>0</v>
      </c>
      <c r="M44" s="3">
        <f t="shared" si="24"/>
        <v>0</v>
      </c>
      <c r="N44" s="3">
        <f t="shared" si="24"/>
        <v>0</v>
      </c>
      <c r="O44" s="3">
        <f t="shared" si="24"/>
        <v>0</v>
      </c>
      <c r="P44" s="3">
        <f t="shared" si="24"/>
        <v>0</v>
      </c>
      <c r="Q44" s="347">
        <v>0</v>
      </c>
      <c r="R44" s="3">
        <f t="shared" si="24"/>
        <v>0</v>
      </c>
      <c r="S44" s="3">
        <f t="shared" si="24"/>
        <v>0</v>
      </c>
      <c r="T44" s="3">
        <f t="shared" si="24"/>
        <v>0</v>
      </c>
      <c r="U44" s="3">
        <f t="shared" si="24"/>
        <v>0</v>
      </c>
      <c r="V44" s="3">
        <f t="shared" si="24"/>
        <v>0</v>
      </c>
      <c r="W44" s="3">
        <f t="shared" si="24"/>
        <v>0</v>
      </c>
      <c r="X44" s="3">
        <f t="shared" si="24"/>
        <v>0</v>
      </c>
      <c r="Y44" s="3">
        <f t="shared" si="24"/>
        <v>0</v>
      </c>
      <c r="Z44" s="3">
        <f t="shared" si="24"/>
        <v>0</v>
      </c>
      <c r="AA44" s="3">
        <f t="shared" si="24"/>
        <v>0</v>
      </c>
      <c r="AB44" s="3">
        <f t="shared" si="24"/>
        <v>0</v>
      </c>
      <c r="AC44" s="3">
        <f t="shared" si="24"/>
        <v>0</v>
      </c>
      <c r="AD44" s="3">
        <f t="shared" si="24"/>
        <v>0</v>
      </c>
      <c r="AE44" s="3">
        <f t="shared" si="24"/>
        <v>0</v>
      </c>
      <c r="AF44" s="3">
        <f t="shared" si="24"/>
        <v>0</v>
      </c>
      <c r="AG44" s="462">
        <v>0</v>
      </c>
      <c r="AH44" s="3">
        <f t="shared" si="24"/>
        <v>0</v>
      </c>
      <c r="AI44" s="3">
        <f t="shared" si="24"/>
        <v>0</v>
      </c>
      <c r="AJ44" s="3">
        <f t="shared" si="24"/>
        <v>0</v>
      </c>
      <c r="AK44" s="3">
        <f t="shared" si="24"/>
        <v>0</v>
      </c>
      <c r="AL44" s="3">
        <f t="shared" si="24"/>
        <v>0</v>
      </c>
      <c r="AM44" s="3">
        <f t="shared" si="24"/>
        <v>0</v>
      </c>
      <c r="AN44" s="3">
        <f t="shared" si="24"/>
        <v>0</v>
      </c>
      <c r="AO44" s="3">
        <f t="shared" si="24"/>
        <v>0</v>
      </c>
      <c r="AP44" s="3">
        <f t="shared" si="24"/>
        <v>0</v>
      </c>
      <c r="AQ44" s="3">
        <f t="shared" si="24"/>
        <v>0</v>
      </c>
      <c r="AR44" s="3">
        <f t="shared" si="24"/>
        <v>0</v>
      </c>
      <c r="AS44" s="3">
        <f t="shared" si="24"/>
        <v>0</v>
      </c>
      <c r="AT44" s="3">
        <f t="shared" si="24"/>
        <v>0</v>
      </c>
      <c r="AU44" s="3">
        <f t="shared" si="24"/>
        <v>0</v>
      </c>
      <c r="AV44" s="3">
        <f t="shared" si="24"/>
        <v>0</v>
      </c>
      <c r="AW44" s="3">
        <f t="shared" si="24"/>
        <v>0</v>
      </c>
      <c r="AX44" s="3">
        <f t="shared" si="24"/>
        <v>0</v>
      </c>
      <c r="AY44" s="3">
        <f t="shared" si="24"/>
        <v>0</v>
      </c>
    </row>
    <row r="45" spans="1:51" x14ac:dyDescent="0.25">
      <c r="A45" s="581"/>
      <c r="B45" s="12" t="str">
        <f t="shared" si="19"/>
        <v>Ext Lighting</v>
      </c>
      <c r="C45" s="3">
        <v>0</v>
      </c>
      <c r="D45" s="3">
        <v>0</v>
      </c>
      <c r="E45" s="3">
        <v>0</v>
      </c>
      <c r="F45" s="3">
        <v>0</v>
      </c>
      <c r="G45" s="3">
        <f t="shared" ref="G45:AY45" si="25">F45</f>
        <v>0</v>
      </c>
      <c r="H45" s="3">
        <f t="shared" si="25"/>
        <v>0</v>
      </c>
      <c r="I45" s="3">
        <f t="shared" si="25"/>
        <v>0</v>
      </c>
      <c r="J45" s="3">
        <f t="shared" si="25"/>
        <v>0</v>
      </c>
      <c r="K45" s="3">
        <f t="shared" si="25"/>
        <v>0</v>
      </c>
      <c r="L45" s="3">
        <f t="shared" si="25"/>
        <v>0</v>
      </c>
      <c r="M45" s="3">
        <f t="shared" si="25"/>
        <v>0</v>
      </c>
      <c r="N45" s="3">
        <f t="shared" si="25"/>
        <v>0</v>
      </c>
      <c r="O45" s="3">
        <f t="shared" si="25"/>
        <v>0</v>
      </c>
      <c r="P45" s="3">
        <f t="shared" si="25"/>
        <v>0</v>
      </c>
      <c r="Q45" s="347">
        <v>0</v>
      </c>
      <c r="R45" s="3">
        <f t="shared" si="25"/>
        <v>0</v>
      </c>
      <c r="S45" s="3">
        <f t="shared" si="25"/>
        <v>0</v>
      </c>
      <c r="T45" s="3">
        <f t="shared" si="25"/>
        <v>0</v>
      </c>
      <c r="U45" s="3">
        <f t="shared" si="25"/>
        <v>0</v>
      </c>
      <c r="V45" s="3">
        <f t="shared" si="25"/>
        <v>0</v>
      </c>
      <c r="W45" s="3">
        <f t="shared" si="25"/>
        <v>0</v>
      </c>
      <c r="X45" s="3">
        <f t="shared" si="25"/>
        <v>0</v>
      </c>
      <c r="Y45" s="3">
        <f t="shared" si="25"/>
        <v>0</v>
      </c>
      <c r="Z45" s="3">
        <f t="shared" si="25"/>
        <v>0</v>
      </c>
      <c r="AA45" s="3">
        <f t="shared" si="25"/>
        <v>0</v>
      </c>
      <c r="AB45" s="3">
        <f t="shared" si="25"/>
        <v>0</v>
      </c>
      <c r="AC45" s="3">
        <f t="shared" si="25"/>
        <v>0</v>
      </c>
      <c r="AD45" s="3">
        <f t="shared" si="25"/>
        <v>0</v>
      </c>
      <c r="AE45" s="3">
        <f t="shared" si="25"/>
        <v>0</v>
      </c>
      <c r="AF45" s="3">
        <f t="shared" si="25"/>
        <v>0</v>
      </c>
      <c r="AG45" s="462">
        <v>0</v>
      </c>
      <c r="AH45" s="3">
        <f t="shared" si="25"/>
        <v>0</v>
      </c>
      <c r="AI45" s="3">
        <f t="shared" si="25"/>
        <v>0</v>
      </c>
      <c r="AJ45" s="3">
        <f t="shared" si="25"/>
        <v>0</v>
      </c>
      <c r="AK45" s="3">
        <f t="shared" si="25"/>
        <v>0</v>
      </c>
      <c r="AL45" s="3">
        <f t="shared" si="25"/>
        <v>0</v>
      </c>
      <c r="AM45" s="3">
        <f t="shared" si="25"/>
        <v>0</v>
      </c>
      <c r="AN45" s="3">
        <f t="shared" si="25"/>
        <v>0</v>
      </c>
      <c r="AO45" s="3">
        <f t="shared" si="25"/>
        <v>0</v>
      </c>
      <c r="AP45" s="3">
        <f t="shared" si="25"/>
        <v>0</v>
      </c>
      <c r="AQ45" s="3">
        <f t="shared" si="25"/>
        <v>0</v>
      </c>
      <c r="AR45" s="3">
        <f t="shared" si="25"/>
        <v>0</v>
      </c>
      <c r="AS45" s="3">
        <f t="shared" si="25"/>
        <v>0</v>
      </c>
      <c r="AT45" s="3">
        <f t="shared" si="25"/>
        <v>0</v>
      </c>
      <c r="AU45" s="3">
        <f t="shared" si="25"/>
        <v>0</v>
      </c>
      <c r="AV45" s="3">
        <f t="shared" si="25"/>
        <v>0</v>
      </c>
      <c r="AW45" s="3">
        <f t="shared" si="25"/>
        <v>0</v>
      </c>
      <c r="AX45" s="3">
        <f t="shared" si="25"/>
        <v>0</v>
      </c>
      <c r="AY45" s="3">
        <f t="shared" si="25"/>
        <v>0</v>
      </c>
    </row>
    <row r="46" spans="1:51" x14ac:dyDescent="0.25">
      <c r="A46" s="581"/>
      <c r="B46" s="11" t="str">
        <f t="shared" si="19"/>
        <v>Heating</v>
      </c>
      <c r="C46" s="3">
        <v>0</v>
      </c>
      <c r="D46" s="3">
        <v>0</v>
      </c>
      <c r="E46" s="3">
        <v>0</v>
      </c>
      <c r="F46" s="3">
        <v>0</v>
      </c>
      <c r="G46" s="3">
        <f t="shared" ref="G46:AY46" si="26">F46</f>
        <v>0</v>
      </c>
      <c r="H46" s="3">
        <f t="shared" si="26"/>
        <v>0</v>
      </c>
      <c r="I46" s="3">
        <f t="shared" si="26"/>
        <v>0</v>
      </c>
      <c r="J46" s="3">
        <f t="shared" si="26"/>
        <v>0</v>
      </c>
      <c r="K46" s="3">
        <f t="shared" si="26"/>
        <v>0</v>
      </c>
      <c r="L46" s="3">
        <f t="shared" si="26"/>
        <v>0</v>
      </c>
      <c r="M46" s="3">
        <f t="shared" si="26"/>
        <v>0</v>
      </c>
      <c r="N46" s="3">
        <f t="shared" si="26"/>
        <v>0</v>
      </c>
      <c r="O46" s="3">
        <f t="shared" si="26"/>
        <v>0</v>
      </c>
      <c r="P46" s="3">
        <f t="shared" si="26"/>
        <v>0</v>
      </c>
      <c r="Q46" s="347">
        <v>0</v>
      </c>
      <c r="R46" s="3">
        <f t="shared" si="26"/>
        <v>0</v>
      </c>
      <c r="S46" s="3">
        <f t="shared" si="26"/>
        <v>0</v>
      </c>
      <c r="T46" s="3">
        <f t="shared" si="26"/>
        <v>0</v>
      </c>
      <c r="U46" s="3">
        <f t="shared" si="26"/>
        <v>0</v>
      </c>
      <c r="V46" s="3">
        <f t="shared" si="26"/>
        <v>0</v>
      </c>
      <c r="W46" s="3">
        <f t="shared" si="26"/>
        <v>0</v>
      </c>
      <c r="X46" s="3">
        <f t="shared" si="26"/>
        <v>0</v>
      </c>
      <c r="Y46" s="3">
        <f t="shared" si="26"/>
        <v>0</v>
      </c>
      <c r="Z46" s="3">
        <f t="shared" si="26"/>
        <v>0</v>
      </c>
      <c r="AA46" s="3">
        <f t="shared" si="26"/>
        <v>0</v>
      </c>
      <c r="AB46" s="3">
        <f t="shared" si="26"/>
        <v>0</v>
      </c>
      <c r="AC46" s="3">
        <f t="shared" si="26"/>
        <v>0</v>
      </c>
      <c r="AD46" s="3">
        <f t="shared" si="26"/>
        <v>0</v>
      </c>
      <c r="AE46" s="3">
        <f t="shared" si="26"/>
        <v>0</v>
      </c>
      <c r="AF46" s="3">
        <f t="shared" si="26"/>
        <v>0</v>
      </c>
      <c r="AG46" s="462">
        <v>0</v>
      </c>
      <c r="AH46" s="3">
        <f t="shared" si="26"/>
        <v>0</v>
      </c>
      <c r="AI46" s="3">
        <f t="shared" si="26"/>
        <v>0</v>
      </c>
      <c r="AJ46" s="3">
        <f t="shared" si="26"/>
        <v>0</v>
      </c>
      <c r="AK46" s="3">
        <f t="shared" si="26"/>
        <v>0</v>
      </c>
      <c r="AL46" s="3">
        <f t="shared" si="26"/>
        <v>0</v>
      </c>
      <c r="AM46" s="3">
        <f t="shared" si="26"/>
        <v>0</v>
      </c>
      <c r="AN46" s="3">
        <f t="shared" si="26"/>
        <v>0</v>
      </c>
      <c r="AO46" s="3">
        <f t="shared" si="26"/>
        <v>0</v>
      </c>
      <c r="AP46" s="3">
        <f t="shared" si="26"/>
        <v>0</v>
      </c>
      <c r="AQ46" s="3">
        <f t="shared" si="26"/>
        <v>0</v>
      </c>
      <c r="AR46" s="3">
        <f t="shared" si="26"/>
        <v>0</v>
      </c>
      <c r="AS46" s="3">
        <f t="shared" si="26"/>
        <v>0</v>
      </c>
      <c r="AT46" s="3">
        <f t="shared" si="26"/>
        <v>0</v>
      </c>
      <c r="AU46" s="3">
        <f t="shared" si="26"/>
        <v>0</v>
      </c>
      <c r="AV46" s="3">
        <f t="shared" si="26"/>
        <v>0</v>
      </c>
      <c r="AW46" s="3">
        <f t="shared" si="26"/>
        <v>0</v>
      </c>
      <c r="AX46" s="3">
        <f t="shared" si="26"/>
        <v>0</v>
      </c>
      <c r="AY46" s="3">
        <f t="shared" si="26"/>
        <v>0</v>
      </c>
    </row>
    <row r="47" spans="1:51" x14ac:dyDescent="0.25">
      <c r="A47" s="581"/>
      <c r="B47" s="11" t="str">
        <f t="shared" si="19"/>
        <v>HVAC</v>
      </c>
      <c r="C47" s="3">
        <v>0</v>
      </c>
      <c r="D47" s="3">
        <v>0</v>
      </c>
      <c r="E47" s="3">
        <v>0</v>
      </c>
      <c r="F47" s="3">
        <v>0</v>
      </c>
      <c r="G47" s="3">
        <f t="shared" ref="G47:AY47" si="27">F47</f>
        <v>0</v>
      </c>
      <c r="H47" s="3">
        <f t="shared" si="27"/>
        <v>0</v>
      </c>
      <c r="I47" s="3">
        <f t="shared" si="27"/>
        <v>0</v>
      </c>
      <c r="J47" s="3">
        <f t="shared" si="27"/>
        <v>0</v>
      </c>
      <c r="K47" s="3">
        <f t="shared" si="27"/>
        <v>0</v>
      </c>
      <c r="L47" s="3">
        <f t="shared" si="27"/>
        <v>0</v>
      </c>
      <c r="M47" s="3">
        <f t="shared" si="27"/>
        <v>0</v>
      </c>
      <c r="N47" s="3">
        <f t="shared" si="27"/>
        <v>0</v>
      </c>
      <c r="O47" s="3">
        <f t="shared" si="27"/>
        <v>0</v>
      </c>
      <c r="P47" s="3">
        <f t="shared" si="27"/>
        <v>0</v>
      </c>
      <c r="Q47" s="347">
        <v>0</v>
      </c>
      <c r="R47" s="3">
        <f t="shared" si="27"/>
        <v>0</v>
      </c>
      <c r="S47" s="3">
        <f t="shared" si="27"/>
        <v>0</v>
      </c>
      <c r="T47" s="3">
        <f t="shared" si="27"/>
        <v>0</v>
      </c>
      <c r="U47" s="3">
        <f t="shared" si="27"/>
        <v>0</v>
      </c>
      <c r="V47" s="3">
        <f t="shared" si="27"/>
        <v>0</v>
      </c>
      <c r="W47" s="3">
        <f t="shared" si="27"/>
        <v>0</v>
      </c>
      <c r="X47" s="3">
        <f t="shared" si="27"/>
        <v>0</v>
      </c>
      <c r="Y47" s="3">
        <f t="shared" si="27"/>
        <v>0</v>
      </c>
      <c r="Z47" s="3">
        <f t="shared" si="27"/>
        <v>0</v>
      </c>
      <c r="AA47" s="3">
        <f t="shared" si="27"/>
        <v>0</v>
      </c>
      <c r="AB47" s="3">
        <f t="shared" si="27"/>
        <v>0</v>
      </c>
      <c r="AC47" s="3">
        <f t="shared" si="27"/>
        <v>0</v>
      </c>
      <c r="AD47" s="3">
        <f t="shared" si="27"/>
        <v>0</v>
      </c>
      <c r="AE47" s="3">
        <f t="shared" si="27"/>
        <v>0</v>
      </c>
      <c r="AF47" s="3">
        <f t="shared" si="27"/>
        <v>0</v>
      </c>
      <c r="AG47" s="462">
        <v>0</v>
      </c>
      <c r="AH47" s="3">
        <f t="shared" si="27"/>
        <v>0</v>
      </c>
      <c r="AI47" s="3">
        <f t="shared" si="27"/>
        <v>0</v>
      </c>
      <c r="AJ47" s="3">
        <f t="shared" si="27"/>
        <v>0</v>
      </c>
      <c r="AK47" s="3">
        <f t="shared" si="27"/>
        <v>0</v>
      </c>
      <c r="AL47" s="3">
        <f t="shared" si="27"/>
        <v>0</v>
      </c>
      <c r="AM47" s="3">
        <f t="shared" si="27"/>
        <v>0</v>
      </c>
      <c r="AN47" s="3">
        <f t="shared" si="27"/>
        <v>0</v>
      </c>
      <c r="AO47" s="3">
        <f t="shared" si="27"/>
        <v>0</v>
      </c>
      <c r="AP47" s="3">
        <f t="shared" si="27"/>
        <v>0</v>
      </c>
      <c r="AQ47" s="3">
        <f t="shared" si="27"/>
        <v>0</v>
      </c>
      <c r="AR47" s="3">
        <f t="shared" si="27"/>
        <v>0</v>
      </c>
      <c r="AS47" s="3">
        <f t="shared" si="27"/>
        <v>0</v>
      </c>
      <c r="AT47" s="3">
        <f t="shared" si="27"/>
        <v>0</v>
      </c>
      <c r="AU47" s="3">
        <f t="shared" si="27"/>
        <v>0</v>
      </c>
      <c r="AV47" s="3">
        <f t="shared" si="27"/>
        <v>0</v>
      </c>
      <c r="AW47" s="3">
        <f t="shared" si="27"/>
        <v>0</v>
      </c>
      <c r="AX47" s="3">
        <f t="shared" si="27"/>
        <v>0</v>
      </c>
      <c r="AY47" s="3">
        <f t="shared" si="27"/>
        <v>0</v>
      </c>
    </row>
    <row r="48" spans="1:51" x14ac:dyDescent="0.25">
      <c r="A48" s="581"/>
      <c r="B48" s="11" t="str">
        <f t="shared" si="19"/>
        <v>Lighting</v>
      </c>
      <c r="C48" s="3">
        <v>0</v>
      </c>
      <c r="D48" s="3">
        <v>0</v>
      </c>
      <c r="E48" s="3">
        <v>0</v>
      </c>
      <c r="F48" s="3">
        <v>0</v>
      </c>
      <c r="G48" s="3">
        <f t="shared" ref="G48:AY48" si="28">F48</f>
        <v>0</v>
      </c>
      <c r="H48" s="3">
        <f t="shared" si="28"/>
        <v>0</v>
      </c>
      <c r="I48" s="3">
        <f t="shared" si="28"/>
        <v>0</v>
      </c>
      <c r="J48" s="3">
        <f t="shared" si="28"/>
        <v>0</v>
      </c>
      <c r="K48" s="3">
        <f t="shared" si="28"/>
        <v>0</v>
      </c>
      <c r="L48" s="3">
        <f t="shared" si="28"/>
        <v>0</v>
      </c>
      <c r="M48" s="3">
        <f t="shared" si="28"/>
        <v>0</v>
      </c>
      <c r="N48" s="3">
        <f t="shared" si="28"/>
        <v>0</v>
      </c>
      <c r="O48" s="3">
        <f t="shared" si="28"/>
        <v>0</v>
      </c>
      <c r="P48" s="3">
        <f t="shared" si="28"/>
        <v>0</v>
      </c>
      <c r="Q48" s="347">
        <v>0</v>
      </c>
      <c r="R48" s="3">
        <f t="shared" si="28"/>
        <v>0</v>
      </c>
      <c r="S48" s="3">
        <f t="shared" si="28"/>
        <v>0</v>
      </c>
      <c r="T48" s="3">
        <f t="shared" si="28"/>
        <v>0</v>
      </c>
      <c r="U48" s="3">
        <f t="shared" si="28"/>
        <v>0</v>
      </c>
      <c r="V48" s="3">
        <f t="shared" si="28"/>
        <v>0</v>
      </c>
      <c r="W48" s="3">
        <f t="shared" si="28"/>
        <v>0</v>
      </c>
      <c r="X48" s="3">
        <f t="shared" si="28"/>
        <v>0</v>
      </c>
      <c r="Y48" s="3">
        <f t="shared" si="28"/>
        <v>0</v>
      </c>
      <c r="Z48" s="3">
        <f t="shared" si="28"/>
        <v>0</v>
      </c>
      <c r="AA48" s="3">
        <f t="shared" si="28"/>
        <v>0</v>
      </c>
      <c r="AB48" s="3">
        <f t="shared" si="28"/>
        <v>0</v>
      </c>
      <c r="AC48" s="3">
        <f t="shared" si="28"/>
        <v>0</v>
      </c>
      <c r="AD48" s="3">
        <f t="shared" si="28"/>
        <v>0</v>
      </c>
      <c r="AE48" s="3">
        <f t="shared" si="28"/>
        <v>0</v>
      </c>
      <c r="AF48" s="3">
        <f t="shared" si="28"/>
        <v>0</v>
      </c>
      <c r="AG48" s="462">
        <v>0</v>
      </c>
      <c r="AH48" s="3">
        <f t="shared" si="28"/>
        <v>0</v>
      </c>
      <c r="AI48" s="3">
        <f t="shared" si="28"/>
        <v>0</v>
      </c>
      <c r="AJ48" s="3">
        <f t="shared" si="28"/>
        <v>0</v>
      </c>
      <c r="AK48" s="3">
        <f t="shared" si="28"/>
        <v>0</v>
      </c>
      <c r="AL48" s="3">
        <f t="shared" si="28"/>
        <v>0</v>
      </c>
      <c r="AM48" s="3">
        <f t="shared" si="28"/>
        <v>0</v>
      </c>
      <c r="AN48" s="3">
        <f t="shared" si="28"/>
        <v>0</v>
      </c>
      <c r="AO48" s="3">
        <f t="shared" si="28"/>
        <v>0</v>
      </c>
      <c r="AP48" s="3">
        <f t="shared" si="28"/>
        <v>0</v>
      </c>
      <c r="AQ48" s="3">
        <f t="shared" si="28"/>
        <v>0</v>
      </c>
      <c r="AR48" s="3">
        <f t="shared" si="28"/>
        <v>0</v>
      </c>
      <c r="AS48" s="3">
        <f t="shared" si="28"/>
        <v>0</v>
      </c>
      <c r="AT48" s="3">
        <f t="shared" si="28"/>
        <v>0</v>
      </c>
      <c r="AU48" s="3">
        <f t="shared" si="28"/>
        <v>0</v>
      </c>
      <c r="AV48" s="3">
        <f t="shared" si="28"/>
        <v>0</v>
      </c>
      <c r="AW48" s="3">
        <f t="shared" si="28"/>
        <v>0</v>
      </c>
      <c r="AX48" s="3">
        <f t="shared" si="28"/>
        <v>0</v>
      </c>
      <c r="AY48" s="3">
        <f t="shared" si="28"/>
        <v>0</v>
      </c>
    </row>
    <row r="49" spans="1:51" x14ac:dyDescent="0.25">
      <c r="A49" s="581"/>
      <c r="B49" s="11" t="str">
        <f t="shared" si="19"/>
        <v>Miscellaneous</v>
      </c>
      <c r="C49" s="3">
        <v>0</v>
      </c>
      <c r="D49" s="3">
        <v>0</v>
      </c>
      <c r="E49" s="3">
        <v>0</v>
      </c>
      <c r="F49" s="3">
        <v>0</v>
      </c>
      <c r="G49" s="3">
        <f t="shared" ref="G49:AY49" si="29">F49</f>
        <v>0</v>
      </c>
      <c r="H49" s="3">
        <f t="shared" si="29"/>
        <v>0</v>
      </c>
      <c r="I49" s="3">
        <f t="shared" si="29"/>
        <v>0</v>
      </c>
      <c r="J49" s="3">
        <f t="shared" si="29"/>
        <v>0</v>
      </c>
      <c r="K49" s="3">
        <f t="shared" si="29"/>
        <v>0</v>
      </c>
      <c r="L49" s="3">
        <f t="shared" si="29"/>
        <v>0</v>
      </c>
      <c r="M49" s="3">
        <f t="shared" si="29"/>
        <v>0</v>
      </c>
      <c r="N49" s="3">
        <f t="shared" si="29"/>
        <v>0</v>
      </c>
      <c r="O49" s="3">
        <f t="shared" si="29"/>
        <v>0</v>
      </c>
      <c r="P49" s="3">
        <f t="shared" si="29"/>
        <v>0</v>
      </c>
      <c r="Q49" s="347">
        <v>0</v>
      </c>
      <c r="R49" s="3">
        <f t="shared" si="29"/>
        <v>0</v>
      </c>
      <c r="S49" s="3">
        <f t="shared" si="29"/>
        <v>0</v>
      </c>
      <c r="T49" s="3">
        <f t="shared" si="29"/>
        <v>0</v>
      </c>
      <c r="U49" s="3">
        <f t="shared" si="29"/>
        <v>0</v>
      </c>
      <c r="V49" s="3">
        <f t="shared" si="29"/>
        <v>0</v>
      </c>
      <c r="W49" s="3">
        <f t="shared" si="29"/>
        <v>0</v>
      </c>
      <c r="X49" s="3">
        <f t="shared" si="29"/>
        <v>0</v>
      </c>
      <c r="Y49" s="3">
        <f t="shared" si="29"/>
        <v>0</v>
      </c>
      <c r="Z49" s="3">
        <f t="shared" si="29"/>
        <v>0</v>
      </c>
      <c r="AA49" s="3">
        <f t="shared" si="29"/>
        <v>0</v>
      </c>
      <c r="AB49" s="3">
        <f t="shared" si="29"/>
        <v>0</v>
      </c>
      <c r="AC49" s="3">
        <f t="shared" si="29"/>
        <v>0</v>
      </c>
      <c r="AD49" s="3">
        <f t="shared" si="29"/>
        <v>0</v>
      </c>
      <c r="AE49" s="3">
        <f t="shared" si="29"/>
        <v>0</v>
      </c>
      <c r="AF49" s="3">
        <f t="shared" si="29"/>
        <v>0</v>
      </c>
      <c r="AG49" s="462">
        <v>0</v>
      </c>
      <c r="AH49" s="3">
        <f t="shared" si="29"/>
        <v>0</v>
      </c>
      <c r="AI49" s="3">
        <f t="shared" si="29"/>
        <v>0</v>
      </c>
      <c r="AJ49" s="3">
        <f t="shared" si="29"/>
        <v>0</v>
      </c>
      <c r="AK49" s="3">
        <f t="shared" si="29"/>
        <v>0</v>
      </c>
      <c r="AL49" s="3">
        <f t="shared" si="29"/>
        <v>0</v>
      </c>
      <c r="AM49" s="3">
        <f t="shared" si="29"/>
        <v>0</v>
      </c>
      <c r="AN49" s="3">
        <f t="shared" si="29"/>
        <v>0</v>
      </c>
      <c r="AO49" s="3">
        <f t="shared" si="29"/>
        <v>0</v>
      </c>
      <c r="AP49" s="3">
        <f t="shared" si="29"/>
        <v>0</v>
      </c>
      <c r="AQ49" s="3">
        <f t="shared" si="29"/>
        <v>0</v>
      </c>
      <c r="AR49" s="3">
        <f t="shared" si="29"/>
        <v>0</v>
      </c>
      <c r="AS49" s="3">
        <f t="shared" si="29"/>
        <v>0</v>
      </c>
      <c r="AT49" s="3">
        <f t="shared" si="29"/>
        <v>0</v>
      </c>
      <c r="AU49" s="3">
        <f t="shared" si="29"/>
        <v>0</v>
      </c>
      <c r="AV49" s="3">
        <f t="shared" si="29"/>
        <v>0</v>
      </c>
      <c r="AW49" s="3">
        <f t="shared" si="29"/>
        <v>0</v>
      </c>
      <c r="AX49" s="3">
        <f t="shared" si="29"/>
        <v>0</v>
      </c>
      <c r="AY49" s="3">
        <f t="shared" si="29"/>
        <v>0</v>
      </c>
    </row>
    <row r="50" spans="1:51" ht="15" customHeight="1" x14ac:dyDescent="0.25">
      <c r="A50" s="581"/>
      <c r="B50" s="11" t="str">
        <f t="shared" si="19"/>
        <v>Motors</v>
      </c>
      <c r="C50" s="3">
        <v>0</v>
      </c>
      <c r="D50" s="3">
        <v>0</v>
      </c>
      <c r="E50" s="3">
        <v>0</v>
      </c>
      <c r="F50" s="3">
        <v>0</v>
      </c>
      <c r="G50" s="3">
        <f t="shared" ref="G50:AY50" si="30">F50</f>
        <v>0</v>
      </c>
      <c r="H50" s="3">
        <f t="shared" si="30"/>
        <v>0</v>
      </c>
      <c r="I50" s="3">
        <f t="shared" si="30"/>
        <v>0</v>
      </c>
      <c r="J50" s="3">
        <f t="shared" si="30"/>
        <v>0</v>
      </c>
      <c r="K50" s="3">
        <f t="shared" si="30"/>
        <v>0</v>
      </c>
      <c r="L50" s="3">
        <f t="shared" si="30"/>
        <v>0</v>
      </c>
      <c r="M50" s="3">
        <f t="shared" si="30"/>
        <v>0</v>
      </c>
      <c r="N50" s="3">
        <f t="shared" si="30"/>
        <v>0</v>
      </c>
      <c r="O50" s="3">
        <f t="shared" si="30"/>
        <v>0</v>
      </c>
      <c r="P50" s="3">
        <f t="shared" si="30"/>
        <v>0</v>
      </c>
      <c r="Q50" s="347">
        <v>0</v>
      </c>
      <c r="R50" s="3">
        <f t="shared" si="30"/>
        <v>0</v>
      </c>
      <c r="S50" s="3">
        <f t="shared" si="30"/>
        <v>0</v>
      </c>
      <c r="T50" s="3">
        <f t="shared" si="30"/>
        <v>0</v>
      </c>
      <c r="U50" s="3">
        <f t="shared" si="30"/>
        <v>0</v>
      </c>
      <c r="V50" s="3">
        <f t="shared" si="30"/>
        <v>0</v>
      </c>
      <c r="W50" s="3">
        <f t="shared" si="30"/>
        <v>0</v>
      </c>
      <c r="X50" s="3">
        <f t="shared" si="30"/>
        <v>0</v>
      </c>
      <c r="Y50" s="3">
        <f t="shared" si="30"/>
        <v>0</v>
      </c>
      <c r="Z50" s="3">
        <f t="shared" si="30"/>
        <v>0</v>
      </c>
      <c r="AA50" s="3">
        <f t="shared" si="30"/>
        <v>0</v>
      </c>
      <c r="AB50" s="3">
        <f t="shared" si="30"/>
        <v>0</v>
      </c>
      <c r="AC50" s="3">
        <f t="shared" si="30"/>
        <v>0</v>
      </c>
      <c r="AD50" s="3">
        <f t="shared" si="30"/>
        <v>0</v>
      </c>
      <c r="AE50" s="3">
        <f t="shared" si="30"/>
        <v>0</v>
      </c>
      <c r="AF50" s="3">
        <f t="shared" si="30"/>
        <v>0</v>
      </c>
      <c r="AG50" s="462">
        <v>0</v>
      </c>
      <c r="AH50" s="3">
        <f t="shared" si="30"/>
        <v>0</v>
      </c>
      <c r="AI50" s="3">
        <f t="shared" si="30"/>
        <v>0</v>
      </c>
      <c r="AJ50" s="3">
        <f t="shared" si="30"/>
        <v>0</v>
      </c>
      <c r="AK50" s="3">
        <f t="shared" si="30"/>
        <v>0</v>
      </c>
      <c r="AL50" s="3">
        <f t="shared" si="30"/>
        <v>0</v>
      </c>
      <c r="AM50" s="3">
        <f t="shared" si="30"/>
        <v>0</v>
      </c>
      <c r="AN50" s="3">
        <f t="shared" si="30"/>
        <v>0</v>
      </c>
      <c r="AO50" s="3">
        <f t="shared" si="30"/>
        <v>0</v>
      </c>
      <c r="AP50" s="3">
        <f t="shared" si="30"/>
        <v>0</v>
      </c>
      <c r="AQ50" s="3">
        <f t="shared" si="30"/>
        <v>0</v>
      </c>
      <c r="AR50" s="3">
        <f t="shared" si="30"/>
        <v>0</v>
      </c>
      <c r="AS50" s="3">
        <f t="shared" si="30"/>
        <v>0</v>
      </c>
      <c r="AT50" s="3">
        <f t="shared" si="30"/>
        <v>0</v>
      </c>
      <c r="AU50" s="3">
        <f t="shared" si="30"/>
        <v>0</v>
      </c>
      <c r="AV50" s="3">
        <f t="shared" si="30"/>
        <v>0</v>
      </c>
      <c r="AW50" s="3">
        <f t="shared" si="30"/>
        <v>0</v>
      </c>
      <c r="AX50" s="3">
        <f t="shared" si="30"/>
        <v>0</v>
      </c>
      <c r="AY50" s="3">
        <f t="shared" si="30"/>
        <v>0</v>
      </c>
    </row>
    <row r="51" spans="1:51" x14ac:dyDescent="0.25">
      <c r="A51" s="581"/>
      <c r="B51" s="11" t="str">
        <f t="shared" si="19"/>
        <v>Process</v>
      </c>
      <c r="C51" s="3">
        <v>0</v>
      </c>
      <c r="D51" s="3">
        <v>0</v>
      </c>
      <c r="E51" s="3">
        <v>0</v>
      </c>
      <c r="F51" s="3">
        <v>0</v>
      </c>
      <c r="G51" s="3">
        <f t="shared" ref="G51:AY51" si="31">F51</f>
        <v>0</v>
      </c>
      <c r="H51" s="3">
        <f t="shared" si="31"/>
        <v>0</v>
      </c>
      <c r="I51" s="3">
        <f t="shared" si="31"/>
        <v>0</v>
      </c>
      <c r="J51" s="3">
        <f t="shared" si="31"/>
        <v>0</v>
      </c>
      <c r="K51" s="3">
        <f t="shared" si="31"/>
        <v>0</v>
      </c>
      <c r="L51" s="3">
        <f t="shared" si="31"/>
        <v>0</v>
      </c>
      <c r="M51" s="3">
        <f t="shared" si="31"/>
        <v>0</v>
      </c>
      <c r="N51" s="3">
        <f t="shared" si="31"/>
        <v>0</v>
      </c>
      <c r="O51" s="3">
        <f t="shared" si="31"/>
        <v>0</v>
      </c>
      <c r="P51" s="3">
        <f t="shared" si="31"/>
        <v>0</v>
      </c>
      <c r="Q51" s="347">
        <v>0</v>
      </c>
      <c r="R51" s="3">
        <f t="shared" si="31"/>
        <v>0</v>
      </c>
      <c r="S51" s="3">
        <f t="shared" si="31"/>
        <v>0</v>
      </c>
      <c r="T51" s="3">
        <f t="shared" si="31"/>
        <v>0</v>
      </c>
      <c r="U51" s="3">
        <f t="shared" si="31"/>
        <v>0</v>
      </c>
      <c r="V51" s="3">
        <f t="shared" si="31"/>
        <v>0</v>
      </c>
      <c r="W51" s="3">
        <f t="shared" si="31"/>
        <v>0</v>
      </c>
      <c r="X51" s="3">
        <f t="shared" si="31"/>
        <v>0</v>
      </c>
      <c r="Y51" s="3">
        <f t="shared" si="31"/>
        <v>0</v>
      </c>
      <c r="Z51" s="3">
        <f t="shared" si="31"/>
        <v>0</v>
      </c>
      <c r="AA51" s="3">
        <f t="shared" si="31"/>
        <v>0</v>
      </c>
      <c r="AB51" s="3">
        <f t="shared" si="31"/>
        <v>0</v>
      </c>
      <c r="AC51" s="3">
        <f t="shared" si="31"/>
        <v>0</v>
      </c>
      <c r="AD51" s="3">
        <f t="shared" si="31"/>
        <v>0</v>
      </c>
      <c r="AE51" s="3">
        <f t="shared" si="31"/>
        <v>0</v>
      </c>
      <c r="AF51" s="3">
        <f t="shared" si="31"/>
        <v>0</v>
      </c>
      <c r="AG51" s="462">
        <v>0</v>
      </c>
      <c r="AH51" s="3">
        <f t="shared" si="31"/>
        <v>0</v>
      </c>
      <c r="AI51" s="3">
        <f t="shared" si="31"/>
        <v>0</v>
      </c>
      <c r="AJ51" s="3">
        <f t="shared" si="31"/>
        <v>0</v>
      </c>
      <c r="AK51" s="3">
        <f t="shared" si="31"/>
        <v>0</v>
      </c>
      <c r="AL51" s="3">
        <f t="shared" si="31"/>
        <v>0</v>
      </c>
      <c r="AM51" s="3">
        <f t="shared" si="31"/>
        <v>0</v>
      </c>
      <c r="AN51" s="3">
        <f t="shared" si="31"/>
        <v>0</v>
      </c>
      <c r="AO51" s="3">
        <f t="shared" si="31"/>
        <v>0</v>
      </c>
      <c r="AP51" s="3">
        <f t="shared" si="31"/>
        <v>0</v>
      </c>
      <c r="AQ51" s="3">
        <f t="shared" si="31"/>
        <v>0</v>
      </c>
      <c r="AR51" s="3">
        <f t="shared" si="31"/>
        <v>0</v>
      </c>
      <c r="AS51" s="3">
        <f t="shared" si="31"/>
        <v>0</v>
      </c>
      <c r="AT51" s="3">
        <f t="shared" si="31"/>
        <v>0</v>
      </c>
      <c r="AU51" s="3">
        <f t="shared" si="31"/>
        <v>0</v>
      </c>
      <c r="AV51" s="3">
        <f t="shared" si="31"/>
        <v>0</v>
      </c>
      <c r="AW51" s="3">
        <f t="shared" si="31"/>
        <v>0</v>
      </c>
      <c r="AX51" s="3">
        <f t="shared" si="31"/>
        <v>0</v>
      </c>
      <c r="AY51" s="3">
        <f t="shared" si="31"/>
        <v>0</v>
      </c>
    </row>
    <row r="52" spans="1:51" x14ac:dyDescent="0.25">
      <c r="A52" s="581"/>
      <c r="B52" s="11" t="str">
        <f t="shared" si="19"/>
        <v>Refrigeration</v>
      </c>
      <c r="C52" s="3">
        <v>0</v>
      </c>
      <c r="D52" s="3">
        <v>0</v>
      </c>
      <c r="E52" s="3">
        <v>0</v>
      </c>
      <c r="F52" s="3">
        <v>0</v>
      </c>
      <c r="G52" s="3">
        <f t="shared" ref="G52:AY52" si="32">F52</f>
        <v>0</v>
      </c>
      <c r="H52" s="3">
        <f t="shared" si="32"/>
        <v>0</v>
      </c>
      <c r="I52" s="3">
        <f t="shared" si="32"/>
        <v>0</v>
      </c>
      <c r="J52" s="3">
        <f t="shared" si="32"/>
        <v>0</v>
      </c>
      <c r="K52" s="3">
        <f t="shared" si="32"/>
        <v>0</v>
      </c>
      <c r="L52" s="3">
        <f t="shared" si="32"/>
        <v>0</v>
      </c>
      <c r="M52" s="3">
        <f t="shared" si="32"/>
        <v>0</v>
      </c>
      <c r="N52" s="3">
        <f t="shared" si="32"/>
        <v>0</v>
      </c>
      <c r="O52" s="3">
        <f t="shared" si="32"/>
        <v>0</v>
      </c>
      <c r="P52" s="3">
        <f t="shared" si="32"/>
        <v>0</v>
      </c>
      <c r="Q52" s="347">
        <v>0</v>
      </c>
      <c r="R52" s="3">
        <f t="shared" si="32"/>
        <v>0</v>
      </c>
      <c r="S52" s="3">
        <f t="shared" si="32"/>
        <v>0</v>
      </c>
      <c r="T52" s="3">
        <f t="shared" si="32"/>
        <v>0</v>
      </c>
      <c r="U52" s="3">
        <f t="shared" si="32"/>
        <v>0</v>
      </c>
      <c r="V52" s="3">
        <f t="shared" si="32"/>
        <v>0</v>
      </c>
      <c r="W52" s="3">
        <f t="shared" si="32"/>
        <v>0</v>
      </c>
      <c r="X52" s="3">
        <f t="shared" si="32"/>
        <v>0</v>
      </c>
      <c r="Y52" s="3">
        <f t="shared" si="32"/>
        <v>0</v>
      </c>
      <c r="Z52" s="3">
        <f t="shared" si="32"/>
        <v>0</v>
      </c>
      <c r="AA52" s="3">
        <f t="shared" si="32"/>
        <v>0</v>
      </c>
      <c r="AB52" s="3">
        <f t="shared" si="32"/>
        <v>0</v>
      </c>
      <c r="AC52" s="3">
        <f t="shared" si="32"/>
        <v>0</v>
      </c>
      <c r="AD52" s="3">
        <f t="shared" si="32"/>
        <v>0</v>
      </c>
      <c r="AE52" s="3">
        <f t="shared" si="32"/>
        <v>0</v>
      </c>
      <c r="AF52" s="3">
        <f t="shared" si="32"/>
        <v>0</v>
      </c>
      <c r="AG52" s="462">
        <v>0</v>
      </c>
      <c r="AH52" s="3">
        <f t="shared" si="32"/>
        <v>0</v>
      </c>
      <c r="AI52" s="3">
        <f t="shared" si="32"/>
        <v>0</v>
      </c>
      <c r="AJ52" s="3">
        <f t="shared" si="32"/>
        <v>0</v>
      </c>
      <c r="AK52" s="3">
        <f t="shared" si="32"/>
        <v>0</v>
      </c>
      <c r="AL52" s="3">
        <f t="shared" si="32"/>
        <v>0</v>
      </c>
      <c r="AM52" s="3">
        <f t="shared" si="32"/>
        <v>0</v>
      </c>
      <c r="AN52" s="3">
        <f t="shared" si="32"/>
        <v>0</v>
      </c>
      <c r="AO52" s="3">
        <f t="shared" si="32"/>
        <v>0</v>
      </c>
      <c r="AP52" s="3">
        <f t="shared" si="32"/>
        <v>0</v>
      </c>
      <c r="AQ52" s="3">
        <f t="shared" si="32"/>
        <v>0</v>
      </c>
      <c r="AR52" s="3">
        <f t="shared" si="32"/>
        <v>0</v>
      </c>
      <c r="AS52" s="3">
        <f t="shared" si="32"/>
        <v>0</v>
      </c>
      <c r="AT52" s="3">
        <f t="shared" si="32"/>
        <v>0</v>
      </c>
      <c r="AU52" s="3">
        <f t="shared" si="32"/>
        <v>0</v>
      </c>
      <c r="AV52" s="3">
        <f t="shared" si="32"/>
        <v>0</v>
      </c>
      <c r="AW52" s="3">
        <f t="shared" si="32"/>
        <v>0</v>
      </c>
      <c r="AX52" s="3">
        <f t="shared" si="32"/>
        <v>0</v>
      </c>
      <c r="AY52" s="3">
        <f t="shared" si="32"/>
        <v>0</v>
      </c>
    </row>
    <row r="53" spans="1:51" x14ac:dyDescent="0.25">
      <c r="A53" s="581"/>
      <c r="B53" s="11" t="str">
        <f t="shared" si="19"/>
        <v>Water Heating</v>
      </c>
      <c r="C53" s="3">
        <v>0</v>
      </c>
      <c r="D53" s="3">
        <v>0</v>
      </c>
      <c r="E53" s="3">
        <v>0</v>
      </c>
      <c r="F53" s="3">
        <v>0</v>
      </c>
      <c r="G53" s="3">
        <f t="shared" ref="G53:AY53" si="33">F53</f>
        <v>0</v>
      </c>
      <c r="H53" s="3">
        <f t="shared" si="33"/>
        <v>0</v>
      </c>
      <c r="I53" s="3">
        <f t="shared" si="33"/>
        <v>0</v>
      </c>
      <c r="J53" s="3">
        <f t="shared" si="33"/>
        <v>0</v>
      </c>
      <c r="K53" s="3">
        <f t="shared" si="33"/>
        <v>0</v>
      </c>
      <c r="L53" s="3">
        <f t="shared" si="33"/>
        <v>0</v>
      </c>
      <c r="M53" s="3">
        <f t="shared" si="33"/>
        <v>0</v>
      </c>
      <c r="N53" s="3">
        <f t="shared" si="33"/>
        <v>0</v>
      </c>
      <c r="O53" s="3">
        <f t="shared" si="33"/>
        <v>0</v>
      </c>
      <c r="P53" s="3">
        <f t="shared" si="33"/>
        <v>0</v>
      </c>
      <c r="Q53" s="347">
        <v>0</v>
      </c>
      <c r="R53" s="3">
        <f t="shared" si="33"/>
        <v>0</v>
      </c>
      <c r="S53" s="3">
        <f t="shared" si="33"/>
        <v>0</v>
      </c>
      <c r="T53" s="3">
        <f t="shared" si="33"/>
        <v>0</v>
      </c>
      <c r="U53" s="3">
        <f t="shared" si="33"/>
        <v>0</v>
      </c>
      <c r="V53" s="3">
        <f t="shared" si="33"/>
        <v>0</v>
      </c>
      <c r="W53" s="3">
        <f t="shared" si="33"/>
        <v>0</v>
      </c>
      <c r="X53" s="3">
        <f t="shared" si="33"/>
        <v>0</v>
      </c>
      <c r="Y53" s="3">
        <f t="shared" si="33"/>
        <v>0</v>
      </c>
      <c r="Z53" s="3">
        <f t="shared" si="33"/>
        <v>0</v>
      </c>
      <c r="AA53" s="3">
        <f t="shared" si="33"/>
        <v>0</v>
      </c>
      <c r="AB53" s="3">
        <f t="shared" si="33"/>
        <v>0</v>
      </c>
      <c r="AC53" s="3">
        <f t="shared" si="33"/>
        <v>0</v>
      </c>
      <c r="AD53" s="3">
        <f t="shared" si="33"/>
        <v>0</v>
      </c>
      <c r="AE53" s="3">
        <f t="shared" si="33"/>
        <v>0</v>
      </c>
      <c r="AF53" s="3">
        <f t="shared" si="33"/>
        <v>0</v>
      </c>
      <c r="AG53" s="462">
        <v>0</v>
      </c>
      <c r="AH53" s="3">
        <f t="shared" si="33"/>
        <v>0</v>
      </c>
      <c r="AI53" s="3">
        <f t="shared" si="33"/>
        <v>0</v>
      </c>
      <c r="AJ53" s="3">
        <f t="shared" si="33"/>
        <v>0</v>
      </c>
      <c r="AK53" s="3">
        <f t="shared" si="33"/>
        <v>0</v>
      </c>
      <c r="AL53" s="3">
        <f t="shared" si="33"/>
        <v>0</v>
      </c>
      <c r="AM53" s="3">
        <f t="shared" si="33"/>
        <v>0</v>
      </c>
      <c r="AN53" s="3">
        <f t="shared" si="33"/>
        <v>0</v>
      </c>
      <c r="AO53" s="3">
        <f t="shared" si="33"/>
        <v>0</v>
      </c>
      <c r="AP53" s="3">
        <f t="shared" si="33"/>
        <v>0</v>
      </c>
      <c r="AQ53" s="3">
        <f t="shared" si="33"/>
        <v>0</v>
      </c>
      <c r="AR53" s="3">
        <f t="shared" si="33"/>
        <v>0</v>
      </c>
      <c r="AS53" s="3">
        <f t="shared" si="33"/>
        <v>0</v>
      </c>
      <c r="AT53" s="3">
        <f t="shared" si="33"/>
        <v>0</v>
      </c>
      <c r="AU53" s="3">
        <f t="shared" si="33"/>
        <v>0</v>
      </c>
      <c r="AV53" s="3">
        <f t="shared" si="33"/>
        <v>0</v>
      </c>
      <c r="AW53" s="3">
        <f t="shared" si="33"/>
        <v>0</v>
      </c>
      <c r="AX53" s="3">
        <f t="shared" si="33"/>
        <v>0</v>
      </c>
      <c r="AY53" s="3">
        <f t="shared" si="33"/>
        <v>0</v>
      </c>
    </row>
    <row r="54" spans="1:51" ht="15" customHeight="1" x14ac:dyDescent="0.25">
      <c r="A54" s="581"/>
      <c r="B54" s="11" t="str">
        <f t="shared" si="19"/>
        <v xml:space="preserve"> </v>
      </c>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c r="AI54" s="3"/>
      <c r="AJ54" s="3"/>
      <c r="AK54" s="3"/>
      <c r="AL54" s="3"/>
      <c r="AM54" s="3"/>
      <c r="AN54" s="3"/>
      <c r="AO54" s="3"/>
      <c r="AP54" s="3"/>
      <c r="AQ54" s="3"/>
      <c r="AR54" s="3"/>
      <c r="AS54" s="3"/>
      <c r="AT54" s="3"/>
      <c r="AU54" s="3"/>
      <c r="AV54" s="3"/>
      <c r="AW54" s="3"/>
      <c r="AX54" s="3"/>
      <c r="AY54" s="3"/>
    </row>
    <row r="55" spans="1:51" ht="15" customHeight="1" thickBot="1" x14ac:dyDescent="0.3">
      <c r="A55" s="582"/>
      <c r="B55" s="188" t="str">
        <f t="shared" si="19"/>
        <v>Monthly kWh</v>
      </c>
      <c r="C55" s="236">
        <f>SUM(C41:C54)</f>
        <v>0</v>
      </c>
      <c r="D55" s="236">
        <f t="shared" ref="D55:AY55" si="34">SUM(D41:D54)</f>
        <v>0</v>
      </c>
      <c r="E55" s="236">
        <f t="shared" si="34"/>
        <v>0</v>
      </c>
      <c r="F55" s="236">
        <f t="shared" si="34"/>
        <v>0</v>
      </c>
      <c r="G55" s="236">
        <f t="shared" si="34"/>
        <v>0</v>
      </c>
      <c r="H55" s="236">
        <f t="shared" si="34"/>
        <v>0</v>
      </c>
      <c r="I55" s="236">
        <f t="shared" si="34"/>
        <v>0</v>
      </c>
      <c r="J55" s="236">
        <f t="shared" si="34"/>
        <v>0</v>
      </c>
      <c r="K55" s="236">
        <f t="shared" si="34"/>
        <v>0</v>
      </c>
      <c r="L55" s="236">
        <f t="shared" si="34"/>
        <v>0</v>
      </c>
      <c r="M55" s="236">
        <f t="shared" si="34"/>
        <v>0</v>
      </c>
      <c r="N55" s="236">
        <f t="shared" si="34"/>
        <v>0</v>
      </c>
      <c r="O55" s="236">
        <f t="shared" si="34"/>
        <v>0</v>
      </c>
      <c r="P55" s="236">
        <f t="shared" si="34"/>
        <v>0</v>
      </c>
      <c r="Q55" s="236">
        <f t="shared" si="34"/>
        <v>0</v>
      </c>
      <c r="R55" s="236">
        <f t="shared" si="34"/>
        <v>0</v>
      </c>
      <c r="S55" s="236">
        <f t="shared" si="34"/>
        <v>0</v>
      </c>
      <c r="T55" s="236">
        <f t="shared" si="34"/>
        <v>0</v>
      </c>
      <c r="U55" s="236">
        <f t="shared" si="34"/>
        <v>0</v>
      </c>
      <c r="V55" s="236">
        <f t="shared" si="34"/>
        <v>0</v>
      </c>
      <c r="W55" s="236">
        <f t="shared" si="34"/>
        <v>0</v>
      </c>
      <c r="X55" s="236">
        <f t="shared" si="34"/>
        <v>0</v>
      </c>
      <c r="Y55" s="236">
        <f t="shared" si="34"/>
        <v>0</v>
      </c>
      <c r="Z55" s="236">
        <f t="shared" si="34"/>
        <v>0</v>
      </c>
      <c r="AA55" s="236">
        <f t="shared" si="34"/>
        <v>0</v>
      </c>
      <c r="AB55" s="236">
        <f t="shared" si="34"/>
        <v>0</v>
      </c>
      <c r="AC55" s="236">
        <f t="shared" si="34"/>
        <v>0</v>
      </c>
      <c r="AD55" s="236">
        <f t="shared" si="34"/>
        <v>0</v>
      </c>
      <c r="AE55" s="236">
        <f t="shared" si="34"/>
        <v>0</v>
      </c>
      <c r="AF55" s="236">
        <f t="shared" si="34"/>
        <v>0</v>
      </c>
      <c r="AG55" s="236">
        <f t="shared" si="34"/>
        <v>0</v>
      </c>
      <c r="AH55" s="236">
        <f t="shared" si="34"/>
        <v>0</v>
      </c>
      <c r="AI55" s="236">
        <f t="shared" si="34"/>
        <v>0</v>
      </c>
      <c r="AJ55" s="236">
        <f t="shared" si="34"/>
        <v>0</v>
      </c>
      <c r="AK55" s="236">
        <f t="shared" si="34"/>
        <v>0</v>
      </c>
      <c r="AL55" s="236">
        <f t="shared" si="34"/>
        <v>0</v>
      </c>
      <c r="AM55" s="236">
        <f t="shared" si="34"/>
        <v>0</v>
      </c>
      <c r="AN55" s="236">
        <f t="shared" si="34"/>
        <v>0</v>
      </c>
      <c r="AO55" s="236">
        <f t="shared" si="34"/>
        <v>0</v>
      </c>
      <c r="AP55" s="236">
        <f t="shared" si="34"/>
        <v>0</v>
      </c>
      <c r="AQ55" s="236">
        <f t="shared" si="34"/>
        <v>0</v>
      </c>
      <c r="AR55" s="236">
        <f t="shared" si="34"/>
        <v>0</v>
      </c>
      <c r="AS55" s="236">
        <f t="shared" si="34"/>
        <v>0</v>
      </c>
      <c r="AT55" s="236">
        <f t="shared" si="34"/>
        <v>0</v>
      </c>
      <c r="AU55" s="236">
        <f t="shared" si="34"/>
        <v>0</v>
      </c>
      <c r="AV55" s="236">
        <f t="shared" si="34"/>
        <v>0</v>
      </c>
      <c r="AW55" s="236">
        <f t="shared" si="34"/>
        <v>0</v>
      </c>
      <c r="AX55" s="236">
        <f t="shared" si="34"/>
        <v>0</v>
      </c>
      <c r="AY55" s="236">
        <f t="shared" si="34"/>
        <v>0</v>
      </c>
    </row>
    <row r="56" spans="1:51" x14ac:dyDescent="0.25">
      <c r="A56" s="8"/>
      <c r="B56" s="251"/>
      <c r="C56" s="9"/>
      <c r="D56" s="251"/>
      <c r="E56" s="9"/>
      <c r="F56" s="251"/>
      <c r="G56" s="251"/>
      <c r="H56" s="9"/>
      <c r="I56" s="251"/>
      <c r="J56" s="251"/>
      <c r="K56" s="9"/>
      <c r="L56" s="251"/>
      <c r="M56" s="251"/>
      <c r="N56" s="9"/>
      <c r="O56" s="251"/>
      <c r="P56" s="251"/>
      <c r="Q56" s="9"/>
      <c r="R56" s="251"/>
      <c r="S56" s="251"/>
      <c r="T56" s="9"/>
      <c r="U56" s="251"/>
      <c r="V56" s="251"/>
      <c r="W56" s="9"/>
      <c r="X56" s="251"/>
      <c r="Y56" s="251"/>
      <c r="Z56" s="9"/>
      <c r="AA56" s="251"/>
      <c r="AB56" s="251"/>
      <c r="AC56" s="9"/>
      <c r="AD56" s="251"/>
      <c r="AE56" s="251"/>
      <c r="AF56" s="9"/>
      <c r="AG56" s="251"/>
      <c r="AH56" s="251"/>
      <c r="AI56" s="9"/>
      <c r="AJ56" s="251"/>
      <c r="AK56" s="251"/>
      <c r="AL56" s="9"/>
      <c r="AM56" s="251"/>
      <c r="AN56" s="251"/>
      <c r="AO56" s="9"/>
      <c r="AP56" s="251"/>
      <c r="AQ56" s="251"/>
      <c r="AR56" s="9"/>
      <c r="AS56" s="251"/>
      <c r="AT56" s="251"/>
      <c r="AU56" s="9"/>
      <c r="AV56" s="251"/>
      <c r="AW56" s="251"/>
      <c r="AX56" s="9"/>
      <c r="AY56" s="251"/>
    </row>
    <row r="57" spans="1:51" ht="15.75" thickBot="1" x14ac:dyDescent="0.3">
      <c r="A57" s="203" t="s">
        <v>184</v>
      </c>
      <c r="B57" s="203"/>
      <c r="C57" s="203"/>
      <c r="D57" s="203"/>
      <c r="E57" s="203"/>
      <c r="F57" s="203"/>
      <c r="G57" s="203"/>
      <c r="H57" s="203"/>
      <c r="I57" s="203"/>
      <c r="J57" s="203"/>
      <c r="K57" s="130"/>
      <c r="L57" s="130"/>
      <c r="M57" s="130"/>
      <c r="N57" s="130"/>
      <c r="O57" s="130"/>
      <c r="P57" s="130"/>
      <c r="Q57" s="130"/>
      <c r="R57" s="130"/>
      <c r="S57" s="130"/>
      <c r="T57" s="130"/>
      <c r="U57" s="130"/>
      <c r="V57" s="130"/>
      <c r="W57" s="130"/>
      <c r="X57" s="130"/>
      <c r="Y57" s="130"/>
      <c r="Z57" s="130"/>
      <c r="AA57" s="130"/>
      <c r="AB57" s="130"/>
      <c r="AC57" s="130"/>
      <c r="AD57" s="130"/>
      <c r="AE57" s="130"/>
      <c r="AF57" s="130"/>
      <c r="AG57" s="130"/>
      <c r="AH57" s="130"/>
      <c r="AI57" s="130"/>
      <c r="AJ57" s="130"/>
      <c r="AK57" s="130"/>
      <c r="AL57" s="130"/>
      <c r="AM57" s="130"/>
      <c r="AN57" s="130"/>
      <c r="AO57" s="130"/>
      <c r="AP57" s="130"/>
      <c r="AQ57" s="130"/>
      <c r="AR57" s="130"/>
      <c r="AS57" s="130"/>
      <c r="AT57" s="130"/>
      <c r="AU57" s="130"/>
      <c r="AV57" s="130"/>
      <c r="AW57" s="130"/>
      <c r="AX57" s="130"/>
      <c r="AY57" s="130"/>
    </row>
    <row r="58" spans="1:51" ht="16.5" thickBot="1" x14ac:dyDescent="0.3">
      <c r="A58" s="583" t="s">
        <v>17</v>
      </c>
      <c r="B58" s="17" t="s">
        <v>10</v>
      </c>
      <c r="C58" s="146">
        <f>C$4</f>
        <v>44197</v>
      </c>
      <c r="D58" s="146">
        <f t="shared" ref="D58:AY58" si="35">D$4</f>
        <v>44228</v>
      </c>
      <c r="E58" s="146">
        <f t="shared" si="35"/>
        <v>44256</v>
      </c>
      <c r="F58" s="146">
        <f t="shared" si="35"/>
        <v>44287</v>
      </c>
      <c r="G58" s="146">
        <f t="shared" si="35"/>
        <v>44317</v>
      </c>
      <c r="H58" s="146">
        <f t="shared" si="35"/>
        <v>44348</v>
      </c>
      <c r="I58" s="146">
        <f t="shared" si="35"/>
        <v>44378</v>
      </c>
      <c r="J58" s="146">
        <f t="shared" si="35"/>
        <v>44409</v>
      </c>
      <c r="K58" s="146">
        <f t="shared" si="35"/>
        <v>44440</v>
      </c>
      <c r="L58" s="146">
        <f t="shared" si="35"/>
        <v>44470</v>
      </c>
      <c r="M58" s="146">
        <f t="shared" si="35"/>
        <v>44501</v>
      </c>
      <c r="N58" s="146">
        <f t="shared" si="35"/>
        <v>44531</v>
      </c>
      <c r="O58" s="146">
        <f t="shared" si="35"/>
        <v>44562</v>
      </c>
      <c r="P58" s="146">
        <f t="shared" si="35"/>
        <v>44593</v>
      </c>
      <c r="Q58" s="146">
        <f t="shared" si="35"/>
        <v>44621</v>
      </c>
      <c r="R58" s="146">
        <f t="shared" si="35"/>
        <v>44652</v>
      </c>
      <c r="S58" s="146">
        <f t="shared" si="35"/>
        <v>44682</v>
      </c>
      <c r="T58" s="146">
        <f t="shared" si="35"/>
        <v>44713</v>
      </c>
      <c r="U58" s="146">
        <f t="shared" si="35"/>
        <v>44743</v>
      </c>
      <c r="V58" s="146">
        <f t="shared" si="35"/>
        <v>44774</v>
      </c>
      <c r="W58" s="146">
        <f t="shared" si="35"/>
        <v>44805</v>
      </c>
      <c r="X58" s="146">
        <f t="shared" si="35"/>
        <v>44835</v>
      </c>
      <c r="Y58" s="146">
        <f t="shared" si="35"/>
        <v>44866</v>
      </c>
      <c r="Z58" s="146">
        <f t="shared" si="35"/>
        <v>44896</v>
      </c>
      <c r="AA58" s="146">
        <f t="shared" si="35"/>
        <v>44927</v>
      </c>
      <c r="AB58" s="146">
        <f t="shared" si="35"/>
        <v>44958</v>
      </c>
      <c r="AC58" s="146">
        <f t="shared" si="35"/>
        <v>44986</v>
      </c>
      <c r="AD58" s="146">
        <f t="shared" si="35"/>
        <v>45017</v>
      </c>
      <c r="AE58" s="146">
        <f t="shared" si="35"/>
        <v>45047</v>
      </c>
      <c r="AF58" s="146">
        <f t="shared" si="35"/>
        <v>45078</v>
      </c>
      <c r="AG58" s="146">
        <f t="shared" si="35"/>
        <v>45108</v>
      </c>
      <c r="AH58" s="146">
        <f t="shared" si="35"/>
        <v>45139</v>
      </c>
      <c r="AI58" s="146">
        <f t="shared" si="35"/>
        <v>45170</v>
      </c>
      <c r="AJ58" s="146">
        <f t="shared" si="35"/>
        <v>45200</v>
      </c>
      <c r="AK58" s="146">
        <f t="shared" si="35"/>
        <v>45231</v>
      </c>
      <c r="AL58" s="146">
        <f t="shared" si="35"/>
        <v>45261</v>
      </c>
      <c r="AM58" s="146">
        <f t="shared" si="35"/>
        <v>45292</v>
      </c>
      <c r="AN58" s="146">
        <f t="shared" si="35"/>
        <v>45323</v>
      </c>
      <c r="AO58" s="146">
        <f t="shared" si="35"/>
        <v>45352</v>
      </c>
      <c r="AP58" s="146">
        <f t="shared" si="35"/>
        <v>45383</v>
      </c>
      <c r="AQ58" s="146">
        <f t="shared" si="35"/>
        <v>45413</v>
      </c>
      <c r="AR58" s="146">
        <f t="shared" si="35"/>
        <v>45444</v>
      </c>
      <c r="AS58" s="146">
        <f t="shared" si="35"/>
        <v>45474</v>
      </c>
      <c r="AT58" s="146">
        <f t="shared" si="35"/>
        <v>45505</v>
      </c>
      <c r="AU58" s="146">
        <f t="shared" si="35"/>
        <v>45536</v>
      </c>
      <c r="AV58" s="146">
        <f t="shared" si="35"/>
        <v>45566</v>
      </c>
      <c r="AW58" s="146">
        <f t="shared" si="35"/>
        <v>45597</v>
      </c>
      <c r="AX58" s="146">
        <f t="shared" si="35"/>
        <v>45627</v>
      </c>
      <c r="AY58" s="146">
        <f t="shared" si="35"/>
        <v>45658</v>
      </c>
    </row>
    <row r="59" spans="1:51" ht="15" customHeight="1" x14ac:dyDescent="0.25">
      <c r="A59" s="584"/>
      <c r="B59" s="13" t="str">
        <f t="shared" ref="B59:B72" si="36">B41</f>
        <v>Air Comp</v>
      </c>
      <c r="C59" s="26">
        <f>((C5*0.5)-C41)*C78*C93*C$2</f>
        <v>0</v>
      </c>
      <c r="D59" s="26">
        <f>((D5*0.5)+C23-D41)*D78*D93*D$2</f>
        <v>0</v>
      </c>
      <c r="E59" s="26">
        <f t="shared" ref="E59:AY59" si="37">((E5*0.5)+D23-E41)*E78*E93*E$2</f>
        <v>0</v>
      </c>
      <c r="F59" s="26">
        <f t="shared" si="37"/>
        <v>0</v>
      </c>
      <c r="G59" s="26">
        <f t="shared" si="37"/>
        <v>0</v>
      </c>
      <c r="H59" s="26">
        <f t="shared" si="37"/>
        <v>0</v>
      </c>
      <c r="I59" s="26">
        <f t="shared" si="37"/>
        <v>0</v>
      </c>
      <c r="J59" s="26">
        <f t="shared" si="37"/>
        <v>0</v>
      </c>
      <c r="K59" s="26">
        <f t="shared" si="37"/>
        <v>0</v>
      </c>
      <c r="L59" s="26">
        <f t="shared" si="37"/>
        <v>0</v>
      </c>
      <c r="M59" s="26">
        <f t="shared" si="37"/>
        <v>0</v>
      </c>
      <c r="N59" s="26">
        <f t="shared" si="37"/>
        <v>0</v>
      </c>
      <c r="O59" s="26">
        <f t="shared" si="37"/>
        <v>0</v>
      </c>
      <c r="P59" s="26">
        <f t="shared" si="37"/>
        <v>0</v>
      </c>
      <c r="Q59" s="26">
        <f t="shared" si="37"/>
        <v>0</v>
      </c>
      <c r="R59" s="26">
        <f t="shared" si="37"/>
        <v>0</v>
      </c>
      <c r="S59" s="26">
        <f t="shared" si="37"/>
        <v>0</v>
      </c>
      <c r="T59" s="26">
        <f t="shared" si="37"/>
        <v>0</v>
      </c>
      <c r="U59" s="26">
        <f t="shared" si="37"/>
        <v>0</v>
      </c>
      <c r="V59" s="26">
        <f t="shared" si="37"/>
        <v>0</v>
      </c>
      <c r="W59" s="26">
        <f t="shared" si="37"/>
        <v>0</v>
      </c>
      <c r="X59" s="26">
        <f t="shared" si="37"/>
        <v>0</v>
      </c>
      <c r="Y59" s="26">
        <f t="shared" si="37"/>
        <v>0</v>
      </c>
      <c r="Z59" s="26">
        <f t="shared" si="37"/>
        <v>0</v>
      </c>
      <c r="AA59" s="26">
        <f t="shared" si="37"/>
        <v>0</v>
      </c>
      <c r="AB59" s="26">
        <f t="shared" si="37"/>
        <v>0</v>
      </c>
      <c r="AC59" s="26">
        <f t="shared" si="37"/>
        <v>0</v>
      </c>
      <c r="AD59" s="26">
        <f t="shared" si="37"/>
        <v>0</v>
      </c>
      <c r="AE59" s="26">
        <f t="shared" si="37"/>
        <v>0</v>
      </c>
      <c r="AF59" s="26">
        <f t="shared" si="37"/>
        <v>0</v>
      </c>
      <c r="AG59" s="26">
        <f t="shared" si="37"/>
        <v>0</v>
      </c>
      <c r="AH59" s="26">
        <f t="shared" si="37"/>
        <v>0</v>
      </c>
      <c r="AI59" s="26">
        <f t="shared" si="37"/>
        <v>0</v>
      </c>
      <c r="AJ59" s="26">
        <f t="shared" si="37"/>
        <v>0</v>
      </c>
      <c r="AK59" s="26">
        <f t="shared" si="37"/>
        <v>0</v>
      </c>
      <c r="AL59" s="26">
        <f t="shared" si="37"/>
        <v>0</v>
      </c>
      <c r="AM59" s="26">
        <f t="shared" si="37"/>
        <v>0</v>
      </c>
      <c r="AN59" s="26">
        <f t="shared" si="37"/>
        <v>0</v>
      </c>
      <c r="AO59" s="26">
        <f t="shared" si="37"/>
        <v>0</v>
      </c>
      <c r="AP59" s="26">
        <f t="shared" si="37"/>
        <v>0</v>
      </c>
      <c r="AQ59" s="26">
        <f t="shared" si="37"/>
        <v>0</v>
      </c>
      <c r="AR59" s="26">
        <f t="shared" si="37"/>
        <v>0</v>
      </c>
      <c r="AS59" s="26">
        <f t="shared" si="37"/>
        <v>0</v>
      </c>
      <c r="AT59" s="26">
        <f t="shared" si="37"/>
        <v>0</v>
      </c>
      <c r="AU59" s="26">
        <f t="shared" si="37"/>
        <v>0</v>
      </c>
      <c r="AV59" s="26">
        <f t="shared" si="37"/>
        <v>0</v>
      </c>
      <c r="AW59" s="26">
        <f t="shared" si="37"/>
        <v>0</v>
      </c>
      <c r="AX59" s="26">
        <f t="shared" si="37"/>
        <v>0</v>
      </c>
      <c r="AY59" s="26">
        <f t="shared" si="37"/>
        <v>0</v>
      </c>
    </row>
    <row r="60" spans="1:51" ht="15.75" x14ac:dyDescent="0.25">
      <c r="A60" s="584"/>
      <c r="B60" s="13" t="str">
        <f t="shared" si="36"/>
        <v>Building Shell</v>
      </c>
      <c r="C60" s="26">
        <f>((C6*0.5)-C42)*C79*C94*C$2</f>
        <v>0</v>
      </c>
      <c r="D60" s="26">
        <f t="shared" ref="D60:AY60" si="38">((D6*0.5)+C24-D42)*D79*D94*D$2</f>
        <v>0</v>
      </c>
      <c r="E60" s="26">
        <f t="shared" si="38"/>
        <v>0</v>
      </c>
      <c r="F60" s="26">
        <f t="shared" si="38"/>
        <v>0</v>
      </c>
      <c r="G60" s="26">
        <f t="shared" si="38"/>
        <v>0</v>
      </c>
      <c r="H60" s="26">
        <f t="shared" si="38"/>
        <v>0</v>
      </c>
      <c r="I60" s="26">
        <f t="shared" si="38"/>
        <v>0</v>
      </c>
      <c r="J60" s="26">
        <f t="shared" si="38"/>
        <v>0</v>
      </c>
      <c r="K60" s="26">
        <f t="shared" si="38"/>
        <v>0</v>
      </c>
      <c r="L60" s="26">
        <f t="shared" si="38"/>
        <v>0</v>
      </c>
      <c r="M60" s="26">
        <f t="shared" si="38"/>
        <v>0</v>
      </c>
      <c r="N60" s="26">
        <f t="shared" si="38"/>
        <v>0</v>
      </c>
      <c r="O60" s="26">
        <f t="shared" si="38"/>
        <v>0</v>
      </c>
      <c r="P60" s="26">
        <f t="shared" si="38"/>
        <v>0</v>
      </c>
      <c r="Q60" s="26">
        <f t="shared" si="38"/>
        <v>0</v>
      </c>
      <c r="R60" s="26">
        <f t="shared" si="38"/>
        <v>0</v>
      </c>
      <c r="S60" s="26">
        <f t="shared" si="38"/>
        <v>0</v>
      </c>
      <c r="T60" s="26">
        <f t="shared" si="38"/>
        <v>0</v>
      </c>
      <c r="U60" s="26">
        <f t="shared" si="38"/>
        <v>0</v>
      </c>
      <c r="V60" s="26">
        <f t="shared" si="38"/>
        <v>0</v>
      </c>
      <c r="W60" s="26">
        <f t="shared" si="38"/>
        <v>0</v>
      </c>
      <c r="X60" s="26">
        <f t="shared" si="38"/>
        <v>0</v>
      </c>
      <c r="Y60" s="26">
        <f t="shared" si="38"/>
        <v>0</v>
      </c>
      <c r="Z60" s="26">
        <f t="shared" si="38"/>
        <v>0</v>
      </c>
      <c r="AA60" s="26">
        <f t="shared" si="38"/>
        <v>0</v>
      </c>
      <c r="AB60" s="26">
        <f t="shared" si="38"/>
        <v>0</v>
      </c>
      <c r="AC60" s="26">
        <f t="shared" si="38"/>
        <v>0</v>
      </c>
      <c r="AD60" s="26">
        <f t="shared" si="38"/>
        <v>0</v>
      </c>
      <c r="AE60" s="26">
        <f t="shared" si="38"/>
        <v>0</v>
      </c>
      <c r="AF60" s="26">
        <f t="shared" si="38"/>
        <v>0</v>
      </c>
      <c r="AG60" s="26">
        <f t="shared" si="38"/>
        <v>0</v>
      </c>
      <c r="AH60" s="26">
        <f t="shared" si="38"/>
        <v>0</v>
      </c>
      <c r="AI60" s="26">
        <f t="shared" si="38"/>
        <v>0</v>
      </c>
      <c r="AJ60" s="26">
        <f t="shared" si="38"/>
        <v>0</v>
      </c>
      <c r="AK60" s="26">
        <f t="shared" si="38"/>
        <v>0</v>
      </c>
      <c r="AL60" s="26">
        <f t="shared" si="38"/>
        <v>0</v>
      </c>
      <c r="AM60" s="26">
        <f t="shared" si="38"/>
        <v>0</v>
      </c>
      <c r="AN60" s="26">
        <f t="shared" si="38"/>
        <v>0</v>
      </c>
      <c r="AO60" s="26">
        <f t="shared" si="38"/>
        <v>0</v>
      </c>
      <c r="AP60" s="26">
        <f t="shared" si="38"/>
        <v>0</v>
      </c>
      <c r="AQ60" s="26">
        <f t="shared" si="38"/>
        <v>0</v>
      </c>
      <c r="AR60" s="26">
        <f t="shared" si="38"/>
        <v>0</v>
      </c>
      <c r="AS60" s="26">
        <f t="shared" si="38"/>
        <v>0</v>
      </c>
      <c r="AT60" s="26">
        <f t="shared" si="38"/>
        <v>0</v>
      </c>
      <c r="AU60" s="26">
        <f t="shared" si="38"/>
        <v>0</v>
      </c>
      <c r="AV60" s="26">
        <f t="shared" si="38"/>
        <v>0</v>
      </c>
      <c r="AW60" s="26">
        <f t="shared" si="38"/>
        <v>0</v>
      </c>
      <c r="AX60" s="26">
        <f t="shared" si="38"/>
        <v>0</v>
      </c>
      <c r="AY60" s="26">
        <f t="shared" si="38"/>
        <v>0</v>
      </c>
    </row>
    <row r="61" spans="1:51" ht="15.75" x14ac:dyDescent="0.25">
      <c r="A61" s="584"/>
      <c r="B61" s="13" t="str">
        <f t="shared" si="36"/>
        <v>Cooking</v>
      </c>
      <c r="C61" s="26">
        <f t="shared" ref="C61:C71" si="39">((C7*0.5)-C43)*C80*C95*C$2</f>
        <v>0</v>
      </c>
      <c r="D61" s="26">
        <f t="shared" ref="D61:AY61" si="40">((D7*0.5)+C25-D43)*D80*D95*D$2</f>
        <v>0</v>
      </c>
      <c r="E61" s="26">
        <f t="shared" si="40"/>
        <v>0</v>
      </c>
      <c r="F61" s="26">
        <f t="shared" si="40"/>
        <v>0</v>
      </c>
      <c r="G61" s="26">
        <f t="shared" si="40"/>
        <v>0</v>
      </c>
      <c r="H61" s="26">
        <f t="shared" si="40"/>
        <v>0</v>
      </c>
      <c r="I61" s="26">
        <f t="shared" si="40"/>
        <v>0</v>
      </c>
      <c r="J61" s="26">
        <f t="shared" si="40"/>
        <v>0</v>
      </c>
      <c r="K61" s="26">
        <f t="shared" si="40"/>
        <v>0</v>
      </c>
      <c r="L61" s="26">
        <f t="shared" si="40"/>
        <v>0</v>
      </c>
      <c r="M61" s="26">
        <f t="shared" si="40"/>
        <v>0</v>
      </c>
      <c r="N61" s="26">
        <f t="shared" si="40"/>
        <v>0</v>
      </c>
      <c r="O61" s="26">
        <f t="shared" si="40"/>
        <v>0</v>
      </c>
      <c r="P61" s="26">
        <f t="shared" si="40"/>
        <v>0</v>
      </c>
      <c r="Q61" s="26">
        <f t="shared" si="40"/>
        <v>0</v>
      </c>
      <c r="R61" s="26">
        <f t="shared" si="40"/>
        <v>0</v>
      </c>
      <c r="S61" s="26">
        <f t="shared" si="40"/>
        <v>0</v>
      </c>
      <c r="T61" s="26">
        <f t="shared" si="40"/>
        <v>0</v>
      </c>
      <c r="U61" s="26">
        <f t="shared" si="40"/>
        <v>0</v>
      </c>
      <c r="V61" s="26">
        <f t="shared" si="40"/>
        <v>0</v>
      </c>
      <c r="W61" s="26">
        <f t="shared" si="40"/>
        <v>0</v>
      </c>
      <c r="X61" s="26">
        <f t="shared" si="40"/>
        <v>0</v>
      </c>
      <c r="Y61" s="26">
        <f t="shared" si="40"/>
        <v>0</v>
      </c>
      <c r="Z61" s="26">
        <f t="shared" si="40"/>
        <v>0</v>
      </c>
      <c r="AA61" s="26">
        <f t="shared" si="40"/>
        <v>0</v>
      </c>
      <c r="AB61" s="26">
        <f t="shared" si="40"/>
        <v>0</v>
      </c>
      <c r="AC61" s="26">
        <f t="shared" si="40"/>
        <v>0</v>
      </c>
      <c r="AD61" s="26">
        <f t="shared" si="40"/>
        <v>0</v>
      </c>
      <c r="AE61" s="26">
        <f t="shared" si="40"/>
        <v>0</v>
      </c>
      <c r="AF61" s="26">
        <f t="shared" si="40"/>
        <v>0</v>
      </c>
      <c r="AG61" s="26">
        <f t="shared" si="40"/>
        <v>0</v>
      </c>
      <c r="AH61" s="26">
        <f t="shared" si="40"/>
        <v>0</v>
      </c>
      <c r="AI61" s="26">
        <f t="shared" si="40"/>
        <v>0</v>
      </c>
      <c r="AJ61" s="26">
        <f t="shared" si="40"/>
        <v>0</v>
      </c>
      <c r="AK61" s="26">
        <f t="shared" si="40"/>
        <v>0</v>
      </c>
      <c r="AL61" s="26">
        <f t="shared" si="40"/>
        <v>0</v>
      </c>
      <c r="AM61" s="26">
        <f t="shared" si="40"/>
        <v>0</v>
      </c>
      <c r="AN61" s="26">
        <f t="shared" si="40"/>
        <v>0</v>
      </c>
      <c r="AO61" s="26">
        <f t="shared" si="40"/>
        <v>0</v>
      </c>
      <c r="AP61" s="26">
        <f t="shared" si="40"/>
        <v>0</v>
      </c>
      <c r="AQ61" s="26">
        <f t="shared" si="40"/>
        <v>0</v>
      </c>
      <c r="AR61" s="26">
        <f t="shared" si="40"/>
        <v>0</v>
      </c>
      <c r="AS61" s="26">
        <f t="shared" si="40"/>
        <v>0</v>
      </c>
      <c r="AT61" s="26">
        <f t="shared" si="40"/>
        <v>0</v>
      </c>
      <c r="AU61" s="26">
        <f t="shared" si="40"/>
        <v>0</v>
      </c>
      <c r="AV61" s="26">
        <f t="shared" si="40"/>
        <v>0</v>
      </c>
      <c r="AW61" s="26">
        <f t="shared" si="40"/>
        <v>0</v>
      </c>
      <c r="AX61" s="26">
        <f t="shared" si="40"/>
        <v>0</v>
      </c>
      <c r="AY61" s="26">
        <f t="shared" si="40"/>
        <v>0</v>
      </c>
    </row>
    <row r="62" spans="1:51" ht="15.75" x14ac:dyDescent="0.25">
      <c r="A62" s="584"/>
      <c r="B62" s="13" t="str">
        <f t="shared" si="36"/>
        <v>Cooling</v>
      </c>
      <c r="C62" s="26">
        <f t="shared" si="39"/>
        <v>0</v>
      </c>
      <c r="D62" s="26">
        <f t="shared" ref="D62:AY62" si="41">((D8*0.5)+C26-D44)*D81*D96*D$2</f>
        <v>0</v>
      </c>
      <c r="E62" s="26">
        <f t="shared" si="41"/>
        <v>0</v>
      </c>
      <c r="F62" s="26">
        <f t="shared" si="41"/>
        <v>0</v>
      </c>
      <c r="G62" s="26">
        <f t="shared" si="41"/>
        <v>0</v>
      </c>
      <c r="H62" s="26">
        <f t="shared" si="41"/>
        <v>0</v>
      </c>
      <c r="I62" s="26">
        <f t="shared" si="41"/>
        <v>0</v>
      </c>
      <c r="J62" s="26">
        <f t="shared" si="41"/>
        <v>0</v>
      </c>
      <c r="K62" s="26">
        <f t="shared" si="41"/>
        <v>0</v>
      </c>
      <c r="L62" s="26">
        <f t="shared" si="41"/>
        <v>0</v>
      </c>
      <c r="M62" s="26">
        <f t="shared" si="41"/>
        <v>0</v>
      </c>
      <c r="N62" s="26">
        <f t="shared" si="41"/>
        <v>0</v>
      </c>
      <c r="O62" s="26">
        <f t="shared" si="41"/>
        <v>0</v>
      </c>
      <c r="P62" s="26">
        <f t="shared" si="41"/>
        <v>0</v>
      </c>
      <c r="Q62" s="26">
        <f t="shared" si="41"/>
        <v>0</v>
      </c>
      <c r="R62" s="26">
        <f t="shared" si="41"/>
        <v>0</v>
      </c>
      <c r="S62" s="26">
        <f t="shared" si="41"/>
        <v>0</v>
      </c>
      <c r="T62" s="26">
        <f t="shared" si="41"/>
        <v>0</v>
      </c>
      <c r="U62" s="26">
        <f t="shared" si="41"/>
        <v>0</v>
      </c>
      <c r="V62" s="26">
        <f t="shared" si="41"/>
        <v>0</v>
      </c>
      <c r="W62" s="26">
        <f t="shared" si="41"/>
        <v>0</v>
      </c>
      <c r="X62" s="26">
        <f t="shared" si="41"/>
        <v>0</v>
      </c>
      <c r="Y62" s="26">
        <f t="shared" si="41"/>
        <v>0</v>
      </c>
      <c r="Z62" s="26">
        <f t="shared" si="41"/>
        <v>0</v>
      </c>
      <c r="AA62" s="26">
        <f t="shared" si="41"/>
        <v>0</v>
      </c>
      <c r="AB62" s="26">
        <f t="shared" si="41"/>
        <v>0</v>
      </c>
      <c r="AC62" s="26">
        <f t="shared" si="41"/>
        <v>0</v>
      </c>
      <c r="AD62" s="26">
        <f t="shared" si="41"/>
        <v>0</v>
      </c>
      <c r="AE62" s="26">
        <f t="shared" si="41"/>
        <v>0</v>
      </c>
      <c r="AF62" s="26">
        <f t="shared" si="41"/>
        <v>0</v>
      </c>
      <c r="AG62" s="26">
        <f t="shared" si="41"/>
        <v>0</v>
      </c>
      <c r="AH62" s="26">
        <f t="shared" si="41"/>
        <v>0</v>
      </c>
      <c r="AI62" s="26">
        <f t="shared" si="41"/>
        <v>0</v>
      </c>
      <c r="AJ62" s="26">
        <f t="shared" si="41"/>
        <v>0</v>
      </c>
      <c r="AK62" s="26">
        <f t="shared" si="41"/>
        <v>0</v>
      </c>
      <c r="AL62" s="26">
        <f t="shared" si="41"/>
        <v>0</v>
      </c>
      <c r="AM62" s="26">
        <f t="shared" si="41"/>
        <v>0</v>
      </c>
      <c r="AN62" s="26">
        <f t="shared" si="41"/>
        <v>0</v>
      </c>
      <c r="AO62" s="26">
        <f t="shared" si="41"/>
        <v>0</v>
      </c>
      <c r="AP62" s="26">
        <f t="shared" si="41"/>
        <v>0</v>
      </c>
      <c r="AQ62" s="26">
        <f t="shared" si="41"/>
        <v>0</v>
      </c>
      <c r="AR62" s="26">
        <f t="shared" si="41"/>
        <v>0</v>
      </c>
      <c r="AS62" s="26">
        <f t="shared" si="41"/>
        <v>0</v>
      </c>
      <c r="AT62" s="26">
        <f t="shared" si="41"/>
        <v>0</v>
      </c>
      <c r="AU62" s="26">
        <f t="shared" si="41"/>
        <v>0</v>
      </c>
      <c r="AV62" s="26">
        <f t="shared" si="41"/>
        <v>0</v>
      </c>
      <c r="AW62" s="26">
        <f t="shared" si="41"/>
        <v>0</v>
      </c>
      <c r="AX62" s="26">
        <f t="shared" si="41"/>
        <v>0</v>
      </c>
      <c r="AY62" s="26">
        <f t="shared" si="41"/>
        <v>0</v>
      </c>
    </row>
    <row r="63" spans="1:51" ht="15.75" x14ac:dyDescent="0.25">
      <c r="A63" s="584"/>
      <c r="B63" s="13" t="str">
        <f t="shared" si="36"/>
        <v>Ext Lighting</v>
      </c>
      <c r="C63" s="26">
        <f t="shared" si="39"/>
        <v>0</v>
      </c>
      <c r="D63" s="26">
        <f t="shared" ref="D63:AY63" si="42">((D9*0.5)+C27-D45)*D82*D97*D$2</f>
        <v>0</v>
      </c>
      <c r="E63" s="26">
        <f t="shared" si="42"/>
        <v>0</v>
      </c>
      <c r="F63" s="26">
        <f t="shared" si="42"/>
        <v>0</v>
      </c>
      <c r="G63" s="26">
        <f t="shared" si="42"/>
        <v>0</v>
      </c>
      <c r="H63" s="26">
        <f t="shared" si="42"/>
        <v>0</v>
      </c>
      <c r="I63" s="26">
        <f t="shared" si="42"/>
        <v>0</v>
      </c>
      <c r="J63" s="26">
        <f t="shared" si="42"/>
        <v>0</v>
      </c>
      <c r="K63" s="26">
        <f t="shared" si="42"/>
        <v>0</v>
      </c>
      <c r="L63" s="26">
        <f t="shared" si="42"/>
        <v>0</v>
      </c>
      <c r="M63" s="26">
        <f t="shared" si="42"/>
        <v>0</v>
      </c>
      <c r="N63" s="26">
        <f t="shared" si="42"/>
        <v>0</v>
      </c>
      <c r="O63" s="26">
        <f t="shared" si="42"/>
        <v>0</v>
      </c>
      <c r="P63" s="26">
        <f t="shared" si="42"/>
        <v>0</v>
      </c>
      <c r="Q63" s="26">
        <f t="shared" si="42"/>
        <v>0</v>
      </c>
      <c r="R63" s="26">
        <f t="shared" si="42"/>
        <v>0</v>
      </c>
      <c r="S63" s="26">
        <f t="shared" si="42"/>
        <v>0</v>
      </c>
      <c r="T63" s="26">
        <f t="shared" si="42"/>
        <v>0</v>
      </c>
      <c r="U63" s="26">
        <f t="shared" si="42"/>
        <v>0</v>
      </c>
      <c r="V63" s="26">
        <f t="shared" si="42"/>
        <v>0</v>
      </c>
      <c r="W63" s="26">
        <f t="shared" si="42"/>
        <v>0</v>
      </c>
      <c r="X63" s="26">
        <f t="shared" si="42"/>
        <v>0</v>
      </c>
      <c r="Y63" s="26">
        <f t="shared" si="42"/>
        <v>0</v>
      </c>
      <c r="Z63" s="26">
        <f t="shared" si="42"/>
        <v>0</v>
      </c>
      <c r="AA63" s="26">
        <f t="shared" si="42"/>
        <v>0</v>
      </c>
      <c r="AB63" s="26">
        <f t="shared" si="42"/>
        <v>0</v>
      </c>
      <c r="AC63" s="26">
        <f t="shared" si="42"/>
        <v>0</v>
      </c>
      <c r="AD63" s="26">
        <f t="shared" si="42"/>
        <v>0</v>
      </c>
      <c r="AE63" s="26">
        <f t="shared" si="42"/>
        <v>0</v>
      </c>
      <c r="AF63" s="26">
        <f t="shared" si="42"/>
        <v>0</v>
      </c>
      <c r="AG63" s="26">
        <f t="shared" si="42"/>
        <v>0</v>
      </c>
      <c r="AH63" s="26">
        <f t="shared" si="42"/>
        <v>0</v>
      </c>
      <c r="AI63" s="26">
        <f t="shared" si="42"/>
        <v>0</v>
      </c>
      <c r="AJ63" s="26">
        <f t="shared" si="42"/>
        <v>0</v>
      </c>
      <c r="AK63" s="26">
        <f t="shared" si="42"/>
        <v>0</v>
      </c>
      <c r="AL63" s="26">
        <f t="shared" si="42"/>
        <v>0</v>
      </c>
      <c r="AM63" s="26">
        <f t="shared" si="42"/>
        <v>0</v>
      </c>
      <c r="AN63" s="26">
        <f t="shared" si="42"/>
        <v>0</v>
      </c>
      <c r="AO63" s="26">
        <f t="shared" si="42"/>
        <v>0</v>
      </c>
      <c r="AP63" s="26">
        <f t="shared" si="42"/>
        <v>0</v>
      </c>
      <c r="AQ63" s="26">
        <f t="shared" si="42"/>
        <v>0</v>
      </c>
      <c r="AR63" s="26">
        <f t="shared" si="42"/>
        <v>0</v>
      </c>
      <c r="AS63" s="26">
        <f t="shared" si="42"/>
        <v>0</v>
      </c>
      <c r="AT63" s="26">
        <f t="shared" si="42"/>
        <v>0</v>
      </c>
      <c r="AU63" s="26">
        <f t="shared" si="42"/>
        <v>0</v>
      </c>
      <c r="AV63" s="26">
        <f t="shared" si="42"/>
        <v>0</v>
      </c>
      <c r="AW63" s="26">
        <f t="shared" si="42"/>
        <v>0</v>
      </c>
      <c r="AX63" s="26">
        <f t="shared" si="42"/>
        <v>0</v>
      </c>
      <c r="AY63" s="26">
        <f t="shared" si="42"/>
        <v>0</v>
      </c>
    </row>
    <row r="64" spans="1:51" ht="15.75" x14ac:dyDescent="0.25">
      <c r="A64" s="584"/>
      <c r="B64" s="13" t="str">
        <f t="shared" si="36"/>
        <v>Heating</v>
      </c>
      <c r="C64" s="26">
        <f t="shared" si="39"/>
        <v>0</v>
      </c>
      <c r="D64" s="26">
        <f t="shared" ref="D64:AY64" si="43">((D10*0.5)+C28-D46)*D83*D98*D$2</f>
        <v>0</v>
      </c>
      <c r="E64" s="26">
        <f t="shared" si="43"/>
        <v>0</v>
      </c>
      <c r="F64" s="26">
        <f t="shared" si="43"/>
        <v>0</v>
      </c>
      <c r="G64" s="26">
        <f t="shared" si="43"/>
        <v>0</v>
      </c>
      <c r="H64" s="26">
        <f t="shared" si="43"/>
        <v>0</v>
      </c>
      <c r="I64" s="26">
        <f t="shared" si="43"/>
        <v>0</v>
      </c>
      <c r="J64" s="26">
        <f t="shared" si="43"/>
        <v>0</v>
      </c>
      <c r="K64" s="26">
        <f t="shared" si="43"/>
        <v>0</v>
      </c>
      <c r="L64" s="26">
        <f t="shared" si="43"/>
        <v>0</v>
      </c>
      <c r="M64" s="26">
        <f t="shared" si="43"/>
        <v>0</v>
      </c>
      <c r="N64" s="26">
        <f t="shared" si="43"/>
        <v>0</v>
      </c>
      <c r="O64" s="26">
        <f t="shared" si="43"/>
        <v>0</v>
      </c>
      <c r="P64" s="26">
        <f t="shared" si="43"/>
        <v>0</v>
      </c>
      <c r="Q64" s="26">
        <f t="shared" si="43"/>
        <v>0</v>
      </c>
      <c r="R64" s="26">
        <f t="shared" si="43"/>
        <v>0</v>
      </c>
      <c r="S64" s="26">
        <f t="shared" si="43"/>
        <v>0</v>
      </c>
      <c r="T64" s="26">
        <f t="shared" si="43"/>
        <v>0</v>
      </c>
      <c r="U64" s="26">
        <f t="shared" si="43"/>
        <v>0</v>
      </c>
      <c r="V64" s="26">
        <f t="shared" si="43"/>
        <v>0</v>
      </c>
      <c r="W64" s="26">
        <f t="shared" si="43"/>
        <v>0</v>
      </c>
      <c r="X64" s="26">
        <f t="shared" si="43"/>
        <v>0</v>
      </c>
      <c r="Y64" s="26">
        <f t="shared" si="43"/>
        <v>0</v>
      </c>
      <c r="Z64" s="26">
        <f t="shared" si="43"/>
        <v>0</v>
      </c>
      <c r="AA64" s="26">
        <f t="shared" si="43"/>
        <v>0</v>
      </c>
      <c r="AB64" s="26">
        <f t="shared" si="43"/>
        <v>0</v>
      </c>
      <c r="AC64" s="26">
        <f t="shared" si="43"/>
        <v>0</v>
      </c>
      <c r="AD64" s="26">
        <f t="shared" si="43"/>
        <v>0</v>
      </c>
      <c r="AE64" s="26">
        <f t="shared" si="43"/>
        <v>0</v>
      </c>
      <c r="AF64" s="26">
        <f t="shared" si="43"/>
        <v>0</v>
      </c>
      <c r="AG64" s="26">
        <f t="shared" si="43"/>
        <v>0</v>
      </c>
      <c r="AH64" s="26">
        <f t="shared" si="43"/>
        <v>0</v>
      </c>
      <c r="AI64" s="26">
        <f t="shared" si="43"/>
        <v>0</v>
      </c>
      <c r="AJ64" s="26">
        <f t="shared" si="43"/>
        <v>0</v>
      </c>
      <c r="AK64" s="26">
        <f t="shared" si="43"/>
        <v>0</v>
      </c>
      <c r="AL64" s="26">
        <f t="shared" si="43"/>
        <v>0</v>
      </c>
      <c r="AM64" s="26">
        <f t="shared" si="43"/>
        <v>0</v>
      </c>
      <c r="AN64" s="26">
        <f t="shared" si="43"/>
        <v>0</v>
      </c>
      <c r="AO64" s="26">
        <f t="shared" si="43"/>
        <v>0</v>
      </c>
      <c r="AP64" s="26">
        <f t="shared" si="43"/>
        <v>0</v>
      </c>
      <c r="AQ64" s="26">
        <f t="shared" si="43"/>
        <v>0</v>
      </c>
      <c r="AR64" s="26">
        <f t="shared" si="43"/>
        <v>0</v>
      </c>
      <c r="AS64" s="26">
        <f t="shared" si="43"/>
        <v>0</v>
      </c>
      <c r="AT64" s="26">
        <f t="shared" si="43"/>
        <v>0</v>
      </c>
      <c r="AU64" s="26">
        <f t="shared" si="43"/>
        <v>0</v>
      </c>
      <c r="AV64" s="26">
        <f t="shared" si="43"/>
        <v>0</v>
      </c>
      <c r="AW64" s="26">
        <f t="shared" si="43"/>
        <v>0</v>
      </c>
      <c r="AX64" s="26">
        <f t="shared" si="43"/>
        <v>0</v>
      </c>
      <c r="AY64" s="26">
        <f t="shared" si="43"/>
        <v>0</v>
      </c>
    </row>
    <row r="65" spans="1:53" ht="15.75" x14ac:dyDescent="0.25">
      <c r="A65" s="584"/>
      <c r="B65" s="13" t="str">
        <f t="shared" si="36"/>
        <v>HVAC</v>
      </c>
      <c r="C65" s="26">
        <f t="shared" si="39"/>
        <v>0</v>
      </c>
      <c r="D65" s="26">
        <f t="shared" ref="D65:AY65" si="44">((D11*0.5)+C29-D47)*D84*D99*D$2</f>
        <v>0</v>
      </c>
      <c r="E65" s="26">
        <f t="shared" si="44"/>
        <v>0</v>
      </c>
      <c r="F65" s="26">
        <f t="shared" si="44"/>
        <v>0</v>
      </c>
      <c r="G65" s="26">
        <f t="shared" si="44"/>
        <v>0</v>
      </c>
      <c r="H65" s="26">
        <f t="shared" si="44"/>
        <v>0</v>
      </c>
      <c r="I65" s="26">
        <f t="shared" si="44"/>
        <v>0</v>
      </c>
      <c r="J65" s="26">
        <f t="shared" si="44"/>
        <v>0</v>
      </c>
      <c r="K65" s="26">
        <f t="shared" si="44"/>
        <v>0</v>
      </c>
      <c r="L65" s="26">
        <f t="shared" si="44"/>
        <v>0</v>
      </c>
      <c r="M65" s="26">
        <f t="shared" si="44"/>
        <v>0</v>
      </c>
      <c r="N65" s="26">
        <f t="shared" si="44"/>
        <v>0</v>
      </c>
      <c r="O65" s="26">
        <f t="shared" si="44"/>
        <v>0</v>
      </c>
      <c r="P65" s="26">
        <f t="shared" si="44"/>
        <v>0</v>
      </c>
      <c r="Q65" s="26">
        <f t="shared" si="44"/>
        <v>0</v>
      </c>
      <c r="R65" s="26">
        <f t="shared" si="44"/>
        <v>0</v>
      </c>
      <c r="S65" s="26">
        <f t="shared" si="44"/>
        <v>0</v>
      </c>
      <c r="T65" s="26">
        <f t="shared" si="44"/>
        <v>0</v>
      </c>
      <c r="U65" s="26">
        <f t="shared" si="44"/>
        <v>0</v>
      </c>
      <c r="V65" s="26">
        <f t="shared" si="44"/>
        <v>0</v>
      </c>
      <c r="W65" s="26">
        <f t="shared" si="44"/>
        <v>0</v>
      </c>
      <c r="X65" s="26">
        <f t="shared" si="44"/>
        <v>0</v>
      </c>
      <c r="Y65" s="26">
        <f t="shared" si="44"/>
        <v>0</v>
      </c>
      <c r="Z65" s="26">
        <f t="shared" si="44"/>
        <v>0</v>
      </c>
      <c r="AA65" s="26">
        <f t="shared" si="44"/>
        <v>0</v>
      </c>
      <c r="AB65" s="26">
        <f t="shared" si="44"/>
        <v>0</v>
      </c>
      <c r="AC65" s="26">
        <f t="shared" si="44"/>
        <v>0</v>
      </c>
      <c r="AD65" s="26">
        <f t="shared" si="44"/>
        <v>0</v>
      </c>
      <c r="AE65" s="26">
        <f t="shared" si="44"/>
        <v>0</v>
      </c>
      <c r="AF65" s="26">
        <f t="shared" si="44"/>
        <v>0</v>
      </c>
      <c r="AG65" s="26">
        <f t="shared" si="44"/>
        <v>0</v>
      </c>
      <c r="AH65" s="26">
        <f t="shared" si="44"/>
        <v>0</v>
      </c>
      <c r="AI65" s="26">
        <f t="shared" si="44"/>
        <v>0</v>
      </c>
      <c r="AJ65" s="26">
        <f t="shared" si="44"/>
        <v>0</v>
      </c>
      <c r="AK65" s="26">
        <f t="shared" si="44"/>
        <v>0</v>
      </c>
      <c r="AL65" s="26">
        <f t="shared" si="44"/>
        <v>0</v>
      </c>
      <c r="AM65" s="26">
        <f t="shared" si="44"/>
        <v>0</v>
      </c>
      <c r="AN65" s="26">
        <f t="shared" si="44"/>
        <v>0</v>
      </c>
      <c r="AO65" s="26">
        <f t="shared" si="44"/>
        <v>0</v>
      </c>
      <c r="AP65" s="26">
        <f t="shared" si="44"/>
        <v>0</v>
      </c>
      <c r="AQ65" s="26">
        <f t="shared" si="44"/>
        <v>0</v>
      </c>
      <c r="AR65" s="26">
        <f t="shared" si="44"/>
        <v>0</v>
      </c>
      <c r="AS65" s="26">
        <f t="shared" si="44"/>
        <v>0</v>
      </c>
      <c r="AT65" s="26">
        <f t="shared" si="44"/>
        <v>0</v>
      </c>
      <c r="AU65" s="26">
        <f t="shared" si="44"/>
        <v>0</v>
      </c>
      <c r="AV65" s="26">
        <f t="shared" si="44"/>
        <v>0</v>
      </c>
      <c r="AW65" s="26">
        <f t="shared" si="44"/>
        <v>0</v>
      </c>
      <c r="AX65" s="26">
        <f t="shared" si="44"/>
        <v>0</v>
      </c>
      <c r="AY65" s="26">
        <f t="shared" si="44"/>
        <v>0</v>
      </c>
    </row>
    <row r="66" spans="1:53" ht="15.75" x14ac:dyDescent="0.25">
      <c r="A66" s="584"/>
      <c r="B66" s="13" t="str">
        <f t="shared" si="36"/>
        <v>Lighting</v>
      </c>
      <c r="C66" s="26">
        <f t="shared" si="39"/>
        <v>0</v>
      </c>
      <c r="D66" s="26">
        <f t="shared" ref="D66:AY66" si="45">((D12*0.5)+C30-D48)*D85*D100*D$2</f>
        <v>0</v>
      </c>
      <c r="E66" s="26">
        <f t="shared" si="45"/>
        <v>0</v>
      </c>
      <c r="F66" s="26">
        <f t="shared" si="45"/>
        <v>0</v>
      </c>
      <c r="G66" s="26">
        <f t="shared" si="45"/>
        <v>0</v>
      </c>
      <c r="H66" s="26">
        <f t="shared" si="45"/>
        <v>0</v>
      </c>
      <c r="I66" s="26">
        <f t="shared" si="45"/>
        <v>0</v>
      </c>
      <c r="J66" s="26">
        <f t="shared" si="45"/>
        <v>0</v>
      </c>
      <c r="K66" s="26">
        <f t="shared" si="45"/>
        <v>0</v>
      </c>
      <c r="L66" s="26">
        <f t="shared" si="45"/>
        <v>0</v>
      </c>
      <c r="M66" s="26">
        <f t="shared" si="45"/>
        <v>0</v>
      </c>
      <c r="N66" s="26">
        <f t="shared" si="45"/>
        <v>0</v>
      </c>
      <c r="O66" s="26">
        <f t="shared" si="45"/>
        <v>0</v>
      </c>
      <c r="P66" s="26">
        <f t="shared" si="45"/>
        <v>0</v>
      </c>
      <c r="Q66" s="26">
        <f t="shared" si="45"/>
        <v>0</v>
      </c>
      <c r="R66" s="26">
        <f t="shared" si="45"/>
        <v>0</v>
      </c>
      <c r="S66" s="26">
        <f t="shared" si="45"/>
        <v>0</v>
      </c>
      <c r="T66" s="26">
        <f t="shared" si="45"/>
        <v>0</v>
      </c>
      <c r="U66" s="26">
        <f t="shared" si="45"/>
        <v>0</v>
      </c>
      <c r="V66" s="26">
        <f t="shared" si="45"/>
        <v>0</v>
      </c>
      <c r="W66" s="26">
        <f t="shared" si="45"/>
        <v>0</v>
      </c>
      <c r="X66" s="26">
        <f t="shared" si="45"/>
        <v>0</v>
      </c>
      <c r="Y66" s="26">
        <f t="shared" si="45"/>
        <v>0</v>
      </c>
      <c r="Z66" s="26">
        <f t="shared" si="45"/>
        <v>0</v>
      </c>
      <c r="AA66" s="26">
        <f t="shared" si="45"/>
        <v>0</v>
      </c>
      <c r="AB66" s="26">
        <f t="shared" si="45"/>
        <v>0</v>
      </c>
      <c r="AC66" s="26">
        <f t="shared" si="45"/>
        <v>0</v>
      </c>
      <c r="AD66" s="26">
        <f t="shared" si="45"/>
        <v>0</v>
      </c>
      <c r="AE66" s="26">
        <f t="shared" si="45"/>
        <v>0</v>
      </c>
      <c r="AF66" s="26">
        <f t="shared" si="45"/>
        <v>0</v>
      </c>
      <c r="AG66" s="26">
        <f t="shared" si="45"/>
        <v>0</v>
      </c>
      <c r="AH66" s="26">
        <f t="shared" si="45"/>
        <v>0</v>
      </c>
      <c r="AI66" s="26">
        <f t="shared" si="45"/>
        <v>0</v>
      </c>
      <c r="AJ66" s="26">
        <f t="shared" si="45"/>
        <v>0</v>
      </c>
      <c r="AK66" s="26">
        <f t="shared" si="45"/>
        <v>0</v>
      </c>
      <c r="AL66" s="26">
        <f t="shared" si="45"/>
        <v>0</v>
      </c>
      <c r="AM66" s="26">
        <f t="shared" si="45"/>
        <v>0</v>
      </c>
      <c r="AN66" s="26">
        <f t="shared" si="45"/>
        <v>0</v>
      </c>
      <c r="AO66" s="26">
        <f t="shared" si="45"/>
        <v>0</v>
      </c>
      <c r="AP66" s="26">
        <f t="shared" si="45"/>
        <v>0</v>
      </c>
      <c r="AQ66" s="26">
        <f t="shared" si="45"/>
        <v>0</v>
      </c>
      <c r="AR66" s="26">
        <f t="shared" si="45"/>
        <v>0</v>
      </c>
      <c r="AS66" s="26">
        <f t="shared" si="45"/>
        <v>0</v>
      </c>
      <c r="AT66" s="26">
        <f t="shared" si="45"/>
        <v>0</v>
      </c>
      <c r="AU66" s="26">
        <f t="shared" si="45"/>
        <v>0</v>
      </c>
      <c r="AV66" s="26">
        <f t="shared" si="45"/>
        <v>0</v>
      </c>
      <c r="AW66" s="26">
        <f t="shared" si="45"/>
        <v>0</v>
      </c>
      <c r="AX66" s="26">
        <f t="shared" si="45"/>
        <v>0</v>
      </c>
      <c r="AY66" s="26">
        <f t="shared" si="45"/>
        <v>0</v>
      </c>
    </row>
    <row r="67" spans="1:53" ht="15.75" x14ac:dyDescent="0.25">
      <c r="A67" s="584"/>
      <c r="B67" s="13" t="str">
        <f t="shared" si="36"/>
        <v>Miscellaneous</v>
      </c>
      <c r="C67" s="26">
        <f t="shared" si="39"/>
        <v>0</v>
      </c>
      <c r="D67" s="26">
        <f t="shared" ref="D67:AY67" si="46">((D13*0.5)+C31-D49)*D86*D101*D$2</f>
        <v>0</v>
      </c>
      <c r="E67" s="26">
        <f t="shared" si="46"/>
        <v>0</v>
      </c>
      <c r="F67" s="26">
        <f t="shared" si="46"/>
        <v>0</v>
      </c>
      <c r="G67" s="26">
        <f t="shared" si="46"/>
        <v>0</v>
      </c>
      <c r="H67" s="26">
        <f t="shared" si="46"/>
        <v>0</v>
      </c>
      <c r="I67" s="26">
        <f t="shared" si="46"/>
        <v>0</v>
      </c>
      <c r="J67" s="26">
        <f t="shared" si="46"/>
        <v>0</v>
      </c>
      <c r="K67" s="26">
        <f t="shared" si="46"/>
        <v>0</v>
      </c>
      <c r="L67" s="26">
        <f t="shared" si="46"/>
        <v>0</v>
      </c>
      <c r="M67" s="26">
        <f t="shared" si="46"/>
        <v>0</v>
      </c>
      <c r="N67" s="26">
        <f t="shared" si="46"/>
        <v>0</v>
      </c>
      <c r="O67" s="26">
        <f t="shared" si="46"/>
        <v>0</v>
      </c>
      <c r="P67" s="26">
        <f t="shared" si="46"/>
        <v>0</v>
      </c>
      <c r="Q67" s="26">
        <f t="shared" si="46"/>
        <v>0</v>
      </c>
      <c r="R67" s="26">
        <f t="shared" si="46"/>
        <v>0</v>
      </c>
      <c r="S67" s="26">
        <f t="shared" si="46"/>
        <v>0</v>
      </c>
      <c r="T67" s="26">
        <f t="shared" si="46"/>
        <v>0</v>
      </c>
      <c r="U67" s="26">
        <f t="shared" si="46"/>
        <v>0</v>
      </c>
      <c r="V67" s="26">
        <f t="shared" si="46"/>
        <v>0</v>
      </c>
      <c r="W67" s="26">
        <f t="shared" si="46"/>
        <v>0</v>
      </c>
      <c r="X67" s="26">
        <f t="shared" si="46"/>
        <v>0</v>
      </c>
      <c r="Y67" s="26">
        <f t="shared" si="46"/>
        <v>0</v>
      </c>
      <c r="Z67" s="26">
        <f t="shared" si="46"/>
        <v>0</v>
      </c>
      <c r="AA67" s="26">
        <f t="shared" si="46"/>
        <v>0</v>
      </c>
      <c r="AB67" s="26">
        <f t="shared" si="46"/>
        <v>0</v>
      </c>
      <c r="AC67" s="26">
        <f t="shared" si="46"/>
        <v>0</v>
      </c>
      <c r="AD67" s="26">
        <f t="shared" si="46"/>
        <v>0</v>
      </c>
      <c r="AE67" s="26">
        <f t="shared" si="46"/>
        <v>0</v>
      </c>
      <c r="AF67" s="26">
        <f t="shared" si="46"/>
        <v>0</v>
      </c>
      <c r="AG67" s="26">
        <f t="shared" si="46"/>
        <v>0</v>
      </c>
      <c r="AH67" s="26">
        <f t="shared" si="46"/>
        <v>0</v>
      </c>
      <c r="AI67" s="26">
        <f t="shared" si="46"/>
        <v>0</v>
      </c>
      <c r="AJ67" s="26">
        <f t="shared" si="46"/>
        <v>0</v>
      </c>
      <c r="AK67" s="26">
        <f t="shared" si="46"/>
        <v>0</v>
      </c>
      <c r="AL67" s="26">
        <f t="shared" si="46"/>
        <v>0</v>
      </c>
      <c r="AM67" s="26">
        <f t="shared" si="46"/>
        <v>0</v>
      </c>
      <c r="AN67" s="26">
        <f t="shared" si="46"/>
        <v>0</v>
      </c>
      <c r="AO67" s="26">
        <f t="shared" si="46"/>
        <v>0</v>
      </c>
      <c r="AP67" s="26">
        <f t="shared" si="46"/>
        <v>0</v>
      </c>
      <c r="AQ67" s="26">
        <f t="shared" si="46"/>
        <v>0</v>
      </c>
      <c r="AR67" s="26">
        <f t="shared" si="46"/>
        <v>0</v>
      </c>
      <c r="AS67" s="26">
        <f t="shared" si="46"/>
        <v>0</v>
      </c>
      <c r="AT67" s="26">
        <f t="shared" si="46"/>
        <v>0</v>
      </c>
      <c r="AU67" s="26">
        <f t="shared" si="46"/>
        <v>0</v>
      </c>
      <c r="AV67" s="26">
        <f t="shared" si="46"/>
        <v>0</v>
      </c>
      <c r="AW67" s="26">
        <f t="shared" si="46"/>
        <v>0</v>
      </c>
      <c r="AX67" s="26">
        <f t="shared" si="46"/>
        <v>0</v>
      </c>
      <c r="AY67" s="26">
        <f t="shared" si="46"/>
        <v>0</v>
      </c>
    </row>
    <row r="68" spans="1:53" ht="15.75" customHeight="1" x14ac:dyDescent="0.25">
      <c r="A68" s="584"/>
      <c r="B68" s="13" t="str">
        <f t="shared" si="36"/>
        <v>Motors</v>
      </c>
      <c r="C68" s="26">
        <f t="shared" si="39"/>
        <v>0</v>
      </c>
      <c r="D68" s="26">
        <f t="shared" ref="D68:AY68" si="47">((D14*0.5)+C32-D50)*D87*D102*D$2</f>
        <v>0</v>
      </c>
      <c r="E68" s="26">
        <f t="shared" si="47"/>
        <v>0</v>
      </c>
      <c r="F68" s="26">
        <f t="shared" si="47"/>
        <v>0</v>
      </c>
      <c r="G68" s="26">
        <f t="shared" si="47"/>
        <v>0</v>
      </c>
      <c r="H68" s="26">
        <f t="shared" si="47"/>
        <v>0</v>
      </c>
      <c r="I68" s="26">
        <f t="shared" si="47"/>
        <v>0</v>
      </c>
      <c r="J68" s="26">
        <f t="shared" si="47"/>
        <v>0</v>
      </c>
      <c r="K68" s="26">
        <f t="shared" si="47"/>
        <v>0</v>
      </c>
      <c r="L68" s="26">
        <f t="shared" si="47"/>
        <v>0</v>
      </c>
      <c r="M68" s="26">
        <f t="shared" si="47"/>
        <v>0</v>
      </c>
      <c r="N68" s="26">
        <f t="shared" si="47"/>
        <v>0</v>
      </c>
      <c r="O68" s="26">
        <f t="shared" si="47"/>
        <v>0</v>
      </c>
      <c r="P68" s="26">
        <f t="shared" si="47"/>
        <v>0</v>
      </c>
      <c r="Q68" s="26">
        <f t="shared" si="47"/>
        <v>0</v>
      </c>
      <c r="R68" s="26">
        <f t="shared" si="47"/>
        <v>0</v>
      </c>
      <c r="S68" s="26">
        <f t="shared" si="47"/>
        <v>0</v>
      </c>
      <c r="T68" s="26">
        <f t="shared" si="47"/>
        <v>0</v>
      </c>
      <c r="U68" s="26">
        <f t="shared" si="47"/>
        <v>0</v>
      </c>
      <c r="V68" s="26">
        <f t="shared" si="47"/>
        <v>0</v>
      </c>
      <c r="W68" s="26">
        <f t="shared" si="47"/>
        <v>0</v>
      </c>
      <c r="X68" s="26">
        <f t="shared" si="47"/>
        <v>0</v>
      </c>
      <c r="Y68" s="26">
        <f t="shared" si="47"/>
        <v>0</v>
      </c>
      <c r="Z68" s="26">
        <f t="shared" si="47"/>
        <v>0</v>
      </c>
      <c r="AA68" s="26">
        <f t="shared" si="47"/>
        <v>0</v>
      </c>
      <c r="AB68" s="26">
        <f t="shared" si="47"/>
        <v>0</v>
      </c>
      <c r="AC68" s="26">
        <f t="shared" si="47"/>
        <v>0</v>
      </c>
      <c r="AD68" s="26">
        <f t="shared" si="47"/>
        <v>0</v>
      </c>
      <c r="AE68" s="26">
        <f t="shared" si="47"/>
        <v>0</v>
      </c>
      <c r="AF68" s="26">
        <f t="shared" si="47"/>
        <v>0</v>
      </c>
      <c r="AG68" s="26">
        <f t="shared" si="47"/>
        <v>0</v>
      </c>
      <c r="AH68" s="26">
        <f t="shared" si="47"/>
        <v>0</v>
      </c>
      <c r="AI68" s="26">
        <f t="shared" si="47"/>
        <v>0</v>
      </c>
      <c r="AJ68" s="26">
        <f t="shared" si="47"/>
        <v>0</v>
      </c>
      <c r="AK68" s="26">
        <f t="shared" si="47"/>
        <v>0</v>
      </c>
      <c r="AL68" s="26">
        <f t="shared" si="47"/>
        <v>0</v>
      </c>
      <c r="AM68" s="26">
        <f t="shared" si="47"/>
        <v>0</v>
      </c>
      <c r="AN68" s="26">
        <f t="shared" si="47"/>
        <v>0</v>
      </c>
      <c r="AO68" s="26">
        <f t="shared" si="47"/>
        <v>0</v>
      </c>
      <c r="AP68" s="26">
        <f t="shared" si="47"/>
        <v>0</v>
      </c>
      <c r="AQ68" s="26">
        <f t="shared" si="47"/>
        <v>0</v>
      </c>
      <c r="AR68" s="26">
        <f t="shared" si="47"/>
        <v>0</v>
      </c>
      <c r="AS68" s="26">
        <f t="shared" si="47"/>
        <v>0</v>
      </c>
      <c r="AT68" s="26">
        <f t="shared" si="47"/>
        <v>0</v>
      </c>
      <c r="AU68" s="26">
        <f t="shared" si="47"/>
        <v>0</v>
      </c>
      <c r="AV68" s="26">
        <f t="shared" si="47"/>
        <v>0</v>
      </c>
      <c r="AW68" s="26">
        <f t="shared" si="47"/>
        <v>0</v>
      </c>
      <c r="AX68" s="26">
        <f t="shared" si="47"/>
        <v>0</v>
      </c>
      <c r="AY68" s="26">
        <f t="shared" si="47"/>
        <v>0</v>
      </c>
    </row>
    <row r="69" spans="1:53" ht="15.75" x14ac:dyDescent="0.25">
      <c r="A69" s="584"/>
      <c r="B69" s="13" t="str">
        <f t="shared" si="36"/>
        <v>Process</v>
      </c>
      <c r="C69" s="26">
        <f t="shared" si="39"/>
        <v>0</v>
      </c>
      <c r="D69" s="26">
        <f t="shared" ref="D69:AY69" si="48">((D15*0.5)+C33-D51)*D88*D103*D$2</f>
        <v>0</v>
      </c>
      <c r="E69" s="26">
        <f t="shared" si="48"/>
        <v>0</v>
      </c>
      <c r="F69" s="26">
        <f t="shared" si="48"/>
        <v>0</v>
      </c>
      <c r="G69" s="26">
        <f t="shared" si="48"/>
        <v>0</v>
      </c>
      <c r="H69" s="26">
        <f t="shared" si="48"/>
        <v>0</v>
      </c>
      <c r="I69" s="26">
        <f t="shared" si="48"/>
        <v>0</v>
      </c>
      <c r="J69" s="26">
        <f t="shared" si="48"/>
        <v>0</v>
      </c>
      <c r="K69" s="26">
        <f t="shared" si="48"/>
        <v>0</v>
      </c>
      <c r="L69" s="26">
        <f t="shared" si="48"/>
        <v>0</v>
      </c>
      <c r="M69" s="26">
        <f t="shared" si="48"/>
        <v>0</v>
      </c>
      <c r="N69" s="26">
        <f t="shared" si="48"/>
        <v>0</v>
      </c>
      <c r="O69" s="26">
        <f t="shared" si="48"/>
        <v>0</v>
      </c>
      <c r="P69" s="26">
        <f t="shared" si="48"/>
        <v>0</v>
      </c>
      <c r="Q69" s="26">
        <f t="shared" si="48"/>
        <v>0</v>
      </c>
      <c r="R69" s="26">
        <f t="shared" si="48"/>
        <v>0</v>
      </c>
      <c r="S69" s="26">
        <f t="shared" si="48"/>
        <v>0</v>
      </c>
      <c r="T69" s="26">
        <f t="shared" si="48"/>
        <v>0</v>
      </c>
      <c r="U69" s="26">
        <f t="shared" si="48"/>
        <v>0</v>
      </c>
      <c r="V69" s="26">
        <f t="shared" si="48"/>
        <v>0</v>
      </c>
      <c r="W69" s="26">
        <f t="shared" si="48"/>
        <v>0</v>
      </c>
      <c r="X69" s="26">
        <f t="shared" si="48"/>
        <v>0</v>
      </c>
      <c r="Y69" s="26">
        <f t="shared" si="48"/>
        <v>0</v>
      </c>
      <c r="Z69" s="26">
        <f t="shared" si="48"/>
        <v>0</v>
      </c>
      <c r="AA69" s="26">
        <f t="shared" si="48"/>
        <v>0</v>
      </c>
      <c r="AB69" s="26">
        <f t="shared" si="48"/>
        <v>0</v>
      </c>
      <c r="AC69" s="26">
        <f t="shared" si="48"/>
        <v>0</v>
      </c>
      <c r="AD69" s="26">
        <f t="shared" si="48"/>
        <v>0</v>
      </c>
      <c r="AE69" s="26">
        <f t="shared" si="48"/>
        <v>0</v>
      </c>
      <c r="AF69" s="26">
        <f t="shared" si="48"/>
        <v>0</v>
      </c>
      <c r="AG69" s="26">
        <f t="shared" si="48"/>
        <v>0</v>
      </c>
      <c r="AH69" s="26">
        <f t="shared" si="48"/>
        <v>0</v>
      </c>
      <c r="AI69" s="26">
        <f t="shared" si="48"/>
        <v>0</v>
      </c>
      <c r="AJ69" s="26">
        <f t="shared" si="48"/>
        <v>0</v>
      </c>
      <c r="AK69" s="26">
        <f t="shared" si="48"/>
        <v>0</v>
      </c>
      <c r="AL69" s="26">
        <f t="shared" si="48"/>
        <v>0</v>
      </c>
      <c r="AM69" s="26">
        <f t="shared" si="48"/>
        <v>0</v>
      </c>
      <c r="AN69" s="26">
        <f t="shared" si="48"/>
        <v>0</v>
      </c>
      <c r="AO69" s="26">
        <f t="shared" si="48"/>
        <v>0</v>
      </c>
      <c r="AP69" s="26">
        <f t="shared" si="48"/>
        <v>0</v>
      </c>
      <c r="AQ69" s="26">
        <f t="shared" si="48"/>
        <v>0</v>
      </c>
      <c r="AR69" s="26">
        <f t="shared" si="48"/>
        <v>0</v>
      </c>
      <c r="AS69" s="26">
        <f t="shared" si="48"/>
        <v>0</v>
      </c>
      <c r="AT69" s="26">
        <f t="shared" si="48"/>
        <v>0</v>
      </c>
      <c r="AU69" s="26">
        <f t="shared" si="48"/>
        <v>0</v>
      </c>
      <c r="AV69" s="26">
        <f t="shared" si="48"/>
        <v>0</v>
      </c>
      <c r="AW69" s="26">
        <f t="shared" si="48"/>
        <v>0</v>
      </c>
      <c r="AX69" s="26">
        <f t="shared" si="48"/>
        <v>0</v>
      </c>
      <c r="AY69" s="26">
        <f t="shared" si="48"/>
        <v>0</v>
      </c>
    </row>
    <row r="70" spans="1:53" ht="15.75" x14ac:dyDescent="0.25">
      <c r="A70" s="584"/>
      <c r="B70" s="13" t="str">
        <f t="shared" si="36"/>
        <v>Refrigeration</v>
      </c>
      <c r="C70" s="26">
        <f t="shared" si="39"/>
        <v>0</v>
      </c>
      <c r="D70" s="26">
        <f t="shared" ref="D70:AY70" si="49">((D16*0.5)+C34-D52)*D89*D104*D$2</f>
        <v>0</v>
      </c>
      <c r="E70" s="26">
        <f t="shared" si="49"/>
        <v>0</v>
      </c>
      <c r="F70" s="26">
        <f t="shared" si="49"/>
        <v>0</v>
      </c>
      <c r="G70" s="26">
        <f t="shared" si="49"/>
        <v>0</v>
      </c>
      <c r="H70" s="26">
        <f t="shared" si="49"/>
        <v>0</v>
      </c>
      <c r="I70" s="26">
        <f t="shared" si="49"/>
        <v>0</v>
      </c>
      <c r="J70" s="26">
        <f t="shared" si="49"/>
        <v>0</v>
      </c>
      <c r="K70" s="26">
        <f t="shared" si="49"/>
        <v>0</v>
      </c>
      <c r="L70" s="26">
        <f t="shared" si="49"/>
        <v>0</v>
      </c>
      <c r="M70" s="26">
        <f t="shared" si="49"/>
        <v>0</v>
      </c>
      <c r="N70" s="26">
        <f t="shared" si="49"/>
        <v>0</v>
      </c>
      <c r="O70" s="26">
        <f t="shared" si="49"/>
        <v>0</v>
      </c>
      <c r="P70" s="26">
        <f t="shared" si="49"/>
        <v>0</v>
      </c>
      <c r="Q70" s="26">
        <f t="shared" si="49"/>
        <v>0</v>
      </c>
      <c r="R70" s="26">
        <f t="shared" si="49"/>
        <v>0</v>
      </c>
      <c r="S70" s="26">
        <f t="shared" si="49"/>
        <v>0</v>
      </c>
      <c r="T70" s="26">
        <f t="shared" si="49"/>
        <v>0</v>
      </c>
      <c r="U70" s="26">
        <f t="shared" si="49"/>
        <v>0</v>
      </c>
      <c r="V70" s="26">
        <f t="shared" si="49"/>
        <v>0</v>
      </c>
      <c r="W70" s="26">
        <f t="shared" si="49"/>
        <v>0</v>
      </c>
      <c r="X70" s="26">
        <f t="shared" si="49"/>
        <v>0</v>
      </c>
      <c r="Y70" s="26">
        <f t="shared" si="49"/>
        <v>0</v>
      </c>
      <c r="Z70" s="26">
        <f t="shared" si="49"/>
        <v>0</v>
      </c>
      <c r="AA70" s="26">
        <f t="shared" si="49"/>
        <v>0</v>
      </c>
      <c r="AB70" s="26">
        <f t="shared" si="49"/>
        <v>0</v>
      </c>
      <c r="AC70" s="26">
        <f t="shared" si="49"/>
        <v>0</v>
      </c>
      <c r="AD70" s="26">
        <f t="shared" si="49"/>
        <v>0</v>
      </c>
      <c r="AE70" s="26">
        <f t="shared" si="49"/>
        <v>0</v>
      </c>
      <c r="AF70" s="26">
        <f t="shared" si="49"/>
        <v>0</v>
      </c>
      <c r="AG70" s="26">
        <f t="shared" si="49"/>
        <v>0</v>
      </c>
      <c r="AH70" s="26">
        <f t="shared" si="49"/>
        <v>0</v>
      </c>
      <c r="AI70" s="26">
        <f t="shared" si="49"/>
        <v>0</v>
      </c>
      <c r="AJ70" s="26">
        <f t="shared" si="49"/>
        <v>0</v>
      </c>
      <c r="AK70" s="26">
        <f t="shared" si="49"/>
        <v>0</v>
      </c>
      <c r="AL70" s="26">
        <f t="shared" si="49"/>
        <v>0</v>
      </c>
      <c r="AM70" s="26">
        <f t="shared" si="49"/>
        <v>0</v>
      </c>
      <c r="AN70" s="26">
        <f t="shared" si="49"/>
        <v>0</v>
      </c>
      <c r="AO70" s="26">
        <f t="shared" si="49"/>
        <v>0</v>
      </c>
      <c r="AP70" s="26">
        <f t="shared" si="49"/>
        <v>0</v>
      </c>
      <c r="AQ70" s="26">
        <f t="shared" si="49"/>
        <v>0</v>
      </c>
      <c r="AR70" s="26">
        <f t="shared" si="49"/>
        <v>0</v>
      </c>
      <c r="AS70" s="26">
        <f t="shared" si="49"/>
        <v>0</v>
      </c>
      <c r="AT70" s="26">
        <f t="shared" si="49"/>
        <v>0</v>
      </c>
      <c r="AU70" s="26">
        <f t="shared" si="49"/>
        <v>0</v>
      </c>
      <c r="AV70" s="26">
        <f t="shared" si="49"/>
        <v>0</v>
      </c>
      <c r="AW70" s="26">
        <f t="shared" si="49"/>
        <v>0</v>
      </c>
      <c r="AX70" s="26">
        <f t="shared" si="49"/>
        <v>0</v>
      </c>
      <c r="AY70" s="26">
        <f t="shared" si="49"/>
        <v>0</v>
      </c>
    </row>
    <row r="71" spans="1:53" ht="15.75" x14ac:dyDescent="0.25">
      <c r="A71" s="584"/>
      <c r="B71" s="13" t="str">
        <f t="shared" si="36"/>
        <v>Water Heating</v>
      </c>
      <c r="C71" s="26">
        <f t="shared" si="39"/>
        <v>0</v>
      </c>
      <c r="D71" s="26">
        <f t="shared" ref="D71:AY71" si="50">((D17*0.5)+C35-D53)*D90*D105*D$2</f>
        <v>0</v>
      </c>
      <c r="E71" s="26">
        <f t="shared" si="50"/>
        <v>0</v>
      </c>
      <c r="F71" s="26">
        <f t="shared" si="50"/>
        <v>0</v>
      </c>
      <c r="G71" s="26">
        <f t="shared" si="50"/>
        <v>0</v>
      </c>
      <c r="H71" s="26">
        <f t="shared" si="50"/>
        <v>0</v>
      </c>
      <c r="I71" s="26">
        <f t="shared" si="50"/>
        <v>0</v>
      </c>
      <c r="J71" s="26">
        <f t="shared" si="50"/>
        <v>0</v>
      </c>
      <c r="K71" s="26">
        <f t="shared" si="50"/>
        <v>0</v>
      </c>
      <c r="L71" s="26">
        <f t="shared" si="50"/>
        <v>0</v>
      </c>
      <c r="M71" s="26">
        <f t="shared" si="50"/>
        <v>0</v>
      </c>
      <c r="N71" s="26">
        <f t="shared" si="50"/>
        <v>0</v>
      </c>
      <c r="O71" s="26">
        <f t="shared" si="50"/>
        <v>0</v>
      </c>
      <c r="P71" s="26">
        <f t="shared" si="50"/>
        <v>0</v>
      </c>
      <c r="Q71" s="26">
        <f t="shared" si="50"/>
        <v>0</v>
      </c>
      <c r="R71" s="26">
        <f t="shared" si="50"/>
        <v>0</v>
      </c>
      <c r="S71" s="26">
        <f t="shared" si="50"/>
        <v>0</v>
      </c>
      <c r="T71" s="26">
        <f t="shared" si="50"/>
        <v>0</v>
      </c>
      <c r="U71" s="26">
        <f t="shared" si="50"/>
        <v>0</v>
      </c>
      <c r="V71" s="26">
        <f t="shared" si="50"/>
        <v>0</v>
      </c>
      <c r="W71" s="26">
        <f t="shared" si="50"/>
        <v>0</v>
      </c>
      <c r="X71" s="26">
        <f t="shared" si="50"/>
        <v>0</v>
      </c>
      <c r="Y71" s="26">
        <f t="shared" si="50"/>
        <v>0</v>
      </c>
      <c r="Z71" s="26">
        <f t="shared" si="50"/>
        <v>0</v>
      </c>
      <c r="AA71" s="26">
        <f t="shared" si="50"/>
        <v>0</v>
      </c>
      <c r="AB71" s="26">
        <f t="shared" si="50"/>
        <v>0</v>
      </c>
      <c r="AC71" s="26">
        <f t="shared" si="50"/>
        <v>0</v>
      </c>
      <c r="AD71" s="26">
        <f t="shared" si="50"/>
        <v>0</v>
      </c>
      <c r="AE71" s="26">
        <f t="shared" si="50"/>
        <v>0</v>
      </c>
      <c r="AF71" s="26">
        <f t="shared" si="50"/>
        <v>0</v>
      </c>
      <c r="AG71" s="26">
        <f t="shared" si="50"/>
        <v>0</v>
      </c>
      <c r="AH71" s="26">
        <f t="shared" si="50"/>
        <v>0</v>
      </c>
      <c r="AI71" s="26">
        <f t="shared" si="50"/>
        <v>0</v>
      </c>
      <c r="AJ71" s="26">
        <f t="shared" si="50"/>
        <v>0</v>
      </c>
      <c r="AK71" s="26">
        <f t="shared" si="50"/>
        <v>0</v>
      </c>
      <c r="AL71" s="26">
        <f t="shared" si="50"/>
        <v>0</v>
      </c>
      <c r="AM71" s="26">
        <f t="shared" si="50"/>
        <v>0</v>
      </c>
      <c r="AN71" s="26">
        <f t="shared" si="50"/>
        <v>0</v>
      </c>
      <c r="AO71" s="26">
        <f t="shared" si="50"/>
        <v>0</v>
      </c>
      <c r="AP71" s="26">
        <f t="shared" si="50"/>
        <v>0</v>
      </c>
      <c r="AQ71" s="26">
        <f t="shared" si="50"/>
        <v>0</v>
      </c>
      <c r="AR71" s="26">
        <f t="shared" si="50"/>
        <v>0</v>
      </c>
      <c r="AS71" s="26">
        <f t="shared" si="50"/>
        <v>0</v>
      </c>
      <c r="AT71" s="26">
        <f t="shared" si="50"/>
        <v>0</v>
      </c>
      <c r="AU71" s="26">
        <f t="shared" si="50"/>
        <v>0</v>
      </c>
      <c r="AV71" s="26">
        <f t="shared" si="50"/>
        <v>0</v>
      </c>
      <c r="AW71" s="26">
        <f t="shared" si="50"/>
        <v>0</v>
      </c>
      <c r="AX71" s="26">
        <f t="shared" si="50"/>
        <v>0</v>
      </c>
      <c r="AY71" s="26">
        <f t="shared" si="50"/>
        <v>0</v>
      </c>
    </row>
    <row r="72" spans="1:53" ht="15.75" customHeight="1" x14ac:dyDescent="0.25">
      <c r="A72" s="584"/>
      <c r="B72" s="13" t="str">
        <f t="shared" si="36"/>
        <v xml:space="preserve"> </v>
      </c>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c r="AF72" s="3"/>
      <c r="AG72" s="3"/>
      <c r="AH72" s="3"/>
      <c r="AI72" s="3"/>
      <c r="AJ72" s="3"/>
      <c r="AK72" s="3"/>
      <c r="AL72" s="3"/>
      <c r="AM72" s="3"/>
      <c r="AN72" s="3"/>
      <c r="AO72" s="3"/>
      <c r="AP72" s="3"/>
      <c r="AQ72" s="3"/>
      <c r="AR72" s="3"/>
      <c r="AS72" s="3"/>
      <c r="AT72" s="3"/>
      <c r="AU72" s="3"/>
      <c r="AV72" s="3"/>
      <c r="AW72" s="3"/>
      <c r="AX72" s="3"/>
      <c r="AY72" s="3"/>
    </row>
    <row r="73" spans="1:53" ht="15.75" customHeight="1" x14ac:dyDescent="0.25">
      <c r="A73" s="584"/>
      <c r="B73" s="239" t="s">
        <v>26</v>
      </c>
      <c r="C73" s="26">
        <f>SUM(C59:C72)</f>
        <v>0</v>
      </c>
      <c r="D73" s="26">
        <f>SUM(D59:D72)</f>
        <v>0</v>
      </c>
      <c r="E73" s="26">
        <f t="shared" ref="E73:AY73" si="51">SUM(E59:E72)</f>
        <v>0</v>
      </c>
      <c r="F73" s="26">
        <f t="shared" si="51"/>
        <v>0</v>
      </c>
      <c r="G73" s="26">
        <f t="shared" si="51"/>
        <v>0</v>
      </c>
      <c r="H73" s="26">
        <f t="shared" si="51"/>
        <v>0</v>
      </c>
      <c r="I73" s="26">
        <f t="shared" si="51"/>
        <v>0</v>
      </c>
      <c r="J73" s="26">
        <f t="shared" si="51"/>
        <v>0</v>
      </c>
      <c r="K73" s="26">
        <f t="shared" si="51"/>
        <v>0</v>
      </c>
      <c r="L73" s="26">
        <f t="shared" si="51"/>
        <v>0</v>
      </c>
      <c r="M73" s="26">
        <f t="shared" si="51"/>
        <v>0</v>
      </c>
      <c r="N73" s="26">
        <f t="shared" si="51"/>
        <v>0</v>
      </c>
      <c r="O73" s="26">
        <f t="shared" si="51"/>
        <v>0</v>
      </c>
      <c r="P73" s="26">
        <f t="shared" si="51"/>
        <v>0</v>
      </c>
      <c r="Q73" s="26">
        <f t="shared" si="51"/>
        <v>0</v>
      </c>
      <c r="R73" s="26">
        <f t="shared" si="51"/>
        <v>0</v>
      </c>
      <c r="S73" s="26">
        <f t="shared" si="51"/>
        <v>0</v>
      </c>
      <c r="T73" s="26">
        <f t="shared" si="51"/>
        <v>0</v>
      </c>
      <c r="U73" s="26">
        <f t="shared" si="51"/>
        <v>0</v>
      </c>
      <c r="V73" s="26">
        <f t="shared" si="51"/>
        <v>0</v>
      </c>
      <c r="W73" s="26">
        <f t="shared" si="51"/>
        <v>0</v>
      </c>
      <c r="X73" s="26">
        <f t="shared" si="51"/>
        <v>0</v>
      </c>
      <c r="Y73" s="26">
        <f t="shared" si="51"/>
        <v>0</v>
      </c>
      <c r="Z73" s="26">
        <f t="shared" si="51"/>
        <v>0</v>
      </c>
      <c r="AA73" s="26">
        <f t="shared" si="51"/>
        <v>0</v>
      </c>
      <c r="AB73" s="26">
        <f t="shared" si="51"/>
        <v>0</v>
      </c>
      <c r="AC73" s="26">
        <f t="shared" si="51"/>
        <v>0</v>
      </c>
      <c r="AD73" s="26">
        <f t="shared" si="51"/>
        <v>0</v>
      </c>
      <c r="AE73" s="26">
        <f t="shared" si="51"/>
        <v>0</v>
      </c>
      <c r="AF73" s="26">
        <f t="shared" si="51"/>
        <v>0</v>
      </c>
      <c r="AG73" s="26">
        <f t="shared" si="51"/>
        <v>0</v>
      </c>
      <c r="AH73" s="26">
        <f t="shared" si="51"/>
        <v>0</v>
      </c>
      <c r="AI73" s="26">
        <f t="shared" si="51"/>
        <v>0</v>
      </c>
      <c r="AJ73" s="26">
        <f t="shared" si="51"/>
        <v>0</v>
      </c>
      <c r="AK73" s="26">
        <f t="shared" si="51"/>
        <v>0</v>
      </c>
      <c r="AL73" s="26">
        <f t="shared" si="51"/>
        <v>0</v>
      </c>
      <c r="AM73" s="26">
        <f t="shared" si="51"/>
        <v>0</v>
      </c>
      <c r="AN73" s="26">
        <f t="shared" si="51"/>
        <v>0</v>
      </c>
      <c r="AO73" s="26">
        <f t="shared" si="51"/>
        <v>0</v>
      </c>
      <c r="AP73" s="26">
        <f t="shared" si="51"/>
        <v>0</v>
      </c>
      <c r="AQ73" s="26">
        <f t="shared" si="51"/>
        <v>0</v>
      </c>
      <c r="AR73" s="26">
        <f t="shared" si="51"/>
        <v>0</v>
      </c>
      <c r="AS73" s="26">
        <f t="shared" si="51"/>
        <v>0</v>
      </c>
      <c r="AT73" s="26">
        <f t="shared" si="51"/>
        <v>0</v>
      </c>
      <c r="AU73" s="26">
        <f t="shared" si="51"/>
        <v>0</v>
      </c>
      <c r="AV73" s="26">
        <f t="shared" si="51"/>
        <v>0</v>
      </c>
      <c r="AW73" s="26">
        <f t="shared" si="51"/>
        <v>0</v>
      </c>
      <c r="AX73" s="26">
        <f t="shared" si="51"/>
        <v>0</v>
      </c>
      <c r="AY73" s="26">
        <f t="shared" si="51"/>
        <v>0</v>
      </c>
    </row>
    <row r="74" spans="1:53" ht="16.5" customHeight="1" thickBot="1" x14ac:dyDescent="0.3">
      <c r="A74" s="585"/>
      <c r="B74" s="138" t="s">
        <v>27</v>
      </c>
      <c r="C74" s="27">
        <f>C73</f>
        <v>0</v>
      </c>
      <c r="D74" s="27">
        <f>C74+D73</f>
        <v>0</v>
      </c>
      <c r="E74" s="27">
        <f t="shared" ref="E74:AY74" si="52">D74+E73</f>
        <v>0</v>
      </c>
      <c r="F74" s="27">
        <f t="shared" si="52"/>
        <v>0</v>
      </c>
      <c r="G74" s="27">
        <f t="shared" si="52"/>
        <v>0</v>
      </c>
      <c r="H74" s="27">
        <f t="shared" si="52"/>
        <v>0</v>
      </c>
      <c r="I74" s="27">
        <f t="shared" si="52"/>
        <v>0</v>
      </c>
      <c r="J74" s="27">
        <f t="shared" si="52"/>
        <v>0</v>
      </c>
      <c r="K74" s="27">
        <f t="shared" si="52"/>
        <v>0</v>
      </c>
      <c r="L74" s="27">
        <f t="shared" si="52"/>
        <v>0</v>
      </c>
      <c r="M74" s="27">
        <f t="shared" si="52"/>
        <v>0</v>
      </c>
      <c r="N74" s="27">
        <f t="shared" si="52"/>
        <v>0</v>
      </c>
      <c r="O74" s="27">
        <f t="shared" si="52"/>
        <v>0</v>
      </c>
      <c r="P74" s="27">
        <f t="shared" si="52"/>
        <v>0</v>
      </c>
      <c r="Q74" s="27">
        <f t="shared" si="52"/>
        <v>0</v>
      </c>
      <c r="R74" s="27">
        <f t="shared" si="52"/>
        <v>0</v>
      </c>
      <c r="S74" s="27">
        <f t="shared" si="52"/>
        <v>0</v>
      </c>
      <c r="T74" s="27">
        <f t="shared" si="52"/>
        <v>0</v>
      </c>
      <c r="U74" s="27">
        <f t="shared" si="52"/>
        <v>0</v>
      </c>
      <c r="V74" s="27">
        <f t="shared" si="52"/>
        <v>0</v>
      </c>
      <c r="W74" s="27">
        <f t="shared" si="52"/>
        <v>0</v>
      </c>
      <c r="X74" s="27">
        <f t="shared" si="52"/>
        <v>0</v>
      </c>
      <c r="Y74" s="27">
        <f t="shared" si="52"/>
        <v>0</v>
      </c>
      <c r="Z74" s="27">
        <f t="shared" si="52"/>
        <v>0</v>
      </c>
      <c r="AA74" s="27">
        <f t="shared" si="52"/>
        <v>0</v>
      </c>
      <c r="AB74" s="27">
        <f t="shared" si="52"/>
        <v>0</v>
      </c>
      <c r="AC74" s="27">
        <f t="shared" si="52"/>
        <v>0</v>
      </c>
      <c r="AD74" s="27">
        <f t="shared" si="52"/>
        <v>0</v>
      </c>
      <c r="AE74" s="27">
        <f t="shared" si="52"/>
        <v>0</v>
      </c>
      <c r="AF74" s="27">
        <f t="shared" si="52"/>
        <v>0</v>
      </c>
      <c r="AG74" s="27">
        <f t="shared" si="52"/>
        <v>0</v>
      </c>
      <c r="AH74" s="27">
        <f t="shared" si="52"/>
        <v>0</v>
      </c>
      <c r="AI74" s="27">
        <f t="shared" si="52"/>
        <v>0</v>
      </c>
      <c r="AJ74" s="27">
        <f t="shared" si="52"/>
        <v>0</v>
      </c>
      <c r="AK74" s="27">
        <f t="shared" si="52"/>
        <v>0</v>
      </c>
      <c r="AL74" s="27">
        <f t="shared" si="52"/>
        <v>0</v>
      </c>
      <c r="AM74" s="27">
        <f t="shared" si="52"/>
        <v>0</v>
      </c>
      <c r="AN74" s="27">
        <f t="shared" si="52"/>
        <v>0</v>
      </c>
      <c r="AO74" s="27">
        <f t="shared" si="52"/>
        <v>0</v>
      </c>
      <c r="AP74" s="27">
        <f t="shared" si="52"/>
        <v>0</v>
      </c>
      <c r="AQ74" s="27">
        <f t="shared" si="52"/>
        <v>0</v>
      </c>
      <c r="AR74" s="27">
        <f t="shared" si="52"/>
        <v>0</v>
      </c>
      <c r="AS74" s="27">
        <f t="shared" si="52"/>
        <v>0</v>
      </c>
      <c r="AT74" s="27">
        <f t="shared" si="52"/>
        <v>0</v>
      </c>
      <c r="AU74" s="27">
        <f t="shared" si="52"/>
        <v>0</v>
      </c>
      <c r="AV74" s="27">
        <f t="shared" si="52"/>
        <v>0</v>
      </c>
      <c r="AW74" s="27">
        <f t="shared" si="52"/>
        <v>0</v>
      </c>
      <c r="AX74" s="27">
        <f t="shared" si="52"/>
        <v>0</v>
      </c>
      <c r="AY74" s="27">
        <f t="shared" si="52"/>
        <v>0</v>
      </c>
    </row>
    <row r="75" spans="1:53" x14ac:dyDescent="0.25">
      <c r="A75" s="8"/>
      <c r="B75" s="33"/>
      <c r="C75" s="30"/>
      <c r="D75" s="35"/>
      <c r="E75" s="30"/>
      <c r="F75" s="35"/>
      <c r="G75" s="30"/>
      <c r="H75" s="35"/>
      <c r="I75" s="30"/>
      <c r="J75" s="35"/>
      <c r="K75" s="30"/>
      <c r="L75" s="35"/>
      <c r="M75" s="30"/>
      <c r="N75" s="35"/>
      <c r="O75" s="30"/>
      <c r="P75" s="35"/>
      <c r="Q75" s="30"/>
      <c r="R75" s="35"/>
      <c r="S75" s="30"/>
      <c r="T75" s="35"/>
      <c r="U75" s="30"/>
      <c r="V75" s="35"/>
      <c r="W75" s="30"/>
      <c r="X75" s="35"/>
      <c r="Y75" s="30"/>
      <c r="Z75" s="35"/>
      <c r="AA75" s="30"/>
      <c r="AB75" s="35"/>
      <c r="AC75" s="30"/>
      <c r="AD75" s="35"/>
      <c r="AE75" s="30"/>
      <c r="AF75" s="35"/>
      <c r="AG75" s="30"/>
      <c r="AH75" s="35"/>
      <c r="AI75" s="30"/>
      <c r="AJ75" s="35"/>
      <c r="AK75" s="30"/>
      <c r="AL75" s="35"/>
      <c r="AM75" s="30"/>
      <c r="AN75" s="35"/>
      <c r="AO75" s="30"/>
      <c r="AP75" s="35"/>
      <c r="AQ75" s="30"/>
      <c r="AR75" s="35"/>
      <c r="AS75" s="30"/>
      <c r="AT75" s="35"/>
      <c r="AU75" s="30"/>
      <c r="AV75" s="35"/>
      <c r="AW75" s="30"/>
      <c r="AX75" s="35"/>
      <c r="AY75" s="30"/>
    </row>
    <row r="76" spans="1:53" ht="15.75" thickBot="1" x14ac:dyDescent="0.3">
      <c r="B76" s="16"/>
      <c r="C76" s="8"/>
      <c r="D76" s="8"/>
      <c r="E76" s="8"/>
      <c r="F76" s="8"/>
      <c r="G76" s="8"/>
      <c r="H76" s="8"/>
      <c r="I76" s="8"/>
      <c r="J76" s="8"/>
      <c r="K76" s="8"/>
      <c r="L76" s="8"/>
      <c r="M76" s="8"/>
      <c r="N76" s="8"/>
      <c r="O76" s="8"/>
      <c r="P76" s="8"/>
      <c r="Q76" s="8"/>
      <c r="R76" s="8"/>
      <c r="S76" s="8"/>
      <c r="T76" s="8"/>
      <c r="U76" s="8"/>
      <c r="V76" s="8"/>
      <c r="W76" s="8"/>
      <c r="X76" s="8"/>
      <c r="Y76" s="8"/>
      <c r="Z76" s="8"/>
      <c r="AA76" s="8"/>
      <c r="AB76" s="8"/>
      <c r="AC76" s="8"/>
      <c r="AD76" s="8"/>
      <c r="AE76" s="8"/>
      <c r="AF76" s="8"/>
      <c r="AG76" s="8"/>
      <c r="AH76" s="8"/>
      <c r="AI76" s="8"/>
      <c r="AJ76" s="8"/>
      <c r="AK76" s="8"/>
      <c r="AL76" s="8"/>
      <c r="AM76" s="8"/>
      <c r="AN76" s="8"/>
      <c r="AO76" s="8"/>
      <c r="AP76" s="8"/>
      <c r="AQ76" s="8"/>
      <c r="AR76" s="8"/>
      <c r="AS76" s="8"/>
      <c r="AT76" s="8"/>
      <c r="AU76" s="8"/>
      <c r="AV76" s="8"/>
      <c r="AW76" s="8"/>
      <c r="AX76" s="8"/>
      <c r="AY76" s="8"/>
      <c r="AZ76" s="193"/>
    </row>
    <row r="77" spans="1:53" ht="16.5" thickBot="1" x14ac:dyDescent="0.3">
      <c r="A77" s="586" t="s">
        <v>12</v>
      </c>
      <c r="B77" s="17" t="s">
        <v>12</v>
      </c>
      <c r="C77" s="146">
        <f>C$4</f>
        <v>44197</v>
      </c>
      <c r="D77" s="146">
        <f t="shared" ref="D77:AY77" si="53">D$4</f>
        <v>44228</v>
      </c>
      <c r="E77" s="146">
        <f t="shared" si="53"/>
        <v>44256</v>
      </c>
      <c r="F77" s="146">
        <f t="shared" si="53"/>
        <v>44287</v>
      </c>
      <c r="G77" s="146">
        <f t="shared" si="53"/>
        <v>44317</v>
      </c>
      <c r="H77" s="146">
        <f t="shared" si="53"/>
        <v>44348</v>
      </c>
      <c r="I77" s="146">
        <f t="shared" si="53"/>
        <v>44378</v>
      </c>
      <c r="J77" s="146">
        <f t="shared" si="53"/>
        <v>44409</v>
      </c>
      <c r="K77" s="146">
        <f t="shared" si="53"/>
        <v>44440</v>
      </c>
      <c r="L77" s="146">
        <f t="shared" si="53"/>
        <v>44470</v>
      </c>
      <c r="M77" s="146">
        <f t="shared" si="53"/>
        <v>44501</v>
      </c>
      <c r="N77" s="146">
        <f t="shared" si="53"/>
        <v>44531</v>
      </c>
      <c r="O77" s="146">
        <f t="shared" si="53"/>
        <v>44562</v>
      </c>
      <c r="P77" s="146">
        <f t="shared" si="53"/>
        <v>44593</v>
      </c>
      <c r="Q77" s="146">
        <f t="shared" si="53"/>
        <v>44621</v>
      </c>
      <c r="R77" s="146">
        <f t="shared" si="53"/>
        <v>44652</v>
      </c>
      <c r="S77" s="146">
        <f t="shared" si="53"/>
        <v>44682</v>
      </c>
      <c r="T77" s="146">
        <f t="shared" si="53"/>
        <v>44713</v>
      </c>
      <c r="U77" s="146">
        <f t="shared" si="53"/>
        <v>44743</v>
      </c>
      <c r="V77" s="146">
        <f t="shared" si="53"/>
        <v>44774</v>
      </c>
      <c r="W77" s="146">
        <f t="shared" si="53"/>
        <v>44805</v>
      </c>
      <c r="X77" s="146">
        <f t="shared" si="53"/>
        <v>44835</v>
      </c>
      <c r="Y77" s="146">
        <f t="shared" si="53"/>
        <v>44866</v>
      </c>
      <c r="Z77" s="146">
        <f t="shared" si="53"/>
        <v>44896</v>
      </c>
      <c r="AA77" s="146">
        <f t="shared" si="53"/>
        <v>44927</v>
      </c>
      <c r="AB77" s="146">
        <f t="shared" si="53"/>
        <v>44958</v>
      </c>
      <c r="AC77" s="146">
        <f t="shared" si="53"/>
        <v>44986</v>
      </c>
      <c r="AD77" s="146">
        <f t="shared" si="53"/>
        <v>45017</v>
      </c>
      <c r="AE77" s="146">
        <f t="shared" si="53"/>
        <v>45047</v>
      </c>
      <c r="AF77" s="146">
        <f t="shared" si="53"/>
        <v>45078</v>
      </c>
      <c r="AG77" s="146">
        <f t="shared" si="53"/>
        <v>45108</v>
      </c>
      <c r="AH77" s="146">
        <f t="shared" si="53"/>
        <v>45139</v>
      </c>
      <c r="AI77" s="146">
        <f t="shared" si="53"/>
        <v>45170</v>
      </c>
      <c r="AJ77" s="146">
        <f t="shared" si="53"/>
        <v>45200</v>
      </c>
      <c r="AK77" s="146">
        <f t="shared" si="53"/>
        <v>45231</v>
      </c>
      <c r="AL77" s="146">
        <f t="shared" si="53"/>
        <v>45261</v>
      </c>
      <c r="AM77" s="146">
        <f t="shared" si="53"/>
        <v>45292</v>
      </c>
      <c r="AN77" s="146">
        <f t="shared" si="53"/>
        <v>45323</v>
      </c>
      <c r="AO77" s="146">
        <f t="shared" si="53"/>
        <v>45352</v>
      </c>
      <c r="AP77" s="146">
        <f t="shared" si="53"/>
        <v>45383</v>
      </c>
      <c r="AQ77" s="146">
        <f t="shared" si="53"/>
        <v>45413</v>
      </c>
      <c r="AR77" s="146">
        <f t="shared" si="53"/>
        <v>45444</v>
      </c>
      <c r="AS77" s="146">
        <f t="shared" si="53"/>
        <v>45474</v>
      </c>
      <c r="AT77" s="146">
        <f t="shared" si="53"/>
        <v>45505</v>
      </c>
      <c r="AU77" s="146">
        <f t="shared" si="53"/>
        <v>45536</v>
      </c>
      <c r="AV77" s="146">
        <f t="shared" si="53"/>
        <v>45566</v>
      </c>
      <c r="AW77" s="146">
        <f t="shared" si="53"/>
        <v>45597</v>
      </c>
      <c r="AX77" s="146">
        <f t="shared" si="53"/>
        <v>45627</v>
      </c>
      <c r="AY77" s="146">
        <f t="shared" si="53"/>
        <v>45658</v>
      </c>
      <c r="BA77" s="195" t="s">
        <v>183</v>
      </c>
    </row>
    <row r="78" spans="1:53" ht="15.75" customHeight="1" x14ac:dyDescent="0.25">
      <c r="A78" s="587"/>
      <c r="B78" s="13" t="str">
        <f>B59</f>
        <v>Air Comp</v>
      </c>
      <c r="C78" s="300">
        <f>'2M - SGS'!C78</f>
        <v>8.5109000000000004E-2</v>
      </c>
      <c r="D78" s="300">
        <f>'2M - SGS'!D78</f>
        <v>7.7715000000000006E-2</v>
      </c>
      <c r="E78" s="300">
        <f>'2M - SGS'!E78</f>
        <v>8.6136000000000004E-2</v>
      </c>
      <c r="F78" s="300">
        <f>'2M - SGS'!F78</f>
        <v>7.9796000000000006E-2</v>
      </c>
      <c r="G78" s="300">
        <f>'2M - SGS'!G78</f>
        <v>8.5334999999999994E-2</v>
      </c>
      <c r="H78" s="300">
        <f>'2M - SGS'!H78</f>
        <v>8.1994999999999998E-2</v>
      </c>
      <c r="I78" s="300">
        <f>'2M - SGS'!I78</f>
        <v>8.4098999999999993E-2</v>
      </c>
      <c r="J78" s="300">
        <f>'2M - SGS'!J78</f>
        <v>8.4198999999999996E-2</v>
      </c>
      <c r="K78" s="300">
        <f>'2M - SGS'!K78</f>
        <v>8.2512000000000002E-2</v>
      </c>
      <c r="L78" s="300">
        <f>'2M - SGS'!L78</f>
        <v>8.5277000000000006E-2</v>
      </c>
      <c r="M78" s="300">
        <f>'2M - SGS'!M78</f>
        <v>8.2588999999999996E-2</v>
      </c>
      <c r="N78" s="300">
        <f>'2M - SGS'!N78</f>
        <v>8.5237999999999994E-2</v>
      </c>
      <c r="O78" s="300">
        <f>'2M - SGS'!O78</f>
        <v>8.5109000000000004E-2</v>
      </c>
      <c r="P78" s="300">
        <f>'2M - SGS'!P78</f>
        <v>7.7715000000000006E-2</v>
      </c>
      <c r="Q78" s="300">
        <f>'2M - SGS'!Q78</f>
        <v>8.6136000000000004E-2</v>
      </c>
      <c r="R78" s="300">
        <f>'2M - SGS'!R78</f>
        <v>7.9796000000000006E-2</v>
      </c>
      <c r="S78" s="300">
        <f>'2M - SGS'!S78</f>
        <v>8.5334999999999994E-2</v>
      </c>
      <c r="T78" s="300">
        <f>'2M - SGS'!T78</f>
        <v>8.1994999999999998E-2</v>
      </c>
      <c r="U78" s="300">
        <f>'2M - SGS'!U78</f>
        <v>8.4098999999999993E-2</v>
      </c>
      <c r="V78" s="300">
        <f>'2M - SGS'!V78</f>
        <v>8.4198999999999996E-2</v>
      </c>
      <c r="W78" s="300">
        <f>'2M - SGS'!W78</f>
        <v>8.2512000000000002E-2</v>
      </c>
      <c r="X78" s="300">
        <f>'2M - SGS'!X78</f>
        <v>8.5277000000000006E-2</v>
      </c>
      <c r="Y78" s="300">
        <f>'2M - SGS'!Y78</f>
        <v>8.2588999999999996E-2</v>
      </c>
      <c r="Z78" s="300">
        <f>'2M - SGS'!Z78</f>
        <v>8.5237999999999994E-2</v>
      </c>
      <c r="AA78" s="300">
        <f>'2M - SGS'!AA78</f>
        <v>8.5109000000000004E-2</v>
      </c>
      <c r="AB78" s="300">
        <f>'2M - SGS'!AB78</f>
        <v>7.7715000000000006E-2</v>
      </c>
      <c r="AC78" s="300">
        <f>'2M - SGS'!AC78</f>
        <v>8.6136000000000004E-2</v>
      </c>
      <c r="AD78" s="300">
        <f>'2M - SGS'!AD78</f>
        <v>7.9796000000000006E-2</v>
      </c>
      <c r="AE78" s="300">
        <f>'2M - SGS'!AE78</f>
        <v>8.5334999999999994E-2</v>
      </c>
      <c r="AF78" s="300">
        <f>'2M - SGS'!AF78</f>
        <v>8.1994999999999998E-2</v>
      </c>
      <c r="AG78" s="300">
        <f>'2M - SGS'!AG78</f>
        <v>8.4098999999999993E-2</v>
      </c>
      <c r="AH78" s="300">
        <f>'2M - SGS'!AH78</f>
        <v>8.4198999999999996E-2</v>
      </c>
      <c r="AI78" s="300">
        <f>'2M - SGS'!AI78</f>
        <v>8.2512000000000002E-2</v>
      </c>
      <c r="AJ78" s="300">
        <f>'2M - SGS'!AJ78</f>
        <v>8.5277000000000006E-2</v>
      </c>
      <c r="AK78" s="300">
        <f>'2M - SGS'!AK78</f>
        <v>8.2588999999999996E-2</v>
      </c>
      <c r="AL78" s="300">
        <f>'2M - SGS'!AL78</f>
        <v>8.5237999999999994E-2</v>
      </c>
      <c r="AM78" s="300">
        <f>'2M - SGS'!AM78</f>
        <v>8.5109000000000004E-2</v>
      </c>
      <c r="AN78" s="300">
        <f>'2M - SGS'!AN78</f>
        <v>7.7715000000000006E-2</v>
      </c>
      <c r="AO78" s="300">
        <f>'2M - SGS'!AO78</f>
        <v>8.6136000000000004E-2</v>
      </c>
      <c r="AP78" s="300">
        <f>'2M - SGS'!AP78</f>
        <v>7.9796000000000006E-2</v>
      </c>
      <c r="AQ78" s="300">
        <f>'2M - SGS'!AQ78</f>
        <v>8.5334999999999994E-2</v>
      </c>
      <c r="AR78" s="300">
        <f>'2M - SGS'!AR78</f>
        <v>8.1994999999999998E-2</v>
      </c>
      <c r="AS78" s="300">
        <f>'2M - SGS'!AS78</f>
        <v>8.4098999999999993E-2</v>
      </c>
      <c r="AT78" s="300">
        <f>'2M - SGS'!AT78</f>
        <v>8.4198999999999996E-2</v>
      </c>
      <c r="AU78" s="300">
        <f>'2M - SGS'!AU78</f>
        <v>8.2512000000000002E-2</v>
      </c>
      <c r="AV78" s="300">
        <f>'2M - SGS'!AV78</f>
        <v>8.5277000000000006E-2</v>
      </c>
      <c r="AW78" s="300">
        <f>'2M - SGS'!AW78</f>
        <v>8.2588999999999996E-2</v>
      </c>
      <c r="AX78" s="300">
        <f>'2M - SGS'!AX78</f>
        <v>8.5237999999999994E-2</v>
      </c>
      <c r="AY78" s="300">
        <f>'2M - SGS'!AY78</f>
        <v>8.5109000000000004E-2</v>
      </c>
      <c r="BA78" s="210">
        <f t="shared" ref="BA78:BA90" si="54">SUM(C78:N78)</f>
        <v>1.0000000000000002</v>
      </c>
    </row>
    <row r="79" spans="1:53" ht="15.75" x14ac:dyDescent="0.25">
      <c r="A79" s="587"/>
      <c r="B79" s="13" t="str">
        <f t="shared" ref="B79:B90" si="55">B60</f>
        <v>Building Shell</v>
      </c>
      <c r="C79" s="300">
        <f>'2M - SGS'!C79</f>
        <v>0.107824</v>
      </c>
      <c r="D79" s="300">
        <f>'2M - SGS'!D79</f>
        <v>9.1051999999999994E-2</v>
      </c>
      <c r="E79" s="300">
        <f>'2M - SGS'!E79</f>
        <v>7.1135000000000004E-2</v>
      </c>
      <c r="F79" s="300">
        <f>'2M - SGS'!F79</f>
        <v>4.1179E-2</v>
      </c>
      <c r="G79" s="300">
        <f>'2M - SGS'!G79</f>
        <v>4.4423999999999998E-2</v>
      </c>
      <c r="H79" s="300">
        <f>'2M - SGS'!H79</f>
        <v>0.106128</v>
      </c>
      <c r="I79" s="300">
        <f>'2M - SGS'!I79</f>
        <v>0.14288100000000001</v>
      </c>
      <c r="J79" s="300">
        <f>'2M - SGS'!J79</f>
        <v>0.133494</v>
      </c>
      <c r="K79" s="300">
        <f>'2M - SGS'!K79</f>
        <v>5.781E-2</v>
      </c>
      <c r="L79" s="300">
        <f>'2M - SGS'!L79</f>
        <v>3.8018000000000003E-2</v>
      </c>
      <c r="M79" s="300">
        <f>'2M - SGS'!M79</f>
        <v>6.2103999999999999E-2</v>
      </c>
      <c r="N79" s="300">
        <f>'2M - SGS'!N79</f>
        <v>0.10395</v>
      </c>
      <c r="O79" s="300">
        <f>'2M - SGS'!O79</f>
        <v>0.107824</v>
      </c>
      <c r="P79" s="300">
        <f>'2M - SGS'!P79</f>
        <v>9.1051999999999994E-2</v>
      </c>
      <c r="Q79" s="300">
        <f>'2M - SGS'!Q79</f>
        <v>7.1135000000000004E-2</v>
      </c>
      <c r="R79" s="300">
        <f>'2M - SGS'!R79</f>
        <v>4.1179E-2</v>
      </c>
      <c r="S79" s="300">
        <f>'2M - SGS'!S79</f>
        <v>4.4423999999999998E-2</v>
      </c>
      <c r="T79" s="300">
        <f>'2M - SGS'!T79</f>
        <v>0.106128</v>
      </c>
      <c r="U79" s="300">
        <f>'2M - SGS'!U79</f>
        <v>0.14288100000000001</v>
      </c>
      <c r="V79" s="300">
        <f>'2M - SGS'!V79</f>
        <v>0.133494</v>
      </c>
      <c r="W79" s="300">
        <f>'2M - SGS'!W79</f>
        <v>5.781E-2</v>
      </c>
      <c r="X79" s="300">
        <f>'2M - SGS'!X79</f>
        <v>3.8018000000000003E-2</v>
      </c>
      <c r="Y79" s="300">
        <f>'2M - SGS'!Y79</f>
        <v>6.2103999999999999E-2</v>
      </c>
      <c r="Z79" s="300">
        <f>'2M - SGS'!Z79</f>
        <v>0.10395</v>
      </c>
      <c r="AA79" s="300">
        <f>'2M - SGS'!AA79</f>
        <v>0.107824</v>
      </c>
      <c r="AB79" s="300">
        <f>'2M - SGS'!AB79</f>
        <v>9.1051999999999994E-2</v>
      </c>
      <c r="AC79" s="300">
        <f>'2M - SGS'!AC79</f>
        <v>7.1135000000000004E-2</v>
      </c>
      <c r="AD79" s="300">
        <f>'2M - SGS'!AD79</f>
        <v>4.1179E-2</v>
      </c>
      <c r="AE79" s="300">
        <f>'2M - SGS'!AE79</f>
        <v>4.4423999999999998E-2</v>
      </c>
      <c r="AF79" s="300">
        <f>'2M - SGS'!AF79</f>
        <v>0.106128</v>
      </c>
      <c r="AG79" s="300">
        <f>'2M - SGS'!AG79</f>
        <v>0.14288100000000001</v>
      </c>
      <c r="AH79" s="300">
        <f>'2M - SGS'!AH79</f>
        <v>0.133494</v>
      </c>
      <c r="AI79" s="300">
        <f>'2M - SGS'!AI79</f>
        <v>5.781E-2</v>
      </c>
      <c r="AJ79" s="300">
        <f>'2M - SGS'!AJ79</f>
        <v>3.8018000000000003E-2</v>
      </c>
      <c r="AK79" s="300">
        <f>'2M - SGS'!AK79</f>
        <v>6.2103999999999999E-2</v>
      </c>
      <c r="AL79" s="300">
        <f>'2M - SGS'!AL79</f>
        <v>0.10395</v>
      </c>
      <c r="AM79" s="300">
        <f>'2M - SGS'!AM79</f>
        <v>0.107824</v>
      </c>
      <c r="AN79" s="300">
        <f>'2M - SGS'!AN79</f>
        <v>9.1051999999999994E-2</v>
      </c>
      <c r="AO79" s="300">
        <f>'2M - SGS'!AO79</f>
        <v>7.1135000000000004E-2</v>
      </c>
      <c r="AP79" s="300">
        <f>'2M - SGS'!AP79</f>
        <v>4.1179E-2</v>
      </c>
      <c r="AQ79" s="300">
        <f>'2M - SGS'!AQ79</f>
        <v>4.4423999999999998E-2</v>
      </c>
      <c r="AR79" s="300">
        <f>'2M - SGS'!AR79</f>
        <v>0.106128</v>
      </c>
      <c r="AS79" s="300">
        <f>'2M - SGS'!AS79</f>
        <v>0.14288100000000001</v>
      </c>
      <c r="AT79" s="300">
        <f>'2M - SGS'!AT79</f>
        <v>0.133494</v>
      </c>
      <c r="AU79" s="300">
        <f>'2M - SGS'!AU79</f>
        <v>5.781E-2</v>
      </c>
      <c r="AV79" s="300">
        <f>'2M - SGS'!AV79</f>
        <v>3.8018000000000003E-2</v>
      </c>
      <c r="AW79" s="300">
        <f>'2M - SGS'!AW79</f>
        <v>6.2103999999999999E-2</v>
      </c>
      <c r="AX79" s="300">
        <f>'2M - SGS'!AX79</f>
        <v>0.10395</v>
      </c>
      <c r="AY79" s="300">
        <f>'2M - SGS'!AY79</f>
        <v>0.107824</v>
      </c>
      <c r="BA79" s="210">
        <f t="shared" si="54"/>
        <v>0.99999900000000008</v>
      </c>
    </row>
    <row r="80" spans="1:53" ht="15.75" x14ac:dyDescent="0.25">
      <c r="A80" s="587"/>
      <c r="B80" s="13" t="str">
        <f t="shared" si="55"/>
        <v>Cooking</v>
      </c>
      <c r="C80" s="300">
        <f>'2M - SGS'!C80</f>
        <v>8.6096000000000006E-2</v>
      </c>
      <c r="D80" s="300">
        <f>'2M - SGS'!D80</f>
        <v>7.8608999999999998E-2</v>
      </c>
      <c r="E80" s="300">
        <f>'2M - SGS'!E80</f>
        <v>8.1547999999999995E-2</v>
      </c>
      <c r="F80" s="300">
        <f>'2M - SGS'!F80</f>
        <v>7.2947999999999999E-2</v>
      </c>
      <c r="G80" s="300">
        <f>'2M - SGS'!G80</f>
        <v>8.6277000000000006E-2</v>
      </c>
      <c r="H80" s="300">
        <f>'2M - SGS'!H80</f>
        <v>8.3294000000000007E-2</v>
      </c>
      <c r="I80" s="300">
        <f>'2M - SGS'!I80</f>
        <v>8.5859000000000005E-2</v>
      </c>
      <c r="J80" s="300">
        <f>'2M - SGS'!J80</f>
        <v>8.5885000000000003E-2</v>
      </c>
      <c r="K80" s="300">
        <f>'2M - SGS'!K80</f>
        <v>8.3474999999999994E-2</v>
      </c>
      <c r="L80" s="300">
        <f>'2M - SGS'!L80</f>
        <v>8.6262000000000005E-2</v>
      </c>
      <c r="M80" s="300">
        <f>'2M - SGS'!M80</f>
        <v>8.3496000000000001E-2</v>
      </c>
      <c r="N80" s="300">
        <f>'2M - SGS'!N80</f>
        <v>8.6250999999999994E-2</v>
      </c>
      <c r="O80" s="300">
        <f>'2M - SGS'!O80</f>
        <v>8.6096000000000006E-2</v>
      </c>
      <c r="P80" s="300">
        <f>'2M - SGS'!P80</f>
        <v>7.8608999999999998E-2</v>
      </c>
      <c r="Q80" s="300">
        <f>'2M - SGS'!Q80</f>
        <v>8.1547999999999995E-2</v>
      </c>
      <c r="R80" s="300">
        <f>'2M - SGS'!R80</f>
        <v>7.2947999999999999E-2</v>
      </c>
      <c r="S80" s="300">
        <f>'2M - SGS'!S80</f>
        <v>8.6277000000000006E-2</v>
      </c>
      <c r="T80" s="300">
        <f>'2M - SGS'!T80</f>
        <v>8.3294000000000007E-2</v>
      </c>
      <c r="U80" s="300">
        <f>'2M - SGS'!U80</f>
        <v>8.5859000000000005E-2</v>
      </c>
      <c r="V80" s="300">
        <f>'2M - SGS'!V80</f>
        <v>8.5885000000000003E-2</v>
      </c>
      <c r="W80" s="300">
        <f>'2M - SGS'!W80</f>
        <v>8.3474999999999994E-2</v>
      </c>
      <c r="X80" s="300">
        <f>'2M - SGS'!X80</f>
        <v>8.6262000000000005E-2</v>
      </c>
      <c r="Y80" s="300">
        <f>'2M - SGS'!Y80</f>
        <v>8.3496000000000001E-2</v>
      </c>
      <c r="Z80" s="300">
        <f>'2M - SGS'!Z80</f>
        <v>8.6250999999999994E-2</v>
      </c>
      <c r="AA80" s="300">
        <f>'2M - SGS'!AA80</f>
        <v>8.6096000000000006E-2</v>
      </c>
      <c r="AB80" s="300">
        <f>'2M - SGS'!AB80</f>
        <v>7.8608999999999998E-2</v>
      </c>
      <c r="AC80" s="300">
        <f>'2M - SGS'!AC80</f>
        <v>8.1547999999999995E-2</v>
      </c>
      <c r="AD80" s="300">
        <f>'2M - SGS'!AD80</f>
        <v>7.2947999999999999E-2</v>
      </c>
      <c r="AE80" s="300">
        <f>'2M - SGS'!AE80</f>
        <v>8.6277000000000006E-2</v>
      </c>
      <c r="AF80" s="300">
        <f>'2M - SGS'!AF80</f>
        <v>8.3294000000000007E-2</v>
      </c>
      <c r="AG80" s="300">
        <f>'2M - SGS'!AG80</f>
        <v>8.5859000000000005E-2</v>
      </c>
      <c r="AH80" s="300">
        <f>'2M - SGS'!AH80</f>
        <v>8.5885000000000003E-2</v>
      </c>
      <c r="AI80" s="300">
        <f>'2M - SGS'!AI80</f>
        <v>8.3474999999999994E-2</v>
      </c>
      <c r="AJ80" s="300">
        <f>'2M - SGS'!AJ80</f>
        <v>8.6262000000000005E-2</v>
      </c>
      <c r="AK80" s="300">
        <f>'2M - SGS'!AK80</f>
        <v>8.3496000000000001E-2</v>
      </c>
      <c r="AL80" s="300">
        <f>'2M - SGS'!AL80</f>
        <v>8.6250999999999994E-2</v>
      </c>
      <c r="AM80" s="300">
        <f>'2M - SGS'!AM80</f>
        <v>8.6096000000000006E-2</v>
      </c>
      <c r="AN80" s="300">
        <f>'2M - SGS'!AN80</f>
        <v>7.8608999999999998E-2</v>
      </c>
      <c r="AO80" s="300">
        <f>'2M - SGS'!AO80</f>
        <v>8.1547999999999995E-2</v>
      </c>
      <c r="AP80" s="300">
        <f>'2M - SGS'!AP80</f>
        <v>7.2947999999999999E-2</v>
      </c>
      <c r="AQ80" s="300">
        <f>'2M - SGS'!AQ80</f>
        <v>8.6277000000000006E-2</v>
      </c>
      <c r="AR80" s="300">
        <f>'2M - SGS'!AR80</f>
        <v>8.3294000000000007E-2</v>
      </c>
      <c r="AS80" s="300">
        <f>'2M - SGS'!AS80</f>
        <v>8.5859000000000005E-2</v>
      </c>
      <c r="AT80" s="300">
        <f>'2M - SGS'!AT80</f>
        <v>8.5885000000000003E-2</v>
      </c>
      <c r="AU80" s="300">
        <f>'2M - SGS'!AU80</f>
        <v>8.3474999999999994E-2</v>
      </c>
      <c r="AV80" s="300">
        <f>'2M - SGS'!AV80</f>
        <v>8.6262000000000005E-2</v>
      </c>
      <c r="AW80" s="300">
        <f>'2M - SGS'!AW80</f>
        <v>8.3496000000000001E-2</v>
      </c>
      <c r="AX80" s="300">
        <f>'2M - SGS'!AX80</f>
        <v>8.6250999999999994E-2</v>
      </c>
      <c r="AY80" s="300">
        <f>'2M - SGS'!AY80</f>
        <v>8.6096000000000006E-2</v>
      </c>
      <c r="BA80" s="210">
        <f t="shared" si="54"/>
        <v>0.99999999999999989</v>
      </c>
    </row>
    <row r="81" spans="1:53" ht="15.75" x14ac:dyDescent="0.25">
      <c r="A81" s="587"/>
      <c r="B81" s="13" t="str">
        <f t="shared" si="55"/>
        <v>Cooling</v>
      </c>
      <c r="C81" s="300">
        <f>'2M - SGS'!C81</f>
        <v>6.0000000000000002E-6</v>
      </c>
      <c r="D81" s="300">
        <f>'2M - SGS'!D81</f>
        <v>2.4699999999999999E-4</v>
      </c>
      <c r="E81" s="300">
        <f>'2M - SGS'!E81</f>
        <v>7.2360000000000002E-3</v>
      </c>
      <c r="F81" s="300">
        <f>'2M - SGS'!F81</f>
        <v>2.1690999999999998E-2</v>
      </c>
      <c r="G81" s="300">
        <f>'2M - SGS'!G81</f>
        <v>6.2979999999999994E-2</v>
      </c>
      <c r="H81" s="300">
        <f>'2M - SGS'!H81</f>
        <v>0.21317</v>
      </c>
      <c r="I81" s="300">
        <f>'2M - SGS'!I81</f>
        <v>0.29002899999999998</v>
      </c>
      <c r="J81" s="300">
        <f>'2M - SGS'!J81</f>
        <v>0.270206</v>
      </c>
      <c r="K81" s="300">
        <f>'2M - SGS'!K81</f>
        <v>0.108695</v>
      </c>
      <c r="L81" s="300">
        <f>'2M - SGS'!L81</f>
        <v>1.9643000000000001E-2</v>
      </c>
      <c r="M81" s="300">
        <f>'2M - SGS'!M81</f>
        <v>6.0299999999999998E-3</v>
      </c>
      <c r="N81" s="300">
        <f>'2M - SGS'!N81</f>
        <v>6.3999999999999997E-5</v>
      </c>
      <c r="O81" s="300">
        <f>'2M - SGS'!O81</f>
        <v>6.0000000000000002E-6</v>
      </c>
      <c r="P81" s="300">
        <f>'2M - SGS'!P81</f>
        <v>2.4699999999999999E-4</v>
      </c>
      <c r="Q81" s="300">
        <f>'2M - SGS'!Q81</f>
        <v>7.2360000000000002E-3</v>
      </c>
      <c r="R81" s="300">
        <f>'2M - SGS'!R81</f>
        <v>2.1690999999999998E-2</v>
      </c>
      <c r="S81" s="300">
        <f>'2M - SGS'!S81</f>
        <v>6.2979999999999994E-2</v>
      </c>
      <c r="T81" s="300">
        <f>'2M - SGS'!T81</f>
        <v>0.21317</v>
      </c>
      <c r="U81" s="300">
        <f>'2M - SGS'!U81</f>
        <v>0.29002899999999998</v>
      </c>
      <c r="V81" s="300">
        <f>'2M - SGS'!V81</f>
        <v>0.270206</v>
      </c>
      <c r="W81" s="300">
        <f>'2M - SGS'!W81</f>
        <v>0.108695</v>
      </c>
      <c r="X81" s="300">
        <f>'2M - SGS'!X81</f>
        <v>1.9643000000000001E-2</v>
      </c>
      <c r="Y81" s="300">
        <f>'2M - SGS'!Y81</f>
        <v>6.0299999999999998E-3</v>
      </c>
      <c r="Z81" s="300">
        <f>'2M - SGS'!Z81</f>
        <v>6.3999999999999997E-5</v>
      </c>
      <c r="AA81" s="300">
        <f>'2M - SGS'!AA81</f>
        <v>6.0000000000000002E-6</v>
      </c>
      <c r="AB81" s="300">
        <f>'2M - SGS'!AB81</f>
        <v>2.4699999999999999E-4</v>
      </c>
      <c r="AC81" s="300">
        <f>'2M - SGS'!AC81</f>
        <v>7.2360000000000002E-3</v>
      </c>
      <c r="AD81" s="300">
        <f>'2M - SGS'!AD81</f>
        <v>2.1690999999999998E-2</v>
      </c>
      <c r="AE81" s="300">
        <f>'2M - SGS'!AE81</f>
        <v>6.2979999999999994E-2</v>
      </c>
      <c r="AF81" s="300">
        <f>'2M - SGS'!AF81</f>
        <v>0.21317</v>
      </c>
      <c r="AG81" s="300">
        <f>'2M - SGS'!AG81</f>
        <v>0.29002899999999998</v>
      </c>
      <c r="AH81" s="300">
        <f>'2M - SGS'!AH81</f>
        <v>0.270206</v>
      </c>
      <c r="AI81" s="300">
        <f>'2M - SGS'!AI81</f>
        <v>0.108695</v>
      </c>
      <c r="AJ81" s="300">
        <f>'2M - SGS'!AJ81</f>
        <v>1.9643000000000001E-2</v>
      </c>
      <c r="AK81" s="300">
        <f>'2M - SGS'!AK81</f>
        <v>6.0299999999999998E-3</v>
      </c>
      <c r="AL81" s="300">
        <f>'2M - SGS'!AL81</f>
        <v>6.3999999999999997E-5</v>
      </c>
      <c r="AM81" s="300">
        <f>'2M - SGS'!AM81</f>
        <v>6.0000000000000002E-6</v>
      </c>
      <c r="AN81" s="300">
        <f>'2M - SGS'!AN81</f>
        <v>2.4699999999999999E-4</v>
      </c>
      <c r="AO81" s="300">
        <f>'2M - SGS'!AO81</f>
        <v>7.2360000000000002E-3</v>
      </c>
      <c r="AP81" s="300">
        <f>'2M - SGS'!AP81</f>
        <v>2.1690999999999998E-2</v>
      </c>
      <c r="AQ81" s="300">
        <f>'2M - SGS'!AQ81</f>
        <v>6.2979999999999994E-2</v>
      </c>
      <c r="AR81" s="300">
        <f>'2M - SGS'!AR81</f>
        <v>0.21317</v>
      </c>
      <c r="AS81" s="300">
        <f>'2M - SGS'!AS81</f>
        <v>0.29002899999999998</v>
      </c>
      <c r="AT81" s="300">
        <f>'2M - SGS'!AT81</f>
        <v>0.270206</v>
      </c>
      <c r="AU81" s="300">
        <f>'2M - SGS'!AU81</f>
        <v>0.108695</v>
      </c>
      <c r="AV81" s="300">
        <f>'2M - SGS'!AV81</f>
        <v>1.9643000000000001E-2</v>
      </c>
      <c r="AW81" s="300">
        <f>'2M - SGS'!AW81</f>
        <v>6.0299999999999998E-3</v>
      </c>
      <c r="AX81" s="300">
        <f>'2M - SGS'!AX81</f>
        <v>6.3999999999999997E-5</v>
      </c>
      <c r="AY81" s="300">
        <f>'2M - SGS'!AY81</f>
        <v>6.0000000000000002E-6</v>
      </c>
      <c r="BA81" s="210">
        <f t="shared" si="54"/>
        <v>0.9999969999999998</v>
      </c>
    </row>
    <row r="82" spans="1:53" ht="15.75" x14ac:dyDescent="0.25">
      <c r="A82" s="587"/>
      <c r="B82" s="13" t="str">
        <f t="shared" si="55"/>
        <v>Ext Lighting</v>
      </c>
      <c r="C82" s="300">
        <f>'2M - SGS'!C82</f>
        <v>0.106265</v>
      </c>
      <c r="D82" s="300">
        <f>'2M - SGS'!D82</f>
        <v>8.2161999999999999E-2</v>
      </c>
      <c r="E82" s="300">
        <f>'2M - SGS'!E82</f>
        <v>7.0887000000000006E-2</v>
      </c>
      <c r="F82" s="300">
        <f>'2M - SGS'!F82</f>
        <v>6.8145999999999998E-2</v>
      </c>
      <c r="G82" s="300">
        <f>'2M - SGS'!G82</f>
        <v>8.1852999999999995E-2</v>
      </c>
      <c r="H82" s="300">
        <f>'2M - SGS'!H82</f>
        <v>6.7163E-2</v>
      </c>
      <c r="I82" s="300">
        <f>'2M - SGS'!I82</f>
        <v>8.6751999999999996E-2</v>
      </c>
      <c r="J82" s="300">
        <f>'2M - SGS'!J82</f>
        <v>6.9401000000000004E-2</v>
      </c>
      <c r="K82" s="300">
        <f>'2M - SGS'!K82</f>
        <v>8.2907999999999996E-2</v>
      </c>
      <c r="L82" s="300">
        <f>'2M - SGS'!L82</f>
        <v>0.100507</v>
      </c>
      <c r="M82" s="300">
        <f>'2M - SGS'!M82</f>
        <v>8.7251999999999996E-2</v>
      </c>
      <c r="N82" s="300">
        <f>'2M - SGS'!N82</f>
        <v>9.6703999999999998E-2</v>
      </c>
      <c r="O82" s="300">
        <f>'2M - SGS'!O82</f>
        <v>0.106265</v>
      </c>
      <c r="P82" s="300">
        <f>'2M - SGS'!P82</f>
        <v>8.2161999999999999E-2</v>
      </c>
      <c r="Q82" s="300">
        <f>'2M - SGS'!Q82</f>
        <v>7.0887000000000006E-2</v>
      </c>
      <c r="R82" s="300">
        <f>'2M - SGS'!R82</f>
        <v>6.8145999999999998E-2</v>
      </c>
      <c r="S82" s="300">
        <f>'2M - SGS'!S82</f>
        <v>8.1852999999999995E-2</v>
      </c>
      <c r="T82" s="300">
        <f>'2M - SGS'!T82</f>
        <v>6.7163E-2</v>
      </c>
      <c r="U82" s="300">
        <f>'2M - SGS'!U82</f>
        <v>8.6751999999999996E-2</v>
      </c>
      <c r="V82" s="300">
        <f>'2M - SGS'!V82</f>
        <v>6.9401000000000004E-2</v>
      </c>
      <c r="W82" s="300">
        <f>'2M - SGS'!W82</f>
        <v>8.2907999999999996E-2</v>
      </c>
      <c r="X82" s="300">
        <f>'2M - SGS'!X82</f>
        <v>0.100507</v>
      </c>
      <c r="Y82" s="300">
        <f>'2M - SGS'!Y82</f>
        <v>8.7251999999999996E-2</v>
      </c>
      <c r="Z82" s="300">
        <f>'2M - SGS'!Z82</f>
        <v>9.6703999999999998E-2</v>
      </c>
      <c r="AA82" s="300">
        <f>'2M - SGS'!AA82</f>
        <v>0.106265</v>
      </c>
      <c r="AB82" s="300">
        <f>'2M - SGS'!AB82</f>
        <v>8.2161999999999999E-2</v>
      </c>
      <c r="AC82" s="300">
        <f>'2M - SGS'!AC82</f>
        <v>7.0887000000000006E-2</v>
      </c>
      <c r="AD82" s="300">
        <f>'2M - SGS'!AD82</f>
        <v>6.8145999999999998E-2</v>
      </c>
      <c r="AE82" s="300">
        <f>'2M - SGS'!AE82</f>
        <v>8.1852999999999995E-2</v>
      </c>
      <c r="AF82" s="300">
        <f>'2M - SGS'!AF82</f>
        <v>6.7163E-2</v>
      </c>
      <c r="AG82" s="300">
        <f>'2M - SGS'!AG82</f>
        <v>8.6751999999999996E-2</v>
      </c>
      <c r="AH82" s="300">
        <f>'2M - SGS'!AH82</f>
        <v>6.9401000000000004E-2</v>
      </c>
      <c r="AI82" s="300">
        <f>'2M - SGS'!AI82</f>
        <v>8.2907999999999996E-2</v>
      </c>
      <c r="AJ82" s="300">
        <f>'2M - SGS'!AJ82</f>
        <v>0.100507</v>
      </c>
      <c r="AK82" s="300">
        <f>'2M - SGS'!AK82</f>
        <v>8.7251999999999996E-2</v>
      </c>
      <c r="AL82" s="300">
        <f>'2M - SGS'!AL82</f>
        <v>9.6703999999999998E-2</v>
      </c>
      <c r="AM82" s="300">
        <f>'2M - SGS'!AM82</f>
        <v>0.106265</v>
      </c>
      <c r="AN82" s="300">
        <f>'2M - SGS'!AN82</f>
        <v>8.2161999999999999E-2</v>
      </c>
      <c r="AO82" s="300">
        <f>'2M - SGS'!AO82</f>
        <v>7.0887000000000006E-2</v>
      </c>
      <c r="AP82" s="300">
        <f>'2M - SGS'!AP82</f>
        <v>6.8145999999999998E-2</v>
      </c>
      <c r="AQ82" s="300">
        <f>'2M - SGS'!AQ82</f>
        <v>8.1852999999999995E-2</v>
      </c>
      <c r="AR82" s="300">
        <f>'2M - SGS'!AR82</f>
        <v>6.7163E-2</v>
      </c>
      <c r="AS82" s="300">
        <f>'2M - SGS'!AS82</f>
        <v>8.6751999999999996E-2</v>
      </c>
      <c r="AT82" s="300">
        <f>'2M - SGS'!AT82</f>
        <v>6.9401000000000004E-2</v>
      </c>
      <c r="AU82" s="300">
        <f>'2M - SGS'!AU82</f>
        <v>8.2907999999999996E-2</v>
      </c>
      <c r="AV82" s="300">
        <f>'2M - SGS'!AV82</f>
        <v>0.100507</v>
      </c>
      <c r="AW82" s="300">
        <f>'2M - SGS'!AW82</f>
        <v>8.7251999999999996E-2</v>
      </c>
      <c r="AX82" s="300">
        <f>'2M - SGS'!AX82</f>
        <v>9.6703999999999998E-2</v>
      </c>
      <c r="AY82" s="300">
        <f>'2M - SGS'!AY82</f>
        <v>0.106265</v>
      </c>
      <c r="BA82" s="210">
        <f t="shared" si="54"/>
        <v>1</v>
      </c>
    </row>
    <row r="83" spans="1:53" ht="15.75" x14ac:dyDescent="0.25">
      <c r="A83" s="587"/>
      <c r="B83" s="13" t="str">
        <f t="shared" si="55"/>
        <v>Heating</v>
      </c>
      <c r="C83" s="300">
        <f>'2M - SGS'!C83</f>
        <v>0.210397</v>
      </c>
      <c r="D83" s="300">
        <f>'2M - SGS'!D83</f>
        <v>0.17743600000000001</v>
      </c>
      <c r="E83" s="300">
        <f>'2M - SGS'!E83</f>
        <v>0.13192400000000001</v>
      </c>
      <c r="F83" s="300">
        <f>'2M - SGS'!F83</f>
        <v>5.9718E-2</v>
      </c>
      <c r="G83" s="300">
        <f>'2M - SGS'!G83</f>
        <v>2.6769000000000001E-2</v>
      </c>
      <c r="H83" s="300">
        <f>'2M - SGS'!H83</f>
        <v>4.2950000000000002E-3</v>
      </c>
      <c r="I83" s="300">
        <f>'2M - SGS'!I83</f>
        <v>2.895E-3</v>
      </c>
      <c r="J83" s="300">
        <f>'2M - SGS'!J83</f>
        <v>3.4320000000000002E-3</v>
      </c>
      <c r="K83" s="300">
        <f>'2M - SGS'!K83</f>
        <v>9.4020000000000006E-3</v>
      </c>
      <c r="L83" s="300">
        <f>'2M - SGS'!L83</f>
        <v>5.5496999999999998E-2</v>
      </c>
      <c r="M83" s="300">
        <f>'2M - SGS'!M83</f>
        <v>0.115452</v>
      </c>
      <c r="N83" s="300">
        <f>'2M - SGS'!N83</f>
        <v>0.20278099999999999</v>
      </c>
      <c r="O83" s="300">
        <f>'2M - SGS'!O83</f>
        <v>0.210397</v>
      </c>
      <c r="P83" s="300">
        <f>'2M - SGS'!P83</f>
        <v>0.17743600000000001</v>
      </c>
      <c r="Q83" s="300">
        <f>'2M - SGS'!Q83</f>
        <v>0.13192400000000001</v>
      </c>
      <c r="R83" s="300">
        <f>'2M - SGS'!R83</f>
        <v>5.9718E-2</v>
      </c>
      <c r="S83" s="300">
        <f>'2M - SGS'!S83</f>
        <v>2.6769000000000001E-2</v>
      </c>
      <c r="T83" s="300">
        <f>'2M - SGS'!T83</f>
        <v>4.2950000000000002E-3</v>
      </c>
      <c r="U83" s="300">
        <f>'2M - SGS'!U83</f>
        <v>2.895E-3</v>
      </c>
      <c r="V83" s="300">
        <f>'2M - SGS'!V83</f>
        <v>3.4320000000000002E-3</v>
      </c>
      <c r="W83" s="300">
        <f>'2M - SGS'!W83</f>
        <v>9.4020000000000006E-3</v>
      </c>
      <c r="X83" s="300">
        <f>'2M - SGS'!X83</f>
        <v>5.5496999999999998E-2</v>
      </c>
      <c r="Y83" s="300">
        <f>'2M - SGS'!Y83</f>
        <v>0.115452</v>
      </c>
      <c r="Z83" s="300">
        <f>'2M - SGS'!Z83</f>
        <v>0.20278099999999999</v>
      </c>
      <c r="AA83" s="300">
        <f>'2M - SGS'!AA83</f>
        <v>0.210397</v>
      </c>
      <c r="AB83" s="300">
        <f>'2M - SGS'!AB83</f>
        <v>0.17743600000000001</v>
      </c>
      <c r="AC83" s="300">
        <f>'2M - SGS'!AC83</f>
        <v>0.13192400000000001</v>
      </c>
      <c r="AD83" s="300">
        <f>'2M - SGS'!AD83</f>
        <v>5.9718E-2</v>
      </c>
      <c r="AE83" s="300">
        <f>'2M - SGS'!AE83</f>
        <v>2.6769000000000001E-2</v>
      </c>
      <c r="AF83" s="300">
        <f>'2M - SGS'!AF83</f>
        <v>4.2950000000000002E-3</v>
      </c>
      <c r="AG83" s="300">
        <f>'2M - SGS'!AG83</f>
        <v>2.895E-3</v>
      </c>
      <c r="AH83" s="300">
        <f>'2M - SGS'!AH83</f>
        <v>3.4320000000000002E-3</v>
      </c>
      <c r="AI83" s="300">
        <f>'2M - SGS'!AI83</f>
        <v>9.4020000000000006E-3</v>
      </c>
      <c r="AJ83" s="300">
        <f>'2M - SGS'!AJ83</f>
        <v>5.5496999999999998E-2</v>
      </c>
      <c r="AK83" s="300">
        <f>'2M - SGS'!AK83</f>
        <v>0.115452</v>
      </c>
      <c r="AL83" s="300">
        <f>'2M - SGS'!AL83</f>
        <v>0.20278099999999999</v>
      </c>
      <c r="AM83" s="300">
        <f>'2M - SGS'!AM83</f>
        <v>0.210397</v>
      </c>
      <c r="AN83" s="300">
        <f>'2M - SGS'!AN83</f>
        <v>0.17743600000000001</v>
      </c>
      <c r="AO83" s="300">
        <f>'2M - SGS'!AO83</f>
        <v>0.13192400000000001</v>
      </c>
      <c r="AP83" s="300">
        <f>'2M - SGS'!AP83</f>
        <v>5.9718E-2</v>
      </c>
      <c r="AQ83" s="300">
        <f>'2M - SGS'!AQ83</f>
        <v>2.6769000000000001E-2</v>
      </c>
      <c r="AR83" s="300">
        <f>'2M - SGS'!AR83</f>
        <v>4.2950000000000002E-3</v>
      </c>
      <c r="AS83" s="300">
        <f>'2M - SGS'!AS83</f>
        <v>2.895E-3</v>
      </c>
      <c r="AT83" s="300">
        <f>'2M - SGS'!AT83</f>
        <v>3.4320000000000002E-3</v>
      </c>
      <c r="AU83" s="300">
        <f>'2M - SGS'!AU83</f>
        <v>9.4020000000000006E-3</v>
      </c>
      <c r="AV83" s="300">
        <f>'2M - SGS'!AV83</f>
        <v>5.5496999999999998E-2</v>
      </c>
      <c r="AW83" s="300">
        <f>'2M - SGS'!AW83</f>
        <v>0.115452</v>
      </c>
      <c r="AX83" s="300">
        <f>'2M - SGS'!AX83</f>
        <v>0.20278099999999999</v>
      </c>
      <c r="AY83" s="300">
        <f>'2M - SGS'!AY83</f>
        <v>0.210397</v>
      </c>
      <c r="BA83" s="210">
        <f t="shared" si="54"/>
        <v>0.99999800000000016</v>
      </c>
    </row>
    <row r="84" spans="1:53" ht="15.75" x14ac:dyDescent="0.25">
      <c r="A84" s="587"/>
      <c r="B84" s="13" t="str">
        <f t="shared" si="55"/>
        <v>HVAC</v>
      </c>
      <c r="C84" s="300">
        <f>'2M - SGS'!C84</f>
        <v>0.107824</v>
      </c>
      <c r="D84" s="300">
        <f>'2M - SGS'!D84</f>
        <v>9.1051999999999994E-2</v>
      </c>
      <c r="E84" s="300">
        <f>'2M - SGS'!E84</f>
        <v>7.1135000000000004E-2</v>
      </c>
      <c r="F84" s="300">
        <f>'2M - SGS'!F84</f>
        <v>4.1179E-2</v>
      </c>
      <c r="G84" s="300">
        <f>'2M - SGS'!G84</f>
        <v>4.4423999999999998E-2</v>
      </c>
      <c r="H84" s="300">
        <f>'2M - SGS'!H84</f>
        <v>0.106128</v>
      </c>
      <c r="I84" s="300">
        <f>'2M - SGS'!I84</f>
        <v>0.14288100000000001</v>
      </c>
      <c r="J84" s="300">
        <f>'2M - SGS'!J84</f>
        <v>0.133494</v>
      </c>
      <c r="K84" s="300">
        <f>'2M - SGS'!K84</f>
        <v>5.781E-2</v>
      </c>
      <c r="L84" s="300">
        <f>'2M - SGS'!L84</f>
        <v>3.8018000000000003E-2</v>
      </c>
      <c r="M84" s="300">
        <f>'2M - SGS'!M84</f>
        <v>6.2103999999999999E-2</v>
      </c>
      <c r="N84" s="300">
        <f>'2M - SGS'!N84</f>
        <v>0.10395</v>
      </c>
      <c r="O84" s="300">
        <f>'2M - SGS'!O84</f>
        <v>0.107824</v>
      </c>
      <c r="P84" s="300">
        <f>'2M - SGS'!P84</f>
        <v>9.1051999999999994E-2</v>
      </c>
      <c r="Q84" s="300">
        <f>'2M - SGS'!Q84</f>
        <v>7.1135000000000004E-2</v>
      </c>
      <c r="R84" s="300">
        <f>'2M - SGS'!R84</f>
        <v>4.1179E-2</v>
      </c>
      <c r="S84" s="300">
        <f>'2M - SGS'!S84</f>
        <v>4.4423999999999998E-2</v>
      </c>
      <c r="T84" s="300">
        <f>'2M - SGS'!T84</f>
        <v>0.106128</v>
      </c>
      <c r="U84" s="300">
        <f>'2M - SGS'!U84</f>
        <v>0.14288100000000001</v>
      </c>
      <c r="V84" s="300">
        <f>'2M - SGS'!V84</f>
        <v>0.133494</v>
      </c>
      <c r="W84" s="300">
        <f>'2M - SGS'!W84</f>
        <v>5.781E-2</v>
      </c>
      <c r="X84" s="300">
        <f>'2M - SGS'!X84</f>
        <v>3.8018000000000003E-2</v>
      </c>
      <c r="Y84" s="300">
        <f>'2M - SGS'!Y84</f>
        <v>6.2103999999999999E-2</v>
      </c>
      <c r="Z84" s="300">
        <f>'2M - SGS'!Z84</f>
        <v>0.10395</v>
      </c>
      <c r="AA84" s="300">
        <f>'2M - SGS'!AA84</f>
        <v>0.107824</v>
      </c>
      <c r="AB84" s="300">
        <f>'2M - SGS'!AB84</f>
        <v>9.1051999999999994E-2</v>
      </c>
      <c r="AC84" s="300">
        <f>'2M - SGS'!AC84</f>
        <v>7.1135000000000004E-2</v>
      </c>
      <c r="AD84" s="300">
        <f>'2M - SGS'!AD84</f>
        <v>4.1179E-2</v>
      </c>
      <c r="AE84" s="300">
        <f>'2M - SGS'!AE84</f>
        <v>4.4423999999999998E-2</v>
      </c>
      <c r="AF84" s="300">
        <f>'2M - SGS'!AF84</f>
        <v>0.106128</v>
      </c>
      <c r="AG84" s="300">
        <f>'2M - SGS'!AG84</f>
        <v>0.14288100000000001</v>
      </c>
      <c r="AH84" s="300">
        <f>'2M - SGS'!AH84</f>
        <v>0.133494</v>
      </c>
      <c r="AI84" s="300">
        <f>'2M - SGS'!AI84</f>
        <v>5.781E-2</v>
      </c>
      <c r="AJ84" s="300">
        <f>'2M - SGS'!AJ84</f>
        <v>3.8018000000000003E-2</v>
      </c>
      <c r="AK84" s="300">
        <f>'2M - SGS'!AK84</f>
        <v>6.2103999999999999E-2</v>
      </c>
      <c r="AL84" s="300">
        <f>'2M - SGS'!AL84</f>
        <v>0.10395</v>
      </c>
      <c r="AM84" s="300">
        <f>'2M - SGS'!AM84</f>
        <v>0.107824</v>
      </c>
      <c r="AN84" s="300">
        <f>'2M - SGS'!AN84</f>
        <v>9.1051999999999994E-2</v>
      </c>
      <c r="AO84" s="300">
        <f>'2M - SGS'!AO84</f>
        <v>7.1135000000000004E-2</v>
      </c>
      <c r="AP84" s="300">
        <f>'2M - SGS'!AP84</f>
        <v>4.1179E-2</v>
      </c>
      <c r="AQ84" s="300">
        <f>'2M - SGS'!AQ84</f>
        <v>4.4423999999999998E-2</v>
      </c>
      <c r="AR84" s="300">
        <f>'2M - SGS'!AR84</f>
        <v>0.106128</v>
      </c>
      <c r="AS84" s="300">
        <f>'2M - SGS'!AS84</f>
        <v>0.14288100000000001</v>
      </c>
      <c r="AT84" s="300">
        <f>'2M - SGS'!AT84</f>
        <v>0.133494</v>
      </c>
      <c r="AU84" s="300">
        <f>'2M - SGS'!AU84</f>
        <v>5.781E-2</v>
      </c>
      <c r="AV84" s="300">
        <f>'2M - SGS'!AV84</f>
        <v>3.8018000000000003E-2</v>
      </c>
      <c r="AW84" s="300">
        <f>'2M - SGS'!AW84</f>
        <v>6.2103999999999999E-2</v>
      </c>
      <c r="AX84" s="300">
        <f>'2M - SGS'!AX84</f>
        <v>0.10395</v>
      </c>
      <c r="AY84" s="300">
        <f>'2M - SGS'!AY84</f>
        <v>0.107824</v>
      </c>
      <c r="BA84" s="210">
        <f t="shared" si="54"/>
        <v>0.99999900000000008</v>
      </c>
    </row>
    <row r="85" spans="1:53" ht="15.75" x14ac:dyDescent="0.25">
      <c r="A85" s="587"/>
      <c r="B85" s="13" t="str">
        <f t="shared" si="55"/>
        <v>Lighting</v>
      </c>
      <c r="C85" s="300">
        <f>'2M - SGS'!C85</f>
        <v>9.3563999999999994E-2</v>
      </c>
      <c r="D85" s="300">
        <f>'2M - SGS'!D85</f>
        <v>7.2162000000000004E-2</v>
      </c>
      <c r="E85" s="300">
        <f>'2M - SGS'!E85</f>
        <v>7.8372999999999998E-2</v>
      </c>
      <c r="F85" s="300">
        <f>'2M - SGS'!F85</f>
        <v>7.6534000000000005E-2</v>
      </c>
      <c r="G85" s="300">
        <f>'2M - SGS'!G85</f>
        <v>9.4246999999999997E-2</v>
      </c>
      <c r="H85" s="300">
        <f>'2M - SGS'!H85</f>
        <v>7.5599E-2</v>
      </c>
      <c r="I85" s="300">
        <f>'2M - SGS'!I85</f>
        <v>9.6199999999999994E-2</v>
      </c>
      <c r="J85" s="300">
        <f>'2M - SGS'!J85</f>
        <v>7.7077999999999994E-2</v>
      </c>
      <c r="K85" s="300">
        <f>'2M - SGS'!K85</f>
        <v>8.1374000000000002E-2</v>
      </c>
      <c r="L85" s="300">
        <f>'2M - SGS'!L85</f>
        <v>9.4072000000000003E-2</v>
      </c>
      <c r="M85" s="300">
        <f>'2M - SGS'!M85</f>
        <v>7.6706999999999997E-2</v>
      </c>
      <c r="N85" s="300">
        <f>'2M - SGS'!N85</f>
        <v>8.4089999999999998E-2</v>
      </c>
      <c r="O85" s="300">
        <f>'2M - SGS'!O85</f>
        <v>9.3563999999999994E-2</v>
      </c>
      <c r="P85" s="300">
        <f>'2M - SGS'!P85</f>
        <v>7.2162000000000004E-2</v>
      </c>
      <c r="Q85" s="300">
        <f>'2M - SGS'!Q85</f>
        <v>7.8372999999999998E-2</v>
      </c>
      <c r="R85" s="300">
        <f>'2M - SGS'!R85</f>
        <v>7.6534000000000005E-2</v>
      </c>
      <c r="S85" s="300">
        <f>'2M - SGS'!S85</f>
        <v>9.4246999999999997E-2</v>
      </c>
      <c r="T85" s="300">
        <f>'2M - SGS'!T85</f>
        <v>7.5599E-2</v>
      </c>
      <c r="U85" s="300">
        <f>'2M - SGS'!U85</f>
        <v>9.6199999999999994E-2</v>
      </c>
      <c r="V85" s="300">
        <f>'2M - SGS'!V85</f>
        <v>7.7077999999999994E-2</v>
      </c>
      <c r="W85" s="300">
        <f>'2M - SGS'!W85</f>
        <v>8.1374000000000002E-2</v>
      </c>
      <c r="X85" s="300">
        <f>'2M - SGS'!X85</f>
        <v>9.4072000000000003E-2</v>
      </c>
      <c r="Y85" s="300">
        <f>'2M - SGS'!Y85</f>
        <v>7.6706999999999997E-2</v>
      </c>
      <c r="Z85" s="300">
        <f>'2M - SGS'!Z85</f>
        <v>8.4089999999999998E-2</v>
      </c>
      <c r="AA85" s="300">
        <f>'2M - SGS'!AA85</f>
        <v>9.3563999999999994E-2</v>
      </c>
      <c r="AB85" s="300">
        <f>'2M - SGS'!AB85</f>
        <v>7.2162000000000004E-2</v>
      </c>
      <c r="AC85" s="300">
        <f>'2M - SGS'!AC85</f>
        <v>7.8372999999999998E-2</v>
      </c>
      <c r="AD85" s="300">
        <f>'2M - SGS'!AD85</f>
        <v>7.6534000000000005E-2</v>
      </c>
      <c r="AE85" s="300">
        <f>'2M - SGS'!AE85</f>
        <v>9.4246999999999997E-2</v>
      </c>
      <c r="AF85" s="300">
        <f>'2M - SGS'!AF85</f>
        <v>7.5599E-2</v>
      </c>
      <c r="AG85" s="300">
        <f>'2M - SGS'!AG85</f>
        <v>9.6199999999999994E-2</v>
      </c>
      <c r="AH85" s="300">
        <f>'2M - SGS'!AH85</f>
        <v>7.7077999999999994E-2</v>
      </c>
      <c r="AI85" s="300">
        <f>'2M - SGS'!AI85</f>
        <v>8.1374000000000002E-2</v>
      </c>
      <c r="AJ85" s="300">
        <f>'2M - SGS'!AJ85</f>
        <v>9.4072000000000003E-2</v>
      </c>
      <c r="AK85" s="300">
        <f>'2M - SGS'!AK85</f>
        <v>7.6706999999999997E-2</v>
      </c>
      <c r="AL85" s="300">
        <f>'2M - SGS'!AL85</f>
        <v>8.4089999999999998E-2</v>
      </c>
      <c r="AM85" s="300">
        <f>'2M - SGS'!AM85</f>
        <v>9.3563999999999994E-2</v>
      </c>
      <c r="AN85" s="300">
        <f>'2M - SGS'!AN85</f>
        <v>7.2162000000000004E-2</v>
      </c>
      <c r="AO85" s="300">
        <f>'2M - SGS'!AO85</f>
        <v>7.8372999999999998E-2</v>
      </c>
      <c r="AP85" s="300">
        <f>'2M - SGS'!AP85</f>
        <v>7.6534000000000005E-2</v>
      </c>
      <c r="AQ85" s="300">
        <f>'2M - SGS'!AQ85</f>
        <v>9.4246999999999997E-2</v>
      </c>
      <c r="AR85" s="300">
        <f>'2M - SGS'!AR85</f>
        <v>7.5599E-2</v>
      </c>
      <c r="AS85" s="300">
        <f>'2M - SGS'!AS85</f>
        <v>9.6199999999999994E-2</v>
      </c>
      <c r="AT85" s="300">
        <f>'2M - SGS'!AT85</f>
        <v>7.7077999999999994E-2</v>
      </c>
      <c r="AU85" s="300">
        <f>'2M - SGS'!AU85</f>
        <v>8.1374000000000002E-2</v>
      </c>
      <c r="AV85" s="300">
        <f>'2M - SGS'!AV85</f>
        <v>9.4072000000000003E-2</v>
      </c>
      <c r="AW85" s="300">
        <f>'2M - SGS'!AW85</f>
        <v>7.6706999999999997E-2</v>
      </c>
      <c r="AX85" s="300">
        <f>'2M - SGS'!AX85</f>
        <v>8.4089999999999998E-2</v>
      </c>
      <c r="AY85" s="300">
        <f>'2M - SGS'!AY85</f>
        <v>9.3563999999999994E-2</v>
      </c>
      <c r="BA85" s="210">
        <f t="shared" si="54"/>
        <v>1</v>
      </c>
    </row>
    <row r="86" spans="1:53" ht="15.75" x14ac:dyDescent="0.25">
      <c r="A86" s="587"/>
      <c r="B86" s="13" t="str">
        <f t="shared" si="55"/>
        <v>Miscellaneous</v>
      </c>
      <c r="C86" s="300">
        <f>'2M - SGS'!C86</f>
        <v>8.5109000000000004E-2</v>
      </c>
      <c r="D86" s="300">
        <f>'2M - SGS'!D86</f>
        <v>7.7715000000000006E-2</v>
      </c>
      <c r="E86" s="300">
        <f>'2M - SGS'!E86</f>
        <v>8.6136000000000004E-2</v>
      </c>
      <c r="F86" s="300">
        <f>'2M - SGS'!F86</f>
        <v>7.9796000000000006E-2</v>
      </c>
      <c r="G86" s="300">
        <f>'2M - SGS'!G86</f>
        <v>8.5334999999999994E-2</v>
      </c>
      <c r="H86" s="300">
        <f>'2M - SGS'!H86</f>
        <v>8.1994999999999998E-2</v>
      </c>
      <c r="I86" s="300">
        <f>'2M - SGS'!I86</f>
        <v>8.4098999999999993E-2</v>
      </c>
      <c r="J86" s="300">
        <f>'2M - SGS'!J86</f>
        <v>8.4198999999999996E-2</v>
      </c>
      <c r="K86" s="300">
        <f>'2M - SGS'!K86</f>
        <v>8.2512000000000002E-2</v>
      </c>
      <c r="L86" s="300">
        <f>'2M - SGS'!L86</f>
        <v>8.5277000000000006E-2</v>
      </c>
      <c r="M86" s="300">
        <f>'2M - SGS'!M86</f>
        <v>8.2588999999999996E-2</v>
      </c>
      <c r="N86" s="300">
        <f>'2M - SGS'!N86</f>
        <v>8.5237999999999994E-2</v>
      </c>
      <c r="O86" s="300">
        <f>'2M - SGS'!O86</f>
        <v>8.5109000000000004E-2</v>
      </c>
      <c r="P86" s="300">
        <f>'2M - SGS'!P86</f>
        <v>7.7715000000000006E-2</v>
      </c>
      <c r="Q86" s="300">
        <f>'2M - SGS'!Q86</f>
        <v>8.6136000000000004E-2</v>
      </c>
      <c r="R86" s="300">
        <f>'2M - SGS'!R86</f>
        <v>7.9796000000000006E-2</v>
      </c>
      <c r="S86" s="300">
        <f>'2M - SGS'!S86</f>
        <v>8.5334999999999994E-2</v>
      </c>
      <c r="T86" s="300">
        <f>'2M - SGS'!T86</f>
        <v>8.1994999999999998E-2</v>
      </c>
      <c r="U86" s="300">
        <f>'2M - SGS'!U86</f>
        <v>8.4098999999999993E-2</v>
      </c>
      <c r="V86" s="300">
        <f>'2M - SGS'!V86</f>
        <v>8.4198999999999996E-2</v>
      </c>
      <c r="W86" s="300">
        <f>'2M - SGS'!W86</f>
        <v>8.2512000000000002E-2</v>
      </c>
      <c r="X86" s="300">
        <f>'2M - SGS'!X86</f>
        <v>8.5277000000000006E-2</v>
      </c>
      <c r="Y86" s="300">
        <f>'2M - SGS'!Y86</f>
        <v>8.2588999999999996E-2</v>
      </c>
      <c r="Z86" s="300">
        <f>'2M - SGS'!Z86</f>
        <v>8.5237999999999994E-2</v>
      </c>
      <c r="AA86" s="300">
        <f>'2M - SGS'!AA86</f>
        <v>8.5109000000000004E-2</v>
      </c>
      <c r="AB86" s="300">
        <f>'2M - SGS'!AB86</f>
        <v>7.7715000000000006E-2</v>
      </c>
      <c r="AC86" s="300">
        <f>'2M - SGS'!AC86</f>
        <v>8.6136000000000004E-2</v>
      </c>
      <c r="AD86" s="300">
        <f>'2M - SGS'!AD86</f>
        <v>7.9796000000000006E-2</v>
      </c>
      <c r="AE86" s="300">
        <f>'2M - SGS'!AE86</f>
        <v>8.5334999999999994E-2</v>
      </c>
      <c r="AF86" s="300">
        <f>'2M - SGS'!AF86</f>
        <v>8.1994999999999998E-2</v>
      </c>
      <c r="AG86" s="300">
        <f>'2M - SGS'!AG86</f>
        <v>8.4098999999999993E-2</v>
      </c>
      <c r="AH86" s="300">
        <f>'2M - SGS'!AH86</f>
        <v>8.4198999999999996E-2</v>
      </c>
      <c r="AI86" s="300">
        <f>'2M - SGS'!AI86</f>
        <v>8.2512000000000002E-2</v>
      </c>
      <c r="AJ86" s="300">
        <f>'2M - SGS'!AJ86</f>
        <v>8.5277000000000006E-2</v>
      </c>
      <c r="AK86" s="300">
        <f>'2M - SGS'!AK86</f>
        <v>8.2588999999999996E-2</v>
      </c>
      <c r="AL86" s="300">
        <f>'2M - SGS'!AL86</f>
        <v>8.5237999999999994E-2</v>
      </c>
      <c r="AM86" s="300">
        <f>'2M - SGS'!AM86</f>
        <v>8.5109000000000004E-2</v>
      </c>
      <c r="AN86" s="300">
        <f>'2M - SGS'!AN86</f>
        <v>7.7715000000000006E-2</v>
      </c>
      <c r="AO86" s="300">
        <f>'2M - SGS'!AO86</f>
        <v>8.6136000000000004E-2</v>
      </c>
      <c r="AP86" s="300">
        <f>'2M - SGS'!AP86</f>
        <v>7.9796000000000006E-2</v>
      </c>
      <c r="AQ86" s="300">
        <f>'2M - SGS'!AQ86</f>
        <v>8.5334999999999994E-2</v>
      </c>
      <c r="AR86" s="300">
        <f>'2M - SGS'!AR86</f>
        <v>8.1994999999999998E-2</v>
      </c>
      <c r="AS86" s="300">
        <f>'2M - SGS'!AS86</f>
        <v>8.4098999999999993E-2</v>
      </c>
      <c r="AT86" s="300">
        <f>'2M - SGS'!AT86</f>
        <v>8.4198999999999996E-2</v>
      </c>
      <c r="AU86" s="300">
        <f>'2M - SGS'!AU86</f>
        <v>8.2512000000000002E-2</v>
      </c>
      <c r="AV86" s="300">
        <f>'2M - SGS'!AV86</f>
        <v>8.5277000000000006E-2</v>
      </c>
      <c r="AW86" s="300">
        <f>'2M - SGS'!AW86</f>
        <v>8.2588999999999996E-2</v>
      </c>
      <c r="AX86" s="300">
        <f>'2M - SGS'!AX86</f>
        <v>8.5237999999999994E-2</v>
      </c>
      <c r="AY86" s="300">
        <f>'2M - SGS'!AY86</f>
        <v>8.5109000000000004E-2</v>
      </c>
      <c r="BA86" s="210">
        <f t="shared" si="54"/>
        <v>1.0000000000000002</v>
      </c>
    </row>
    <row r="87" spans="1:53" ht="15.75" x14ac:dyDescent="0.25">
      <c r="A87" s="587"/>
      <c r="B87" s="13" t="str">
        <f t="shared" si="55"/>
        <v>Motors</v>
      </c>
      <c r="C87" s="300">
        <f>'2M - SGS'!C87</f>
        <v>8.5109000000000004E-2</v>
      </c>
      <c r="D87" s="300">
        <f>'2M - SGS'!D87</f>
        <v>7.7715000000000006E-2</v>
      </c>
      <c r="E87" s="300">
        <f>'2M - SGS'!E87</f>
        <v>8.6136000000000004E-2</v>
      </c>
      <c r="F87" s="300">
        <f>'2M - SGS'!F87</f>
        <v>7.9796000000000006E-2</v>
      </c>
      <c r="G87" s="300">
        <f>'2M - SGS'!G87</f>
        <v>8.5334999999999994E-2</v>
      </c>
      <c r="H87" s="300">
        <f>'2M - SGS'!H87</f>
        <v>8.1994999999999998E-2</v>
      </c>
      <c r="I87" s="300">
        <f>'2M - SGS'!I87</f>
        <v>8.4098999999999993E-2</v>
      </c>
      <c r="J87" s="300">
        <f>'2M - SGS'!J87</f>
        <v>8.4198999999999996E-2</v>
      </c>
      <c r="K87" s="300">
        <f>'2M - SGS'!K87</f>
        <v>8.2512000000000002E-2</v>
      </c>
      <c r="L87" s="300">
        <f>'2M - SGS'!L87</f>
        <v>8.5277000000000006E-2</v>
      </c>
      <c r="M87" s="300">
        <f>'2M - SGS'!M87</f>
        <v>8.2588999999999996E-2</v>
      </c>
      <c r="N87" s="300">
        <f>'2M - SGS'!N87</f>
        <v>8.5237999999999994E-2</v>
      </c>
      <c r="O87" s="300">
        <f>'2M - SGS'!O87</f>
        <v>8.5109000000000004E-2</v>
      </c>
      <c r="P87" s="300">
        <f>'2M - SGS'!P87</f>
        <v>7.7715000000000006E-2</v>
      </c>
      <c r="Q87" s="300">
        <f>'2M - SGS'!Q87</f>
        <v>8.6136000000000004E-2</v>
      </c>
      <c r="R87" s="300">
        <f>'2M - SGS'!R87</f>
        <v>7.9796000000000006E-2</v>
      </c>
      <c r="S87" s="300">
        <f>'2M - SGS'!S87</f>
        <v>8.5334999999999994E-2</v>
      </c>
      <c r="T87" s="300">
        <f>'2M - SGS'!T87</f>
        <v>8.1994999999999998E-2</v>
      </c>
      <c r="U87" s="300">
        <f>'2M - SGS'!U87</f>
        <v>8.4098999999999993E-2</v>
      </c>
      <c r="V87" s="300">
        <f>'2M - SGS'!V87</f>
        <v>8.4198999999999996E-2</v>
      </c>
      <c r="W87" s="300">
        <f>'2M - SGS'!W87</f>
        <v>8.2512000000000002E-2</v>
      </c>
      <c r="X87" s="300">
        <f>'2M - SGS'!X87</f>
        <v>8.5277000000000006E-2</v>
      </c>
      <c r="Y87" s="300">
        <f>'2M - SGS'!Y87</f>
        <v>8.2588999999999996E-2</v>
      </c>
      <c r="Z87" s="300">
        <f>'2M - SGS'!Z87</f>
        <v>8.5237999999999994E-2</v>
      </c>
      <c r="AA87" s="300">
        <f>'2M - SGS'!AA87</f>
        <v>8.5109000000000004E-2</v>
      </c>
      <c r="AB87" s="300">
        <f>'2M - SGS'!AB87</f>
        <v>7.7715000000000006E-2</v>
      </c>
      <c r="AC87" s="300">
        <f>'2M - SGS'!AC87</f>
        <v>8.6136000000000004E-2</v>
      </c>
      <c r="AD87" s="300">
        <f>'2M - SGS'!AD87</f>
        <v>7.9796000000000006E-2</v>
      </c>
      <c r="AE87" s="300">
        <f>'2M - SGS'!AE87</f>
        <v>8.5334999999999994E-2</v>
      </c>
      <c r="AF87" s="300">
        <f>'2M - SGS'!AF87</f>
        <v>8.1994999999999998E-2</v>
      </c>
      <c r="AG87" s="300">
        <f>'2M - SGS'!AG87</f>
        <v>8.4098999999999993E-2</v>
      </c>
      <c r="AH87" s="300">
        <f>'2M - SGS'!AH87</f>
        <v>8.4198999999999996E-2</v>
      </c>
      <c r="AI87" s="300">
        <f>'2M - SGS'!AI87</f>
        <v>8.2512000000000002E-2</v>
      </c>
      <c r="AJ87" s="300">
        <f>'2M - SGS'!AJ87</f>
        <v>8.5277000000000006E-2</v>
      </c>
      <c r="AK87" s="300">
        <f>'2M - SGS'!AK87</f>
        <v>8.2588999999999996E-2</v>
      </c>
      <c r="AL87" s="300">
        <f>'2M - SGS'!AL87</f>
        <v>8.5237999999999994E-2</v>
      </c>
      <c r="AM87" s="300">
        <f>'2M - SGS'!AM87</f>
        <v>8.5109000000000004E-2</v>
      </c>
      <c r="AN87" s="300">
        <f>'2M - SGS'!AN87</f>
        <v>7.7715000000000006E-2</v>
      </c>
      <c r="AO87" s="300">
        <f>'2M - SGS'!AO87</f>
        <v>8.6136000000000004E-2</v>
      </c>
      <c r="AP87" s="300">
        <f>'2M - SGS'!AP87</f>
        <v>7.9796000000000006E-2</v>
      </c>
      <c r="AQ87" s="300">
        <f>'2M - SGS'!AQ87</f>
        <v>8.5334999999999994E-2</v>
      </c>
      <c r="AR87" s="300">
        <f>'2M - SGS'!AR87</f>
        <v>8.1994999999999998E-2</v>
      </c>
      <c r="AS87" s="300">
        <f>'2M - SGS'!AS87</f>
        <v>8.4098999999999993E-2</v>
      </c>
      <c r="AT87" s="300">
        <f>'2M - SGS'!AT87</f>
        <v>8.4198999999999996E-2</v>
      </c>
      <c r="AU87" s="300">
        <f>'2M - SGS'!AU87</f>
        <v>8.2512000000000002E-2</v>
      </c>
      <c r="AV87" s="300">
        <f>'2M - SGS'!AV87</f>
        <v>8.5277000000000006E-2</v>
      </c>
      <c r="AW87" s="300">
        <f>'2M - SGS'!AW87</f>
        <v>8.2588999999999996E-2</v>
      </c>
      <c r="AX87" s="300">
        <f>'2M - SGS'!AX87</f>
        <v>8.5237999999999994E-2</v>
      </c>
      <c r="AY87" s="300">
        <f>'2M - SGS'!AY87</f>
        <v>8.5109000000000004E-2</v>
      </c>
      <c r="BA87" s="210">
        <f t="shared" si="54"/>
        <v>1.0000000000000002</v>
      </c>
    </row>
    <row r="88" spans="1:53" ht="15.75" x14ac:dyDescent="0.25">
      <c r="A88" s="587"/>
      <c r="B88" s="13" t="str">
        <f t="shared" si="55"/>
        <v>Process</v>
      </c>
      <c r="C88" s="300">
        <f>'2M - SGS'!C88</f>
        <v>8.5109000000000004E-2</v>
      </c>
      <c r="D88" s="300">
        <f>'2M - SGS'!D88</f>
        <v>7.7715000000000006E-2</v>
      </c>
      <c r="E88" s="300">
        <f>'2M - SGS'!E88</f>
        <v>8.6136000000000004E-2</v>
      </c>
      <c r="F88" s="300">
        <f>'2M - SGS'!F88</f>
        <v>7.9796000000000006E-2</v>
      </c>
      <c r="G88" s="300">
        <f>'2M - SGS'!G88</f>
        <v>8.5334999999999994E-2</v>
      </c>
      <c r="H88" s="300">
        <f>'2M - SGS'!H88</f>
        <v>8.1994999999999998E-2</v>
      </c>
      <c r="I88" s="300">
        <f>'2M - SGS'!I88</f>
        <v>8.4098999999999993E-2</v>
      </c>
      <c r="J88" s="300">
        <f>'2M - SGS'!J88</f>
        <v>8.4198999999999996E-2</v>
      </c>
      <c r="K88" s="300">
        <f>'2M - SGS'!K88</f>
        <v>8.2512000000000002E-2</v>
      </c>
      <c r="L88" s="300">
        <f>'2M - SGS'!L88</f>
        <v>8.5277000000000006E-2</v>
      </c>
      <c r="M88" s="300">
        <f>'2M - SGS'!M88</f>
        <v>8.2588999999999996E-2</v>
      </c>
      <c r="N88" s="300">
        <f>'2M - SGS'!N88</f>
        <v>8.5237999999999994E-2</v>
      </c>
      <c r="O88" s="300">
        <f>'2M - SGS'!O88</f>
        <v>8.5109000000000004E-2</v>
      </c>
      <c r="P88" s="300">
        <f>'2M - SGS'!P88</f>
        <v>7.7715000000000006E-2</v>
      </c>
      <c r="Q88" s="300">
        <f>'2M - SGS'!Q88</f>
        <v>8.6136000000000004E-2</v>
      </c>
      <c r="R88" s="300">
        <f>'2M - SGS'!R88</f>
        <v>7.9796000000000006E-2</v>
      </c>
      <c r="S88" s="300">
        <f>'2M - SGS'!S88</f>
        <v>8.5334999999999994E-2</v>
      </c>
      <c r="T88" s="300">
        <f>'2M - SGS'!T88</f>
        <v>8.1994999999999998E-2</v>
      </c>
      <c r="U88" s="300">
        <f>'2M - SGS'!U88</f>
        <v>8.4098999999999993E-2</v>
      </c>
      <c r="V88" s="300">
        <f>'2M - SGS'!V88</f>
        <v>8.4198999999999996E-2</v>
      </c>
      <c r="W88" s="300">
        <f>'2M - SGS'!W88</f>
        <v>8.2512000000000002E-2</v>
      </c>
      <c r="X88" s="300">
        <f>'2M - SGS'!X88</f>
        <v>8.5277000000000006E-2</v>
      </c>
      <c r="Y88" s="300">
        <f>'2M - SGS'!Y88</f>
        <v>8.2588999999999996E-2</v>
      </c>
      <c r="Z88" s="300">
        <f>'2M - SGS'!Z88</f>
        <v>8.5237999999999994E-2</v>
      </c>
      <c r="AA88" s="300">
        <f>'2M - SGS'!AA88</f>
        <v>8.5109000000000004E-2</v>
      </c>
      <c r="AB88" s="300">
        <f>'2M - SGS'!AB88</f>
        <v>7.7715000000000006E-2</v>
      </c>
      <c r="AC88" s="300">
        <f>'2M - SGS'!AC88</f>
        <v>8.6136000000000004E-2</v>
      </c>
      <c r="AD88" s="300">
        <f>'2M - SGS'!AD88</f>
        <v>7.9796000000000006E-2</v>
      </c>
      <c r="AE88" s="300">
        <f>'2M - SGS'!AE88</f>
        <v>8.5334999999999994E-2</v>
      </c>
      <c r="AF88" s="300">
        <f>'2M - SGS'!AF88</f>
        <v>8.1994999999999998E-2</v>
      </c>
      <c r="AG88" s="300">
        <f>'2M - SGS'!AG88</f>
        <v>8.4098999999999993E-2</v>
      </c>
      <c r="AH88" s="300">
        <f>'2M - SGS'!AH88</f>
        <v>8.4198999999999996E-2</v>
      </c>
      <c r="AI88" s="300">
        <f>'2M - SGS'!AI88</f>
        <v>8.2512000000000002E-2</v>
      </c>
      <c r="AJ88" s="300">
        <f>'2M - SGS'!AJ88</f>
        <v>8.5277000000000006E-2</v>
      </c>
      <c r="AK88" s="300">
        <f>'2M - SGS'!AK88</f>
        <v>8.2588999999999996E-2</v>
      </c>
      <c r="AL88" s="300">
        <f>'2M - SGS'!AL88</f>
        <v>8.5237999999999994E-2</v>
      </c>
      <c r="AM88" s="300">
        <f>'2M - SGS'!AM88</f>
        <v>8.5109000000000004E-2</v>
      </c>
      <c r="AN88" s="300">
        <f>'2M - SGS'!AN88</f>
        <v>7.7715000000000006E-2</v>
      </c>
      <c r="AO88" s="300">
        <f>'2M - SGS'!AO88</f>
        <v>8.6136000000000004E-2</v>
      </c>
      <c r="AP88" s="300">
        <f>'2M - SGS'!AP88</f>
        <v>7.9796000000000006E-2</v>
      </c>
      <c r="AQ88" s="300">
        <f>'2M - SGS'!AQ88</f>
        <v>8.5334999999999994E-2</v>
      </c>
      <c r="AR88" s="300">
        <f>'2M - SGS'!AR88</f>
        <v>8.1994999999999998E-2</v>
      </c>
      <c r="AS88" s="300">
        <f>'2M - SGS'!AS88</f>
        <v>8.4098999999999993E-2</v>
      </c>
      <c r="AT88" s="300">
        <f>'2M - SGS'!AT88</f>
        <v>8.4198999999999996E-2</v>
      </c>
      <c r="AU88" s="300">
        <f>'2M - SGS'!AU88</f>
        <v>8.2512000000000002E-2</v>
      </c>
      <c r="AV88" s="300">
        <f>'2M - SGS'!AV88</f>
        <v>8.5277000000000006E-2</v>
      </c>
      <c r="AW88" s="300">
        <f>'2M - SGS'!AW88</f>
        <v>8.2588999999999996E-2</v>
      </c>
      <c r="AX88" s="300">
        <f>'2M - SGS'!AX88</f>
        <v>8.5237999999999994E-2</v>
      </c>
      <c r="AY88" s="300">
        <f>'2M - SGS'!AY88</f>
        <v>8.5109000000000004E-2</v>
      </c>
      <c r="BA88" s="210">
        <f t="shared" si="54"/>
        <v>1.0000000000000002</v>
      </c>
    </row>
    <row r="89" spans="1:53" ht="15.75" x14ac:dyDescent="0.25">
      <c r="A89" s="587"/>
      <c r="B89" s="13" t="str">
        <f t="shared" si="55"/>
        <v>Refrigeration</v>
      </c>
      <c r="C89" s="300">
        <f>'2M - SGS'!C89</f>
        <v>8.3486000000000005E-2</v>
      </c>
      <c r="D89" s="300">
        <f>'2M - SGS'!D89</f>
        <v>7.6158000000000003E-2</v>
      </c>
      <c r="E89" s="300">
        <f>'2M - SGS'!E89</f>
        <v>8.3346000000000003E-2</v>
      </c>
      <c r="F89" s="300">
        <f>'2M - SGS'!F89</f>
        <v>8.0782999999999994E-2</v>
      </c>
      <c r="G89" s="300">
        <f>'2M - SGS'!G89</f>
        <v>8.5133E-2</v>
      </c>
      <c r="H89" s="300">
        <f>'2M - SGS'!H89</f>
        <v>8.4294999999999995E-2</v>
      </c>
      <c r="I89" s="300">
        <f>'2M - SGS'!I89</f>
        <v>8.7456999999999993E-2</v>
      </c>
      <c r="J89" s="300">
        <f>'2M - SGS'!J89</f>
        <v>8.7230000000000002E-2</v>
      </c>
      <c r="K89" s="300">
        <f>'2M - SGS'!K89</f>
        <v>8.3319000000000004E-2</v>
      </c>
      <c r="L89" s="300">
        <f>'2M - SGS'!L89</f>
        <v>8.4562999999999999E-2</v>
      </c>
      <c r="M89" s="300">
        <f>'2M - SGS'!M89</f>
        <v>8.1112000000000004E-2</v>
      </c>
      <c r="N89" s="300">
        <f>'2M - SGS'!N89</f>
        <v>8.3118999999999998E-2</v>
      </c>
      <c r="O89" s="300">
        <f>'2M - SGS'!O89</f>
        <v>8.3486000000000005E-2</v>
      </c>
      <c r="P89" s="300">
        <f>'2M - SGS'!P89</f>
        <v>7.6158000000000003E-2</v>
      </c>
      <c r="Q89" s="300">
        <f>'2M - SGS'!Q89</f>
        <v>8.3346000000000003E-2</v>
      </c>
      <c r="R89" s="300">
        <f>'2M - SGS'!R89</f>
        <v>8.0782999999999994E-2</v>
      </c>
      <c r="S89" s="300">
        <f>'2M - SGS'!S89</f>
        <v>8.5133E-2</v>
      </c>
      <c r="T89" s="300">
        <f>'2M - SGS'!T89</f>
        <v>8.4294999999999995E-2</v>
      </c>
      <c r="U89" s="300">
        <f>'2M - SGS'!U89</f>
        <v>8.7456999999999993E-2</v>
      </c>
      <c r="V89" s="300">
        <f>'2M - SGS'!V89</f>
        <v>8.7230000000000002E-2</v>
      </c>
      <c r="W89" s="300">
        <f>'2M - SGS'!W89</f>
        <v>8.3319000000000004E-2</v>
      </c>
      <c r="X89" s="300">
        <f>'2M - SGS'!X89</f>
        <v>8.4562999999999999E-2</v>
      </c>
      <c r="Y89" s="300">
        <f>'2M - SGS'!Y89</f>
        <v>8.1112000000000004E-2</v>
      </c>
      <c r="Z89" s="300">
        <f>'2M - SGS'!Z89</f>
        <v>8.3118999999999998E-2</v>
      </c>
      <c r="AA89" s="300">
        <f>'2M - SGS'!AA89</f>
        <v>8.3486000000000005E-2</v>
      </c>
      <c r="AB89" s="300">
        <f>'2M - SGS'!AB89</f>
        <v>7.6158000000000003E-2</v>
      </c>
      <c r="AC89" s="300">
        <f>'2M - SGS'!AC89</f>
        <v>8.3346000000000003E-2</v>
      </c>
      <c r="AD89" s="300">
        <f>'2M - SGS'!AD89</f>
        <v>8.0782999999999994E-2</v>
      </c>
      <c r="AE89" s="300">
        <f>'2M - SGS'!AE89</f>
        <v>8.5133E-2</v>
      </c>
      <c r="AF89" s="300">
        <f>'2M - SGS'!AF89</f>
        <v>8.4294999999999995E-2</v>
      </c>
      <c r="AG89" s="300">
        <f>'2M - SGS'!AG89</f>
        <v>8.7456999999999993E-2</v>
      </c>
      <c r="AH89" s="300">
        <f>'2M - SGS'!AH89</f>
        <v>8.7230000000000002E-2</v>
      </c>
      <c r="AI89" s="300">
        <f>'2M - SGS'!AI89</f>
        <v>8.3319000000000004E-2</v>
      </c>
      <c r="AJ89" s="300">
        <f>'2M - SGS'!AJ89</f>
        <v>8.4562999999999999E-2</v>
      </c>
      <c r="AK89" s="300">
        <f>'2M - SGS'!AK89</f>
        <v>8.1112000000000004E-2</v>
      </c>
      <c r="AL89" s="300">
        <f>'2M - SGS'!AL89</f>
        <v>8.3118999999999998E-2</v>
      </c>
      <c r="AM89" s="300">
        <f>'2M - SGS'!AM89</f>
        <v>8.3486000000000005E-2</v>
      </c>
      <c r="AN89" s="300">
        <f>'2M - SGS'!AN89</f>
        <v>7.6158000000000003E-2</v>
      </c>
      <c r="AO89" s="300">
        <f>'2M - SGS'!AO89</f>
        <v>8.3346000000000003E-2</v>
      </c>
      <c r="AP89" s="300">
        <f>'2M - SGS'!AP89</f>
        <v>8.0782999999999994E-2</v>
      </c>
      <c r="AQ89" s="300">
        <f>'2M - SGS'!AQ89</f>
        <v>8.5133E-2</v>
      </c>
      <c r="AR89" s="300">
        <f>'2M - SGS'!AR89</f>
        <v>8.4294999999999995E-2</v>
      </c>
      <c r="AS89" s="300">
        <f>'2M - SGS'!AS89</f>
        <v>8.7456999999999993E-2</v>
      </c>
      <c r="AT89" s="300">
        <f>'2M - SGS'!AT89</f>
        <v>8.7230000000000002E-2</v>
      </c>
      <c r="AU89" s="300">
        <f>'2M - SGS'!AU89</f>
        <v>8.3319000000000004E-2</v>
      </c>
      <c r="AV89" s="300">
        <f>'2M - SGS'!AV89</f>
        <v>8.4562999999999999E-2</v>
      </c>
      <c r="AW89" s="300">
        <f>'2M - SGS'!AW89</f>
        <v>8.1112000000000004E-2</v>
      </c>
      <c r="AX89" s="300">
        <f>'2M - SGS'!AX89</f>
        <v>8.3118999999999998E-2</v>
      </c>
      <c r="AY89" s="300">
        <f>'2M - SGS'!AY89</f>
        <v>8.3486000000000005E-2</v>
      </c>
      <c r="BA89" s="210">
        <f t="shared" si="54"/>
        <v>1.0000010000000001</v>
      </c>
    </row>
    <row r="90" spans="1:53" ht="16.5" thickBot="1" x14ac:dyDescent="0.3">
      <c r="A90" s="588"/>
      <c r="B90" s="14" t="str">
        <f t="shared" si="55"/>
        <v>Water Heating</v>
      </c>
      <c r="C90" s="305">
        <f>'2M - SGS'!C90</f>
        <v>0.108255</v>
      </c>
      <c r="D90" s="305">
        <f>'2M - SGS'!D90</f>
        <v>9.1078000000000006E-2</v>
      </c>
      <c r="E90" s="305">
        <f>'2M - SGS'!E90</f>
        <v>8.5239999999999996E-2</v>
      </c>
      <c r="F90" s="305">
        <f>'2M - SGS'!F90</f>
        <v>7.2980000000000003E-2</v>
      </c>
      <c r="G90" s="305">
        <f>'2M - SGS'!G90</f>
        <v>7.9849000000000003E-2</v>
      </c>
      <c r="H90" s="305">
        <f>'2M - SGS'!H90</f>
        <v>7.2720999999999994E-2</v>
      </c>
      <c r="I90" s="305">
        <f>'2M - SGS'!I90</f>
        <v>7.4929999999999997E-2</v>
      </c>
      <c r="J90" s="305">
        <f>'2M - SGS'!J90</f>
        <v>7.5861999999999999E-2</v>
      </c>
      <c r="K90" s="305">
        <f>'2M - SGS'!K90</f>
        <v>7.5733999999999996E-2</v>
      </c>
      <c r="L90" s="305">
        <f>'2M - SGS'!L90</f>
        <v>8.2808000000000007E-2</v>
      </c>
      <c r="M90" s="305">
        <f>'2M - SGS'!M90</f>
        <v>8.6345000000000005E-2</v>
      </c>
      <c r="N90" s="305">
        <f>'2M - SGS'!N90</f>
        <v>9.4200000000000006E-2</v>
      </c>
      <c r="O90" s="305">
        <f>'2M - SGS'!O90</f>
        <v>0.108255</v>
      </c>
      <c r="P90" s="305">
        <f>'2M - SGS'!P90</f>
        <v>9.1078000000000006E-2</v>
      </c>
      <c r="Q90" s="305">
        <f>'2M - SGS'!Q90</f>
        <v>8.5239999999999996E-2</v>
      </c>
      <c r="R90" s="305">
        <f>'2M - SGS'!R90</f>
        <v>7.2980000000000003E-2</v>
      </c>
      <c r="S90" s="305">
        <f>'2M - SGS'!S90</f>
        <v>7.9849000000000003E-2</v>
      </c>
      <c r="T90" s="305">
        <f>'2M - SGS'!T90</f>
        <v>7.2720999999999994E-2</v>
      </c>
      <c r="U90" s="305">
        <f>'2M - SGS'!U90</f>
        <v>7.4929999999999997E-2</v>
      </c>
      <c r="V90" s="305">
        <f>'2M - SGS'!V90</f>
        <v>7.5861999999999999E-2</v>
      </c>
      <c r="W90" s="305">
        <f>'2M - SGS'!W90</f>
        <v>7.5733999999999996E-2</v>
      </c>
      <c r="X90" s="305">
        <f>'2M - SGS'!X90</f>
        <v>8.2808000000000007E-2</v>
      </c>
      <c r="Y90" s="305">
        <f>'2M - SGS'!Y90</f>
        <v>8.6345000000000005E-2</v>
      </c>
      <c r="Z90" s="305">
        <f>'2M - SGS'!Z90</f>
        <v>9.4200000000000006E-2</v>
      </c>
      <c r="AA90" s="305">
        <f>'2M - SGS'!AA90</f>
        <v>0.108255</v>
      </c>
      <c r="AB90" s="305">
        <f>'2M - SGS'!AB90</f>
        <v>9.1078000000000006E-2</v>
      </c>
      <c r="AC90" s="305">
        <f>'2M - SGS'!AC90</f>
        <v>8.5239999999999996E-2</v>
      </c>
      <c r="AD90" s="305">
        <f>'2M - SGS'!AD90</f>
        <v>7.2980000000000003E-2</v>
      </c>
      <c r="AE90" s="305">
        <f>'2M - SGS'!AE90</f>
        <v>7.9849000000000003E-2</v>
      </c>
      <c r="AF90" s="305">
        <f>'2M - SGS'!AF90</f>
        <v>7.2720999999999994E-2</v>
      </c>
      <c r="AG90" s="305">
        <f>'2M - SGS'!AG90</f>
        <v>7.4929999999999997E-2</v>
      </c>
      <c r="AH90" s="305">
        <f>'2M - SGS'!AH90</f>
        <v>7.5861999999999999E-2</v>
      </c>
      <c r="AI90" s="305">
        <f>'2M - SGS'!AI90</f>
        <v>7.5733999999999996E-2</v>
      </c>
      <c r="AJ90" s="305">
        <f>'2M - SGS'!AJ90</f>
        <v>8.2808000000000007E-2</v>
      </c>
      <c r="AK90" s="305">
        <f>'2M - SGS'!AK90</f>
        <v>8.6345000000000005E-2</v>
      </c>
      <c r="AL90" s="305">
        <f>'2M - SGS'!AL90</f>
        <v>9.4200000000000006E-2</v>
      </c>
      <c r="AM90" s="305">
        <f>'2M - SGS'!AM90</f>
        <v>0.108255</v>
      </c>
      <c r="AN90" s="305">
        <f>'2M - SGS'!AN90</f>
        <v>9.1078000000000006E-2</v>
      </c>
      <c r="AO90" s="305">
        <f>'2M - SGS'!AO90</f>
        <v>8.5239999999999996E-2</v>
      </c>
      <c r="AP90" s="305">
        <f>'2M - SGS'!AP90</f>
        <v>7.2980000000000003E-2</v>
      </c>
      <c r="AQ90" s="305">
        <f>'2M - SGS'!AQ90</f>
        <v>7.9849000000000003E-2</v>
      </c>
      <c r="AR90" s="305">
        <f>'2M - SGS'!AR90</f>
        <v>7.2720999999999994E-2</v>
      </c>
      <c r="AS90" s="305">
        <f>'2M - SGS'!AS90</f>
        <v>7.4929999999999997E-2</v>
      </c>
      <c r="AT90" s="305">
        <f>'2M - SGS'!AT90</f>
        <v>7.5861999999999999E-2</v>
      </c>
      <c r="AU90" s="305">
        <f>'2M - SGS'!AU90</f>
        <v>7.5733999999999996E-2</v>
      </c>
      <c r="AV90" s="305">
        <f>'2M - SGS'!AV90</f>
        <v>8.2808000000000007E-2</v>
      </c>
      <c r="AW90" s="305">
        <f>'2M - SGS'!AW90</f>
        <v>8.6345000000000005E-2</v>
      </c>
      <c r="AX90" s="305">
        <f>'2M - SGS'!AX90</f>
        <v>9.4200000000000006E-2</v>
      </c>
      <c r="AY90" s="305">
        <f>'2M - SGS'!AY90</f>
        <v>0.108255</v>
      </c>
      <c r="BA90" s="210">
        <f t="shared" si="54"/>
        <v>1.0000020000000001</v>
      </c>
    </row>
    <row r="91" spans="1:53" ht="15.75" thickBot="1" x14ac:dyDescent="0.3">
      <c r="BA91" s="195" t="s">
        <v>187</v>
      </c>
    </row>
    <row r="92" spans="1:53" ht="15" customHeight="1" thickBot="1" x14ac:dyDescent="0.3">
      <c r="A92" s="589" t="s">
        <v>28</v>
      </c>
      <c r="B92" s="257" t="s">
        <v>32</v>
      </c>
      <c r="C92" s="146">
        <f>C$4</f>
        <v>44197</v>
      </c>
      <c r="D92" s="146">
        <f t="shared" ref="D92:AY92" si="56">D$4</f>
        <v>44228</v>
      </c>
      <c r="E92" s="146">
        <f t="shared" si="56"/>
        <v>44256</v>
      </c>
      <c r="F92" s="146">
        <f t="shared" si="56"/>
        <v>44287</v>
      </c>
      <c r="G92" s="146">
        <f t="shared" si="56"/>
        <v>44317</v>
      </c>
      <c r="H92" s="146">
        <f t="shared" si="56"/>
        <v>44348</v>
      </c>
      <c r="I92" s="146">
        <f t="shared" si="56"/>
        <v>44378</v>
      </c>
      <c r="J92" s="146">
        <f t="shared" si="56"/>
        <v>44409</v>
      </c>
      <c r="K92" s="146">
        <f t="shared" si="56"/>
        <v>44440</v>
      </c>
      <c r="L92" s="146">
        <f t="shared" si="56"/>
        <v>44470</v>
      </c>
      <c r="M92" s="146">
        <f t="shared" si="56"/>
        <v>44501</v>
      </c>
      <c r="N92" s="146">
        <f t="shared" si="56"/>
        <v>44531</v>
      </c>
      <c r="O92" s="146">
        <f t="shared" si="56"/>
        <v>44562</v>
      </c>
      <c r="P92" s="146">
        <f t="shared" si="56"/>
        <v>44593</v>
      </c>
      <c r="Q92" s="146">
        <f t="shared" si="56"/>
        <v>44621</v>
      </c>
      <c r="R92" s="146">
        <f t="shared" si="56"/>
        <v>44652</v>
      </c>
      <c r="S92" s="146">
        <f t="shared" si="56"/>
        <v>44682</v>
      </c>
      <c r="T92" s="146">
        <f t="shared" si="56"/>
        <v>44713</v>
      </c>
      <c r="U92" s="146">
        <f t="shared" si="56"/>
        <v>44743</v>
      </c>
      <c r="V92" s="146">
        <f t="shared" si="56"/>
        <v>44774</v>
      </c>
      <c r="W92" s="146">
        <f t="shared" si="56"/>
        <v>44805</v>
      </c>
      <c r="X92" s="146">
        <f t="shared" si="56"/>
        <v>44835</v>
      </c>
      <c r="Y92" s="146">
        <f t="shared" si="56"/>
        <v>44866</v>
      </c>
      <c r="Z92" s="146">
        <f t="shared" si="56"/>
        <v>44896</v>
      </c>
      <c r="AA92" s="146">
        <f t="shared" si="56"/>
        <v>44927</v>
      </c>
      <c r="AB92" s="146">
        <f t="shared" si="56"/>
        <v>44958</v>
      </c>
      <c r="AC92" s="146">
        <f t="shared" si="56"/>
        <v>44986</v>
      </c>
      <c r="AD92" s="146">
        <f t="shared" si="56"/>
        <v>45017</v>
      </c>
      <c r="AE92" s="146">
        <f t="shared" si="56"/>
        <v>45047</v>
      </c>
      <c r="AF92" s="146">
        <f t="shared" si="56"/>
        <v>45078</v>
      </c>
      <c r="AG92" s="146">
        <f t="shared" si="56"/>
        <v>45108</v>
      </c>
      <c r="AH92" s="146">
        <f t="shared" si="56"/>
        <v>45139</v>
      </c>
      <c r="AI92" s="146">
        <f t="shared" si="56"/>
        <v>45170</v>
      </c>
      <c r="AJ92" s="146">
        <f t="shared" si="56"/>
        <v>45200</v>
      </c>
      <c r="AK92" s="146">
        <f t="shared" si="56"/>
        <v>45231</v>
      </c>
      <c r="AL92" s="146">
        <f t="shared" si="56"/>
        <v>45261</v>
      </c>
      <c r="AM92" s="146">
        <f t="shared" si="56"/>
        <v>45292</v>
      </c>
      <c r="AN92" s="146">
        <f t="shared" si="56"/>
        <v>45323</v>
      </c>
      <c r="AO92" s="146">
        <f t="shared" si="56"/>
        <v>45352</v>
      </c>
      <c r="AP92" s="146">
        <f t="shared" si="56"/>
        <v>45383</v>
      </c>
      <c r="AQ92" s="146">
        <f t="shared" si="56"/>
        <v>45413</v>
      </c>
      <c r="AR92" s="146">
        <f t="shared" si="56"/>
        <v>45444</v>
      </c>
      <c r="AS92" s="146">
        <f t="shared" si="56"/>
        <v>45474</v>
      </c>
      <c r="AT92" s="146">
        <f t="shared" si="56"/>
        <v>45505</v>
      </c>
      <c r="AU92" s="146">
        <f t="shared" si="56"/>
        <v>45536</v>
      </c>
      <c r="AV92" s="146">
        <f t="shared" si="56"/>
        <v>45566</v>
      </c>
      <c r="AW92" s="146">
        <f t="shared" si="56"/>
        <v>45597</v>
      </c>
      <c r="AX92" s="146">
        <f t="shared" si="56"/>
        <v>45627</v>
      </c>
      <c r="AY92" s="146">
        <f t="shared" si="56"/>
        <v>45658</v>
      </c>
    </row>
    <row r="93" spans="1:53" ht="15.75" customHeight="1" x14ac:dyDescent="0.25">
      <c r="A93" s="590"/>
      <c r="B93" s="11" t="str">
        <f>B78</f>
        <v>Air Comp</v>
      </c>
      <c r="C93" s="292">
        <f>'4M - SPS'!C93</f>
        <v>3.2612000000000002E-2</v>
      </c>
      <c r="D93" s="292">
        <f>'4M - SPS'!D93</f>
        <v>3.3308999999999998E-2</v>
      </c>
      <c r="E93" s="292">
        <f>'4M - SPS'!E93</f>
        <v>3.3845E-2</v>
      </c>
      <c r="F93" s="292">
        <f>'4M - SPS'!F93</f>
        <v>3.4296E-2</v>
      </c>
      <c r="G93" s="292">
        <f>'4M - SPS'!G93</f>
        <v>3.6755000000000003E-2</v>
      </c>
      <c r="H93" s="292">
        <f>'4M - SPS'!H93</f>
        <v>6.7155999999999993E-2</v>
      </c>
      <c r="I93" s="292">
        <f>'4M - SPS'!I93</f>
        <v>6.5257999999999997E-2</v>
      </c>
      <c r="J93" s="292">
        <f>'4M - SPS'!J93</f>
        <v>6.6148999999999999E-2</v>
      </c>
      <c r="K93" s="292">
        <f>'4M - SPS'!K93</f>
        <v>6.4668000000000003E-2</v>
      </c>
      <c r="L93" s="292">
        <f>'4M - SPS'!L93</f>
        <v>3.5714999999999997E-2</v>
      </c>
      <c r="M93" s="292">
        <f>'4M - SPS'!M93</f>
        <v>3.5963000000000002E-2</v>
      </c>
      <c r="N93" s="292">
        <f>'4M - SPS'!N93</f>
        <v>3.1724000000000002E-2</v>
      </c>
      <c r="O93" s="292">
        <f>'4M - SPS'!O93</f>
        <v>3.2612000000000002E-2</v>
      </c>
      <c r="P93" s="292">
        <f>'4M - SPS'!P93</f>
        <v>3.3308999999999998E-2</v>
      </c>
      <c r="Q93" s="355">
        <f>'4M - SPS'!Q93</f>
        <v>3.8302999999999997E-2</v>
      </c>
      <c r="R93" s="355">
        <f>'4M - SPS'!R93</f>
        <v>3.9909E-2</v>
      </c>
      <c r="S93" s="355">
        <f>'4M - SPS'!S93</f>
        <v>4.1751999999999997E-2</v>
      </c>
      <c r="T93" s="355">
        <f>'4M - SPS'!T93</f>
        <v>7.5856000000000007E-2</v>
      </c>
      <c r="U93" s="355">
        <f>'4M - SPS'!U93</f>
        <v>7.2593000000000005E-2</v>
      </c>
      <c r="V93" s="355">
        <f>'4M - SPS'!V93</f>
        <v>7.3981000000000005E-2</v>
      </c>
      <c r="W93" s="355">
        <f>'4M - SPS'!W93</f>
        <v>7.2085999999999997E-2</v>
      </c>
      <c r="X93" s="355">
        <f>'4M - SPS'!X93</f>
        <v>4.0321999999999997E-2</v>
      </c>
      <c r="Y93" s="355">
        <f>'4M - SPS'!Y93</f>
        <v>4.0529999999999997E-2</v>
      </c>
      <c r="Z93" s="355">
        <f>'4M - SPS'!Z93</f>
        <v>3.7974000000000001E-2</v>
      </c>
      <c r="AA93" s="355">
        <f>'4M - SPS'!AA93</f>
        <v>3.7862E-2</v>
      </c>
      <c r="AB93" s="355">
        <f>'4M - SPS'!AB93</f>
        <v>3.8269999999999998E-2</v>
      </c>
      <c r="AC93" s="355">
        <f>'4M - SPS'!AC93</f>
        <v>3.8302999999999997E-2</v>
      </c>
      <c r="AD93" s="355">
        <f>'4M - SPS'!AD93</f>
        <v>3.9909E-2</v>
      </c>
      <c r="AE93" s="355">
        <f>'4M - SPS'!AE93</f>
        <v>4.1751999999999997E-2</v>
      </c>
      <c r="AF93" s="355">
        <f>'4M - SPS'!AF93</f>
        <v>7.5856000000000007E-2</v>
      </c>
      <c r="AG93" s="355">
        <f>'4M - SPS'!AG93</f>
        <v>7.2593000000000005E-2</v>
      </c>
      <c r="AH93" s="355">
        <f>'4M - SPS'!AH93</f>
        <v>7.3981000000000005E-2</v>
      </c>
      <c r="AI93" s="355">
        <f>'4M - SPS'!AI93</f>
        <v>7.2085999999999997E-2</v>
      </c>
      <c r="AJ93" s="355">
        <f>'4M - SPS'!AJ93</f>
        <v>4.0321999999999997E-2</v>
      </c>
      <c r="AK93" s="355">
        <f>'4M - SPS'!AK93</f>
        <v>4.0529999999999997E-2</v>
      </c>
      <c r="AL93" s="355">
        <f>'4M - SPS'!AL93</f>
        <v>3.7974000000000001E-2</v>
      </c>
      <c r="AM93" s="355">
        <f>'4M - SPS'!AM93</f>
        <v>3.7862E-2</v>
      </c>
      <c r="AN93" s="355">
        <f>'4M - SPS'!AN93</f>
        <v>3.8269999999999998E-2</v>
      </c>
      <c r="AO93" s="355">
        <f>'4M - SPS'!AO93</f>
        <v>3.8302999999999997E-2</v>
      </c>
      <c r="AP93" s="355">
        <f>'4M - SPS'!AP93</f>
        <v>3.9909E-2</v>
      </c>
      <c r="AQ93" s="355">
        <f>'4M - SPS'!AQ93</f>
        <v>4.1751999999999997E-2</v>
      </c>
      <c r="AR93" s="355">
        <f>'4M - SPS'!AR93</f>
        <v>7.5856000000000007E-2</v>
      </c>
      <c r="AS93" s="355">
        <f>'4M - SPS'!AS93</f>
        <v>7.2593000000000005E-2</v>
      </c>
      <c r="AT93" s="355">
        <f>'4M - SPS'!AT93</f>
        <v>7.3981000000000005E-2</v>
      </c>
      <c r="AU93" s="355">
        <f>'4M - SPS'!AU93</f>
        <v>7.2085999999999997E-2</v>
      </c>
      <c r="AV93" s="355">
        <f>'4M - SPS'!AV93</f>
        <v>4.0321999999999997E-2</v>
      </c>
      <c r="AW93" s="355">
        <f>'4M - SPS'!AW93</f>
        <v>4.0529999999999997E-2</v>
      </c>
      <c r="AX93" s="355">
        <f>'4M - SPS'!AX93</f>
        <v>3.7974000000000001E-2</v>
      </c>
      <c r="AY93" s="355">
        <f>'4M - SPS'!AY93</f>
        <v>3.7862E-2</v>
      </c>
      <c r="BA93" s="195" t="s">
        <v>188</v>
      </c>
    </row>
    <row r="94" spans="1:53" x14ac:dyDescent="0.25">
      <c r="A94" s="590"/>
      <c r="B94" s="11" t="str">
        <f t="shared" ref="B94:B105" si="57">B79</f>
        <v>Building Shell</v>
      </c>
      <c r="C94" s="292">
        <f>'4M - SPS'!C94</f>
        <v>3.8338999999999998E-2</v>
      </c>
      <c r="D94" s="292">
        <f>'4M - SPS'!D94</f>
        <v>3.7275999999999997E-2</v>
      </c>
      <c r="E94" s="292">
        <f>'4M - SPS'!E94</f>
        <v>3.8233000000000003E-2</v>
      </c>
      <c r="F94" s="292">
        <f>'4M - SPS'!F94</f>
        <v>3.3238999999999998E-2</v>
      </c>
      <c r="G94" s="292">
        <f>'4M - SPS'!G94</f>
        <v>4.5739000000000002E-2</v>
      </c>
      <c r="H94" s="292">
        <f>'4M - SPS'!H94</f>
        <v>8.8426000000000005E-2</v>
      </c>
      <c r="I94" s="292">
        <f>'4M - SPS'!I94</f>
        <v>8.0951999999999996E-2</v>
      </c>
      <c r="J94" s="292">
        <f>'4M - SPS'!J94</f>
        <v>8.5358000000000003E-2</v>
      </c>
      <c r="K94" s="292">
        <f>'4M - SPS'!K94</f>
        <v>8.6756E-2</v>
      </c>
      <c r="L94" s="292">
        <f>'4M - SPS'!L94</f>
        <v>3.5978999999999997E-2</v>
      </c>
      <c r="M94" s="292">
        <f>'4M - SPS'!M94</f>
        <v>3.4793999999999999E-2</v>
      </c>
      <c r="N94" s="292">
        <f>'4M - SPS'!N94</f>
        <v>3.4887000000000001E-2</v>
      </c>
      <c r="O94" s="292">
        <f>'4M - SPS'!O94</f>
        <v>3.8338999999999998E-2</v>
      </c>
      <c r="P94" s="292">
        <f>'4M - SPS'!P94</f>
        <v>3.7275999999999997E-2</v>
      </c>
      <c r="Q94" s="355">
        <f>'4M - SPS'!Q94</f>
        <v>4.3881000000000003E-2</v>
      </c>
      <c r="R94" s="355">
        <f>'4M - SPS'!R94</f>
        <v>4.3124000000000003E-2</v>
      </c>
      <c r="S94" s="355">
        <f>'4M - SPS'!S94</f>
        <v>4.9966999999999998E-2</v>
      </c>
      <c r="T94" s="355">
        <f>'4M - SPS'!T94</f>
        <v>9.9684999999999996E-2</v>
      </c>
      <c r="U94" s="355">
        <f>'4M - SPS'!U94</f>
        <v>8.9771000000000004E-2</v>
      </c>
      <c r="V94" s="355">
        <f>'4M - SPS'!V94</f>
        <v>9.5051999999999998E-2</v>
      </c>
      <c r="W94" s="355">
        <f>'4M - SPS'!W94</f>
        <v>9.6575999999999995E-2</v>
      </c>
      <c r="X94" s="355">
        <f>'4M - SPS'!X94</f>
        <v>4.6002000000000001E-2</v>
      </c>
      <c r="Y94" s="355">
        <f>'4M - SPS'!Y94</f>
        <v>4.4788000000000001E-2</v>
      </c>
      <c r="Z94" s="355">
        <f>'4M - SPS'!Z94</f>
        <v>4.3464999999999997E-2</v>
      </c>
      <c r="AA94" s="355">
        <f>'4M - SPS'!AA94</f>
        <v>4.4257999999999999E-2</v>
      </c>
      <c r="AB94" s="355">
        <f>'4M - SPS'!AB94</f>
        <v>4.3583999999999998E-2</v>
      </c>
      <c r="AC94" s="355">
        <f>'4M - SPS'!AC94</f>
        <v>4.3881000000000003E-2</v>
      </c>
      <c r="AD94" s="355">
        <f>'4M - SPS'!AD94</f>
        <v>4.3124000000000003E-2</v>
      </c>
      <c r="AE94" s="355">
        <f>'4M - SPS'!AE94</f>
        <v>4.9966999999999998E-2</v>
      </c>
      <c r="AF94" s="355">
        <f>'4M - SPS'!AF94</f>
        <v>9.9684999999999996E-2</v>
      </c>
      <c r="AG94" s="355">
        <f>'4M - SPS'!AG94</f>
        <v>8.9771000000000004E-2</v>
      </c>
      <c r="AH94" s="355">
        <f>'4M - SPS'!AH94</f>
        <v>9.5051999999999998E-2</v>
      </c>
      <c r="AI94" s="355">
        <f>'4M - SPS'!AI94</f>
        <v>9.6575999999999995E-2</v>
      </c>
      <c r="AJ94" s="355">
        <f>'4M - SPS'!AJ94</f>
        <v>4.6002000000000001E-2</v>
      </c>
      <c r="AK94" s="355">
        <f>'4M - SPS'!AK94</f>
        <v>4.4788000000000001E-2</v>
      </c>
      <c r="AL94" s="355">
        <f>'4M - SPS'!AL94</f>
        <v>4.3464999999999997E-2</v>
      </c>
      <c r="AM94" s="355">
        <f>'4M - SPS'!AM94</f>
        <v>4.4257999999999999E-2</v>
      </c>
      <c r="AN94" s="355">
        <f>'4M - SPS'!AN94</f>
        <v>4.3583999999999998E-2</v>
      </c>
      <c r="AO94" s="355">
        <f>'4M - SPS'!AO94</f>
        <v>4.3881000000000003E-2</v>
      </c>
      <c r="AP94" s="355">
        <f>'4M - SPS'!AP94</f>
        <v>4.3124000000000003E-2</v>
      </c>
      <c r="AQ94" s="355">
        <f>'4M - SPS'!AQ94</f>
        <v>4.9966999999999998E-2</v>
      </c>
      <c r="AR94" s="355">
        <f>'4M - SPS'!AR94</f>
        <v>9.9684999999999996E-2</v>
      </c>
      <c r="AS94" s="355">
        <f>'4M - SPS'!AS94</f>
        <v>8.9771000000000004E-2</v>
      </c>
      <c r="AT94" s="355">
        <f>'4M - SPS'!AT94</f>
        <v>9.5051999999999998E-2</v>
      </c>
      <c r="AU94" s="355">
        <f>'4M - SPS'!AU94</f>
        <v>9.6575999999999995E-2</v>
      </c>
      <c r="AV94" s="355">
        <f>'4M - SPS'!AV94</f>
        <v>4.6002000000000001E-2</v>
      </c>
      <c r="AW94" s="355">
        <f>'4M - SPS'!AW94</f>
        <v>4.4788000000000001E-2</v>
      </c>
      <c r="AX94" s="355">
        <f>'4M - SPS'!AX94</f>
        <v>4.3464999999999997E-2</v>
      </c>
      <c r="AY94" s="355">
        <f>'4M - SPS'!AY94</f>
        <v>4.4257999999999999E-2</v>
      </c>
      <c r="BA94" s="195" t="s">
        <v>195</v>
      </c>
    </row>
    <row r="95" spans="1:53" x14ac:dyDescent="0.25">
      <c r="A95" s="590"/>
      <c r="B95" s="11" t="str">
        <f t="shared" si="57"/>
        <v>Cooking</v>
      </c>
      <c r="C95" s="292">
        <f>'4M - SPS'!C95</f>
        <v>3.2231999999999997E-2</v>
      </c>
      <c r="D95" s="292">
        <f>'4M - SPS'!D95</f>
        <v>3.3331E-2</v>
      </c>
      <c r="E95" s="292">
        <f>'4M - SPS'!E95</f>
        <v>3.6345000000000002E-2</v>
      </c>
      <c r="F95" s="292">
        <f>'4M - SPS'!F95</f>
        <v>3.8190000000000002E-2</v>
      </c>
      <c r="G95" s="292">
        <f>'4M - SPS'!G95</f>
        <v>3.9288999999999998E-2</v>
      </c>
      <c r="H95" s="292">
        <f>'4M - SPS'!H95</f>
        <v>7.3688000000000003E-2</v>
      </c>
      <c r="I95" s="292">
        <f>'4M - SPS'!I95</f>
        <v>7.0596999999999993E-2</v>
      </c>
      <c r="J95" s="292">
        <f>'4M - SPS'!J95</f>
        <v>7.2469000000000006E-2</v>
      </c>
      <c r="K95" s="292">
        <f>'4M - SPS'!K95</f>
        <v>6.9982000000000003E-2</v>
      </c>
      <c r="L95" s="292">
        <f>'4M - SPS'!L95</f>
        <v>3.8002000000000001E-2</v>
      </c>
      <c r="M95" s="292">
        <f>'4M - SPS'!M95</f>
        <v>3.8397000000000001E-2</v>
      </c>
      <c r="N95" s="292">
        <f>'4M - SPS'!N95</f>
        <v>3.1730000000000001E-2</v>
      </c>
      <c r="O95" s="292">
        <f>'4M - SPS'!O95</f>
        <v>3.2231999999999997E-2</v>
      </c>
      <c r="P95" s="292">
        <f>'4M - SPS'!P95</f>
        <v>3.3331E-2</v>
      </c>
      <c r="Q95" s="355">
        <f>'4M - SPS'!Q95</f>
        <v>4.0864999999999999E-2</v>
      </c>
      <c r="R95" s="355">
        <f>'4M - SPS'!R95</f>
        <v>4.3346000000000003E-2</v>
      </c>
      <c r="S95" s="355">
        <f>'4M - SPS'!S95</f>
        <v>4.4565E-2</v>
      </c>
      <c r="T95" s="355">
        <f>'4M - SPS'!T95</f>
        <v>8.3196999999999993E-2</v>
      </c>
      <c r="U95" s="355">
        <f>'4M - SPS'!U95</f>
        <v>7.8468999999999997E-2</v>
      </c>
      <c r="V95" s="355">
        <f>'4M - SPS'!V95</f>
        <v>8.0961000000000005E-2</v>
      </c>
      <c r="W95" s="355">
        <f>'4M - SPS'!W95</f>
        <v>7.8001000000000001E-2</v>
      </c>
      <c r="X95" s="355">
        <f>'4M - SPS'!X95</f>
        <v>4.2894000000000002E-2</v>
      </c>
      <c r="Y95" s="355">
        <f>'4M - SPS'!Y95</f>
        <v>4.3184E-2</v>
      </c>
      <c r="Z95" s="355">
        <f>'4M - SPS'!Z95</f>
        <v>3.9292000000000001E-2</v>
      </c>
      <c r="AA95" s="355">
        <f>'4M - SPS'!AA95</f>
        <v>3.8789999999999998E-2</v>
      </c>
      <c r="AB95" s="355">
        <f>'4M - SPS'!AB95</f>
        <v>3.9440000000000003E-2</v>
      </c>
      <c r="AC95" s="355">
        <f>'4M - SPS'!AC95</f>
        <v>4.0864999999999999E-2</v>
      </c>
      <c r="AD95" s="355">
        <f>'4M - SPS'!AD95</f>
        <v>4.3346000000000003E-2</v>
      </c>
      <c r="AE95" s="355">
        <f>'4M - SPS'!AE95</f>
        <v>4.4565E-2</v>
      </c>
      <c r="AF95" s="355">
        <f>'4M - SPS'!AF95</f>
        <v>8.3196999999999993E-2</v>
      </c>
      <c r="AG95" s="355">
        <f>'4M - SPS'!AG95</f>
        <v>7.8468999999999997E-2</v>
      </c>
      <c r="AH95" s="355">
        <f>'4M - SPS'!AH95</f>
        <v>8.0961000000000005E-2</v>
      </c>
      <c r="AI95" s="355">
        <f>'4M - SPS'!AI95</f>
        <v>7.8001000000000001E-2</v>
      </c>
      <c r="AJ95" s="355">
        <f>'4M - SPS'!AJ95</f>
        <v>4.2894000000000002E-2</v>
      </c>
      <c r="AK95" s="355">
        <f>'4M - SPS'!AK95</f>
        <v>4.3184E-2</v>
      </c>
      <c r="AL95" s="355">
        <f>'4M - SPS'!AL95</f>
        <v>3.9292000000000001E-2</v>
      </c>
      <c r="AM95" s="355">
        <f>'4M - SPS'!AM95</f>
        <v>3.8789999999999998E-2</v>
      </c>
      <c r="AN95" s="355">
        <f>'4M - SPS'!AN95</f>
        <v>3.9440000000000003E-2</v>
      </c>
      <c r="AO95" s="355">
        <f>'4M - SPS'!AO95</f>
        <v>4.0864999999999999E-2</v>
      </c>
      <c r="AP95" s="355">
        <f>'4M - SPS'!AP95</f>
        <v>4.3346000000000003E-2</v>
      </c>
      <c r="AQ95" s="355">
        <f>'4M - SPS'!AQ95</f>
        <v>4.4565E-2</v>
      </c>
      <c r="AR95" s="355">
        <f>'4M - SPS'!AR95</f>
        <v>8.3196999999999993E-2</v>
      </c>
      <c r="AS95" s="355">
        <f>'4M - SPS'!AS95</f>
        <v>7.8468999999999997E-2</v>
      </c>
      <c r="AT95" s="355">
        <f>'4M - SPS'!AT95</f>
        <v>8.0961000000000005E-2</v>
      </c>
      <c r="AU95" s="355">
        <f>'4M - SPS'!AU95</f>
        <v>7.8001000000000001E-2</v>
      </c>
      <c r="AV95" s="355">
        <f>'4M - SPS'!AV95</f>
        <v>4.2894000000000002E-2</v>
      </c>
      <c r="AW95" s="355">
        <f>'4M - SPS'!AW95</f>
        <v>4.3184E-2</v>
      </c>
      <c r="AX95" s="355">
        <f>'4M - SPS'!AX95</f>
        <v>3.9292000000000001E-2</v>
      </c>
      <c r="AY95" s="355">
        <f>'4M - SPS'!AY95</f>
        <v>3.8789999999999998E-2</v>
      </c>
      <c r="BA95" s="195" t="s">
        <v>219</v>
      </c>
    </row>
    <row r="96" spans="1:53" x14ac:dyDescent="0.25">
      <c r="A96" s="590"/>
      <c r="B96" s="11" t="str">
        <f t="shared" si="57"/>
        <v>Cooling</v>
      </c>
      <c r="C96" s="292">
        <f>'4M - SPS'!C96</f>
        <v>2.3078999999999999E-2</v>
      </c>
      <c r="D96" s="292">
        <f>'4M - SPS'!D96</f>
        <v>2.3199999999999998E-2</v>
      </c>
      <c r="E96" s="292">
        <f>'4M - SPS'!E96</f>
        <v>2.3355999999999998E-2</v>
      </c>
      <c r="F96" s="292">
        <f>'4M - SPS'!F96</f>
        <v>3.6686999999999997E-2</v>
      </c>
      <c r="G96" s="292">
        <f>'4M - SPS'!G96</f>
        <v>5.5877000000000003E-2</v>
      </c>
      <c r="H96" s="292">
        <f>'4M - SPS'!H96</f>
        <v>8.9525999999999994E-2</v>
      </c>
      <c r="I96" s="292">
        <f>'4M - SPS'!I96</f>
        <v>8.1436999999999996E-2</v>
      </c>
      <c r="J96" s="292">
        <f>'4M - SPS'!J96</f>
        <v>8.6015999999999995E-2</v>
      </c>
      <c r="K96" s="292">
        <f>'4M - SPS'!K96</f>
        <v>9.1347999999999999E-2</v>
      </c>
      <c r="L96" s="292">
        <f>'4M - SPS'!L96</f>
        <v>3.6561000000000003E-2</v>
      </c>
      <c r="M96" s="292">
        <f>'4M - SPS'!M96</f>
        <v>2.3477000000000001E-2</v>
      </c>
      <c r="N96" s="292">
        <f>'4M - SPS'!N96</f>
        <v>2.3244999999999998E-2</v>
      </c>
      <c r="O96" s="292">
        <f>'4M - SPS'!O96</f>
        <v>2.3078999999999999E-2</v>
      </c>
      <c r="P96" s="292">
        <f>'4M - SPS'!P96</f>
        <v>2.3199999999999998E-2</v>
      </c>
      <c r="Q96" s="355">
        <f>'4M - SPS'!Q96</f>
        <v>3.9616999999999999E-2</v>
      </c>
      <c r="R96" s="355">
        <f>'4M - SPS'!R96</f>
        <v>4.9125000000000002E-2</v>
      </c>
      <c r="S96" s="355">
        <f>'4M - SPS'!S96</f>
        <v>5.9047000000000002E-2</v>
      </c>
      <c r="T96" s="355">
        <f>'4M - SPS'!T96</f>
        <v>0.100907</v>
      </c>
      <c r="U96" s="355">
        <f>'4M - SPS'!U96</f>
        <v>9.0298000000000003E-2</v>
      </c>
      <c r="V96" s="355">
        <f>'4M - SPS'!V96</f>
        <v>9.5769999999999994E-2</v>
      </c>
      <c r="W96" s="355">
        <f>'4M - SPS'!W96</f>
        <v>0.101619</v>
      </c>
      <c r="X96" s="355">
        <f>'4M - SPS'!X96</f>
        <v>5.2329000000000001E-2</v>
      </c>
      <c r="Y96" s="355">
        <f>'4M - SPS'!Y96</f>
        <v>4.5545000000000002E-2</v>
      </c>
      <c r="Z96" s="355">
        <f>'4M - SPS'!Z96</f>
        <v>4.1320000000000003E-2</v>
      </c>
      <c r="AA96" s="355">
        <f>'4M - SPS'!AA96</f>
        <v>3.8908999999999999E-2</v>
      </c>
      <c r="AB96" s="355">
        <f>'4M - SPS'!AB96</f>
        <v>3.9212999999999998E-2</v>
      </c>
      <c r="AC96" s="355">
        <f>'4M - SPS'!AC96</f>
        <v>3.9616999999999999E-2</v>
      </c>
      <c r="AD96" s="355">
        <f>'4M - SPS'!AD96</f>
        <v>4.9125000000000002E-2</v>
      </c>
      <c r="AE96" s="355">
        <f>'4M - SPS'!AE96</f>
        <v>5.9047000000000002E-2</v>
      </c>
      <c r="AF96" s="355">
        <f>'4M - SPS'!AF96</f>
        <v>0.100907</v>
      </c>
      <c r="AG96" s="355">
        <f>'4M - SPS'!AG96</f>
        <v>9.0298000000000003E-2</v>
      </c>
      <c r="AH96" s="355">
        <f>'4M - SPS'!AH96</f>
        <v>9.5769999999999994E-2</v>
      </c>
      <c r="AI96" s="355">
        <f>'4M - SPS'!AI96</f>
        <v>0.101619</v>
      </c>
      <c r="AJ96" s="355">
        <f>'4M - SPS'!AJ96</f>
        <v>5.2329000000000001E-2</v>
      </c>
      <c r="AK96" s="355">
        <f>'4M - SPS'!AK96</f>
        <v>4.5545000000000002E-2</v>
      </c>
      <c r="AL96" s="355">
        <f>'4M - SPS'!AL96</f>
        <v>4.1320000000000003E-2</v>
      </c>
      <c r="AM96" s="355">
        <f>'4M - SPS'!AM96</f>
        <v>3.8908999999999999E-2</v>
      </c>
      <c r="AN96" s="355">
        <f>'4M - SPS'!AN96</f>
        <v>3.9212999999999998E-2</v>
      </c>
      <c r="AO96" s="355">
        <f>'4M - SPS'!AO96</f>
        <v>3.9616999999999999E-2</v>
      </c>
      <c r="AP96" s="355">
        <f>'4M - SPS'!AP96</f>
        <v>4.9125000000000002E-2</v>
      </c>
      <c r="AQ96" s="355">
        <f>'4M - SPS'!AQ96</f>
        <v>5.9047000000000002E-2</v>
      </c>
      <c r="AR96" s="355">
        <f>'4M - SPS'!AR96</f>
        <v>0.100907</v>
      </c>
      <c r="AS96" s="355">
        <f>'4M - SPS'!AS96</f>
        <v>9.0298000000000003E-2</v>
      </c>
      <c r="AT96" s="355">
        <f>'4M - SPS'!AT96</f>
        <v>9.5769999999999994E-2</v>
      </c>
      <c r="AU96" s="355">
        <f>'4M - SPS'!AU96</f>
        <v>0.101619</v>
      </c>
      <c r="AV96" s="355">
        <f>'4M - SPS'!AV96</f>
        <v>5.2329000000000001E-2</v>
      </c>
      <c r="AW96" s="355">
        <f>'4M - SPS'!AW96</f>
        <v>4.5545000000000002E-2</v>
      </c>
      <c r="AX96" s="355">
        <f>'4M - SPS'!AX96</f>
        <v>4.1320000000000003E-2</v>
      </c>
      <c r="AY96" s="355">
        <f>'4M - SPS'!AY96</f>
        <v>3.8908999999999999E-2</v>
      </c>
    </row>
    <row r="97" spans="1:51" x14ac:dyDescent="0.25">
      <c r="A97" s="590"/>
      <c r="B97" s="11" t="str">
        <f t="shared" si="57"/>
        <v>Ext Lighting</v>
      </c>
      <c r="C97" s="292">
        <f>'4M - SPS'!C97</f>
        <v>2.4801E-2</v>
      </c>
      <c r="D97" s="292">
        <f>'4M - SPS'!D97</f>
        <v>2.3220000000000001E-2</v>
      </c>
      <c r="E97" s="292">
        <f>'4M - SPS'!E97</f>
        <v>2.3622000000000001E-2</v>
      </c>
      <c r="F97" s="292">
        <f>'4M - SPS'!F97</f>
        <v>2.4778999999999999E-2</v>
      </c>
      <c r="G97" s="292">
        <f>'4M - SPS'!G97</f>
        <v>2.3963000000000002E-2</v>
      </c>
      <c r="H97" s="292">
        <f>'4M - SPS'!H97</f>
        <v>3.7585E-2</v>
      </c>
      <c r="I97" s="292">
        <f>'4M - SPS'!I97</f>
        <v>3.7498999999999998E-2</v>
      </c>
      <c r="J97" s="292">
        <f>'4M - SPS'!J97</f>
        <v>3.7609999999999998E-2</v>
      </c>
      <c r="K97" s="292">
        <f>'4M - SPS'!K97</f>
        <v>3.7858000000000003E-2</v>
      </c>
      <c r="L97" s="292">
        <f>'4M - SPS'!L97</f>
        <v>2.3675000000000002E-2</v>
      </c>
      <c r="M97" s="292">
        <f>'4M - SPS'!M97</f>
        <v>2.3668999999999999E-2</v>
      </c>
      <c r="N97" s="292">
        <f>'4M - SPS'!N97</f>
        <v>2.3265000000000001E-2</v>
      </c>
      <c r="O97" s="292">
        <f>'4M - SPS'!O97</f>
        <v>2.4801E-2</v>
      </c>
      <c r="P97" s="292">
        <f>'4M - SPS'!P97</f>
        <v>2.3220000000000001E-2</v>
      </c>
      <c r="Q97" s="355">
        <f>'4M - SPS'!Q97</f>
        <v>2.6467000000000001E-2</v>
      </c>
      <c r="R97" s="355">
        <f>'4M - SPS'!R97</f>
        <v>2.7630999999999999E-2</v>
      </c>
      <c r="S97" s="355">
        <f>'4M - SPS'!S97</f>
        <v>2.7195E-2</v>
      </c>
      <c r="T97" s="355">
        <f>'4M - SPS'!T97</f>
        <v>4.2216999999999998E-2</v>
      </c>
      <c r="U97" s="355">
        <f>'4M - SPS'!U97</f>
        <v>4.1651000000000001E-2</v>
      </c>
      <c r="V97" s="355">
        <f>'4M - SPS'!V97</f>
        <v>4.1998000000000001E-2</v>
      </c>
      <c r="W97" s="355">
        <f>'4M - SPS'!W97</f>
        <v>4.1888000000000002E-2</v>
      </c>
      <c r="X97" s="355">
        <f>'4M - SPS'!X97</f>
        <v>2.6915999999999999E-2</v>
      </c>
      <c r="Y97" s="355">
        <f>'4M - SPS'!Y97</f>
        <v>2.6818999999999999E-2</v>
      </c>
      <c r="Z97" s="355">
        <f>'4M - SPS'!Z97</f>
        <v>2.6338E-2</v>
      </c>
      <c r="AA97" s="355">
        <f>'4M - SPS'!AA97</f>
        <v>2.7383000000000001E-2</v>
      </c>
      <c r="AB97" s="355">
        <f>'4M - SPS'!AB97</f>
        <v>2.6421E-2</v>
      </c>
      <c r="AC97" s="355">
        <f>'4M - SPS'!AC97</f>
        <v>2.6467000000000001E-2</v>
      </c>
      <c r="AD97" s="355">
        <f>'4M - SPS'!AD97</f>
        <v>2.7630999999999999E-2</v>
      </c>
      <c r="AE97" s="355">
        <f>'4M - SPS'!AE97</f>
        <v>2.7195E-2</v>
      </c>
      <c r="AF97" s="355">
        <f>'4M - SPS'!AF97</f>
        <v>4.2216999999999998E-2</v>
      </c>
      <c r="AG97" s="355">
        <f>'4M - SPS'!AG97</f>
        <v>4.1651000000000001E-2</v>
      </c>
      <c r="AH97" s="355">
        <f>'4M - SPS'!AH97</f>
        <v>4.1998000000000001E-2</v>
      </c>
      <c r="AI97" s="355">
        <f>'4M - SPS'!AI97</f>
        <v>4.1888000000000002E-2</v>
      </c>
      <c r="AJ97" s="355">
        <f>'4M - SPS'!AJ97</f>
        <v>2.6915999999999999E-2</v>
      </c>
      <c r="AK97" s="355">
        <f>'4M - SPS'!AK97</f>
        <v>2.6818999999999999E-2</v>
      </c>
      <c r="AL97" s="355">
        <f>'4M - SPS'!AL97</f>
        <v>2.6338E-2</v>
      </c>
      <c r="AM97" s="355">
        <f>'4M - SPS'!AM97</f>
        <v>2.7383000000000001E-2</v>
      </c>
      <c r="AN97" s="355">
        <f>'4M - SPS'!AN97</f>
        <v>2.6421E-2</v>
      </c>
      <c r="AO97" s="355">
        <f>'4M - SPS'!AO97</f>
        <v>2.6467000000000001E-2</v>
      </c>
      <c r="AP97" s="355">
        <f>'4M - SPS'!AP97</f>
        <v>2.7630999999999999E-2</v>
      </c>
      <c r="AQ97" s="355">
        <f>'4M - SPS'!AQ97</f>
        <v>2.7195E-2</v>
      </c>
      <c r="AR97" s="355">
        <f>'4M - SPS'!AR97</f>
        <v>4.2216999999999998E-2</v>
      </c>
      <c r="AS97" s="355">
        <f>'4M - SPS'!AS97</f>
        <v>4.1651000000000001E-2</v>
      </c>
      <c r="AT97" s="355">
        <f>'4M - SPS'!AT97</f>
        <v>4.1998000000000001E-2</v>
      </c>
      <c r="AU97" s="355">
        <f>'4M - SPS'!AU97</f>
        <v>4.1888000000000002E-2</v>
      </c>
      <c r="AV97" s="355">
        <f>'4M - SPS'!AV97</f>
        <v>2.6915999999999999E-2</v>
      </c>
      <c r="AW97" s="355">
        <f>'4M - SPS'!AW97</f>
        <v>2.6818999999999999E-2</v>
      </c>
      <c r="AX97" s="355">
        <f>'4M - SPS'!AX97</f>
        <v>2.6338E-2</v>
      </c>
      <c r="AY97" s="355">
        <f>'4M - SPS'!AY97</f>
        <v>2.7383000000000001E-2</v>
      </c>
    </row>
    <row r="98" spans="1:51" x14ac:dyDescent="0.25">
      <c r="A98" s="590"/>
      <c r="B98" s="11" t="str">
        <f t="shared" si="57"/>
        <v>Heating</v>
      </c>
      <c r="C98" s="292">
        <f>'4M - SPS'!C98</f>
        <v>3.8339999999999999E-2</v>
      </c>
      <c r="D98" s="292">
        <f>'4M - SPS'!D98</f>
        <v>3.7297999999999998E-2</v>
      </c>
      <c r="E98" s="292">
        <f>'4M - SPS'!E98</f>
        <v>3.8760000000000003E-2</v>
      </c>
      <c r="F98" s="292">
        <f>'4M - SPS'!F98</f>
        <v>3.6565E-2</v>
      </c>
      <c r="G98" s="292">
        <f>'4M - SPS'!G98</f>
        <v>3.5090999999999997E-2</v>
      </c>
      <c r="H98" s="292">
        <f>'4M - SPS'!H98</f>
        <v>3.7016E-2</v>
      </c>
      <c r="I98" s="292">
        <f>'4M - SPS'!I98</f>
        <v>3.6936999999999998E-2</v>
      </c>
      <c r="J98" s="292">
        <f>'4M - SPS'!J98</f>
        <v>3.7067000000000003E-2</v>
      </c>
      <c r="K98" s="292">
        <f>'4M - SPS'!K98</f>
        <v>6.7338999999999996E-2</v>
      </c>
      <c r="L98" s="292">
        <f>'4M - SPS'!L98</f>
        <v>3.8498999999999999E-2</v>
      </c>
      <c r="M98" s="292">
        <f>'4M - SPS'!M98</f>
        <v>3.5365000000000001E-2</v>
      </c>
      <c r="N98" s="292">
        <f>'4M - SPS'!N98</f>
        <v>3.4893E-2</v>
      </c>
      <c r="O98" s="292">
        <f>'4M - SPS'!O98</f>
        <v>3.8339999999999999E-2</v>
      </c>
      <c r="P98" s="292">
        <f>'4M - SPS'!P98</f>
        <v>3.7297999999999998E-2</v>
      </c>
      <c r="Q98" s="355">
        <f>'4M - SPS'!Q98</f>
        <v>4.0971E-2</v>
      </c>
      <c r="R98" s="355">
        <f>'4M - SPS'!R98</f>
        <v>4.095E-2</v>
      </c>
      <c r="S98" s="355">
        <f>'4M - SPS'!S98</f>
        <v>4.0858999999999999E-2</v>
      </c>
      <c r="T98" s="355">
        <f>'4M - SPS'!T98</f>
        <v>4.1567E-2</v>
      </c>
      <c r="U98" s="355">
        <f>'4M - SPS'!U98</f>
        <v>4.1015999999999997E-2</v>
      </c>
      <c r="V98" s="355">
        <f>'4M - SPS'!V98</f>
        <v>4.1377999999999998E-2</v>
      </c>
      <c r="W98" s="355">
        <f>'4M - SPS'!W98</f>
        <v>7.5063000000000005E-2</v>
      </c>
      <c r="X98" s="355">
        <f>'4M - SPS'!X98</f>
        <v>4.0543000000000003E-2</v>
      </c>
      <c r="Y98" s="355">
        <f>'4M - SPS'!Y98</f>
        <v>3.9837999999999998E-2</v>
      </c>
      <c r="Z98" s="355">
        <f>'4M - SPS'!Z98</f>
        <v>3.9427999999999998E-2</v>
      </c>
      <c r="AA98" s="355">
        <f>'4M - SPS'!AA98</f>
        <v>4.1204999999999999E-2</v>
      </c>
      <c r="AB98" s="355">
        <f>'4M - SPS'!AB98</f>
        <v>4.0432999999999997E-2</v>
      </c>
      <c r="AC98" s="355">
        <f>'4M - SPS'!AC98</f>
        <v>4.0971E-2</v>
      </c>
      <c r="AD98" s="355">
        <f>'4M - SPS'!AD98</f>
        <v>4.095E-2</v>
      </c>
      <c r="AE98" s="355">
        <f>'4M - SPS'!AE98</f>
        <v>4.0858999999999999E-2</v>
      </c>
      <c r="AF98" s="355">
        <f>'4M - SPS'!AF98</f>
        <v>4.1567E-2</v>
      </c>
      <c r="AG98" s="355">
        <f>'4M - SPS'!AG98</f>
        <v>4.1015999999999997E-2</v>
      </c>
      <c r="AH98" s="355">
        <f>'4M - SPS'!AH98</f>
        <v>4.1377999999999998E-2</v>
      </c>
      <c r="AI98" s="355">
        <f>'4M - SPS'!AI98</f>
        <v>7.5063000000000005E-2</v>
      </c>
      <c r="AJ98" s="355">
        <f>'4M - SPS'!AJ98</f>
        <v>4.0543000000000003E-2</v>
      </c>
      <c r="AK98" s="355">
        <f>'4M - SPS'!AK98</f>
        <v>3.9837999999999998E-2</v>
      </c>
      <c r="AL98" s="355">
        <f>'4M - SPS'!AL98</f>
        <v>3.9427999999999998E-2</v>
      </c>
      <c r="AM98" s="355">
        <f>'4M - SPS'!AM98</f>
        <v>4.1204999999999999E-2</v>
      </c>
      <c r="AN98" s="355">
        <f>'4M - SPS'!AN98</f>
        <v>4.0432999999999997E-2</v>
      </c>
      <c r="AO98" s="355">
        <f>'4M - SPS'!AO98</f>
        <v>4.0971E-2</v>
      </c>
      <c r="AP98" s="355">
        <f>'4M - SPS'!AP98</f>
        <v>4.095E-2</v>
      </c>
      <c r="AQ98" s="355">
        <f>'4M - SPS'!AQ98</f>
        <v>4.0858999999999999E-2</v>
      </c>
      <c r="AR98" s="355">
        <f>'4M - SPS'!AR98</f>
        <v>4.1567E-2</v>
      </c>
      <c r="AS98" s="355">
        <f>'4M - SPS'!AS98</f>
        <v>4.1015999999999997E-2</v>
      </c>
      <c r="AT98" s="355">
        <f>'4M - SPS'!AT98</f>
        <v>4.1377999999999998E-2</v>
      </c>
      <c r="AU98" s="355">
        <f>'4M - SPS'!AU98</f>
        <v>7.5063000000000005E-2</v>
      </c>
      <c r="AV98" s="355">
        <f>'4M - SPS'!AV98</f>
        <v>4.0543000000000003E-2</v>
      </c>
      <c r="AW98" s="355">
        <f>'4M - SPS'!AW98</f>
        <v>3.9837999999999998E-2</v>
      </c>
      <c r="AX98" s="355">
        <f>'4M - SPS'!AX98</f>
        <v>3.9427999999999998E-2</v>
      </c>
      <c r="AY98" s="355">
        <f>'4M - SPS'!AY98</f>
        <v>4.1204999999999999E-2</v>
      </c>
    </row>
    <row r="99" spans="1:51" x14ac:dyDescent="0.25">
      <c r="A99" s="590"/>
      <c r="B99" s="11" t="str">
        <f t="shared" si="57"/>
        <v>HVAC</v>
      </c>
      <c r="C99" s="292">
        <f>'4M - SPS'!C99</f>
        <v>3.8338999999999998E-2</v>
      </c>
      <c r="D99" s="292">
        <f>'4M - SPS'!D99</f>
        <v>3.7275999999999997E-2</v>
      </c>
      <c r="E99" s="292">
        <f>'4M - SPS'!E99</f>
        <v>3.8233000000000003E-2</v>
      </c>
      <c r="F99" s="292">
        <f>'4M - SPS'!F99</f>
        <v>3.3238999999999998E-2</v>
      </c>
      <c r="G99" s="292">
        <f>'4M - SPS'!G99</f>
        <v>4.5739000000000002E-2</v>
      </c>
      <c r="H99" s="292">
        <f>'4M - SPS'!H99</f>
        <v>8.8426000000000005E-2</v>
      </c>
      <c r="I99" s="292">
        <f>'4M - SPS'!I99</f>
        <v>8.0951999999999996E-2</v>
      </c>
      <c r="J99" s="292">
        <f>'4M - SPS'!J99</f>
        <v>8.5358000000000003E-2</v>
      </c>
      <c r="K99" s="292">
        <f>'4M - SPS'!K99</f>
        <v>8.6756E-2</v>
      </c>
      <c r="L99" s="292">
        <f>'4M - SPS'!L99</f>
        <v>3.5978999999999997E-2</v>
      </c>
      <c r="M99" s="292">
        <f>'4M - SPS'!M99</f>
        <v>3.4793999999999999E-2</v>
      </c>
      <c r="N99" s="292">
        <f>'4M - SPS'!N99</f>
        <v>3.4887000000000001E-2</v>
      </c>
      <c r="O99" s="292">
        <f>'4M - SPS'!O99</f>
        <v>3.8338999999999998E-2</v>
      </c>
      <c r="P99" s="292">
        <f>'4M - SPS'!P99</f>
        <v>3.7275999999999997E-2</v>
      </c>
      <c r="Q99" s="355">
        <f>'4M - SPS'!Q99</f>
        <v>4.3881000000000003E-2</v>
      </c>
      <c r="R99" s="355">
        <f>'4M - SPS'!R99</f>
        <v>4.3124000000000003E-2</v>
      </c>
      <c r="S99" s="355">
        <f>'4M - SPS'!S99</f>
        <v>4.9966999999999998E-2</v>
      </c>
      <c r="T99" s="355">
        <f>'4M - SPS'!T99</f>
        <v>9.9684999999999996E-2</v>
      </c>
      <c r="U99" s="355">
        <f>'4M - SPS'!U99</f>
        <v>8.9771000000000004E-2</v>
      </c>
      <c r="V99" s="355">
        <f>'4M - SPS'!V99</f>
        <v>9.5051999999999998E-2</v>
      </c>
      <c r="W99" s="355">
        <f>'4M - SPS'!W99</f>
        <v>9.6575999999999995E-2</v>
      </c>
      <c r="X99" s="355">
        <f>'4M - SPS'!X99</f>
        <v>4.6002000000000001E-2</v>
      </c>
      <c r="Y99" s="355">
        <f>'4M - SPS'!Y99</f>
        <v>4.4788000000000001E-2</v>
      </c>
      <c r="Z99" s="355">
        <f>'4M - SPS'!Z99</f>
        <v>4.3464999999999997E-2</v>
      </c>
      <c r="AA99" s="355">
        <f>'4M - SPS'!AA99</f>
        <v>4.4257999999999999E-2</v>
      </c>
      <c r="AB99" s="355">
        <f>'4M - SPS'!AB99</f>
        <v>4.3583999999999998E-2</v>
      </c>
      <c r="AC99" s="355">
        <f>'4M - SPS'!AC99</f>
        <v>4.3881000000000003E-2</v>
      </c>
      <c r="AD99" s="355">
        <f>'4M - SPS'!AD99</f>
        <v>4.3124000000000003E-2</v>
      </c>
      <c r="AE99" s="355">
        <f>'4M - SPS'!AE99</f>
        <v>4.9966999999999998E-2</v>
      </c>
      <c r="AF99" s="355">
        <f>'4M - SPS'!AF99</f>
        <v>9.9684999999999996E-2</v>
      </c>
      <c r="AG99" s="355">
        <f>'4M - SPS'!AG99</f>
        <v>8.9771000000000004E-2</v>
      </c>
      <c r="AH99" s="355">
        <f>'4M - SPS'!AH99</f>
        <v>9.5051999999999998E-2</v>
      </c>
      <c r="AI99" s="355">
        <f>'4M - SPS'!AI99</f>
        <v>9.6575999999999995E-2</v>
      </c>
      <c r="AJ99" s="355">
        <f>'4M - SPS'!AJ99</f>
        <v>4.6002000000000001E-2</v>
      </c>
      <c r="AK99" s="355">
        <f>'4M - SPS'!AK99</f>
        <v>4.4788000000000001E-2</v>
      </c>
      <c r="AL99" s="355">
        <f>'4M - SPS'!AL99</f>
        <v>4.3464999999999997E-2</v>
      </c>
      <c r="AM99" s="355">
        <f>'4M - SPS'!AM99</f>
        <v>4.4257999999999999E-2</v>
      </c>
      <c r="AN99" s="355">
        <f>'4M - SPS'!AN99</f>
        <v>4.3583999999999998E-2</v>
      </c>
      <c r="AO99" s="355">
        <f>'4M - SPS'!AO99</f>
        <v>4.3881000000000003E-2</v>
      </c>
      <c r="AP99" s="355">
        <f>'4M - SPS'!AP99</f>
        <v>4.3124000000000003E-2</v>
      </c>
      <c r="AQ99" s="355">
        <f>'4M - SPS'!AQ99</f>
        <v>4.9966999999999998E-2</v>
      </c>
      <c r="AR99" s="355">
        <f>'4M - SPS'!AR99</f>
        <v>9.9684999999999996E-2</v>
      </c>
      <c r="AS99" s="355">
        <f>'4M - SPS'!AS99</f>
        <v>8.9771000000000004E-2</v>
      </c>
      <c r="AT99" s="355">
        <f>'4M - SPS'!AT99</f>
        <v>9.5051999999999998E-2</v>
      </c>
      <c r="AU99" s="355">
        <f>'4M - SPS'!AU99</f>
        <v>9.6575999999999995E-2</v>
      </c>
      <c r="AV99" s="355">
        <f>'4M - SPS'!AV99</f>
        <v>4.6002000000000001E-2</v>
      </c>
      <c r="AW99" s="355">
        <f>'4M - SPS'!AW99</f>
        <v>4.4788000000000001E-2</v>
      </c>
      <c r="AX99" s="355">
        <f>'4M - SPS'!AX99</f>
        <v>4.3464999999999997E-2</v>
      </c>
      <c r="AY99" s="355">
        <f>'4M - SPS'!AY99</f>
        <v>4.4257999999999999E-2</v>
      </c>
    </row>
    <row r="100" spans="1:51" x14ac:dyDescent="0.25">
      <c r="A100" s="590"/>
      <c r="B100" s="11" t="str">
        <f t="shared" si="57"/>
        <v>Lighting</v>
      </c>
      <c r="C100" s="292">
        <f>'4M - SPS'!C100</f>
        <v>3.4349999999999999E-2</v>
      </c>
      <c r="D100" s="292">
        <f>'4M - SPS'!D100</f>
        <v>3.4615E-2</v>
      </c>
      <c r="E100" s="292">
        <f>'4M - SPS'!E100</f>
        <v>3.5556999999999998E-2</v>
      </c>
      <c r="F100" s="292">
        <f>'4M - SPS'!F100</f>
        <v>3.7511000000000003E-2</v>
      </c>
      <c r="G100" s="292">
        <f>'4M - SPS'!G100</f>
        <v>3.9602999999999999E-2</v>
      </c>
      <c r="H100" s="292">
        <f>'4M - SPS'!H100</f>
        <v>7.2403999999999996E-2</v>
      </c>
      <c r="I100" s="292">
        <f>'4M - SPS'!I100</f>
        <v>6.9433999999999996E-2</v>
      </c>
      <c r="J100" s="292">
        <f>'4M - SPS'!J100</f>
        <v>7.1117E-2</v>
      </c>
      <c r="K100" s="292">
        <f>'4M - SPS'!K100</f>
        <v>6.7096000000000003E-2</v>
      </c>
      <c r="L100" s="292">
        <f>'4M - SPS'!L100</f>
        <v>3.8461000000000002E-2</v>
      </c>
      <c r="M100" s="292">
        <f>'4M - SPS'!M100</f>
        <v>3.7866999999999998E-2</v>
      </c>
      <c r="N100" s="292">
        <f>'4M - SPS'!N100</f>
        <v>3.2252999999999997E-2</v>
      </c>
      <c r="O100" s="292">
        <f>'4M - SPS'!O100</f>
        <v>3.4349999999999999E-2</v>
      </c>
      <c r="P100" s="292">
        <f>'4M - SPS'!P100</f>
        <v>3.4615E-2</v>
      </c>
      <c r="Q100" s="355">
        <f>'4M - SPS'!Q100</f>
        <v>4.0568E-2</v>
      </c>
      <c r="R100" s="355">
        <f>'4M - SPS'!R100</f>
        <v>4.3178000000000001E-2</v>
      </c>
      <c r="S100" s="355">
        <f>'4M - SPS'!S100</f>
        <v>4.4922999999999998E-2</v>
      </c>
      <c r="T100" s="355">
        <f>'4M - SPS'!T100</f>
        <v>8.1757999999999997E-2</v>
      </c>
      <c r="U100" s="355">
        <f>'4M - SPS'!U100</f>
        <v>7.7188999999999994E-2</v>
      </c>
      <c r="V100" s="355">
        <f>'4M - SPS'!V100</f>
        <v>7.9469999999999999E-2</v>
      </c>
      <c r="W100" s="355">
        <f>'4M - SPS'!W100</f>
        <v>7.4791999999999997E-2</v>
      </c>
      <c r="X100" s="355">
        <f>'4M - SPS'!X100</f>
        <v>4.3265999999999999E-2</v>
      </c>
      <c r="Y100" s="355">
        <f>'4M - SPS'!Y100</f>
        <v>4.3156E-2</v>
      </c>
      <c r="Z100" s="355">
        <f>'4M - SPS'!Z100</f>
        <v>3.9747999999999999E-2</v>
      </c>
      <c r="AA100" s="355">
        <f>'4M - SPS'!AA100</f>
        <v>4.0167000000000001E-2</v>
      </c>
      <c r="AB100" s="355">
        <f>'4M - SPS'!AB100</f>
        <v>4.0315999999999998E-2</v>
      </c>
      <c r="AC100" s="355">
        <f>'4M - SPS'!AC100</f>
        <v>4.0568E-2</v>
      </c>
      <c r="AD100" s="355">
        <f>'4M - SPS'!AD100</f>
        <v>4.3178000000000001E-2</v>
      </c>
      <c r="AE100" s="355">
        <f>'4M - SPS'!AE100</f>
        <v>4.4922999999999998E-2</v>
      </c>
      <c r="AF100" s="355">
        <f>'4M - SPS'!AF100</f>
        <v>8.1757999999999997E-2</v>
      </c>
      <c r="AG100" s="355">
        <f>'4M - SPS'!AG100</f>
        <v>7.7188999999999994E-2</v>
      </c>
      <c r="AH100" s="355">
        <f>'4M - SPS'!AH100</f>
        <v>7.9469999999999999E-2</v>
      </c>
      <c r="AI100" s="355">
        <f>'4M - SPS'!AI100</f>
        <v>7.4791999999999997E-2</v>
      </c>
      <c r="AJ100" s="355">
        <f>'4M - SPS'!AJ100</f>
        <v>4.3265999999999999E-2</v>
      </c>
      <c r="AK100" s="355">
        <f>'4M - SPS'!AK100</f>
        <v>4.3156E-2</v>
      </c>
      <c r="AL100" s="355">
        <f>'4M - SPS'!AL100</f>
        <v>3.9747999999999999E-2</v>
      </c>
      <c r="AM100" s="355">
        <f>'4M - SPS'!AM100</f>
        <v>4.0167000000000001E-2</v>
      </c>
      <c r="AN100" s="355">
        <f>'4M - SPS'!AN100</f>
        <v>4.0315999999999998E-2</v>
      </c>
      <c r="AO100" s="355">
        <f>'4M - SPS'!AO100</f>
        <v>4.0568E-2</v>
      </c>
      <c r="AP100" s="355">
        <f>'4M - SPS'!AP100</f>
        <v>4.3178000000000001E-2</v>
      </c>
      <c r="AQ100" s="355">
        <f>'4M - SPS'!AQ100</f>
        <v>4.4922999999999998E-2</v>
      </c>
      <c r="AR100" s="355">
        <f>'4M - SPS'!AR100</f>
        <v>8.1757999999999997E-2</v>
      </c>
      <c r="AS100" s="355">
        <f>'4M - SPS'!AS100</f>
        <v>7.7188999999999994E-2</v>
      </c>
      <c r="AT100" s="355">
        <f>'4M - SPS'!AT100</f>
        <v>7.9469999999999999E-2</v>
      </c>
      <c r="AU100" s="355">
        <f>'4M - SPS'!AU100</f>
        <v>7.4791999999999997E-2</v>
      </c>
      <c r="AV100" s="355">
        <f>'4M - SPS'!AV100</f>
        <v>4.3265999999999999E-2</v>
      </c>
      <c r="AW100" s="355">
        <f>'4M - SPS'!AW100</f>
        <v>4.3156E-2</v>
      </c>
      <c r="AX100" s="355">
        <f>'4M - SPS'!AX100</f>
        <v>3.9747999999999999E-2</v>
      </c>
      <c r="AY100" s="355">
        <f>'4M - SPS'!AY100</f>
        <v>4.0167000000000001E-2</v>
      </c>
    </row>
    <row r="101" spans="1:51" x14ac:dyDescent="0.25">
      <c r="A101" s="590"/>
      <c r="B101" s="11" t="str">
        <f t="shared" si="57"/>
        <v>Miscellaneous</v>
      </c>
      <c r="C101" s="292">
        <f>'4M - SPS'!C101</f>
        <v>3.2612000000000002E-2</v>
      </c>
      <c r="D101" s="292">
        <f>'4M - SPS'!D101</f>
        <v>3.3308999999999998E-2</v>
      </c>
      <c r="E101" s="292">
        <f>'4M - SPS'!E101</f>
        <v>3.3845E-2</v>
      </c>
      <c r="F101" s="292">
        <f>'4M - SPS'!F101</f>
        <v>3.4296E-2</v>
      </c>
      <c r="G101" s="292">
        <f>'4M - SPS'!G101</f>
        <v>3.6755000000000003E-2</v>
      </c>
      <c r="H101" s="292">
        <f>'4M - SPS'!H101</f>
        <v>6.7155999999999993E-2</v>
      </c>
      <c r="I101" s="292">
        <f>'4M - SPS'!I101</f>
        <v>6.5257999999999997E-2</v>
      </c>
      <c r="J101" s="292">
        <f>'4M - SPS'!J101</f>
        <v>6.6148999999999999E-2</v>
      </c>
      <c r="K101" s="292">
        <f>'4M - SPS'!K101</f>
        <v>6.4668000000000003E-2</v>
      </c>
      <c r="L101" s="292">
        <f>'4M - SPS'!L101</f>
        <v>3.5714999999999997E-2</v>
      </c>
      <c r="M101" s="292">
        <f>'4M - SPS'!M101</f>
        <v>3.5963000000000002E-2</v>
      </c>
      <c r="N101" s="292">
        <f>'4M - SPS'!N101</f>
        <v>3.1724000000000002E-2</v>
      </c>
      <c r="O101" s="292">
        <f>'4M - SPS'!O101</f>
        <v>3.2612000000000002E-2</v>
      </c>
      <c r="P101" s="292">
        <f>'4M - SPS'!P101</f>
        <v>3.3308999999999998E-2</v>
      </c>
      <c r="Q101" s="355">
        <f>'4M - SPS'!Q101</f>
        <v>3.8302999999999997E-2</v>
      </c>
      <c r="R101" s="355">
        <f>'4M - SPS'!R101</f>
        <v>3.9909E-2</v>
      </c>
      <c r="S101" s="355">
        <f>'4M - SPS'!S101</f>
        <v>4.1751999999999997E-2</v>
      </c>
      <c r="T101" s="355">
        <f>'4M - SPS'!T101</f>
        <v>7.5856000000000007E-2</v>
      </c>
      <c r="U101" s="355">
        <f>'4M - SPS'!U101</f>
        <v>7.2593000000000005E-2</v>
      </c>
      <c r="V101" s="355">
        <f>'4M - SPS'!V101</f>
        <v>7.3981000000000005E-2</v>
      </c>
      <c r="W101" s="355">
        <f>'4M - SPS'!W101</f>
        <v>7.2085999999999997E-2</v>
      </c>
      <c r="X101" s="355">
        <f>'4M - SPS'!X101</f>
        <v>4.0321999999999997E-2</v>
      </c>
      <c r="Y101" s="355">
        <f>'4M - SPS'!Y101</f>
        <v>4.0529999999999997E-2</v>
      </c>
      <c r="Z101" s="355">
        <f>'4M - SPS'!Z101</f>
        <v>3.7974000000000001E-2</v>
      </c>
      <c r="AA101" s="355">
        <f>'4M - SPS'!AA101</f>
        <v>3.7862E-2</v>
      </c>
      <c r="AB101" s="355">
        <f>'4M - SPS'!AB101</f>
        <v>3.8269999999999998E-2</v>
      </c>
      <c r="AC101" s="355">
        <f>'4M - SPS'!AC101</f>
        <v>3.8302999999999997E-2</v>
      </c>
      <c r="AD101" s="355">
        <f>'4M - SPS'!AD101</f>
        <v>3.9909E-2</v>
      </c>
      <c r="AE101" s="355">
        <f>'4M - SPS'!AE101</f>
        <v>4.1751999999999997E-2</v>
      </c>
      <c r="AF101" s="355">
        <f>'4M - SPS'!AF101</f>
        <v>7.5856000000000007E-2</v>
      </c>
      <c r="AG101" s="355">
        <f>'4M - SPS'!AG101</f>
        <v>7.2593000000000005E-2</v>
      </c>
      <c r="AH101" s="355">
        <f>'4M - SPS'!AH101</f>
        <v>7.3981000000000005E-2</v>
      </c>
      <c r="AI101" s="355">
        <f>'4M - SPS'!AI101</f>
        <v>7.2085999999999997E-2</v>
      </c>
      <c r="AJ101" s="355">
        <f>'4M - SPS'!AJ101</f>
        <v>4.0321999999999997E-2</v>
      </c>
      <c r="AK101" s="355">
        <f>'4M - SPS'!AK101</f>
        <v>4.0529999999999997E-2</v>
      </c>
      <c r="AL101" s="355">
        <f>'4M - SPS'!AL101</f>
        <v>3.7974000000000001E-2</v>
      </c>
      <c r="AM101" s="355">
        <f>'4M - SPS'!AM101</f>
        <v>3.7862E-2</v>
      </c>
      <c r="AN101" s="355">
        <f>'4M - SPS'!AN101</f>
        <v>3.8269999999999998E-2</v>
      </c>
      <c r="AO101" s="355">
        <f>'4M - SPS'!AO101</f>
        <v>3.8302999999999997E-2</v>
      </c>
      <c r="AP101" s="355">
        <f>'4M - SPS'!AP101</f>
        <v>3.9909E-2</v>
      </c>
      <c r="AQ101" s="355">
        <f>'4M - SPS'!AQ101</f>
        <v>4.1751999999999997E-2</v>
      </c>
      <c r="AR101" s="355">
        <f>'4M - SPS'!AR101</f>
        <v>7.5856000000000007E-2</v>
      </c>
      <c r="AS101" s="355">
        <f>'4M - SPS'!AS101</f>
        <v>7.2593000000000005E-2</v>
      </c>
      <c r="AT101" s="355">
        <f>'4M - SPS'!AT101</f>
        <v>7.3981000000000005E-2</v>
      </c>
      <c r="AU101" s="355">
        <f>'4M - SPS'!AU101</f>
        <v>7.2085999999999997E-2</v>
      </c>
      <c r="AV101" s="355">
        <f>'4M - SPS'!AV101</f>
        <v>4.0321999999999997E-2</v>
      </c>
      <c r="AW101" s="355">
        <f>'4M - SPS'!AW101</f>
        <v>4.0529999999999997E-2</v>
      </c>
      <c r="AX101" s="355">
        <f>'4M - SPS'!AX101</f>
        <v>3.7974000000000001E-2</v>
      </c>
      <c r="AY101" s="355">
        <f>'4M - SPS'!AY101</f>
        <v>3.7862E-2</v>
      </c>
    </row>
    <row r="102" spans="1:51" x14ac:dyDescent="0.25">
      <c r="A102" s="590"/>
      <c r="B102" s="11" t="str">
        <f t="shared" si="57"/>
        <v>Motors</v>
      </c>
      <c r="C102" s="292">
        <f>'4M - SPS'!C102</f>
        <v>3.2612000000000002E-2</v>
      </c>
      <c r="D102" s="292">
        <f>'4M - SPS'!D102</f>
        <v>3.3308999999999998E-2</v>
      </c>
      <c r="E102" s="292">
        <f>'4M - SPS'!E102</f>
        <v>3.3845E-2</v>
      </c>
      <c r="F102" s="292">
        <f>'4M - SPS'!F102</f>
        <v>3.4296E-2</v>
      </c>
      <c r="G102" s="292">
        <f>'4M - SPS'!G102</f>
        <v>3.6755000000000003E-2</v>
      </c>
      <c r="H102" s="292">
        <f>'4M - SPS'!H102</f>
        <v>6.7155999999999993E-2</v>
      </c>
      <c r="I102" s="292">
        <f>'4M - SPS'!I102</f>
        <v>6.5257999999999997E-2</v>
      </c>
      <c r="J102" s="292">
        <f>'4M - SPS'!J102</f>
        <v>6.6148999999999999E-2</v>
      </c>
      <c r="K102" s="292">
        <f>'4M - SPS'!K102</f>
        <v>6.4668000000000003E-2</v>
      </c>
      <c r="L102" s="292">
        <f>'4M - SPS'!L102</f>
        <v>3.5714999999999997E-2</v>
      </c>
      <c r="M102" s="292">
        <f>'4M - SPS'!M102</f>
        <v>3.5963000000000002E-2</v>
      </c>
      <c r="N102" s="292">
        <f>'4M - SPS'!N102</f>
        <v>3.1724000000000002E-2</v>
      </c>
      <c r="O102" s="292">
        <f>'4M - SPS'!O102</f>
        <v>3.2612000000000002E-2</v>
      </c>
      <c r="P102" s="292">
        <f>'4M - SPS'!P102</f>
        <v>3.3308999999999998E-2</v>
      </c>
      <c r="Q102" s="355">
        <f>'4M - SPS'!Q102</f>
        <v>3.8302999999999997E-2</v>
      </c>
      <c r="R102" s="355">
        <f>'4M - SPS'!R102</f>
        <v>3.9909E-2</v>
      </c>
      <c r="S102" s="355">
        <f>'4M - SPS'!S102</f>
        <v>4.1751999999999997E-2</v>
      </c>
      <c r="T102" s="355">
        <f>'4M - SPS'!T102</f>
        <v>7.5856000000000007E-2</v>
      </c>
      <c r="U102" s="355">
        <f>'4M - SPS'!U102</f>
        <v>7.2593000000000005E-2</v>
      </c>
      <c r="V102" s="355">
        <f>'4M - SPS'!V102</f>
        <v>7.3981000000000005E-2</v>
      </c>
      <c r="W102" s="355">
        <f>'4M - SPS'!W102</f>
        <v>7.2085999999999997E-2</v>
      </c>
      <c r="X102" s="355">
        <f>'4M - SPS'!X102</f>
        <v>4.0321999999999997E-2</v>
      </c>
      <c r="Y102" s="355">
        <f>'4M - SPS'!Y102</f>
        <v>4.0529999999999997E-2</v>
      </c>
      <c r="Z102" s="355">
        <f>'4M - SPS'!Z102</f>
        <v>3.7974000000000001E-2</v>
      </c>
      <c r="AA102" s="355">
        <f>'4M - SPS'!AA102</f>
        <v>3.7862E-2</v>
      </c>
      <c r="AB102" s="355">
        <f>'4M - SPS'!AB102</f>
        <v>3.8269999999999998E-2</v>
      </c>
      <c r="AC102" s="355">
        <f>'4M - SPS'!AC102</f>
        <v>3.8302999999999997E-2</v>
      </c>
      <c r="AD102" s="355">
        <f>'4M - SPS'!AD102</f>
        <v>3.9909E-2</v>
      </c>
      <c r="AE102" s="355">
        <f>'4M - SPS'!AE102</f>
        <v>4.1751999999999997E-2</v>
      </c>
      <c r="AF102" s="355">
        <f>'4M - SPS'!AF102</f>
        <v>7.5856000000000007E-2</v>
      </c>
      <c r="AG102" s="355">
        <f>'4M - SPS'!AG102</f>
        <v>7.2593000000000005E-2</v>
      </c>
      <c r="AH102" s="355">
        <f>'4M - SPS'!AH102</f>
        <v>7.3981000000000005E-2</v>
      </c>
      <c r="AI102" s="355">
        <f>'4M - SPS'!AI102</f>
        <v>7.2085999999999997E-2</v>
      </c>
      <c r="AJ102" s="355">
        <f>'4M - SPS'!AJ102</f>
        <v>4.0321999999999997E-2</v>
      </c>
      <c r="AK102" s="355">
        <f>'4M - SPS'!AK102</f>
        <v>4.0529999999999997E-2</v>
      </c>
      <c r="AL102" s="355">
        <f>'4M - SPS'!AL102</f>
        <v>3.7974000000000001E-2</v>
      </c>
      <c r="AM102" s="355">
        <f>'4M - SPS'!AM102</f>
        <v>3.7862E-2</v>
      </c>
      <c r="AN102" s="355">
        <f>'4M - SPS'!AN102</f>
        <v>3.8269999999999998E-2</v>
      </c>
      <c r="AO102" s="355">
        <f>'4M - SPS'!AO102</f>
        <v>3.8302999999999997E-2</v>
      </c>
      <c r="AP102" s="355">
        <f>'4M - SPS'!AP102</f>
        <v>3.9909E-2</v>
      </c>
      <c r="AQ102" s="355">
        <f>'4M - SPS'!AQ102</f>
        <v>4.1751999999999997E-2</v>
      </c>
      <c r="AR102" s="355">
        <f>'4M - SPS'!AR102</f>
        <v>7.5856000000000007E-2</v>
      </c>
      <c r="AS102" s="355">
        <f>'4M - SPS'!AS102</f>
        <v>7.2593000000000005E-2</v>
      </c>
      <c r="AT102" s="355">
        <f>'4M - SPS'!AT102</f>
        <v>7.3981000000000005E-2</v>
      </c>
      <c r="AU102" s="355">
        <f>'4M - SPS'!AU102</f>
        <v>7.2085999999999997E-2</v>
      </c>
      <c r="AV102" s="355">
        <f>'4M - SPS'!AV102</f>
        <v>4.0321999999999997E-2</v>
      </c>
      <c r="AW102" s="355">
        <f>'4M - SPS'!AW102</f>
        <v>4.0529999999999997E-2</v>
      </c>
      <c r="AX102" s="355">
        <f>'4M - SPS'!AX102</f>
        <v>3.7974000000000001E-2</v>
      </c>
      <c r="AY102" s="355">
        <f>'4M - SPS'!AY102</f>
        <v>3.7862E-2</v>
      </c>
    </row>
    <row r="103" spans="1:51" x14ac:dyDescent="0.25">
      <c r="A103" s="590"/>
      <c r="B103" s="11" t="str">
        <f t="shared" si="57"/>
        <v>Process</v>
      </c>
      <c r="C103" s="292">
        <f>'4M - SPS'!C103</f>
        <v>3.2612000000000002E-2</v>
      </c>
      <c r="D103" s="292">
        <f>'4M - SPS'!D103</f>
        <v>3.3308999999999998E-2</v>
      </c>
      <c r="E103" s="292">
        <f>'4M - SPS'!E103</f>
        <v>3.3845E-2</v>
      </c>
      <c r="F103" s="292">
        <f>'4M - SPS'!F103</f>
        <v>3.4296E-2</v>
      </c>
      <c r="G103" s="292">
        <f>'4M - SPS'!G103</f>
        <v>3.6755000000000003E-2</v>
      </c>
      <c r="H103" s="292">
        <f>'4M - SPS'!H103</f>
        <v>6.7155999999999993E-2</v>
      </c>
      <c r="I103" s="292">
        <f>'4M - SPS'!I103</f>
        <v>6.5257999999999997E-2</v>
      </c>
      <c r="J103" s="292">
        <f>'4M - SPS'!J103</f>
        <v>6.6148999999999999E-2</v>
      </c>
      <c r="K103" s="292">
        <f>'4M - SPS'!K103</f>
        <v>6.4668000000000003E-2</v>
      </c>
      <c r="L103" s="292">
        <f>'4M - SPS'!L103</f>
        <v>3.5714999999999997E-2</v>
      </c>
      <c r="M103" s="292">
        <f>'4M - SPS'!M103</f>
        <v>3.5963000000000002E-2</v>
      </c>
      <c r="N103" s="292">
        <f>'4M - SPS'!N103</f>
        <v>3.1724000000000002E-2</v>
      </c>
      <c r="O103" s="292">
        <f>'4M - SPS'!O103</f>
        <v>3.2612000000000002E-2</v>
      </c>
      <c r="P103" s="292">
        <f>'4M - SPS'!P103</f>
        <v>3.3308999999999998E-2</v>
      </c>
      <c r="Q103" s="355">
        <f>'4M - SPS'!Q103</f>
        <v>3.8302999999999997E-2</v>
      </c>
      <c r="R103" s="355">
        <f>'4M - SPS'!R103</f>
        <v>3.9909E-2</v>
      </c>
      <c r="S103" s="355">
        <f>'4M - SPS'!S103</f>
        <v>4.1751999999999997E-2</v>
      </c>
      <c r="T103" s="355">
        <f>'4M - SPS'!T103</f>
        <v>7.5856000000000007E-2</v>
      </c>
      <c r="U103" s="355">
        <f>'4M - SPS'!U103</f>
        <v>7.2593000000000005E-2</v>
      </c>
      <c r="V103" s="355">
        <f>'4M - SPS'!V103</f>
        <v>7.3981000000000005E-2</v>
      </c>
      <c r="W103" s="355">
        <f>'4M - SPS'!W103</f>
        <v>7.2085999999999997E-2</v>
      </c>
      <c r="X103" s="355">
        <f>'4M - SPS'!X103</f>
        <v>4.0321999999999997E-2</v>
      </c>
      <c r="Y103" s="355">
        <f>'4M - SPS'!Y103</f>
        <v>4.0529999999999997E-2</v>
      </c>
      <c r="Z103" s="355">
        <f>'4M - SPS'!Z103</f>
        <v>3.7974000000000001E-2</v>
      </c>
      <c r="AA103" s="355">
        <f>'4M - SPS'!AA103</f>
        <v>3.7862E-2</v>
      </c>
      <c r="AB103" s="355">
        <f>'4M - SPS'!AB103</f>
        <v>3.8269999999999998E-2</v>
      </c>
      <c r="AC103" s="355">
        <f>'4M - SPS'!AC103</f>
        <v>3.8302999999999997E-2</v>
      </c>
      <c r="AD103" s="355">
        <f>'4M - SPS'!AD103</f>
        <v>3.9909E-2</v>
      </c>
      <c r="AE103" s="355">
        <f>'4M - SPS'!AE103</f>
        <v>4.1751999999999997E-2</v>
      </c>
      <c r="AF103" s="355">
        <f>'4M - SPS'!AF103</f>
        <v>7.5856000000000007E-2</v>
      </c>
      <c r="AG103" s="355">
        <f>'4M - SPS'!AG103</f>
        <v>7.2593000000000005E-2</v>
      </c>
      <c r="AH103" s="355">
        <f>'4M - SPS'!AH103</f>
        <v>7.3981000000000005E-2</v>
      </c>
      <c r="AI103" s="355">
        <f>'4M - SPS'!AI103</f>
        <v>7.2085999999999997E-2</v>
      </c>
      <c r="AJ103" s="355">
        <f>'4M - SPS'!AJ103</f>
        <v>4.0321999999999997E-2</v>
      </c>
      <c r="AK103" s="355">
        <f>'4M - SPS'!AK103</f>
        <v>4.0529999999999997E-2</v>
      </c>
      <c r="AL103" s="355">
        <f>'4M - SPS'!AL103</f>
        <v>3.7974000000000001E-2</v>
      </c>
      <c r="AM103" s="355">
        <f>'4M - SPS'!AM103</f>
        <v>3.7862E-2</v>
      </c>
      <c r="AN103" s="355">
        <f>'4M - SPS'!AN103</f>
        <v>3.8269999999999998E-2</v>
      </c>
      <c r="AO103" s="355">
        <f>'4M - SPS'!AO103</f>
        <v>3.8302999999999997E-2</v>
      </c>
      <c r="AP103" s="355">
        <f>'4M - SPS'!AP103</f>
        <v>3.9909E-2</v>
      </c>
      <c r="AQ103" s="355">
        <f>'4M - SPS'!AQ103</f>
        <v>4.1751999999999997E-2</v>
      </c>
      <c r="AR103" s="355">
        <f>'4M - SPS'!AR103</f>
        <v>7.5856000000000007E-2</v>
      </c>
      <c r="AS103" s="355">
        <f>'4M - SPS'!AS103</f>
        <v>7.2593000000000005E-2</v>
      </c>
      <c r="AT103" s="355">
        <f>'4M - SPS'!AT103</f>
        <v>7.3981000000000005E-2</v>
      </c>
      <c r="AU103" s="355">
        <f>'4M - SPS'!AU103</f>
        <v>7.2085999999999997E-2</v>
      </c>
      <c r="AV103" s="355">
        <f>'4M - SPS'!AV103</f>
        <v>4.0321999999999997E-2</v>
      </c>
      <c r="AW103" s="355">
        <f>'4M - SPS'!AW103</f>
        <v>4.0529999999999997E-2</v>
      </c>
      <c r="AX103" s="355">
        <f>'4M - SPS'!AX103</f>
        <v>3.7974000000000001E-2</v>
      </c>
      <c r="AY103" s="355">
        <f>'4M - SPS'!AY103</f>
        <v>3.7862E-2</v>
      </c>
    </row>
    <row r="104" spans="1:51" x14ac:dyDescent="0.25">
      <c r="A104" s="590"/>
      <c r="B104" s="11" t="str">
        <f t="shared" si="57"/>
        <v>Refrigeration</v>
      </c>
      <c r="C104" s="292">
        <f>'4M - SPS'!C104</f>
        <v>3.1025E-2</v>
      </c>
      <c r="D104" s="292">
        <f>'4M - SPS'!D104</f>
        <v>3.1558999999999997E-2</v>
      </c>
      <c r="E104" s="292">
        <f>'4M - SPS'!E104</f>
        <v>3.3444000000000002E-2</v>
      </c>
      <c r="F104" s="292">
        <f>'4M - SPS'!F104</f>
        <v>3.3975999999999999E-2</v>
      </c>
      <c r="G104" s="292">
        <f>'4M - SPS'!G104</f>
        <v>3.5005000000000001E-2</v>
      </c>
      <c r="H104" s="292">
        <f>'4M - SPS'!H104</f>
        <v>5.5447999999999997E-2</v>
      </c>
      <c r="I104" s="292">
        <f>'4M - SPS'!I104</f>
        <v>6.1511999999999997E-2</v>
      </c>
      <c r="J104" s="292">
        <f>'4M - SPS'!J104</f>
        <v>6.2669000000000002E-2</v>
      </c>
      <c r="K104" s="292">
        <f>'4M - SPS'!K104</f>
        <v>6.1168E-2</v>
      </c>
      <c r="L104" s="292">
        <f>'4M - SPS'!L104</f>
        <v>3.3943000000000001E-2</v>
      </c>
      <c r="M104" s="292">
        <f>'4M - SPS'!M104</f>
        <v>3.4333000000000002E-2</v>
      </c>
      <c r="N104" s="292">
        <f>'4M - SPS'!N104</f>
        <v>3.0252999999999999E-2</v>
      </c>
      <c r="O104" s="292">
        <f>'4M - SPS'!O104</f>
        <v>3.1025E-2</v>
      </c>
      <c r="P104" s="292">
        <f>'4M - SPS'!P104</f>
        <v>3.1558999999999997E-2</v>
      </c>
      <c r="Q104" s="355">
        <f>'4M - SPS'!Q104</f>
        <v>3.7146999999999999E-2</v>
      </c>
      <c r="R104" s="355">
        <f>'4M - SPS'!R104</f>
        <v>3.8649000000000003E-2</v>
      </c>
      <c r="S104" s="355">
        <f>'4M - SPS'!S104</f>
        <v>3.9656999999999998E-2</v>
      </c>
      <c r="T104" s="355">
        <f>'4M - SPS'!T104</f>
        <v>7.1591000000000002E-2</v>
      </c>
      <c r="U104" s="355">
        <f>'4M - SPS'!U104</f>
        <v>6.8378999999999995E-2</v>
      </c>
      <c r="V104" s="355">
        <f>'4M - SPS'!V104</f>
        <v>7.0027000000000006E-2</v>
      </c>
      <c r="W104" s="355">
        <f>'4M - SPS'!W104</f>
        <v>6.8070000000000006E-2</v>
      </c>
      <c r="X104" s="355">
        <f>'4M - SPS'!X104</f>
        <v>3.8376E-2</v>
      </c>
      <c r="Y104" s="355">
        <f>'4M - SPS'!Y104</f>
        <v>3.8571000000000001E-2</v>
      </c>
      <c r="Z104" s="355">
        <f>'4M - SPS'!Z104</f>
        <v>3.6103000000000003E-2</v>
      </c>
      <c r="AA104" s="355">
        <f>'4M - SPS'!AA104</f>
        <v>3.6018000000000001E-2</v>
      </c>
      <c r="AB104" s="355">
        <f>'4M - SPS'!AB104</f>
        <v>3.6332999999999997E-2</v>
      </c>
      <c r="AC104" s="355">
        <f>'4M - SPS'!AC104</f>
        <v>3.7146999999999999E-2</v>
      </c>
      <c r="AD104" s="355">
        <f>'4M - SPS'!AD104</f>
        <v>3.8649000000000003E-2</v>
      </c>
      <c r="AE104" s="355">
        <f>'4M - SPS'!AE104</f>
        <v>3.9656999999999998E-2</v>
      </c>
      <c r="AF104" s="355">
        <f>'4M - SPS'!AF104</f>
        <v>7.1591000000000002E-2</v>
      </c>
      <c r="AG104" s="355">
        <f>'4M - SPS'!AG104</f>
        <v>6.8378999999999995E-2</v>
      </c>
      <c r="AH104" s="355">
        <f>'4M - SPS'!AH104</f>
        <v>7.0027000000000006E-2</v>
      </c>
      <c r="AI104" s="355">
        <f>'4M - SPS'!AI104</f>
        <v>6.8070000000000006E-2</v>
      </c>
      <c r="AJ104" s="355">
        <f>'4M - SPS'!AJ104</f>
        <v>3.8376E-2</v>
      </c>
      <c r="AK104" s="355">
        <f>'4M - SPS'!AK104</f>
        <v>3.8571000000000001E-2</v>
      </c>
      <c r="AL104" s="355">
        <f>'4M - SPS'!AL104</f>
        <v>3.6103000000000003E-2</v>
      </c>
      <c r="AM104" s="355">
        <f>'4M - SPS'!AM104</f>
        <v>3.6018000000000001E-2</v>
      </c>
      <c r="AN104" s="355">
        <f>'4M - SPS'!AN104</f>
        <v>3.6332999999999997E-2</v>
      </c>
      <c r="AO104" s="355">
        <f>'4M - SPS'!AO104</f>
        <v>3.7146999999999999E-2</v>
      </c>
      <c r="AP104" s="355">
        <f>'4M - SPS'!AP104</f>
        <v>3.8649000000000003E-2</v>
      </c>
      <c r="AQ104" s="355">
        <f>'4M - SPS'!AQ104</f>
        <v>3.9656999999999998E-2</v>
      </c>
      <c r="AR104" s="355">
        <f>'4M - SPS'!AR104</f>
        <v>7.1591000000000002E-2</v>
      </c>
      <c r="AS104" s="355">
        <f>'4M - SPS'!AS104</f>
        <v>6.8378999999999995E-2</v>
      </c>
      <c r="AT104" s="355">
        <f>'4M - SPS'!AT104</f>
        <v>7.0027000000000006E-2</v>
      </c>
      <c r="AU104" s="355">
        <f>'4M - SPS'!AU104</f>
        <v>6.8070000000000006E-2</v>
      </c>
      <c r="AV104" s="355">
        <f>'4M - SPS'!AV104</f>
        <v>3.8376E-2</v>
      </c>
      <c r="AW104" s="355">
        <f>'4M - SPS'!AW104</f>
        <v>3.8571000000000001E-2</v>
      </c>
      <c r="AX104" s="355">
        <f>'4M - SPS'!AX104</f>
        <v>3.6103000000000003E-2</v>
      </c>
      <c r="AY104" s="355">
        <f>'4M - SPS'!AY104</f>
        <v>3.6018000000000001E-2</v>
      </c>
    </row>
    <row r="105" spans="1:51" ht="15.75" thickBot="1" x14ac:dyDescent="0.3">
      <c r="A105" s="591"/>
      <c r="B105" s="15" t="str">
        <f t="shared" si="57"/>
        <v>Water Heating</v>
      </c>
      <c r="C105" s="291">
        <f>'4M - SPS'!C105</f>
        <v>3.0868E-2</v>
      </c>
      <c r="D105" s="291">
        <f>'4M - SPS'!D105</f>
        <v>3.2405000000000003E-2</v>
      </c>
      <c r="E105" s="291">
        <f>'4M - SPS'!E105</f>
        <v>3.5561000000000002E-2</v>
      </c>
      <c r="F105" s="291">
        <f>'4M - SPS'!F105</f>
        <v>3.7339999999999998E-2</v>
      </c>
      <c r="G105" s="291">
        <f>'4M - SPS'!G105</f>
        <v>3.8724000000000001E-2</v>
      </c>
      <c r="H105" s="291">
        <f>'4M - SPS'!H105</f>
        <v>7.3583999999999997E-2</v>
      </c>
      <c r="I105" s="291">
        <f>'4M - SPS'!I105</f>
        <v>6.9506999999999999E-2</v>
      </c>
      <c r="J105" s="291">
        <f>'4M - SPS'!J105</f>
        <v>7.2387000000000007E-2</v>
      </c>
      <c r="K105" s="291">
        <f>'4M - SPS'!K105</f>
        <v>6.8789000000000003E-2</v>
      </c>
      <c r="L105" s="291">
        <f>'4M - SPS'!L105</f>
        <v>3.7496000000000002E-2</v>
      </c>
      <c r="M105" s="291">
        <f>'4M - SPS'!M105</f>
        <v>3.7851000000000003E-2</v>
      </c>
      <c r="N105" s="291">
        <f>'4M - SPS'!N105</f>
        <v>3.0960999999999999E-2</v>
      </c>
      <c r="O105" s="291">
        <f>'4M - SPS'!O105</f>
        <v>3.0868E-2</v>
      </c>
      <c r="P105" s="291">
        <f>'4M - SPS'!P105</f>
        <v>3.2405000000000003E-2</v>
      </c>
      <c r="Q105" s="354">
        <f>'4M - SPS'!Q105</f>
        <v>4.0169999999999997E-2</v>
      </c>
      <c r="R105" s="354">
        <f>'4M - SPS'!R105</f>
        <v>4.2594E-2</v>
      </c>
      <c r="S105" s="354">
        <f>'4M - SPS'!S105</f>
        <v>4.3942000000000002E-2</v>
      </c>
      <c r="T105" s="354">
        <f>'4M - SPS'!T105</f>
        <v>8.3081000000000002E-2</v>
      </c>
      <c r="U105" s="354">
        <f>'4M - SPS'!U105</f>
        <v>7.7269000000000004E-2</v>
      </c>
      <c r="V105" s="354">
        <f>'4M - SPS'!V105</f>
        <v>8.0869999999999997E-2</v>
      </c>
      <c r="W105" s="354">
        <f>'4M - SPS'!W105</f>
        <v>7.6675999999999994E-2</v>
      </c>
      <c r="X105" s="354">
        <f>'4M - SPS'!X105</f>
        <v>4.2325000000000002E-2</v>
      </c>
      <c r="Y105" s="354">
        <f>'4M - SPS'!Y105</f>
        <v>4.2594E-2</v>
      </c>
      <c r="Z105" s="354">
        <f>'4M - SPS'!Z105</f>
        <v>3.857E-2</v>
      </c>
      <c r="AA105" s="354">
        <f>'4M - SPS'!AA105</f>
        <v>3.7747000000000003E-2</v>
      </c>
      <c r="AB105" s="354">
        <f>'4M - SPS'!AB105</f>
        <v>3.8657999999999998E-2</v>
      </c>
      <c r="AC105" s="354">
        <f>'4M - SPS'!AC105</f>
        <v>4.0169999999999997E-2</v>
      </c>
      <c r="AD105" s="354">
        <f>'4M - SPS'!AD105</f>
        <v>4.2594E-2</v>
      </c>
      <c r="AE105" s="354">
        <f>'4M - SPS'!AE105</f>
        <v>4.3942000000000002E-2</v>
      </c>
      <c r="AF105" s="354">
        <f>'4M - SPS'!AF105</f>
        <v>8.3081000000000002E-2</v>
      </c>
      <c r="AG105" s="354">
        <f>'4M - SPS'!AG105</f>
        <v>7.7269000000000004E-2</v>
      </c>
      <c r="AH105" s="354">
        <f>'4M - SPS'!AH105</f>
        <v>8.0869999999999997E-2</v>
      </c>
      <c r="AI105" s="354">
        <f>'4M - SPS'!AI105</f>
        <v>7.6675999999999994E-2</v>
      </c>
      <c r="AJ105" s="354">
        <f>'4M - SPS'!AJ105</f>
        <v>4.2325000000000002E-2</v>
      </c>
      <c r="AK105" s="354">
        <f>'4M - SPS'!AK105</f>
        <v>4.2594E-2</v>
      </c>
      <c r="AL105" s="354">
        <f>'4M - SPS'!AL105</f>
        <v>3.857E-2</v>
      </c>
      <c r="AM105" s="354">
        <f>'4M - SPS'!AM105</f>
        <v>3.7747000000000003E-2</v>
      </c>
      <c r="AN105" s="354">
        <f>'4M - SPS'!AN105</f>
        <v>3.8657999999999998E-2</v>
      </c>
      <c r="AO105" s="354">
        <f>'4M - SPS'!AO105</f>
        <v>4.0169999999999997E-2</v>
      </c>
      <c r="AP105" s="354">
        <f>'4M - SPS'!AP105</f>
        <v>4.2594E-2</v>
      </c>
      <c r="AQ105" s="354">
        <f>'4M - SPS'!AQ105</f>
        <v>4.3942000000000002E-2</v>
      </c>
      <c r="AR105" s="354">
        <f>'4M - SPS'!AR105</f>
        <v>8.3081000000000002E-2</v>
      </c>
      <c r="AS105" s="354">
        <f>'4M - SPS'!AS105</f>
        <v>7.7269000000000004E-2</v>
      </c>
      <c r="AT105" s="354">
        <f>'4M - SPS'!AT105</f>
        <v>8.0869999999999997E-2</v>
      </c>
      <c r="AU105" s="354">
        <f>'4M - SPS'!AU105</f>
        <v>7.6675999999999994E-2</v>
      </c>
      <c r="AV105" s="354">
        <f>'4M - SPS'!AV105</f>
        <v>4.2325000000000002E-2</v>
      </c>
      <c r="AW105" s="354">
        <f>'4M - SPS'!AW105</f>
        <v>4.2594E-2</v>
      </c>
      <c r="AX105" s="354">
        <f>'4M - SPS'!AX105</f>
        <v>3.857E-2</v>
      </c>
      <c r="AY105" s="354">
        <f>'4M - SPS'!AY105</f>
        <v>3.7747000000000003E-2</v>
      </c>
    </row>
    <row r="106" spans="1:51" ht="15.75" thickBot="1" x14ac:dyDescent="0.3">
      <c r="Q106" s="353" t="s">
        <v>218</v>
      </c>
    </row>
    <row r="107" spans="1:51" x14ac:dyDescent="0.25">
      <c r="A107" s="604" t="s">
        <v>122</v>
      </c>
      <c r="B107" s="606" t="s">
        <v>123</v>
      </c>
      <c r="C107" s="607"/>
      <c r="D107" s="607"/>
      <c r="E107" s="607"/>
      <c r="F107" s="607"/>
      <c r="G107" s="607"/>
      <c r="H107" s="607"/>
      <c r="I107" s="607"/>
      <c r="J107" s="607"/>
      <c r="K107" s="607"/>
      <c r="L107" s="607"/>
      <c r="M107" s="607"/>
      <c r="N107" s="611"/>
      <c r="O107" s="606" t="s">
        <v>123</v>
      </c>
      <c r="P107" s="607"/>
      <c r="Q107" s="607"/>
      <c r="R107" s="607"/>
      <c r="S107" s="607"/>
      <c r="T107" s="607"/>
      <c r="U107" s="607"/>
      <c r="V107" s="607"/>
      <c r="W107" s="607"/>
      <c r="X107" s="607"/>
      <c r="Y107" s="607"/>
      <c r="Z107" s="607"/>
      <c r="AA107" s="606" t="s">
        <v>123</v>
      </c>
      <c r="AB107" s="607"/>
      <c r="AC107" s="607"/>
      <c r="AD107" s="607"/>
      <c r="AE107" s="607"/>
      <c r="AF107" s="607"/>
      <c r="AG107" s="607"/>
      <c r="AH107" s="607"/>
      <c r="AI107" s="607"/>
      <c r="AJ107" s="607"/>
      <c r="AK107" s="607"/>
      <c r="AL107" s="607"/>
      <c r="AM107" s="606" t="s">
        <v>123</v>
      </c>
      <c r="AN107" s="607"/>
      <c r="AO107" s="607"/>
      <c r="AP107" s="607"/>
      <c r="AQ107" s="607"/>
      <c r="AR107" s="607"/>
      <c r="AS107" s="607"/>
      <c r="AT107" s="607"/>
      <c r="AU107" s="607"/>
      <c r="AV107" s="607"/>
      <c r="AW107" s="607"/>
      <c r="AX107" s="607"/>
      <c r="AY107" s="124" t="s">
        <v>123</v>
      </c>
    </row>
    <row r="108" spans="1:51" ht="15.75" thickBot="1" x14ac:dyDescent="0.3">
      <c r="A108" s="605"/>
      <c r="B108" s="608" t="s">
        <v>124</v>
      </c>
      <c r="C108" s="609"/>
      <c r="D108" s="609"/>
      <c r="E108" s="609"/>
      <c r="F108" s="609"/>
      <c r="G108" s="609"/>
      <c r="H108" s="609"/>
      <c r="I108" s="609"/>
      <c r="J108" s="609"/>
      <c r="K108" s="609"/>
      <c r="L108" s="609"/>
      <c r="M108" s="609"/>
      <c r="N108" s="612"/>
      <c r="O108" s="592" t="s">
        <v>220</v>
      </c>
      <c r="P108" s="593"/>
      <c r="Q108" s="593"/>
      <c r="R108" s="593"/>
      <c r="S108" s="593"/>
      <c r="T108" s="593"/>
      <c r="U108" s="593"/>
      <c r="V108" s="593"/>
      <c r="W108" s="593"/>
      <c r="X108" s="593"/>
      <c r="Y108" s="593"/>
      <c r="Z108" s="594"/>
      <c r="AA108" s="592" t="s">
        <v>220</v>
      </c>
      <c r="AB108" s="593"/>
      <c r="AC108" s="593"/>
      <c r="AD108" s="593"/>
      <c r="AE108" s="593"/>
      <c r="AF108" s="593"/>
      <c r="AG108" s="593"/>
      <c r="AH108" s="593"/>
      <c r="AI108" s="593"/>
      <c r="AJ108" s="593"/>
      <c r="AK108" s="593"/>
      <c r="AL108" s="594"/>
      <c r="AM108" s="592" t="s">
        <v>220</v>
      </c>
      <c r="AN108" s="593"/>
      <c r="AO108" s="593"/>
      <c r="AP108" s="593"/>
      <c r="AQ108" s="593"/>
      <c r="AR108" s="593"/>
      <c r="AS108" s="593"/>
      <c r="AT108" s="593"/>
      <c r="AU108" s="593"/>
      <c r="AV108" s="593"/>
      <c r="AW108" s="593"/>
      <c r="AX108" s="594"/>
      <c r="AY108" s="485" t="s">
        <v>220</v>
      </c>
    </row>
    <row r="109" spans="1:51" ht="15.75" thickBot="1" x14ac:dyDescent="0.3">
      <c r="A109" s="599"/>
      <c r="B109" s="258" t="s">
        <v>144</v>
      </c>
      <c r="C109" s="146">
        <f>C$4</f>
        <v>44197</v>
      </c>
      <c r="D109" s="146">
        <f t="shared" ref="D109:AY109" si="58">D$4</f>
        <v>44228</v>
      </c>
      <c r="E109" s="146">
        <f t="shared" si="58"/>
        <v>44256</v>
      </c>
      <c r="F109" s="146">
        <f t="shared" si="58"/>
        <v>44287</v>
      </c>
      <c r="G109" s="146">
        <f t="shared" si="58"/>
        <v>44317</v>
      </c>
      <c r="H109" s="146">
        <f t="shared" si="58"/>
        <v>44348</v>
      </c>
      <c r="I109" s="146">
        <f t="shared" si="58"/>
        <v>44378</v>
      </c>
      <c r="J109" s="146">
        <f t="shared" si="58"/>
        <v>44409</v>
      </c>
      <c r="K109" s="146">
        <f t="shared" si="58"/>
        <v>44440</v>
      </c>
      <c r="L109" s="146">
        <f t="shared" si="58"/>
        <v>44470</v>
      </c>
      <c r="M109" s="146">
        <f t="shared" si="58"/>
        <v>44501</v>
      </c>
      <c r="N109" s="146">
        <f t="shared" si="58"/>
        <v>44531</v>
      </c>
      <c r="O109" s="146">
        <f t="shared" si="58"/>
        <v>44562</v>
      </c>
      <c r="P109" s="146">
        <f t="shared" si="58"/>
        <v>44593</v>
      </c>
      <c r="Q109" s="146">
        <f t="shared" si="58"/>
        <v>44621</v>
      </c>
      <c r="R109" s="146">
        <f t="shared" si="58"/>
        <v>44652</v>
      </c>
      <c r="S109" s="146">
        <f t="shared" si="58"/>
        <v>44682</v>
      </c>
      <c r="T109" s="146">
        <f t="shared" si="58"/>
        <v>44713</v>
      </c>
      <c r="U109" s="146">
        <f t="shared" si="58"/>
        <v>44743</v>
      </c>
      <c r="V109" s="146">
        <f t="shared" si="58"/>
        <v>44774</v>
      </c>
      <c r="W109" s="146">
        <f t="shared" si="58"/>
        <v>44805</v>
      </c>
      <c r="X109" s="146">
        <f t="shared" si="58"/>
        <v>44835</v>
      </c>
      <c r="Y109" s="146">
        <f t="shared" si="58"/>
        <v>44866</v>
      </c>
      <c r="Z109" s="146">
        <f t="shared" si="58"/>
        <v>44896</v>
      </c>
      <c r="AA109" s="146">
        <f t="shared" si="58"/>
        <v>44927</v>
      </c>
      <c r="AB109" s="146">
        <f t="shared" si="58"/>
        <v>44958</v>
      </c>
      <c r="AC109" s="146">
        <f t="shared" si="58"/>
        <v>44986</v>
      </c>
      <c r="AD109" s="146">
        <f t="shared" si="58"/>
        <v>45017</v>
      </c>
      <c r="AE109" s="146">
        <f t="shared" si="58"/>
        <v>45047</v>
      </c>
      <c r="AF109" s="146">
        <f t="shared" si="58"/>
        <v>45078</v>
      </c>
      <c r="AG109" s="146">
        <f t="shared" si="58"/>
        <v>45108</v>
      </c>
      <c r="AH109" s="146">
        <f t="shared" si="58"/>
        <v>45139</v>
      </c>
      <c r="AI109" s="146">
        <f t="shared" si="58"/>
        <v>45170</v>
      </c>
      <c r="AJ109" s="146">
        <f t="shared" si="58"/>
        <v>45200</v>
      </c>
      <c r="AK109" s="146">
        <f t="shared" si="58"/>
        <v>45231</v>
      </c>
      <c r="AL109" s="146">
        <f t="shared" si="58"/>
        <v>45261</v>
      </c>
      <c r="AM109" s="146">
        <f t="shared" si="58"/>
        <v>45292</v>
      </c>
      <c r="AN109" s="146">
        <f t="shared" si="58"/>
        <v>45323</v>
      </c>
      <c r="AO109" s="146">
        <f t="shared" si="58"/>
        <v>45352</v>
      </c>
      <c r="AP109" s="146">
        <f t="shared" si="58"/>
        <v>45383</v>
      </c>
      <c r="AQ109" s="146">
        <f t="shared" si="58"/>
        <v>45413</v>
      </c>
      <c r="AR109" s="146">
        <f t="shared" si="58"/>
        <v>45444</v>
      </c>
      <c r="AS109" s="146">
        <f t="shared" si="58"/>
        <v>45474</v>
      </c>
      <c r="AT109" s="146">
        <f t="shared" si="58"/>
        <v>45505</v>
      </c>
      <c r="AU109" s="146">
        <f t="shared" si="58"/>
        <v>45536</v>
      </c>
      <c r="AV109" s="146">
        <f t="shared" si="58"/>
        <v>45566</v>
      </c>
      <c r="AW109" s="146">
        <f t="shared" si="58"/>
        <v>45597</v>
      </c>
      <c r="AX109" s="146">
        <f t="shared" si="58"/>
        <v>45627</v>
      </c>
      <c r="AY109" s="146">
        <f t="shared" si="58"/>
        <v>45658</v>
      </c>
    </row>
    <row r="110" spans="1:51" x14ac:dyDescent="0.25">
      <c r="A110" s="599"/>
      <c r="B110" s="242" t="s">
        <v>20</v>
      </c>
      <c r="C110" s="297">
        <f>'4M - SPS'!C110</f>
        <v>2.9968999999999999E-2</v>
      </c>
      <c r="D110" s="297">
        <f>'4M - SPS'!D110</f>
        <v>3.0577E-2</v>
      </c>
      <c r="E110" s="297">
        <f>'4M - SPS'!E110</f>
        <v>3.1021E-2</v>
      </c>
      <c r="F110" s="297">
        <f>'4M - SPS'!F110</f>
        <v>3.141E-2</v>
      </c>
      <c r="G110" s="297">
        <f>'4M - SPS'!G110</f>
        <v>3.3187000000000001E-2</v>
      </c>
      <c r="H110" s="297">
        <f>'4M - SPS'!H110</f>
        <v>5.7666000000000002E-2</v>
      </c>
      <c r="I110" s="297">
        <f>'4M - SPS'!I110</f>
        <v>5.6468999999999998E-2</v>
      </c>
      <c r="J110" s="297">
        <f>'4M - SPS'!J110</f>
        <v>5.7072999999999999E-2</v>
      </c>
      <c r="K110" s="297">
        <f>'4M - SPS'!K110</f>
        <v>5.6027E-2</v>
      </c>
      <c r="L110" s="297">
        <f>'4M - SPS'!L110</f>
        <v>3.2396000000000001E-2</v>
      </c>
      <c r="M110" s="297">
        <f>'4M - SPS'!M110</f>
        <v>3.2539000000000005E-2</v>
      </c>
      <c r="N110" s="297">
        <f>'4M - SPS'!N110</f>
        <v>2.9391E-2</v>
      </c>
      <c r="O110" s="297">
        <f>'4M - SPS'!O110</f>
        <v>2.9968999999999999E-2</v>
      </c>
      <c r="P110" s="297">
        <f>'4M - SPS'!P110</f>
        <v>3.0577E-2</v>
      </c>
      <c r="Q110" s="359">
        <f>'4M - SPS'!Q110</f>
        <v>3.5836947009265943E-2</v>
      </c>
      <c r="R110" s="359">
        <f>'4M - SPS'!R110</f>
        <v>3.724710678873152E-2</v>
      </c>
      <c r="S110" s="359">
        <f>'4M - SPS'!S110</f>
        <v>3.8516410091400353E-2</v>
      </c>
      <c r="T110" s="359">
        <f>'4M - SPS'!T110</f>
        <v>6.6309462665942689E-2</v>
      </c>
      <c r="U110" s="359">
        <f>'4M - SPS'!U110</f>
        <v>6.4000870790084929E-2</v>
      </c>
      <c r="V110" s="359">
        <f>'4M - SPS'!V110</f>
        <v>6.514034176583261E-2</v>
      </c>
      <c r="W110" s="359">
        <f>'4M - SPS'!W110</f>
        <v>6.3655268121491956E-2</v>
      </c>
      <c r="X110" s="359">
        <f>'4M - SPS'!X110</f>
        <v>3.7259508923380577E-2</v>
      </c>
      <c r="Y110" s="359">
        <f>'4M - SPS'!Y110</f>
        <v>3.7400919788997934E-2</v>
      </c>
      <c r="Z110" s="359">
        <f>'4M - SPS'!Z110</f>
        <v>3.5865501330172481E-2</v>
      </c>
      <c r="AA110" s="359">
        <f>'4M - SPS'!AA110</f>
        <v>3.5461181829163087E-2</v>
      </c>
      <c r="AB110" s="359">
        <f>'4M - SPS'!AB110</f>
        <v>3.5803688506613855E-2</v>
      </c>
      <c r="AC110" s="359">
        <f>'4M - SPS'!AC110</f>
        <v>3.5836947009265943E-2</v>
      </c>
      <c r="AD110" s="359">
        <f>'4M - SPS'!AD110</f>
        <v>3.724710678873152E-2</v>
      </c>
      <c r="AE110" s="359">
        <f>'4M - SPS'!AE110</f>
        <v>3.8516410091400353E-2</v>
      </c>
      <c r="AF110" s="359">
        <f>'4M - SPS'!AF110</f>
        <v>6.6309462665942689E-2</v>
      </c>
      <c r="AG110" s="359">
        <f>'4M - SPS'!AG110</f>
        <v>6.4000870790084929E-2</v>
      </c>
      <c r="AH110" s="359">
        <f>'4M - SPS'!AH110</f>
        <v>6.514034176583261E-2</v>
      </c>
      <c r="AI110" s="359">
        <f>'4M - SPS'!AI110</f>
        <v>6.3655268121491956E-2</v>
      </c>
      <c r="AJ110" s="359">
        <f>'4M - SPS'!AJ110</f>
        <v>3.7259508923380577E-2</v>
      </c>
      <c r="AK110" s="359">
        <f>'4M - SPS'!AK110</f>
        <v>3.7400919788997934E-2</v>
      </c>
      <c r="AL110" s="359">
        <f>'4M - SPS'!AL110</f>
        <v>3.5865501330172481E-2</v>
      </c>
      <c r="AM110" s="359">
        <f>'4M - SPS'!AM110</f>
        <v>3.5461181829163087E-2</v>
      </c>
      <c r="AN110" s="359">
        <f>'4M - SPS'!AN110</f>
        <v>3.5803688506613855E-2</v>
      </c>
      <c r="AO110" s="359">
        <f>'4M - SPS'!AO110</f>
        <v>3.5836947009265943E-2</v>
      </c>
      <c r="AP110" s="359">
        <f>'4M - SPS'!AP110</f>
        <v>3.724710678873152E-2</v>
      </c>
      <c r="AQ110" s="359">
        <f>'4M - SPS'!AQ110</f>
        <v>3.8516410091400353E-2</v>
      </c>
      <c r="AR110" s="359">
        <f>'4M - SPS'!AR110</f>
        <v>6.6309462665942689E-2</v>
      </c>
      <c r="AS110" s="359">
        <f>'4M - SPS'!AS110</f>
        <v>6.4000870790084929E-2</v>
      </c>
      <c r="AT110" s="359">
        <f>'4M - SPS'!AT110</f>
        <v>6.514034176583261E-2</v>
      </c>
      <c r="AU110" s="359">
        <f>'4M - SPS'!AU110</f>
        <v>6.3655268121491956E-2</v>
      </c>
      <c r="AV110" s="359">
        <f>'4M - SPS'!AV110</f>
        <v>3.7259508923380577E-2</v>
      </c>
      <c r="AW110" s="359">
        <f>'4M - SPS'!AW110</f>
        <v>3.7400919788997934E-2</v>
      </c>
      <c r="AX110" s="359">
        <f>'4M - SPS'!AX110</f>
        <v>3.5865501330172481E-2</v>
      </c>
      <c r="AY110" s="359">
        <f>'4M - SPS'!AY110</f>
        <v>3.5461181829163087E-2</v>
      </c>
    </row>
    <row r="111" spans="1:51" x14ac:dyDescent="0.25">
      <c r="A111" s="599"/>
      <c r="B111" s="242" t="s">
        <v>0</v>
      </c>
      <c r="C111" s="297">
        <f>'4M - SPS'!C111</f>
        <v>3.4132000000000003E-2</v>
      </c>
      <c r="D111" s="297">
        <f>'4M - SPS'!D111</f>
        <v>3.3488999999999998E-2</v>
      </c>
      <c r="E111" s="297">
        <f>'4M - SPS'!E111</f>
        <v>3.4247E-2</v>
      </c>
      <c r="F111" s="297">
        <f>'4M - SPS'!F111</f>
        <v>3.0629999999999998E-2</v>
      </c>
      <c r="G111" s="297">
        <f>'4M - SPS'!G111</f>
        <v>3.9796999999999999E-2</v>
      </c>
      <c r="H111" s="297">
        <f>'4M - SPS'!H111</f>
        <v>7.2358000000000006E-2</v>
      </c>
      <c r="I111" s="297">
        <f>'4M - SPS'!I111</f>
        <v>6.7395999999999998E-2</v>
      </c>
      <c r="J111" s="297">
        <f>'4M - SPS'!J111</f>
        <v>7.0425000000000001E-2</v>
      </c>
      <c r="K111" s="297">
        <f>'4M - SPS'!K111</f>
        <v>7.1262999999999993E-2</v>
      </c>
      <c r="L111" s="297">
        <f>'4M - SPS'!L111</f>
        <v>3.2589E-2</v>
      </c>
      <c r="M111" s="297">
        <f>'4M - SPS'!M111</f>
        <v>3.1684999999999998E-2</v>
      </c>
      <c r="N111" s="297">
        <f>'4M - SPS'!N111</f>
        <v>3.1695000000000001E-2</v>
      </c>
      <c r="O111" s="297">
        <f>'4M - SPS'!O111</f>
        <v>3.4132000000000003E-2</v>
      </c>
      <c r="P111" s="297">
        <f>'4M - SPS'!P111</f>
        <v>3.3488999999999998E-2</v>
      </c>
      <c r="Q111" s="359">
        <f>'4M - SPS'!Q111</f>
        <v>4.0293897309057192E-2</v>
      </c>
      <c r="R111" s="359">
        <f>'4M - SPS'!R111</f>
        <v>4.0677612652921684E-2</v>
      </c>
      <c r="S111" s="359">
        <f>'4M - SPS'!S111</f>
        <v>4.4373882610231265E-2</v>
      </c>
      <c r="T111" s="359">
        <f>'4M - SPS'!T111</f>
        <v>8.2921252408061474E-2</v>
      </c>
      <c r="U111" s="359">
        <f>'4M - SPS'!U111</f>
        <v>7.611375495994252E-2</v>
      </c>
      <c r="V111" s="359">
        <f>'4M - SPS'!V111</f>
        <v>7.9992544778656596E-2</v>
      </c>
      <c r="W111" s="359">
        <f>'4M - SPS'!W111</f>
        <v>8.0818475623750205E-2</v>
      </c>
      <c r="X111" s="359">
        <f>'4M - SPS'!X111</f>
        <v>4.278377819515556E-2</v>
      </c>
      <c r="Y111" s="359">
        <f>'4M - SPS'!Y111</f>
        <v>4.1885023820230391E-2</v>
      </c>
      <c r="Z111" s="359">
        <f>'4M - SPS'!Z111</f>
        <v>4.0491838056818039E-2</v>
      </c>
      <c r="AA111" s="359">
        <f>'4M - SPS'!AA111</f>
        <v>4.0300987691453578E-2</v>
      </c>
      <c r="AB111" s="359">
        <f>'4M - SPS'!AB111</f>
        <v>4.0066560101273123E-2</v>
      </c>
      <c r="AC111" s="359">
        <f>'4M - SPS'!AC111</f>
        <v>4.0293897309057192E-2</v>
      </c>
      <c r="AD111" s="359">
        <f>'4M - SPS'!AD111</f>
        <v>4.0677612652921684E-2</v>
      </c>
      <c r="AE111" s="359">
        <f>'4M - SPS'!AE111</f>
        <v>4.4373882610231265E-2</v>
      </c>
      <c r="AF111" s="359">
        <f>'4M - SPS'!AF111</f>
        <v>8.2921252408061474E-2</v>
      </c>
      <c r="AG111" s="359">
        <f>'4M - SPS'!AG111</f>
        <v>7.611375495994252E-2</v>
      </c>
      <c r="AH111" s="359">
        <f>'4M - SPS'!AH111</f>
        <v>7.9992544778656596E-2</v>
      </c>
      <c r="AI111" s="359">
        <f>'4M - SPS'!AI111</f>
        <v>8.0818475623750205E-2</v>
      </c>
      <c r="AJ111" s="359">
        <f>'4M - SPS'!AJ111</f>
        <v>4.278377819515556E-2</v>
      </c>
      <c r="AK111" s="359">
        <f>'4M - SPS'!AK111</f>
        <v>4.1885023820230391E-2</v>
      </c>
      <c r="AL111" s="359">
        <f>'4M - SPS'!AL111</f>
        <v>4.0491838056818039E-2</v>
      </c>
      <c r="AM111" s="359">
        <f>'4M - SPS'!AM111</f>
        <v>4.0300987691453578E-2</v>
      </c>
      <c r="AN111" s="359">
        <f>'4M - SPS'!AN111</f>
        <v>4.0066560101273123E-2</v>
      </c>
      <c r="AO111" s="359">
        <f>'4M - SPS'!AO111</f>
        <v>4.0293897309057192E-2</v>
      </c>
      <c r="AP111" s="359">
        <f>'4M - SPS'!AP111</f>
        <v>4.0677612652921684E-2</v>
      </c>
      <c r="AQ111" s="359">
        <f>'4M - SPS'!AQ111</f>
        <v>4.4373882610231265E-2</v>
      </c>
      <c r="AR111" s="359">
        <f>'4M - SPS'!AR111</f>
        <v>8.2921252408061474E-2</v>
      </c>
      <c r="AS111" s="359">
        <f>'4M - SPS'!AS111</f>
        <v>7.611375495994252E-2</v>
      </c>
      <c r="AT111" s="359">
        <f>'4M - SPS'!AT111</f>
        <v>7.9992544778656596E-2</v>
      </c>
      <c r="AU111" s="359">
        <f>'4M - SPS'!AU111</f>
        <v>8.0818475623750205E-2</v>
      </c>
      <c r="AV111" s="359">
        <f>'4M - SPS'!AV111</f>
        <v>4.278377819515556E-2</v>
      </c>
      <c r="AW111" s="359">
        <f>'4M - SPS'!AW111</f>
        <v>4.1885023820230391E-2</v>
      </c>
      <c r="AX111" s="359">
        <f>'4M - SPS'!AX111</f>
        <v>4.0491838056818039E-2</v>
      </c>
      <c r="AY111" s="359">
        <f>'4M - SPS'!AY111</f>
        <v>4.0300987691453578E-2</v>
      </c>
    </row>
    <row r="112" spans="1:51" x14ac:dyDescent="0.25">
      <c r="A112" s="599"/>
      <c r="B112" s="242" t="s">
        <v>21</v>
      </c>
      <c r="C112" s="297">
        <f>'4M - SPS'!C112</f>
        <v>2.9693000000000001E-2</v>
      </c>
      <c r="D112" s="297">
        <f>'4M - SPS'!D112</f>
        <v>3.0592999999999999E-2</v>
      </c>
      <c r="E112" s="297">
        <f>'4M - SPS'!E112</f>
        <v>3.2857999999999998E-2</v>
      </c>
      <c r="F112" s="297">
        <f>'4M - SPS'!F112</f>
        <v>3.4287999999999999E-2</v>
      </c>
      <c r="G112" s="297">
        <f>'4M - SPS'!G112</f>
        <v>3.5048000000000003E-2</v>
      </c>
      <c r="H112" s="297">
        <f>'4M - SPS'!H112</f>
        <v>6.2170000000000003E-2</v>
      </c>
      <c r="I112" s="297">
        <f>'4M - SPS'!I112</f>
        <v>6.0176E-2</v>
      </c>
      <c r="J112" s="297">
        <f>'4M - SPS'!J112</f>
        <v>6.1452E-2</v>
      </c>
      <c r="K112" s="297">
        <f>'4M - SPS'!K112</f>
        <v>5.9685000000000002E-2</v>
      </c>
      <c r="L112" s="297">
        <f>'4M - SPS'!L112</f>
        <v>3.4070000000000003E-2</v>
      </c>
      <c r="M112" s="297">
        <f>'4M - SPS'!M112</f>
        <v>3.4317E-2</v>
      </c>
      <c r="N112" s="297">
        <f>'4M - SPS'!N112</f>
        <v>2.9395000000000001E-2</v>
      </c>
      <c r="O112" s="297">
        <f>'4M - SPS'!O112</f>
        <v>2.9693000000000001E-2</v>
      </c>
      <c r="P112" s="297">
        <f>'4M - SPS'!P112</f>
        <v>3.0592999999999999E-2</v>
      </c>
      <c r="Q112" s="359">
        <f>'4M - SPS'!Q112</f>
        <v>3.7774857726889002E-2</v>
      </c>
      <c r="R112" s="359">
        <f>'4M - SPS'!R112</f>
        <v>3.9680987962847677E-2</v>
      </c>
      <c r="S112" s="359">
        <f>'4M - SPS'!S112</f>
        <v>4.0665288415437088E-2</v>
      </c>
      <c r="T112" s="359">
        <f>'4M - SPS'!T112</f>
        <v>7.1456120715938987E-2</v>
      </c>
      <c r="U112" s="359">
        <f>'4M - SPS'!U112</f>
        <v>6.8162158816641796E-2</v>
      </c>
      <c r="V112" s="359">
        <f>'4M - SPS'!V112</f>
        <v>7.0085521754176872E-2</v>
      </c>
      <c r="W112" s="359">
        <f>'4M - SPS'!W112</f>
        <v>6.7830751674890624E-2</v>
      </c>
      <c r="X112" s="359">
        <f>'4M - SPS'!X112</f>
        <v>3.9214226609984193E-2</v>
      </c>
      <c r="Y112" s="359">
        <f>'4M - SPS'!Y112</f>
        <v>3.94016462098754E-2</v>
      </c>
      <c r="Z112" s="359">
        <f>'4M - SPS'!Z112</f>
        <v>3.7165931772986015E-2</v>
      </c>
      <c r="AA112" s="359">
        <f>'4M - SPS'!AA112</f>
        <v>3.6471133037168639E-2</v>
      </c>
      <c r="AB112" s="359">
        <f>'4M - SPS'!AB112</f>
        <v>3.695162369297144E-2</v>
      </c>
      <c r="AC112" s="359">
        <f>'4M - SPS'!AC112</f>
        <v>3.7774857726889002E-2</v>
      </c>
      <c r="AD112" s="359">
        <f>'4M - SPS'!AD112</f>
        <v>3.9680987962847677E-2</v>
      </c>
      <c r="AE112" s="359">
        <f>'4M - SPS'!AE112</f>
        <v>4.0665288415437088E-2</v>
      </c>
      <c r="AF112" s="359">
        <f>'4M - SPS'!AF112</f>
        <v>7.1456120715938987E-2</v>
      </c>
      <c r="AG112" s="359">
        <f>'4M - SPS'!AG112</f>
        <v>6.8162158816641796E-2</v>
      </c>
      <c r="AH112" s="359">
        <f>'4M - SPS'!AH112</f>
        <v>7.0085521754176872E-2</v>
      </c>
      <c r="AI112" s="359">
        <f>'4M - SPS'!AI112</f>
        <v>6.7830751674890624E-2</v>
      </c>
      <c r="AJ112" s="359">
        <f>'4M - SPS'!AJ112</f>
        <v>3.9214226609984193E-2</v>
      </c>
      <c r="AK112" s="359">
        <f>'4M - SPS'!AK112</f>
        <v>3.94016462098754E-2</v>
      </c>
      <c r="AL112" s="359">
        <f>'4M - SPS'!AL112</f>
        <v>3.7165931772986015E-2</v>
      </c>
      <c r="AM112" s="359">
        <f>'4M - SPS'!AM112</f>
        <v>3.6471133037168639E-2</v>
      </c>
      <c r="AN112" s="359">
        <f>'4M - SPS'!AN112</f>
        <v>3.695162369297144E-2</v>
      </c>
      <c r="AO112" s="359">
        <f>'4M - SPS'!AO112</f>
        <v>3.7774857726889002E-2</v>
      </c>
      <c r="AP112" s="359">
        <f>'4M - SPS'!AP112</f>
        <v>3.9680987962847677E-2</v>
      </c>
      <c r="AQ112" s="359">
        <f>'4M - SPS'!AQ112</f>
        <v>4.0665288415437088E-2</v>
      </c>
      <c r="AR112" s="359">
        <f>'4M - SPS'!AR112</f>
        <v>7.1456120715938987E-2</v>
      </c>
      <c r="AS112" s="359">
        <f>'4M - SPS'!AS112</f>
        <v>6.8162158816641796E-2</v>
      </c>
      <c r="AT112" s="359">
        <f>'4M - SPS'!AT112</f>
        <v>7.0085521754176872E-2</v>
      </c>
      <c r="AU112" s="359">
        <f>'4M - SPS'!AU112</f>
        <v>6.7830751674890624E-2</v>
      </c>
      <c r="AV112" s="359">
        <f>'4M - SPS'!AV112</f>
        <v>3.9214226609984193E-2</v>
      </c>
      <c r="AW112" s="359">
        <f>'4M - SPS'!AW112</f>
        <v>3.94016462098754E-2</v>
      </c>
      <c r="AX112" s="359">
        <f>'4M - SPS'!AX112</f>
        <v>3.7165931772986015E-2</v>
      </c>
      <c r="AY112" s="359">
        <f>'4M - SPS'!AY112</f>
        <v>3.6471133037168639E-2</v>
      </c>
    </row>
    <row r="113" spans="1:51" x14ac:dyDescent="0.25">
      <c r="A113" s="599"/>
      <c r="B113" s="242" t="s">
        <v>1</v>
      </c>
      <c r="C113" s="297">
        <f>'4M - SPS'!C113</f>
        <v>2.3078999999999999E-2</v>
      </c>
      <c r="D113" s="297">
        <f>'4M - SPS'!D113</f>
        <v>2.3199999999999998E-2</v>
      </c>
      <c r="E113" s="297">
        <f>'4M - SPS'!E113</f>
        <v>2.3355999999999998E-2</v>
      </c>
      <c r="F113" s="297">
        <f>'4M - SPS'!F113</f>
        <v>3.3175999999999997E-2</v>
      </c>
      <c r="G113" s="297">
        <f>'4M - SPS'!G113</f>
        <v>4.7296999999999999E-2</v>
      </c>
      <c r="H113" s="297">
        <f>'4M - SPS'!H113</f>
        <v>7.3122000000000006E-2</v>
      </c>
      <c r="I113" s="297">
        <f>'4M - SPS'!I113</f>
        <v>6.7735000000000004E-2</v>
      </c>
      <c r="J113" s="297">
        <f>'4M - SPS'!J113</f>
        <v>7.0883000000000002E-2</v>
      </c>
      <c r="K113" s="297">
        <f>'4M - SPS'!K113</f>
        <v>7.4445999999999998E-2</v>
      </c>
      <c r="L113" s="297">
        <f>'4M - SPS'!L113</f>
        <v>3.3015000000000003E-2</v>
      </c>
      <c r="M113" s="297">
        <f>'4M - SPS'!M113</f>
        <v>2.3477000000000001E-2</v>
      </c>
      <c r="N113" s="297">
        <f>'4M - SPS'!N113</f>
        <v>2.3244999999999998E-2</v>
      </c>
      <c r="O113" s="297">
        <f>'4M - SPS'!O113</f>
        <v>2.3078999999999999E-2</v>
      </c>
      <c r="P113" s="297">
        <f>'4M - SPS'!P113</f>
        <v>2.3199999999999998E-2</v>
      </c>
      <c r="Q113" s="359">
        <f>'4M - SPS'!Q113</f>
        <v>3.9617153139619901E-2</v>
      </c>
      <c r="R113" s="359">
        <f>'4M - SPS'!R113</f>
        <v>4.5743649930663738E-2</v>
      </c>
      <c r="S113" s="359">
        <f>'4M - SPS'!S113</f>
        <v>5.0718637352741708E-2</v>
      </c>
      <c r="T113" s="359">
        <f>'4M - SPS'!T113</f>
        <v>8.3767478091820946E-2</v>
      </c>
      <c r="U113" s="359">
        <f>'4M - SPS'!U113</f>
        <v>7.648279309392482E-2</v>
      </c>
      <c r="V113" s="359">
        <f>'4M - SPS'!V113</f>
        <v>8.0494757589742283E-2</v>
      </c>
      <c r="W113" s="359">
        <f>'4M - SPS'!W113</f>
        <v>8.4321138672625029E-2</v>
      </c>
      <c r="X113" s="359">
        <f>'4M - SPS'!X113</f>
        <v>4.8877584057831824E-2</v>
      </c>
      <c r="Y113" s="359">
        <f>'4M - SPS'!Y113</f>
        <v>4.5545486918825803E-2</v>
      </c>
      <c r="Z113" s="359">
        <f>'4M - SPS'!Z113</f>
        <v>4.13199689848191E-2</v>
      </c>
      <c r="AA113" s="359">
        <f>'4M - SPS'!AA113</f>
        <v>3.8909365818860897E-2</v>
      </c>
      <c r="AB113" s="359">
        <f>'4M - SPS'!AB113</f>
        <v>3.9213105278525E-2</v>
      </c>
      <c r="AC113" s="359">
        <f>'4M - SPS'!AC113</f>
        <v>3.9617153139619901E-2</v>
      </c>
      <c r="AD113" s="359">
        <f>'4M - SPS'!AD113</f>
        <v>4.5743649930663738E-2</v>
      </c>
      <c r="AE113" s="359">
        <f>'4M - SPS'!AE113</f>
        <v>5.0718637352741708E-2</v>
      </c>
      <c r="AF113" s="359">
        <f>'4M - SPS'!AF113</f>
        <v>8.3767478091820946E-2</v>
      </c>
      <c r="AG113" s="359">
        <f>'4M - SPS'!AG113</f>
        <v>7.648279309392482E-2</v>
      </c>
      <c r="AH113" s="359">
        <f>'4M - SPS'!AH113</f>
        <v>8.0494757589742283E-2</v>
      </c>
      <c r="AI113" s="359">
        <f>'4M - SPS'!AI113</f>
        <v>8.4321138672625029E-2</v>
      </c>
      <c r="AJ113" s="359">
        <f>'4M - SPS'!AJ113</f>
        <v>4.8877584057831824E-2</v>
      </c>
      <c r="AK113" s="359">
        <f>'4M - SPS'!AK113</f>
        <v>4.5545486918825803E-2</v>
      </c>
      <c r="AL113" s="359">
        <f>'4M - SPS'!AL113</f>
        <v>4.13199689848191E-2</v>
      </c>
      <c r="AM113" s="359">
        <f>'4M - SPS'!AM113</f>
        <v>3.8909365818860897E-2</v>
      </c>
      <c r="AN113" s="359">
        <f>'4M - SPS'!AN113</f>
        <v>3.9213105278525E-2</v>
      </c>
      <c r="AO113" s="359">
        <f>'4M - SPS'!AO113</f>
        <v>3.9617153139619901E-2</v>
      </c>
      <c r="AP113" s="359">
        <f>'4M - SPS'!AP113</f>
        <v>4.5743649930663738E-2</v>
      </c>
      <c r="AQ113" s="359">
        <f>'4M - SPS'!AQ113</f>
        <v>5.0718637352741708E-2</v>
      </c>
      <c r="AR113" s="359">
        <f>'4M - SPS'!AR113</f>
        <v>8.3767478091820946E-2</v>
      </c>
      <c r="AS113" s="359">
        <f>'4M - SPS'!AS113</f>
        <v>7.648279309392482E-2</v>
      </c>
      <c r="AT113" s="359">
        <f>'4M - SPS'!AT113</f>
        <v>8.0494757589742283E-2</v>
      </c>
      <c r="AU113" s="359">
        <f>'4M - SPS'!AU113</f>
        <v>8.4321138672625029E-2</v>
      </c>
      <c r="AV113" s="359">
        <f>'4M - SPS'!AV113</f>
        <v>4.8877584057831824E-2</v>
      </c>
      <c r="AW113" s="359">
        <f>'4M - SPS'!AW113</f>
        <v>4.5545486918825803E-2</v>
      </c>
      <c r="AX113" s="359">
        <f>'4M - SPS'!AX113</f>
        <v>4.13199689848191E-2</v>
      </c>
      <c r="AY113" s="359">
        <f>'4M - SPS'!AY113</f>
        <v>3.8909365818860897E-2</v>
      </c>
    </row>
    <row r="114" spans="1:51" x14ac:dyDescent="0.25">
      <c r="A114" s="599"/>
      <c r="B114" s="242" t="s">
        <v>22</v>
      </c>
      <c r="C114" s="297">
        <f>'4M - SPS'!C114</f>
        <v>2.4317999999999999E-2</v>
      </c>
      <c r="D114" s="297">
        <f>'4M - SPS'!D114</f>
        <v>2.3214000000000002E-2</v>
      </c>
      <c r="E114" s="297">
        <f>'4M - SPS'!E114</f>
        <v>2.3549E-2</v>
      </c>
      <c r="F114" s="297">
        <f>'4M - SPS'!F114</f>
        <v>2.4410999999999999E-2</v>
      </c>
      <c r="G114" s="297">
        <f>'4M - SPS'!G114</f>
        <v>2.3886999999999999E-2</v>
      </c>
      <c r="H114" s="297">
        <f>'4M - SPS'!H114</f>
        <v>3.7404E-2</v>
      </c>
      <c r="I114" s="297">
        <f>'4M - SPS'!I114</f>
        <v>3.7322000000000001E-2</v>
      </c>
      <c r="J114" s="297">
        <f>'4M - SPS'!J114</f>
        <v>3.7436999999999998E-2</v>
      </c>
      <c r="K114" s="297">
        <f>'4M - SPS'!K114</f>
        <v>3.7679999999999998E-2</v>
      </c>
      <c r="L114" s="297">
        <f>'4M - SPS'!L114</f>
        <v>2.3616999999999999E-2</v>
      </c>
      <c r="M114" s="297">
        <f>'4M - SPS'!M114</f>
        <v>2.3615999999999998E-2</v>
      </c>
      <c r="N114" s="297">
        <f>'4M - SPS'!N114</f>
        <v>2.3258999999999998E-2</v>
      </c>
      <c r="O114" s="297">
        <f>'4M - SPS'!O114</f>
        <v>2.4317999999999999E-2</v>
      </c>
      <c r="P114" s="297">
        <f>'4M - SPS'!P114</f>
        <v>2.3214000000000002E-2</v>
      </c>
      <c r="Q114" s="359">
        <f>'4M - SPS'!Q114</f>
        <v>2.6409753913920878E-2</v>
      </c>
      <c r="R114" s="359">
        <f>'4M - SPS'!R114</f>
        <v>2.7322681190219626E-2</v>
      </c>
      <c r="S114" s="359">
        <f>'4M - SPS'!S114</f>
        <v>2.7133375868976847E-2</v>
      </c>
      <c r="T114" s="359">
        <f>'4M - SPS'!T114</f>
        <v>4.2055034722303222E-2</v>
      </c>
      <c r="U114" s="359">
        <f>'4M - SPS'!U114</f>
        <v>4.1496000863792237E-2</v>
      </c>
      <c r="V114" s="359">
        <f>'4M - SPS'!V114</f>
        <v>4.184750262299454E-2</v>
      </c>
      <c r="W114" s="359">
        <f>'4M - SPS'!W114</f>
        <v>4.1732129792263518E-2</v>
      </c>
      <c r="X114" s="359">
        <f>'4M - SPS'!X114</f>
        <v>2.6867527237604369E-2</v>
      </c>
      <c r="Y114" s="359">
        <f>'4M - SPS'!Y114</f>
        <v>2.6775280183559267E-2</v>
      </c>
      <c r="Z114" s="359">
        <f>'4M - SPS'!Z114</f>
        <v>2.6333627509071245E-2</v>
      </c>
      <c r="AA114" s="359">
        <f>'4M - SPS'!AA114</f>
        <v>2.6980542061476737E-2</v>
      </c>
      <c r="AB114" s="359">
        <f>'4M - SPS'!AB114</f>
        <v>2.6416650778008609E-2</v>
      </c>
      <c r="AC114" s="359">
        <f>'4M - SPS'!AC114</f>
        <v>2.6409753913920878E-2</v>
      </c>
      <c r="AD114" s="359">
        <f>'4M - SPS'!AD114</f>
        <v>2.7322681190219626E-2</v>
      </c>
      <c r="AE114" s="359">
        <f>'4M - SPS'!AE114</f>
        <v>2.7133375868976847E-2</v>
      </c>
      <c r="AF114" s="359">
        <f>'4M - SPS'!AF114</f>
        <v>4.2055034722303222E-2</v>
      </c>
      <c r="AG114" s="359">
        <f>'4M - SPS'!AG114</f>
        <v>4.1496000863792237E-2</v>
      </c>
      <c r="AH114" s="359">
        <f>'4M - SPS'!AH114</f>
        <v>4.184750262299454E-2</v>
      </c>
      <c r="AI114" s="359">
        <f>'4M - SPS'!AI114</f>
        <v>4.1732129792263518E-2</v>
      </c>
      <c r="AJ114" s="359">
        <f>'4M - SPS'!AJ114</f>
        <v>2.6867527237604369E-2</v>
      </c>
      <c r="AK114" s="359">
        <f>'4M - SPS'!AK114</f>
        <v>2.6775280183559267E-2</v>
      </c>
      <c r="AL114" s="359">
        <f>'4M - SPS'!AL114</f>
        <v>2.6333627509071245E-2</v>
      </c>
      <c r="AM114" s="359">
        <f>'4M - SPS'!AM114</f>
        <v>2.6980542061476737E-2</v>
      </c>
      <c r="AN114" s="359">
        <f>'4M - SPS'!AN114</f>
        <v>2.6416650778008609E-2</v>
      </c>
      <c r="AO114" s="359">
        <f>'4M - SPS'!AO114</f>
        <v>2.6409753913920878E-2</v>
      </c>
      <c r="AP114" s="359">
        <f>'4M - SPS'!AP114</f>
        <v>2.7322681190219626E-2</v>
      </c>
      <c r="AQ114" s="359">
        <f>'4M - SPS'!AQ114</f>
        <v>2.7133375868976847E-2</v>
      </c>
      <c r="AR114" s="359">
        <f>'4M - SPS'!AR114</f>
        <v>4.2055034722303222E-2</v>
      </c>
      <c r="AS114" s="359">
        <f>'4M - SPS'!AS114</f>
        <v>4.1496000863792237E-2</v>
      </c>
      <c r="AT114" s="359">
        <f>'4M - SPS'!AT114</f>
        <v>4.184750262299454E-2</v>
      </c>
      <c r="AU114" s="359">
        <f>'4M - SPS'!AU114</f>
        <v>4.1732129792263518E-2</v>
      </c>
      <c r="AV114" s="359">
        <f>'4M - SPS'!AV114</f>
        <v>2.6867527237604369E-2</v>
      </c>
      <c r="AW114" s="359">
        <f>'4M - SPS'!AW114</f>
        <v>2.6775280183559267E-2</v>
      </c>
      <c r="AX114" s="359">
        <f>'4M - SPS'!AX114</f>
        <v>2.6333627509071245E-2</v>
      </c>
      <c r="AY114" s="359">
        <f>'4M - SPS'!AY114</f>
        <v>2.6980542061476737E-2</v>
      </c>
    </row>
    <row r="115" spans="1:51" x14ac:dyDescent="0.25">
      <c r="A115" s="599"/>
      <c r="B115" s="77" t="s">
        <v>9</v>
      </c>
      <c r="C115" s="297">
        <f>'4M - SPS'!C115</f>
        <v>3.4132999999999997E-2</v>
      </c>
      <c r="D115" s="297">
        <f>'4M - SPS'!D115</f>
        <v>3.3505E-2</v>
      </c>
      <c r="E115" s="297">
        <f>'4M - SPS'!E115</f>
        <v>3.4636E-2</v>
      </c>
      <c r="F115" s="297">
        <f>'4M - SPS'!F115</f>
        <v>3.3085999999999997E-2</v>
      </c>
      <c r="G115" s="297">
        <f>'4M - SPS'!G115</f>
        <v>3.1968000000000003E-2</v>
      </c>
      <c r="H115" s="297">
        <f>'4M - SPS'!H115</f>
        <v>3.7016E-2</v>
      </c>
      <c r="I115" s="297">
        <f>'4M - SPS'!I115</f>
        <v>3.6936999999999998E-2</v>
      </c>
      <c r="J115" s="297">
        <f>'4M - SPS'!J115</f>
        <v>3.7067000000000003E-2</v>
      </c>
      <c r="K115" s="297">
        <f>'4M - SPS'!K115</f>
        <v>5.7865E-2</v>
      </c>
      <c r="L115" s="297">
        <f>'4M - SPS'!L115</f>
        <v>3.4433999999999999E-2</v>
      </c>
      <c r="M115" s="297">
        <f>'4M - SPS'!M115</f>
        <v>3.2101999999999999E-2</v>
      </c>
      <c r="N115" s="297">
        <f>'4M - SPS'!N115</f>
        <v>3.1699999999999999E-2</v>
      </c>
      <c r="O115" s="297">
        <f>'4M - SPS'!O115</f>
        <v>3.4132999999999997E-2</v>
      </c>
      <c r="P115" s="297">
        <f>'4M - SPS'!P115</f>
        <v>3.3505E-2</v>
      </c>
      <c r="Q115" s="359">
        <f>'4M - SPS'!Q115</f>
        <v>3.7313376815714949E-2</v>
      </c>
      <c r="R115" s="359">
        <f>'4M - SPS'!R115</f>
        <v>3.7722560610678801E-2</v>
      </c>
      <c r="S115" s="359">
        <f>'4M - SPS'!S115</f>
        <v>3.8041371807305921E-2</v>
      </c>
      <c r="T115" s="359">
        <f>'4M - SPS'!T115</f>
        <v>4.1566777657655103E-2</v>
      </c>
      <c r="U115" s="359">
        <f>'4M - SPS'!U115</f>
        <v>4.1015525671780302E-2</v>
      </c>
      <c r="V115" s="359">
        <f>'4M - SPS'!V115</f>
        <v>4.1377617597136797E-2</v>
      </c>
      <c r="W115" s="359">
        <f>'4M - SPS'!W115</f>
        <v>6.5759671666262468E-2</v>
      </c>
      <c r="X115" s="359">
        <f>'4M - SPS'!X115</f>
        <v>3.6786239766208824E-2</v>
      </c>
      <c r="Y115" s="359">
        <f>'4M - SPS'!Y115</f>
        <v>3.6868254962226635E-2</v>
      </c>
      <c r="Z115" s="359">
        <f>'4M - SPS'!Z115</f>
        <v>3.6517299789119273E-2</v>
      </c>
      <c r="AA115" s="359">
        <f>'4M - SPS'!AA115</f>
        <v>3.7307487668204763E-2</v>
      </c>
      <c r="AB115" s="359">
        <f>'4M - SPS'!AB115</f>
        <v>3.6966589761195455E-2</v>
      </c>
      <c r="AC115" s="359">
        <f>'4M - SPS'!AC115</f>
        <v>3.7313376815714949E-2</v>
      </c>
      <c r="AD115" s="359">
        <f>'4M - SPS'!AD115</f>
        <v>3.7722560610678801E-2</v>
      </c>
      <c r="AE115" s="359">
        <f>'4M - SPS'!AE115</f>
        <v>3.8041371807305921E-2</v>
      </c>
      <c r="AF115" s="359">
        <f>'4M - SPS'!AF115</f>
        <v>4.1566777657655103E-2</v>
      </c>
      <c r="AG115" s="359">
        <f>'4M - SPS'!AG115</f>
        <v>4.1015525671780302E-2</v>
      </c>
      <c r="AH115" s="359">
        <f>'4M - SPS'!AH115</f>
        <v>4.1377617597136797E-2</v>
      </c>
      <c r="AI115" s="359">
        <f>'4M - SPS'!AI115</f>
        <v>6.5759671666262468E-2</v>
      </c>
      <c r="AJ115" s="359">
        <f>'4M - SPS'!AJ115</f>
        <v>3.6786239766208824E-2</v>
      </c>
      <c r="AK115" s="359">
        <f>'4M - SPS'!AK115</f>
        <v>3.6868254962226635E-2</v>
      </c>
      <c r="AL115" s="359">
        <f>'4M - SPS'!AL115</f>
        <v>3.6517299789119273E-2</v>
      </c>
      <c r="AM115" s="359">
        <f>'4M - SPS'!AM115</f>
        <v>3.7307487668204763E-2</v>
      </c>
      <c r="AN115" s="359">
        <f>'4M - SPS'!AN115</f>
        <v>3.6966589761195455E-2</v>
      </c>
      <c r="AO115" s="359">
        <f>'4M - SPS'!AO115</f>
        <v>3.7313376815714949E-2</v>
      </c>
      <c r="AP115" s="359">
        <f>'4M - SPS'!AP115</f>
        <v>3.7722560610678801E-2</v>
      </c>
      <c r="AQ115" s="359">
        <f>'4M - SPS'!AQ115</f>
        <v>3.8041371807305921E-2</v>
      </c>
      <c r="AR115" s="359">
        <f>'4M - SPS'!AR115</f>
        <v>4.1566777657655103E-2</v>
      </c>
      <c r="AS115" s="359">
        <f>'4M - SPS'!AS115</f>
        <v>4.1015525671780302E-2</v>
      </c>
      <c r="AT115" s="359">
        <f>'4M - SPS'!AT115</f>
        <v>4.1377617597136797E-2</v>
      </c>
      <c r="AU115" s="359">
        <f>'4M - SPS'!AU115</f>
        <v>6.5759671666262468E-2</v>
      </c>
      <c r="AV115" s="359">
        <f>'4M - SPS'!AV115</f>
        <v>3.6786239766208824E-2</v>
      </c>
      <c r="AW115" s="359">
        <f>'4M - SPS'!AW115</f>
        <v>3.6868254962226635E-2</v>
      </c>
      <c r="AX115" s="359">
        <f>'4M - SPS'!AX115</f>
        <v>3.6517299789119273E-2</v>
      </c>
      <c r="AY115" s="359">
        <f>'4M - SPS'!AY115</f>
        <v>3.7307487668204763E-2</v>
      </c>
    </row>
    <row r="116" spans="1:51" x14ac:dyDescent="0.25">
      <c r="A116" s="599"/>
      <c r="B116" s="77" t="s">
        <v>3</v>
      </c>
      <c r="C116" s="297">
        <f>'4M - SPS'!C116</f>
        <v>3.4132000000000003E-2</v>
      </c>
      <c r="D116" s="297">
        <f>'4M - SPS'!D116</f>
        <v>3.3488999999999998E-2</v>
      </c>
      <c r="E116" s="297">
        <f>'4M - SPS'!E116</f>
        <v>3.4247E-2</v>
      </c>
      <c r="F116" s="297">
        <f>'4M - SPS'!F116</f>
        <v>3.0629999999999998E-2</v>
      </c>
      <c r="G116" s="297">
        <f>'4M - SPS'!G116</f>
        <v>3.9796999999999999E-2</v>
      </c>
      <c r="H116" s="297">
        <f>'4M - SPS'!H116</f>
        <v>7.2358000000000006E-2</v>
      </c>
      <c r="I116" s="297">
        <f>'4M - SPS'!I116</f>
        <v>6.7395999999999998E-2</v>
      </c>
      <c r="J116" s="297">
        <f>'4M - SPS'!J116</f>
        <v>7.0425000000000001E-2</v>
      </c>
      <c r="K116" s="297">
        <f>'4M - SPS'!K116</f>
        <v>7.1262999999999993E-2</v>
      </c>
      <c r="L116" s="297">
        <f>'4M - SPS'!L116</f>
        <v>3.2589E-2</v>
      </c>
      <c r="M116" s="297">
        <f>'4M - SPS'!M116</f>
        <v>3.1684999999999998E-2</v>
      </c>
      <c r="N116" s="297">
        <f>'4M - SPS'!N116</f>
        <v>3.1695000000000001E-2</v>
      </c>
      <c r="O116" s="297">
        <f>'4M - SPS'!O116</f>
        <v>3.4132000000000003E-2</v>
      </c>
      <c r="P116" s="297">
        <f>'4M - SPS'!P116</f>
        <v>3.3488999999999998E-2</v>
      </c>
      <c r="Q116" s="359">
        <f>'4M - SPS'!Q116</f>
        <v>4.0293897309057192E-2</v>
      </c>
      <c r="R116" s="359">
        <f>'4M - SPS'!R116</f>
        <v>4.0677612652921684E-2</v>
      </c>
      <c r="S116" s="359">
        <f>'4M - SPS'!S116</f>
        <v>4.4373882610231265E-2</v>
      </c>
      <c r="T116" s="359">
        <f>'4M - SPS'!T116</f>
        <v>8.2921252408061474E-2</v>
      </c>
      <c r="U116" s="359">
        <f>'4M - SPS'!U116</f>
        <v>7.611375495994252E-2</v>
      </c>
      <c r="V116" s="359">
        <f>'4M - SPS'!V116</f>
        <v>7.9992544778656596E-2</v>
      </c>
      <c r="W116" s="359">
        <f>'4M - SPS'!W116</f>
        <v>8.0818475623750205E-2</v>
      </c>
      <c r="X116" s="359">
        <f>'4M - SPS'!X116</f>
        <v>4.278377819515556E-2</v>
      </c>
      <c r="Y116" s="359">
        <f>'4M - SPS'!Y116</f>
        <v>4.1885023820230391E-2</v>
      </c>
      <c r="Z116" s="359">
        <f>'4M - SPS'!Z116</f>
        <v>4.0491838056818039E-2</v>
      </c>
      <c r="AA116" s="359">
        <f>'4M - SPS'!AA116</f>
        <v>4.0300987691453578E-2</v>
      </c>
      <c r="AB116" s="359">
        <f>'4M - SPS'!AB116</f>
        <v>4.0066560101273123E-2</v>
      </c>
      <c r="AC116" s="359">
        <f>'4M - SPS'!AC116</f>
        <v>4.0293897309057192E-2</v>
      </c>
      <c r="AD116" s="359">
        <f>'4M - SPS'!AD116</f>
        <v>4.0677612652921684E-2</v>
      </c>
      <c r="AE116" s="359">
        <f>'4M - SPS'!AE116</f>
        <v>4.4373882610231265E-2</v>
      </c>
      <c r="AF116" s="359">
        <f>'4M - SPS'!AF116</f>
        <v>8.2921252408061474E-2</v>
      </c>
      <c r="AG116" s="359">
        <f>'4M - SPS'!AG116</f>
        <v>7.611375495994252E-2</v>
      </c>
      <c r="AH116" s="359">
        <f>'4M - SPS'!AH116</f>
        <v>7.9992544778656596E-2</v>
      </c>
      <c r="AI116" s="359">
        <f>'4M - SPS'!AI116</f>
        <v>8.0818475623750205E-2</v>
      </c>
      <c r="AJ116" s="359">
        <f>'4M - SPS'!AJ116</f>
        <v>4.278377819515556E-2</v>
      </c>
      <c r="AK116" s="359">
        <f>'4M - SPS'!AK116</f>
        <v>4.1885023820230391E-2</v>
      </c>
      <c r="AL116" s="359">
        <f>'4M - SPS'!AL116</f>
        <v>4.0491838056818039E-2</v>
      </c>
      <c r="AM116" s="359">
        <f>'4M - SPS'!AM116</f>
        <v>4.0300987691453578E-2</v>
      </c>
      <c r="AN116" s="359">
        <f>'4M - SPS'!AN116</f>
        <v>4.0066560101273123E-2</v>
      </c>
      <c r="AO116" s="359">
        <f>'4M - SPS'!AO116</f>
        <v>4.0293897309057192E-2</v>
      </c>
      <c r="AP116" s="359">
        <f>'4M - SPS'!AP116</f>
        <v>4.0677612652921684E-2</v>
      </c>
      <c r="AQ116" s="359">
        <f>'4M - SPS'!AQ116</f>
        <v>4.4373882610231265E-2</v>
      </c>
      <c r="AR116" s="359">
        <f>'4M - SPS'!AR116</f>
        <v>8.2921252408061474E-2</v>
      </c>
      <c r="AS116" s="359">
        <f>'4M - SPS'!AS116</f>
        <v>7.611375495994252E-2</v>
      </c>
      <c r="AT116" s="359">
        <f>'4M - SPS'!AT116</f>
        <v>7.9992544778656596E-2</v>
      </c>
      <c r="AU116" s="359">
        <f>'4M - SPS'!AU116</f>
        <v>8.0818475623750205E-2</v>
      </c>
      <c r="AV116" s="359">
        <f>'4M - SPS'!AV116</f>
        <v>4.278377819515556E-2</v>
      </c>
      <c r="AW116" s="359">
        <f>'4M - SPS'!AW116</f>
        <v>4.1885023820230391E-2</v>
      </c>
      <c r="AX116" s="359">
        <f>'4M - SPS'!AX116</f>
        <v>4.0491838056818039E-2</v>
      </c>
      <c r="AY116" s="359">
        <f>'4M - SPS'!AY116</f>
        <v>4.0300987691453578E-2</v>
      </c>
    </row>
    <row r="117" spans="1:51" x14ac:dyDescent="0.25">
      <c r="A117" s="599"/>
      <c r="B117" s="77" t="s">
        <v>4</v>
      </c>
      <c r="C117" s="297">
        <f>'4M - SPS'!C117</f>
        <v>3.1230999999999998E-2</v>
      </c>
      <c r="D117" s="297">
        <f>'4M - SPS'!D117</f>
        <v>3.1535000000000001E-2</v>
      </c>
      <c r="E117" s="297">
        <f>'4M - SPS'!E117</f>
        <v>3.2278999999999995E-2</v>
      </c>
      <c r="F117" s="297">
        <f>'4M - SPS'!F117</f>
        <v>3.3785999999999997E-2</v>
      </c>
      <c r="G117" s="297">
        <f>'4M - SPS'!G117</f>
        <v>3.5278999999999998E-2</v>
      </c>
      <c r="H117" s="297">
        <f>'4M - SPS'!H117</f>
        <v>6.1283999999999998E-2</v>
      </c>
      <c r="I117" s="297">
        <f>'4M - SPS'!I117</f>
        <v>5.9367999999999997E-2</v>
      </c>
      <c r="J117" s="297">
        <f>'4M - SPS'!J117</f>
        <v>6.0514999999999999E-2</v>
      </c>
      <c r="K117" s="297">
        <f>'4M - SPS'!K117</f>
        <v>5.7696999999999998E-2</v>
      </c>
      <c r="L117" s="297">
        <f>'4M - SPS'!L117</f>
        <v>3.4405999999999999E-2</v>
      </c>
      <c r="M117" s="297">
        <f>'4M - SPS'!M117</f>
        <v>3.3929000000000001E-2</v>
      </c>
      <c r="N117" s="297">
        <f>'4M - SPS'!N117</f>
        <v>2.9774999999999999E-2</v>
      </c>
      <c r="O117" s="297">
        <f>'4M - SPS'!O117</f>
        <v>3.1230999999999998E-2</v>
      </c>
      <c r="P117" s="297">
        <f>'4M - SPS'!P117</f>
        <v>3.1535000000000001E-2</v>
      </c>
      <c r="Q117" s="359">
        <f>'4M - SPS'!Q117</f>
        <v>3.7668124977731247E-2</v>
      </c>
      <c r="R117" s="359">
        <f>'4M - SPS'!R117</f>
        <v>3.9681623341888329E-2</v>
      </c>
      <c r="S117" s="359">
        <f>'4M - SPS'!S117</f>
        <v>4.0939386305950648E-2</v>
      </c>
      <c r="T117" s="359">
        <f>'4M - SPS'!T117</f>
        <v>7.044933540256805E-2</v>
      </c>
      <c r="U117" s="359">
        <f>'4M - SPS'!U117</f>
        <v>6.7257269765461994E-2</v>
      </c>
      <c r="V117" s="359">
        <f>'4M - SPS'!V117</f>
        <v>6.9031536538364843E-2</v>
      </c>
      <c r="W117" s="359">
        <f>'4M - SPS'!W117</f>
        <v>6.5568740141146581E-2</v>
      </c>
      <c r="X117" s="359">
        <f>'4M - SPS'!X117</f>
        <v>3.9464766121060597E-2</v>
      </c>
      <c r="Y117" s="359">
        <f>'4M - SPS'!Y117</f>
        <v>3.9506934073756855E-2</v>
      </c>
      <c r="Z117" s="359">
        <f>'4M - SPS'!Z117</f>
        <v>3.7485829777602328E-2</v>
      </c>
      <c r="AA117" s="359">
        <f>'4M - SPS'!AA117</f>
        <v>3.7294886604471444E-2</v>
      </c>
      <c r="AB117" s="359">
        <f>'4M - SPS'!AB117</f>
        <v>3.7502533366214272E-2</v>
      </c>
      <c r="AC117" s="359">
        <f>'4M - SPS'!AC117</f>
        <v>3.7668124977731247E-2</v>
      </c>
      <c r="AD117" s="359">
        <f>'4M - SPS'!AD117</f>
        <v>3.9681623341888329E-2</v>
      </c>
      <c r="AE117" s="359">
        <f>'4M - SPS'!AE117</f>
        <v>4.0939386305950648E-2</v>
      </c>
      <c r="AF117" s="359">
        <f>'4M - SPS'!AF117</f>
        <v>7.044933540256805E-2</v>
      </c>
      <c r="AG117" s="359">
        <f>'4M - SPS'!AG117</f>
        <v>6.7257269765461994E-2</v>
      </c>
      <c r="AH117" s="359">
        <f>'4M - SPS'!AH117</f>
        <v>6.9031536538364843E-2</v>
      </c>
      <c r="AI117" s="359">
        <f>'4M - SPS'!AI117</f>
        <v>6.5568740141146581E-2</v>
      </c>
      <c r="AJ117" s="359">
        <f>'4M - SPS'!AJ117</f>
        <v>3.9464766121060597E-2</v>
      </c>
      <c r="AK117" s="359">
        <f>'4M - SPS'!AK117</f>
        <v>3.9506934073756855E-2</v>
      </c>
      <c r="AL117" s="359">
        <f>'4M - SPS'!AL117</f>
        <v>3.7485829777602328E-2</v>
      </c>
      <c r="AM117" s="359">
        <f>'4M - SPS'!AM117</f>
        <v>3.7294886604471444E-2</v>
      </c>
      <c r="AN117" s="359">
        <f>'4M - SPS'!AN117</f>
        <v>3.7502533366214272E-2</v>
      </c>
      <c r="AO117" s="359">
        <f>'4M - SPS'!AO117</f>
        <v>3.7668124977731247E-2</v>
      </c>
      <c r="AP117" s="359">
        <f>'4M - SPS'!AP117</f>
        <v>3.9681623341888329E-2</v>
      </c>
      <c r="AQ117" s="359">
        <f>'4M - SPS'!AQ117</f>
        <v>4.0939386305950648E-2</v>
      </c>
      <c r="AR117" s="359">
        <f>'4M - SPS'!AR117</f>
        <v>7.044933540256805E-2</v>
      </c>
      <c r="AS117" s="359">
        <f>'4M - SPS'!AS117</f>
        <v>6.7257269765461994E-2</v>
      </c>
      <c r="AT117" s="359">
        <f>'4M - SPS'!AT117</f>
        <v>6.9031536538364843E-2</v>
      </c>
      <c r="AU117" s="359">
        <f>'4M - SPS'!AU117</f>
        <v>6.5568740141146581E-2</v>
      </c>
      <c r="AV117" s="359">
        <f>'4M - SPS'!AV117</f>
        <v>3.9464766121060597E-2</v>
      </c>
      <c r="AW117" s="359">
        <f>'4M - SPS'!AW117</f>
        <v>3.9506934073756855E-2</v>
      </c>
      <c r="AX117" s="359">
        <f>'4M - SPS'!AX117</f>
        <v>3.7485829777602328E-2</v>
      </c>
      <c r="AY117" s="359">
        <f>'4M - SPS'!AY117</f>
        <v>3.7294886604471444E-2</v>
      </c>
    </row>
    <row r="118" spans="1:51" x14ac:dyDescent="0.25">
      <c r="A118" s="599"/>
      <c r="B118" s="77" t="s">
        <v>5</v>
      </c>
      <c r="C118" s="297">
        <f>'4M - SPS'!C118</f>
        <v>2.9968999999999999E-2</v>
      </c>
      <c r="D118" s="297">
        <f>'4M - SPS'!D118</f>
        <v>3.0577E-2</v>
      </c>
      <c r="E118" s="297">
        <f>'4M - SPS'!E118</f>
        <v>3.1021E-2</v>
      </c>
      <c r="F118" s="297">
        <f>'4M - SPS'!F118</f>
        <v>3.141E-2</v>
      </c>
      <c r="G118" s="297">
        <f>'4M - SPS'!G118</f>
        <v>3.3187000000000001E-2</v>
      </c>
      <c r="H118" s="297">
        <f>'4M - SPS'!H118</f>
        <v>5.7666000000000002E-2</v>
      </c>
      <c r="I118" s="297">
        <f>'4M - SPS'!I118</f>
        <v>5.6468999999999998E-2</v>
      </c>
      <c r="J118" s="297">
        <f>'4M - SPS'!J118</f>
        <v>5.7072999999999999E-2</v>
      </c>
      <c r="K118" s="297">
        <f>'4M - SPS'!K118</f>
        <v>5.6027E-2</v>
      </c>
      <c r="L118" s="297">
        <f>'4M - SPS'!L118</f>
        <v>3.2396000000000001E-2</v>
      </c>
      <c r="M118" s="297">
        <f>'4M - SPS'!M118</f>
        <v>3.2539000000000005E-2</v>
      </c>
      <c r="N118" s="297">
        <f>'4M - SPS'!N118</f>
        <v>2.9391E-2</v>
      </c>
      <c r="O118" s="297">
        <f>'4M - SPS'!O118</f>
        <v>2.9968999999999999E-2</v>
      </c>
      <c r="P118" s="297">
        <f>'4M - SPS'!P118</f>
        <v>3.0577E-2</v>
      </c>
      <c r="Q118" s="359">
        <f>'4M - SPS'!Q118</f>
        <v>3.5836947009265943E-2</v>
      </c>
      <c r="R118" s="359">
        <f>'4M - SPS'!R118</f>
        <v>3.724710678873152E-2</v>
      </c>
      <c r="S118" s="359">
        <f>'4M - SPS'!S118</f>
        <v>3.8516410091400353E-2</v>
      </c>
      <c r="T118" s="359">
        <f>'4M - SPS'!T118</f>
        <v>6.6309462665942689E-2</v>
      </c>
      <c r="U118" s="359">
        <f>'4M - SPS'!U118</f>
        <v>6.4000870790084929E-2</v>
      </c>
      <c r="V118" s="359">
        <f>'4M - SPS'!V118</f>
        <v>6.514034176583261E-2</v>
      </c>
      <c r="W118" s="359">
        <f>'4M - SPS'!W118</f>
        <v>6.3655268121491956E-2</v>
      </c>
      <c r="X118" s="359">
        <f>'4M - SPS'!X118</f>
        <v>3.7259508923380577E-2</v>
      </c>
      <c r="Y118" s="359">
        <f>'4M - SPS'!Y118</f>
        <v>3.7400919788997934E-2</v>
      </c>
      <c r="Z118" s="359">
        <f>'4M - SPS'!Z118</f>
        <v>3.5865501330172481E-2</v>
      </c>
      <c r="AA118" s="359">
        <f>'4M - SPS'!AA118</f>
        <v>3.5461181829163087E-2</v>
      </c>
      <c r="AB118" s="359">
        <f>'4M - SPS'!AB118</f>
        <v>3.5803688506613855E-2</v>
      </c>
      <c r="AC118" s="359">
        <f>'4M - SPS'!AC118</f>
        <v>3.5836947009265943E-2</v>
      </c>
      <c r="AD118" s="359">
        <f>'4M - SPS'!AD118</f>
        <v>3.724710678873152E-2</v>
      </c>
      <c r="AE118" s="359">
        <f>'4M - SPS'!AE118</f>
        <v>3.8516410091400353E-2</v>
      </c>
      <c r="AF118" s="359">
        <f>'4M - SPS'!AF118</f>
        <v>6.6309462665942689E-2</v>
      </c>
      <c r="AG118" s="359">
        <f>'4M - SPS'!AG118</f>
        <v>6.4000870790084929E-2</v>
      </c>
      <c r="AH118" s="359">
        <f>'4M - SPS'!AH118</f>
        <v>6.514034176583261E-2</v>
      </c>
      <c r="AI118" s="359">
        <f>'4M - SPS'!AI118</f>
        <v>6.3655268121491956E-2</v>
      </c>
      <c r="AJ118" s="359">
        <f>'4M - SPS'!AJ118</f>
        <v>3.7259508923380577E-2</v>
      </c>
      <c r="AK118" s="359">
        <f>'4M - SPS'!AK118</f>
        <v>3.7400919788997934E-2</v>
      </c>
      <c r="AL118" s="359">
        <f>'4M - SPS'!AL118</f>
        <v>3.5865501330172481E-2</v>
      </c>
      <c r="AM118" s="359">
        <f>'4M - SPS'!AM118</f>
        <v>3.5461181829163087E-2</v>
      </c>
      <c r="AN118" s="359">
        <f>'4M - SPS'!AN118</f>
        <v>3.5803688506613855E-2</v>
      </c>
      <c r="AO118" s="359">
        <f>'4M - SPS'!AO118</f>
        <v>3.5836947009265943E-2</v>
      </c>
      <c r="AP118" s="359">
        <f>'4M - SPS'!AP118</f>
        <v>3.724710678873152E-2</v>
      </c>
      <c r="AQ118" s="359">
        <f>'4M - SPS'!AQ118</f>
        <v>3.8516410091400353E-2</v>
      </c>
      <c r="AR118" s="359">
        <f>'4M - SPS'!AR118</f>
        <v>6.6309462665942689E-2</v>
      </c>
      <c r="AS118" s="359">
        <f>'4M - SPS'!AS118</f>
        <v>6.4000870790084929E-2</v>
      </c>
      <c r="AT118" s="359">
        <f>'4M - SPS'!AT118</f>
        <v>6.514034176583261E-2</v>
      </c>
      <c r="AU118" s="359">
        <f>'4M - SPS'!AU118</f>
        <v>6.3655268121491956E-2</v>
      </c>
      <c r="AV118" s="359">
        <f>'4M - SPS'!AV118</f>
        <v>3.7259508923380577E-2</v>
      </c>
      <c r="AW118" s="359">
        <f>'4M - SPS'!AW118</f>
        <v>3.7400919788997934E-2</v>
      </c>
      <c r="AX118" s="359">
        <f>'4M - SPS'!AX118</f>
        <v>3.5865501330172481E-2</v>
      </c>
      <c r="AY118" s="359">
        <f>'4M - SPS'!AY118</f>
        <v>3.5461181829163087E-2</v>
      </c>
    </row>
    <row r="119" spans="1:51" x14ac:dyDescent="0.25">
      <c r="A119" s="599"/>
      <c r="B119" s="77" t="s">
        <v>23</v>
      </c>
      <c r="C119" s="297">
        <f>'4M - SPS'!C119</f>
        <v>2.9968999999999999E-2</v>
      </c>
      <c r="D119" s="297">
        <f>'4M - SPS'!D119</f>
        <v>3.0577E-2</v>
      </c>
      <c r="E119" s="297">
        <f>'4M - SPS'!E119</f>
        <v>3.1021E-2</v>
      </c>
      <c r="F119" s="297">
        <f>'4M - SPS'!F119</f>
        <v>3.141E-2</v>
      </c>
      <c r="G119" s="297">
        <f>'4M - SPS'!G119</f>
        <v>3.3187000000000001E-2</v>
      </c>
      <c r="H119" s="297">
        <f>'4M - SPS'!H119</f>
        <v>5.7666000000000002E-2</v>
      </c>
      <c r="I119" s="297">
        <f>'4M - SPS'!I119</f>
        <v>5.6468999999999998E-2</v>
      </c>
      <c r="J119" s="297">
        <f>'4M - SPS'!J119</f>
        <v>5.7072999999999999E-2</v>
      </c>
      <c r="K119" s="297">
        <f>'4M - SPS'!K119</f>
        <v>5.6027E-2</v>
      </c>
      <c r="L119" s="297">
        <f>'4M - SPS'!L119</f>
        <v>3.2396000000000001E-2</v>
      </c>
      <c r="M119" s="297">
        <f>'4M - SPS'!M119</f>
        <v>3.2539000000000005E-2</v>
      </c>
      <c r="N119" s="297">
        <f>'4M - SPS'!N119</f>
        <v>2.9391E-2</v>
      </c>
      <c r="O119" s="297">
        <f>'4M - SPS'!O119</f>
        <v>2.9968999999999999E-2</v>
      </c>
      <c r="P119" s="297">
        <f>'4M - SPS'!P119</f>
        <v>3.0577E-2</v>
      </c>
      <c r="Q119" s="359">
        <f>'4M - SPS'!Q119</f>
        <v>3.5836947009265943E-2</v>
      </c>
      <c r="R119" s="359">
        <f>'4M - SPS'!R119</f>
        <v>3.724710678873152E-2</v>
      </c>
      <c r="S119" s="359">
        <f>'4M - SPS'!S119</f>
        <v>3.8516410091400353E-2</v>
      </c>
      <c r="T119" s="359">
        <f>'4M - SPS'!T119</f>
        <v>6.6309462665942689E-2</v>
      </c>
      <c r="U119" s="359">
        <f>'4M - SPS'!U119</f>
        <v>6.4000870790084929E-2</v>
      </c>
      <c r="V119" s="359">
        <f>'4M - SPS'!V119</f>
        <v>6.514034176583261E-2</v>
      </c>
      <c r="W119" s="359">
        <f>'4M - SPS'!W119</f>
        <v>6.3655268121491956E-2</v>
      </c>
      <c r="X119" s="359">
        <f>'4M - SPS'!X119</f>
        <v>3.7259508923380577E-2</v>
      </c>
      <c r="Y119" s="359">
        <f>'4M - SPS'!Y119</f>
        <v>3.7400919788997934E-2</v>
      </c>
      <c r="Z119" s="359">
        <f>'4M - SPS'!Z119</f>
        <v>3.5865501330172481E-2</v>
      </c>
      <c r="AA119" s="359">
        <f>'4M - SPS'!AA119</f>
        <v>3.5461181829163087E-2</v>
      </c>
      <c r="AB119" s="359">
        <f>'4M - SPS'!AB119</f>
        <v>3.5803688506613855E-2</v>
      </c>
      <c r="AC119" s="359">
        <f>'4M - SPS'!AC119</f>
        <v>3.5836947009265943E-2</v>
      </c>
      <c r="AD119" s="359">
        <f>'4M - SPS'!AD119</f>
        <v>3.724710678873152E-2</v>
      </c>
      <c r="AE119" s="359">
        <f>'4M - SPS'!AE119</f>
        <v>3.8516410091400353E-2</v>
      </c>
      <c r="AF119" s="359">
        <f>'4M - SPS'!AF119</f>
        <v>6.6309462665942689E-2</v>
      </c>
      <c r="AG119" s="359">
        <f>'4M - SPS'!AG119</f>
        <v>6.4000870790084929E-2</v>
      </c>
      <c r="AH119" s="359">
        <f>'4M - SPS'!AH119</f>
        <v>6.514034176583261E-2</v>
      </c>
      <c r="AI119" s="359">
        <f>'4M - SPS'!AI119</f>
        <v>6.3655268121491956E-2</v>
      </c>
      <c r="AJ119" s="359">
        <f>'4M - SPS'!AJ119</f>
        <v>3.7259508923380577E-2</v>
      </c>
      <c r="AK119" s="359">
        <f>'4M - SPS'!AK119</f>
        <v>3.7400919788997934E-2</v>
      </c>
      <c r="AL119" s="359">
        <f>'4M - SPS'!AL119</f>
        <v>3.5865501330172481E-2</v>
      </c>
      <c r="AM119" s="359">
        <f>'4M - SPS'!AM119</f>
        <v>3.5461181829163087E-2</v>
      </c>
      <c r="AN119" s="359">
        <f>'4M - SPS'!AN119</f>
        <v>3.5803688506613855E-2</v>
      </c>
      <c r="AO119" s="359">
        <f>'4M - SPS'!AO119</f>
        <v>3.5836947009265943E-2</v>
      </c>
      <c r="AP119" s="359">
        <f>'4M - SPS'!AP119</f>
        <v>3.724710678873152E-2</v>
      </c>
      <c r="AQ119" s="359">
        <f>'4M - SPS'!AQ119</f>
        <v>3.8516410091400353E-2</v>
      </c>
      <c r="AR119" s="359">
        <f>'4M - SPS'!AR119</f>
        <v>6.6309462665942689E-2</v>
      </c>
      <c r="AS119" s="359">
        <f>'4M - SPS'!AS119</f>
        <v>6.4000870790084929E-2</v>
      </c>
      <c r="AT119" s="359">
        <f>'4M - SPS'!AT119</f>
        <v>6.514034176583261E-2</v>
      </c>
      <c r="AU119" s="359">
        <f>'4M - SPS'!AU119</f>
        <v>6.3655268121491956E-2</v>
      </c>
      <c r="AV119" s="359">
        <f>'4M - SPS'!AV119</f>
        <v>3.7259508923380577E-2</v>
      </c>
      <c r="AW119" s="359">
        <f>'4M - SPS'!AW119</f>
        <v>3.7400919788997934E-2</v>
      </c>
      <c r="AX119" s="359">
        <f>'4M - SPS'!AX119</f>
        <v>3.5865501330172481E-2</v>
      </c>
      <c r="AY119" s="359">
        <f>'4M - SPS'!AY119</f>
        <v>3.5461181829163087E-2</v>
      </c>
    </row>
    <row r="120" spans="1:51" x14ac:dyDescent="0.25">
      <c r="A120" s="599"/>
      <c r="B120" s="77" t="s">
        <v>24</v>
      </c>
      <c r="C120" s="297">
        <f>'4M - SPS'!C120</f>
        <v>2.9968999999999999E-2</v>
      </c>
      <c r="D120" s="297">
        <f>'4M - SPS'!D120</f>
        <v>3.0577E-2</v>
      </c>
      <c r="E120" s="297">
        <f>'4M - SPS'!E120</f>
        <v>3.1021E-2</v>
      </c>
      <c r="F120" s="297">
        <f>'4M - SPS'!F120</f>
        <v>3.141E-2</v>
      </c>
      <c r="G120" s="297">
        <f>'4M - SPS'!G120</f>
        <v>3.3187000000000001E-2</v>
      </c>
      <c r="H120" s="297">
        <f>'4M - SPS'!H120</f>
        <v>5.7666000000000002E-2</v>
      </c>
      <c r="I120" s="297">
        <f>'4M - SPS'!I120</f>
        <v>5.6468999999999998E-2</v>
      </c>
      <c r="J120" s="297">
        <f>'4M - SPS'!J120</f>
        <v>5.7072999999999999E-2</v>
      </c>
      <c r="K120" s="297">
        <f>'4M - SPS'!K120</f>
        <v>5.6027E-2</v>
      </c>
      <c r="L120" s="297">
        <f>'4M - SPS'!L120</f>
        <v>3.2396000000000001E-2</v>
      </c>
      <c r="M120" s="297">
        <f>'4M - SPS'!M120</f>
        <v>3.2539000000000005E-2</v>
      </c>
      <c r="N120" s="297">
        <f>'4M - SPS'!N120</f>
        <v>2.9391E-2</v>
      </c>
      <c r="O120" s="297">
        <f>'4M - SPS'!O120</f>
        <v>2.9968999999999999E-2</v>
      </c>
      <c r="P120" s="297">
        <f>'4M - SPS'!P120</f>
        <v>3.0577E-2</v>
      </c>
      <c r="Q120" s="359">
        <f>'4M - SPS'!Q120</f>
        <v>3.5836947009265943E-2</v>
      </c>
      <c r="R120" s="359">
        <f>'4M - SPS'!R120</f>
        <v>3.724710678873152E-2</v>
      </c>
      <c r="S120" s="359">
        <f>'4M - SPS'!S120</f>
        <v>3.8516410091400353E-2</v>
      </c>
      <c r="T120" s="359">
        <f>'4M - SPS'!T120</f>
        <v>6.6309462665942689E-2</v>
      </c>
      <c r="U120" s="359">
        <f>'4M - SPS'!U120</f>
        <v>6.4000870790084929E-2</v>
      </c>
      <c r="V120" s="359">
        <f>'4M - SPS'!V120</f>
        <v>6.514034176583261E-2</v>
      </c>
      <c r="W120" s="359">
        <f>'4M - SPS'!W120</f>
        <v>6.3655268121491956E-2</v>
      </c>
      <c r="X120" s="359">
        <f>'4M - SPS'!X120</f>
        <v>3.7259508923380577E-2</v>
      </c>
      <c r="Y120" s="359">
        <f>'4M - SPS'!Y120</f>
        <v>3.7400919788997934E-2</v>
      </c>
      <c r="Z120" s="359">
        <f>'4M - SPS'!Z120</f>
        <v>3.5865501330172481E-2</v>
      </c>
      <c r="AA120" s="359">
        <f>'4M - SPS'!AA120</f>
        <v>3.5461181829163087E-2</v>
      </c>
      <c r="AB120" s="359">
        <f>'4M - SPS'!AB120</f>
        <v>3.5803688506613855E-2</v>
      </c>
      <c r="AC120" s="359">
        <f>'4M - SPS'!AC120</f>
        <v>3.5836947009265943E-2</v>
      </c>
      <c r="AD120" s="359">
        <f>'4M - SPS'!AD120</f>
        <v>3.724710678873152E-2</v>
      </c>
      <c r="AE120" s="359">
        <f>'4M - SPS'!AE120</f>
        <v>3.8516410091400353E-2</v>
      </c>
      <c r="AF120" s="359">
        <f>'4M - SPS'!AF120</f>
        <v>6.6309462665942689E-2</v>
      </c>
      <c r="AG120" s="359">
        <f>'4M - SPS'!AG120</f>
        <v>6.4000870790084929E-2</v>
      </c>
      <c r="AH120" s="359">
        <f>'4M - SPS'!AH120</f>
        <v>6.514034176583261E-2</v>
      </c>
      <c r="AI120" s="359">
        <f>'4M - SPS'!AI120</f>
        <v>6.3655268121491956E-2</v>
      </c>
      <c r="AJ120" s="359">
        <f>'4M - SPS'!AJ120</f>
        <v>3.7259508923380577E-2</v>
      </c>
      <c r="AK120" s="359">
        <f>'4M - SPS'!AK120</f>
        <v>3.7400919788997934E-2</v>
      </c>
      <c r="AL120" s="359">
        <f>'4M - SPS'!AL120</f>
        <v>3.5865501330172481E-2</v>
      </c>
      <c r="AM120" s="359">
        <f>'4M - SPS'!AM120</f>
        <v>3.5461181829163087E-2</v>
      </c>
      <c r="AN120" s="359">
        <f>'4M - SPS'!AN120</f>
        <v>3.5803688506613855E-2</v>
      </c>
      <c r="AO120" s="359">
        <f>'4M - SPS'!AO120</f>
        <v>3.5836947009265943E-2</v>
      </c>
      <c r="AP120" s="359">
        <f>'4M - SPS'!AP120</f>
        <v>3.724710678873152E-2</v>
      </c>
      <c r="AQ120" s="359">
        <f>'4M - SPS'!AQ120</f>
        <v>3.8516410091400353E-2</v>
      </c>
      <c r="AR120" s="359">
        <f>'4M - SPS'!AR120</f>
        <v>6.6309462665942689E-2</v>
      </c>
      <c r="AS120" s="359">
        <f>'4M - SPS'!AS120</f>
        <v>6.4000870790084929E-2</v>
      </c>
      <c r="AT120" s="359">
        <f>'4M - SPS'!AT120</f>
        <v>6.514034176583261E-2</v>
      </c>
      <c r="AU120" s="359">
        <f>'4M - SPS'!AU120</f>
        <v>6.3655268121491956E-2</v>
      </c>
      <c r="AV120" s="359">
        <f>'4M - SPS'!AV120</f>
        <v>3.7259508923380577E-2</v>
      </c>
      <c r="AW120" s="359">
        <f>'4M - SPS'!AW120</f>
        <v>3.7400919788997934E-2</v>
      </c>
      <c r="AX120" s="359">
        <f>'4M - SPS'!AX120</f>
        <v>3.5865501330172481E-2</v>
      </c>
      <c r="AY120" s="359">
        <f>'4M - SPS'!AY120</f>
        <v>3.5461181829163087E-2</v>
      </c>
    </row>
    <row r="121" spans="1:51" x14ac:dyDescent="0.25">
      <c r="A121" s="599"/>
      <c r="B121" s="77" t="s">
        <v>7</v>
      </c>
      <c r="C121" s="297">
        <f>'4M - SPS'!C121</f>
        <v>2.8740000000000002E-2</v>
      </c>
      <c r="D121" s="297">
        <f>'4M - SPS'!D121</f>
        <v>2.9204000000000001E-2</v>
      </c>
      <c r="E121" s="297">
        <f>'4M - SPS'!E121</f>
        <v>3.0634000000000002E-2</v>
      </c>
      <c r="F121" s="297">
        <f>'4M - SPS'!F121</f>
        <v>3.1116000000000001E-2</v>
      </c>
      <c r="G121" s="297">
        <f>'4M - SPS'!G121</f>
        <v>3.1826E-2</v>
      </c>
      <c r="H121" s="297">
        <f>'4M - SPS'!H121</f>
        <v>5.5056000000000001E-2</v>
      </c>
      <c r="I121" s="297">
        <f>'4M - SPS'!I121</f>
        <v>5.3829999999999996E-2</v>
      </c>
      <c r="J121" s="297">
        <f>'4M - SPS'!J121</f>
        <v>5.4605000000000001E-2</v>
      </c>
      <c r="K121" s="297">
        <f>'4M - SPS'!K121</f>
        <v>5.3553999999999997E-2</v>
      </c>
      <c r="L121" s="297">
        <f>'4M - SPS'!L121</f>
        <v>3.1075999999999999E-2</v>
      </c>
      <c r="M121" s="297">
        <f>'4M - SPS'!M121</f>
        <v>3.1245999999999999E-2</v>
      </c>
      <c r="N121" s="297">
        <f>'4M - SPS'!N121</f>
        <v>2.8242E-2</v>
      </c>
      <c r="O121" s="297">
        <f>'4M - SPS'!O121</f>
        <v>2.8740000000000002E-2</v>
      </c>
      <c r="P121" s="297">
        <f>'4M - SPS'!P121</f>
        <v>2.9204000000000001E-2</v>
      </c>
      <c r="Q121" s="359">
        <f>'4M - SPS'!Q121</f>
        <v>3.4818737873830843E-2</v>
      </c>
      <c r="R121" s="359">
        <f>'4M - SPS'!R121</f>
        <v>3.6102588979802466E-2</v>
      </c>
      <c r="S121" s="359">
        <f>'4M - SPS'!S121</f>
        <v>3.6904195360291804E-2</v>
      </c>
      <c r="T121" s="359">
        <f>'4M - SPS'!T121</f>
        <v>6.3303885336710788E-2</v>
      </c>
      <c r="U121" s="359">
        <f>'4M - SPS'!U121</f>
        <v>6.1003565049098853E-2</v>
      </c>
      <c r="V121" s="359">
        <f>'4M - SPS'!V121</f>
        <v>6.2325034271069515E-2</v>
      </c>
      <c r="W121" s="359">
        <f>'4M - SPS'!W121</f>
        <v>6.0805848492315497E-2</v>
      </c>
      <c r="X121" s="359">
        <f>'4M - SPS'!X121</f>
        <v>3.5792034404205357E-2</v>
      </c>
      <c r="Y121" s="359">
        <f>'4M - SPS'!Y121</f>
        <v>3.5910141126140639E-2</v>
      </c>
      <c r="Z121" s="359">
        <f>'4M - SPS'!Z121</f>
        <v>3.4405853446424106E-2</v>
      </c>
      <c r="AA121" s="359">
        <f>'4M - SPS'!AA121</f>
        <v>3.4063160722364053E-2</v>
      </c>
      <c r="AB121" s="359">
        <f>'4M - SPS'!AB121</f>
        <v>3.4344193386708306E-2</v>
      </c>
      <c r="AC121" s="359">
        <f>'4M - SPS'!AC121</f>
        <v>3.4818737873830843E-2</v>
      </c>
      <c r="AD121" s="359">
        <f>'4M - SPS'!AD121</f>
        <v>3.6102588979802466E-2</v>
      </c>
      <c r="AE121" s="359">
        <f>'4M - SPS'!AE121</f>
        <v>3.6904195360291804E-2</v>
      </c>
      <c r="AF121" s="359">
        <f>'4M - SPS'!AF121</f>
        <v>6.3303885336710788E-2</v>
      </c>
      <c r="AG121" s="359">
        <f>'4M - SPS'!AG121</f>
        <v>6.1003565049098853E-2</v>
      </c>
      <c r="AH121" s="359">
        <f>'4M - SPS'!AH121</f>
        <v>6.2325034271069515E-2</v>
      </c>
      <c r="AI121" s="359">
        <f>'4M - SPS'!AI121</f>
        <v>6.0805848492315497E-2</v>
      </c>
      <c r="AJ121" s="359">
        <f>'4M - SPS'!AJ121</f>
        <v>3.5792034404205357E-2</v>
      </c>
      <c r="AK121" s="359">
        <f>'4M - SPS'!AK121</f>
        <v>3.5910141126140639E-2</v>
      </c>
      <c r="AL121" s="359">
        <f>'4M - SPS'!AL121</f>
        <v>3.4405853446424106E-2</v>
      </c>
      <c r="AM121" s="359">
        <f>'4M - SPS'!AM121</f>
        <v>3.4063160722364053E-2</v>
      </c>
      <c r="AN121" s="359">
        <f>'4M - SPS'!AN121</f>
        <v>3.4344193386708306E-2</v>
      </c>
      <c r="AO121" s="359">
        <f>'4M - SPS'!AO121</f>
        <v>3.4818737873830843E-2</v>
      </c>
      <c r="AP121" s="359">
        <f>'4M - SPS'!AP121</f>
        <v>3.6102588979802466E-2</v>
      </c>
      <c r="AQ121" s="359">
        <f>'4M - SPS'!AQ121</f>
        <v>3.6904195360291804E-2</v>
      </c>
      <c r="AR121" s="359">
        <f>'4M - SPS'!AR121</f>
        <v>6.3303885336710788E-2</v>
      </c>
      <c r="AS121" s="359">
        <f>'4M - SPS'!AS121</f>
        <v>6.1003565049098853E-2</v>
      </c>
      <c r="AT121" s="359">
        <f>'4M - SPS'!AT121</f>
        <v>6.2325034271069515E-2</v>
      </c>
      <c r="AU121" s="359">
        <f>'4M - SPS'!AU121</f>
        <v>6.0805848492315497E-2</v>
      </c>
      <c r="AV121" s="359">
        <f>'4M - SPS'!AV121</f>
        <v>3.5792034404205357E-2</v>
      </c>
      <c r="AW121" s="359">
        <f>'4M - SPS'!AW121</f>
        <v>3.5910141126140639E-2</v>
      </c>
      <c r="AX121" s="359">
        <f>'4M - SPS'!AX121</f>
        <v>3.4405853446424106E-2</v>
      </c>
      <c r="AY121" s="359">
        <f>'4M - SPS'!AY121</f>
        <v>3.4063160722364053E-2</v>
      </c>
    </row>
    <row r="122" spans="1:51" ht="15.75" thickBot="1" x14ac:dyDescent="0.3">
      <c r="A122" s="600"/>
      <c r="B122" s="79" t="s">
        <v>8</v>
      </c>
      <c r="C122" s="297">
        <f>'4M - SPS'!C122</f>
        <v>2.8704E-2</v>
      </c>
      <c r="D122" s="297">
        <f>'4M - SPS'!D122</f>
        <v>2.9914E-2</v>
      </c>
      <c r="E122" s="297">
        <f>'4M - SPS'!E122</f>
        <v>3.2281999999999998E-2</v>
      </c>
      <c r="F122" s="297">
        <f>'4M - SPS'!F122</f>
        <v>3.3659000000000001E-2</v>
      </c>
      <c r="G122" s="297">
        <f>'4M - SPS'!G122</f>
        <v>3.4633000000000004E-2</v>
      </c>
      <c r="H122" s="297">
        <f>'4M - SPS'!H122</f>
        <v>6.2099000000000001E-2</v>
      </c>
      <c r="I122" s="297">
        <f>'4M - SPS'!I122</f>
        <v>5.9419E-2</v>
      </c>
      <c r="J122" s="297">
        <f>'4M - SPS'!J122</f>
        <v>6.1394999999999998E-2</v>
      </c>
      <c r="K122" s="297">
        <f>'4M - SPS'!K122</f>
        <v>5.8862999999999999E-2</v>
      </c>
      <c r="L122" s="297">
        <f>'4M - SPS'!L122</f>
        <v>3.3699E-2</v>
      </c>
      <c r="M122" s="297">
        <f>'4M - SPS'!M122</f>
        <v>3.3918000000000004E-2</v>
      </c>
      <c r="N122" s="297">
        <f>'4M - SPS'!N122</f>
        <v>2.8836000000000001E-2</v>
      </c>
      <c r="O122" s="297">
        <f>'4M - SPS'!O122</f>
        <v>2.8704E-2</v>
      </c>
      <c r="P122" s="297">
        <f>'4M - SPS'!P122</f>
        <v>2.9914E-2</v>
      </c>
      <c r="Q122" s="359">
        <f>'4M - SPS'!Q122</f>
        <v>3.7274854276496266E-2</v>
      </c>
      <c r="R122" s="359">
        <f>'4M - SPS'!R122</f>
        <v>3.9149914613827323E-2</v>
      </c>
      <c r="S122" s="359">
        <f>'4M - SPS'!S122</f>
        <v>4.0191329825711879E-2</v>
      </c>
      <c r="T122" s="359">
        <f>'4M - SPS'!T122</f>
        <v>7.137503967949535E-2</v>
      </c>
      <c r="U122" s="359">
        <f>'4M - SPS'!U122</f>
        <v>6.7314368860385401E-2</v>
      </c>
      <c r="V122" s="359">
        <f>'4M - SPS'!V122</f>
        <v>7.0021211460438909E-2</v>
      </c>
      <c r="W122" s="359">
        <f>'4M - SPS'!W122</f>
        <v>6.6897226141147209E-2</v>
      </c>
      <c r="X122" s="359">
        <f>'4M - SPS'!X122</f>
        <v>3.8782317750006901E-2</v>
      </c>
      <c r="Y122" s="359">
        <f>'4M - SPS'!Y122</f>
        <v>3.895861496559077E-2</v>
      </c>
      <c r="Z122" s="359">
        <f>'4M - SPS'!Z122</f>
        <v>3.6642938616840835E-2</v>
      </c>
      <c r="AA122" s="359">
        <f>'4M - SPS'!AA122</f>
        <v>3.5782475791091423E-2</v>
      </c>
      <c r="AB122" s="359">
        <f>'4M - SPS'!AB122</f>
        <v>3.6404921823038824E-2</v>
      </c>
      <c r="AC122" s="359">
        <f>'4M - SPS'!AC122</f>
        <v>3.7274854276496266E-2</v>
      </c>
      <c r="AD122" s="359">
        <f>'4M - SPS'!AD122</f>
        <v>3.9149914613827323E-2</v>
      </c>
      <c r="AE122" s="359">
        <f>'4M - SPS'!AE122</f>
        <v>4.0191329825711879E-2</v>
      </c>
      <c r="AF122" s="359">
        <f>'4M - SPS'!AF122</f>
        <v>7.137503967949535E-2</v>
      </c>
      <c r="AG122" s="359">
        <f>'4M - SPS'!AG122</f>
        <v>6.7314368860385401E-2</v>
      </c>
      <c r="AH122" s="359">
        <f>'4M - SPS'!AH122</f>
        <v>7.0021211460438909E-2</v>
      </c>
      <c r="AI122" s="359">
        <f>'4M - SPS'!AI122</f>
        <v>6.6897226141147209E-2</v>
      </c>
      <c r="AJ122" s="359">
        <f>'4M - SPS'!AJ122</f>
        <v>3.8782317750006901E-2</v>
      </c>
      <c r="AK122" s="359">
        <f>'4M - SPS'!AK122</f>
        <v>3.895861496559077E-2</v>
      </c>
      <c r="AL122" s="359">
        <f>'4M - SPS'!AL122</f>
        <v>3.6642938616840835E-2</v>
      </c>
      <c r="AM122" s="359">
        <f>'4M - SPS'!AM122</f>
        <v>3.5782475791091423E-2</v>
      </c>
      <c r="AN122" s="359">
        <f>'4M - SPS'!AN122</f>
        <v>3.6404921823038824E-2</v>
      </c>
      <c r="AO122" s="359">
        <f>'4M - SPS'!AO122</f>
        <v>3.7274854276496266E-2</v>
      </c>
      <c r="AP122" s="359">
        <f>'4M - SPS'!AP122</f>
        <v>3.9149914613827323E-2</v>
      </c>
      <c r="AQ122" s="359">
        <f>'4M - SPS'!AQ122</f>
        <v>4.0191329825711879E-2</v>
      </c>
      <c r="AR122" s="359">
        <f>'4M - SPS'!AR122</f>
        <v>7.137503967949535E-2</v>
      </c>
      <c r="AS122" s="359">
        <f>'4M - SPS'!AS122</f>
        <v>6.7314368860385401E-2</v>
      </c>
      <c r="AT122" s="359">
        <f>'4M - SPS'!AT122</f>
        <v>7.0021211460438909E-2</v>
      </c>
      <c r="AU122" s="359">
        <f>'4M - SPS'!AU122</f>
        <v>6.6897226141147209E-2</v>
      </c>
      <c r="AV122" s="359">
        <f>'4M - SPS'!AV122</f>
        <v>3.8782317750006901E-2</v>
      </c>
      <c r="AW122" s="359">
        <f>'4M - SPS'!AW122</f>
        <v>3.895861496559077E-2</v>
      </c>
      <c r="AX122" s="359">
        <f>'4M - SPS'!AX122</f>
        <v>3.6642938616840835E-2</v>
      </c>
      <c r="AY122" s="359">
        <f>'4M - SPS'!AY122</f>
        <v>3.5782475791091423E-2</v>
      </c>
    </row>
    <row r="123" spans="1:51" x14ac:dyDescent="0.25">
      <c r="A123" s="99"/>
      <c r="B123" s="99"/>
      <c r="C123" s="100"/>
      <c r="D123" s="100"/>
      <c r="E123" s="100"/>
      <c r="F123" s="100"/>
      <c r="G123" s="100"/>
      <c r="H123" s="100"/>
      <c r="I123" s="100"/>
      <c r="J123" s="100"/>
      <c r="K123" s="100"/>
      <c r="L123" s="100"/>
      <c r="M123" s="100"/>
      <c r="N123" s="100"/>
    </row>
    <row r="124" spans="1:51" ht="15.75" thickBot="1" x14ac:dyDescent="0.3"/>
    <row r="125" spans="1:51" ht="15.75" thickBot="1" x14ac:dyDescent="0.3">
      <c r="C125" s="633" t="s">
        <v>126</v>
      </c>
      <c r="D125" s="631"/>
      <c r="E125" s="631"/>
      <c r="F125" s="631"/>
      <c r="G125" s="631"/>
      <c r="H125" s="631"/>
      <c r="I125" s="631"/>
      <c r="J125" s="631"/>
      <c r="K125" s="631"/>
      <c r="L125" s="631"/>
      <c r="M125" s="631"/>
      <c r="N125" s="632"/>
      <c r="O125" s="630" t="s">
        <v>126</v>
      </c>
      <c r="P125" s="631"/>
      <c r="Q125" s="631"/>
      <c r="R125" s="631"/>
      <c r="S125" s="631"/>
      <c r="T125" s="631"/>
      <c r="U125" s="631"/>
      <c r="V125" s="631"/>
      <c r="W125" s="631"/>
      <c r="X125" s="631"/>
      <c r="Y125" s="631"/>
      <c r="Z125" s="632"/>
      <c r="AA125" s="630" t="s">
        <v>126</v>
      </c>
      <c r="AB125" s="631"/>
      <c r="AC125" s="631"/>
      <c r="AD125" s="631"/>
      <c r="AE125" s="631"/>
      <c r="AF125" s="631"/>
      <c r="AG125" s="631"/>
      <c r="AH125" s="631"/>
      <c r="AI125" s="631"/>
      <c r="AJ125" s="631"/>
      <c r="AK125" s="631"/>
      <c r="AL125" s="632"/>
      <c r="AM125" s="630" t="s">
        <v>126</v>
      </c>
      <c r="AN125" s="631"/>
      <c r="AO125" s="631"/>
      <c r="AP125" s="631"/>
      <c r="AQ125" s="631"/>
      <c r="AR125" s="631"/>
      <c r="AS125" s="631"/>
      <c r="AT125" s="631"/>
      <c r="AU125" s="631"/>
      <c r="AV125" s="631"/>
      <c r="AW125" s="631"/>
      <c r="AX125" s="632"/>
      <c r="AY125" s="489" t="s">
        <v>126</v>
      </c>
    </row>
    <row r="126" spans="1:51" ht="15.75" thickBot="1" x14ac:dyDescent="0.3">
      <c r="A126" s="598" t="s">
        <v>127</v>
      </c>
      <c r="B126" s="258" t="s">
        <v>144</v>
      </c>
      <c r="C126" s="146">
        <f>C$4</f>
        <v>44197</v>
      </c>
      <c r="D126" s="146">
        <f t="shared" ref="D126:AY126" si="59">D$4</f>
        <v>44228</v>
      </c>
      <c r="E126" s="146">
        <f t="shared" si="59"/>
        <v>44256</v>
      </c>
      <c r="F126" s="146">
        <f t="shared" si="59"/>
        <v>44287</v>
      </c>
      <c r="G126" s="146">
        <f t="shared" si="59"/>
        <v>44317</v>
      </c>
      <c r="H126" s="146">
        <f t="shared" si="59"/>
        <v>44348</v>
      </c>
      <c r="I126" s="146">
        <f t="shared" si="59"/>
        <v>44378</v>
      </c>
      <c r="J126" s="146">
        <f t="shared" si="59"/>
        <v>44409</v>
      </c>
      <c r="K126" s="146">
        <f t="shared" si="59"/>
        <v>44440</v>
      </c>
      <c r="L126" s="146">
        <f t="shared" si="59"/>
        <v>44470</v>
      </c>
      <c r="M126" s="146">
        <f t="shared" si="59"/>
        <v>44501</v>
      </c>
      <c r="N126" s="146">
        <f t="shared" si="59"/>
        <v>44531</v>
      </c>
      <c r="O126" s="146">
        <f t="shared" si="59"/>
        <v>44562</v>
      </c>
      <c r="P126" s="146">
        <f t="shared" si="59"/>
        <v>44593</v>
      </c>
      <c r="Q126" s="146">
        <f t="shared" si="59"/>
        <v>44621</v>
      </c>
      <c r="R126" s="146">
        <f t="shared" si="59"/>
        <v>44652</v>
      </c>
      <c r="S126" s="146">
        <f t="shared" si="59"/>
        <v>44682</v>
      </c>
      <c r="T126" s="146">
        <f t="shared" si="59"/>
        <v>44713</v>
      </c>
      <c r="U126" s="146">
        <f t="shared" si="59"/>
        <v>44743</v>
      </c>
      <c r="V126" s="146">
        <f t="shared" si="59"/>
        <v>44774</v>
      </c>
      <c r="W126" s="146">
        <f t="shared" si="59"/>
        <v>44805</v>
      </c>
      <c r="X126" s="146">
        <f t="shared" si="59"/>
        <v>44835</v>
      </c>
      <c r="Y126" s="146">
        <f t="shared" si="59"/>
        <v>44866</v>
      </c>
      <c r="Z126" s="146">
        <f t="shared" si="59"/>
        <v>44896</v>
      </c>
      <c r="AA126" s="146">
        <f t="shared" si="59"/>
        <v>44927</v>
      </c>
      <c r="AB126" s="146">
        <f t="shared" si="59"/>
        <v>44958</v>
      </c>
      <c r="AC126" s="146">
        <f t="shared" si="59"/>
        <v>44986</v>
      </c>
      <c r="AD126" s="146">
        <f t="shared" si="59"/>
        <v>45017</v>
      </c>
      <c r="AE126" s="146">
        <f t="shared" si="59"/>
        <v>45047</v>
      </c>
      <c r="AF126" s="146">
        <f t="shared" si="59"/>
        <v>45078</v>
      </c>
      <c r="AG126" s="146">
        <f t="shared" si="59"/>
        <v>45108</v>
      </c>
      <c r="AH126" s="146">
        <f t="shared" si="59"/>
        <v>45139</v>
      </c>
      <c r="AI126" s="146">
        <f t="shared" si="59"/>
        <v>45170</v>
      </c>
      <c r="AJ126" s="146">
        <f t="shared" si="59"/>
        <v>45200</v>
      </c>
      <c r="AK126" s="146">
        <f t="shared" si="59"/>
        <v>45231</v>
      </c>
      <c r="AL126" s="146">
        <f t="shared" si="59"/>
        <v>45261</v>
      </c>
      <c r="AM126" s="146">
        <f t="shared" si="59"/>
        <v>45292</v>
      </c>
      <c r="AN126" s="146">
        <f t="shared" si="59"/>
        <v>45323</v>
      </c>
      <c r="AO126" s="146">
        <f t="shared" si="59"/>
        <v>45352</v>
      </c>
      <c r="AP126" s="146">
        <f t="shared" si="59"/>
        <v>45383</v>
      </c>
      <c r="AQ126" s="146">
        <f t="shared" si="59"/>
        <v>45413</v>
      </c>
      <c r="AR126" s="146">
        <f t="shared" si="59"/>
        <v>45444</v>
      </c>
      <c r="AS126" s="146">
        <f t="shared" si="59"/>
        <v>45474</v>
      </c>
      <c r="AT126" s="146">
        <f t="shared" si="59"/>
        <v>45505</v>
      </c>
      <c r="AU126" s="146">
        <f t="shared" si="59"/>
        <v>45536</v>
      </c>
      <c r="AV126" s="146">
        <f t="shared" si="59"/>
        <v>45566</v>
      </c>
      <c r="AW126" s="146">
        <f t="shared" si="59"/>
        <v>45597</v>
      </c>
      <c r="AX126" s="146">
        <f t="shared" si="59"/>
        <v>45627</v>
      </c>
      <c r="AY126" s="146">
        <f t="shared" si="59"/>
        <v>45658</v>
      </c>
    </row>
    <row r="127" spans="1:51" x14ac:dyDescent="0.25">
      <c r="A127" s="599"/>
      <c r="B127" s="242" t="s">
        <v>20</v>
      </c>
      <c r="C127" s="297">
        <f>'4M - SPS'!C127</f>
        <v>2.643E-3</v>
      </c>
      <c r="D127" s="297">
        <f>'4M - SPS'!D127</f>
        <v>2.7320000000000001E-3</v>
      </c>
      <c r="E127" s="297">
        <f>'4M - SPS'!E127</f>
        <v>2.8240000000000001E-3</v>
      </c>
      <c r="F127" s="297">
        <f>'4M - SPS'!F127</f>
        <v>2.8860000000000001E-3</v>
      </c>
      <c r="G127" s="297">
        <f>'4M - SPS'!G127</f>
        <v>3.568E-3</v>
      </c>
      <c r="H127" s="297">
        <f>'4M - SPS'!H127</f>
        <v>9.4900000000000002E-3</v>
      </c>
      <c r="I127" s="297">
        <f>'4M - SPS'!I127</f>
        <v>8.7889999999999999E-3</v>
      </c>
      <c r="J127" s="297">
        <f>'4M - SPS'!J127</f>
        <v>9.0760000000000007E-3</v>
      </c>
      <c r="K127" s="297">
        <f>'4M - SPS'!K127</f>
        <v>8.6409999999999994E-3</v>
      </c>
      <c r="L127" s="297">
        <f>'4M - SPS'!L127</f>
        <v>3.3189999999999999E-3</v>
      </c>
      <c r="M127" s="297">
        <f>'4M - SPS'!M127</f>
        <v>3.424E-3</v>
      </c>
      <c r="N127" s="297">
        <f>'4M - SPS'!N127</f>
        <v>2.333E-3</v>
      </c>
      <c r="O127" s="297">
        <f>'4M - SPS'!O127</f>
        <v>2.643E-3</v>
      </c>
      <c r="P127" s="297">
        <f>'4M - SPS'!P127</f>
        <v>2.7320000000000001E-3</v>
      </c>
      <c r="Q127" s="359">
        <f>'4M - SPS'!Q127</f>
        <v>2.4663552230189505E-3</v>
      </c>
      <c r="R127" s="359">
        <f>'4M - SPS'!R127</f>
        <v>2.6618576910220812E-3</v>
      </c>
      <c r="S127" s="359">
        <f>'4M - SPS'!S127</f>
        <v>3.2351217899887503E-3</v>
      </c>
      <c r="T127" s="359">
        <f>'4M - SPS'!T127</f>
        <v>9.5463486409639135E-3</v>
      </c>
      <c r="U127" s="359">
        <f>'4M - SPS'!U127</f>
        <v>8.5916486569736772E-3</v>
      </c>
      <c r="V127" s="359">
        <f>'4M - SPS'!V127</f>
        <v>8.8404129173725865E-3</v>
      </c>
      <c r="W127" s="359">
        <f>'4M - SPS'!W127</f>
        <v>8.4305106127225433E-3</v>
      </c>
      <c r="X127" s="359">
        <f>'4M - SPS'!X127</f>
        <v>3.0629104514399231E-3</v>
      </c>
      <c r="Y127" s="359">
        <f>'4M - SPS'!Y127</f>
        <v>3.1295768922189682E-3</v>
      </c>
      <c r="Z127" s="359">
        <f>'4M - SPS'!Z127</f>
        <v>2.1082725198418198E-3</v>
      </c>
      <c r="AA127" s="359">
        <f>'4M - SPS'!AA127</f>
        <v>2.4010320670554129E-3</v>
      </c>
      <c r="AB127" s="359">
        <f>'4M - SPS'!AB127</f>
        <v>2.4658614444414456E-3</v>
      </c>
      <c r="AC127" s="359">
        <f>'4M - SPS'!AC127</f>
        <v>2.4663552230189505E-3</v>
      </c>
      <c r="AD127" s="359">
        <f>'4M - SPS'!AD127</f>
        <v>2.6618576910220812E-3</v>
      </c>
      <c r="AE127" s="359">
        <f>'4M - SPS'!AE127</f>
        <v>3.2351217899887503E-3</v>
      </c>
      <c r="AF127" s="359">
        <f>'4M - SPS'!AF127</f>
        <v>9.5463486409639135E-3</v>
      </c>
      <c r="AG127" s="359">
        <f>'4M - SPS'!AG127</f>
        <v>8.5916486569736772E-3</v>
      </c>
      <c r="AH127" s="359">
        <f>'4M - SPS'!AH127</f>
        <v>8.8404129173725865E-3</v>
      </c>
      <c r="AI127" s="359">
        <f>'4M - SPS'!AI127</f>
        <v>8.4305106127225433E-3</v>
      </c>
      <c r="AJ127" s="359">
        <f>'4M - SPS'!AJ127</f>
        <v>3.0629104514399231E-3</v>
      </c>
      <c r="AK127" s="359">
        <f>'4M - SPS'!AK127</f>
        <v>3.1295768922189682E-3</v>
      </c>
      <c r="AL127" s="359">
        <f>'4M - SPS'!AL127</f>
        <v>2.1082725198418198E-3</v>
      </c>
      <c r="AM127" s="359">
        <f>'4M - SPS'!AM127</f>
        <v>2.4010320670554129E-3</v>
      </c>
      <c r="AN127" s="359">
        <f>'4M - SPS'!AN127</f>
        <v>2.4658614444414456E-3</v>
      </c>
      <c r="AO127" s="359">
        <f>'4M - SPS'!AO127</f>
        <v>2.4663552230189505E-3</v>
      </c>
      <c r="AP127" s="359">
        <f>'4M - SPS'!AP127</f>
        <v>2.6618576910220812E-3</v>
      </c>
      <c r="AQ127" s="359">
        <f>'4M - SPS'!AQ127</f>
        <v>3.2351217899887503E-3</v>
      </c>
      <c r="AR127" s="359">
        <f>'4M - SPS'!AR127</f>
        <v>9.5463486409639135E-3</v>
      </c>
      <c r="AS127" s="359">
        <f>'4M - SPS'!AS127</f>
        <v>8.5916486569736772E-3</v>
      </c>
      <c r="AT127" s="359">
        <f>'4M - SPS'!AT127</f>
        <v>8.8404129173725865E-3</v>
      </c>
      <c r="AU127" s="359">
        <f>'4M - SPS'!AU127</f>
        <v>8.4305106127225433E-3</v>
      </c>
      <c r="AV127" s="359">
        <f>'4M - SPS'!AV127</f>
        <v>3.0629104514399231E-3</v>
      </c>
      <c r="AW127" s="359">
        <f>'4M - SPS'!AW127</f>
        <v>3.1295768922189682E-3</v>
      </c>
      <c r="AX127" s="359">
        <f>'4M - SPS'!AX127</f>
        <v>2.1082725198418198E-3</v>
      </c>
      <c r="AY127" s="359">
        <f>'4M - SPS'!AY127</f>
        <v>2.4010320670554129E-3</v>
      </c>
    </row>
    <row r="128" spans="1:51" x14ac:dyDescent="0.25">
      <c r="A128" s="599"/>
      <c r="B128" s="242" t="s">
        <v>0</v>
      </c>
      <c r="C128" s="297">
        <f>'4M - SPS'!C128</f>
        <v>4.2069999999999998E-3</v>
      </c>
      <c r="D128" s="297">
        <f>'4M - SPS'!D128</f>
        <v>3.787E-3</v>
      </c>
      <c r="E128" s="297">
        <f>'4M - SPS'!E128</f>
        <v>3.986E-3</v>
      </c>
      <c r="F128" s="297">
        <f>'4M - SPS'!F128</f>
        <v>2.6090000000000002E-3</v>
      </c>
      <c r="G128" s="297">
        <f>'4M - SPS'!G128</f>
        <v>5.9420000000000002E-3</v>
      </c>
      <c r="H128" s="297">
        <f>'4M - SPS'!H128</f>
        <v>1.6067999999999999E-2</v>
      </c>
      <c r="I128" s="297">
        <f>'4M - SPS'!I128</f>
        <v>1.3556E-2</v>
      </c>
      <c r="J128" s="297">
        <f>'4M - SPS'!J128</f>
        <v>1.4933E-2</v>
      </c>
      <c r="K128" s="297">
        <f>'4M - SPS'!K128</f>
        <v>1.5493E-2</v>
      </c>
      <c r="L128" s="297">
        <f>'4M - SPS'!L128</f>
        <v>3.3899999999999998E-3</v>
      </c>
      <c r="M128" s="297">
        <f>'4M - SPS'!M128</f>
        <v>3.1089999999999998E-3</v>
      </c>
      <c r="N128" s="297">
        <f>'4M - SPS'!N128</f>
        <v>3.192E-3</v>
      </c>
      <c r="O128" s="297">
        <f>'4M - SPS'!O128</f>
        <v>4.2069999999999998E-3</v>
      </c>
      <c r="P128" s="297">
        <f>'4M - SPS'!P128</f>
        <v>3.787E-3</v>
      </c>
      <c r="Q128" s="359">
        <f>'4M - SPS'!Q128</f>
        <v>3.5869594089475093E-3</v>
      </c>
      <c r="R128" s="359">
        <f>'4M - SPS'!R128</f>
        <v>2.4466934737691118E-3</v>
      </c>
      <c r="S128" s="359">
        <f>'4M - SPS'!S128</f>
        <v>5.5928870581329381E-3</v>
      </c>
      <c r="T128" s="359">
        <f>'4M - SPS'!T128</f>
        <v>1.6763782272094924E-2</v>
      </c>
      <c r="U128" s="359">
        <f>'4M - SPS'!U128</f>
        <v>1.3657600974697079E-2</v>
      </c>
      <c r="V128" s="359">
        <f>'4M - SPS'!V128</f>
        <v>1.5059605374347598E-2</v>
      </c>
      <c r="W128" s="359">
        <f>'4M - SPS'!W128</f>
        <v>1.5757038811586303E-2</v>
      </c>
      <c r="X128" s="359">
        <f>'4M - SPS'!X128</f>
        <v>3.218366832802941E-3</v>
      </c>
      <c r="Y128" s="359">
        <f>'4M - SPS'!Y128</f>
        <v>2.9024951629601126E-3</v>
      </c>
      <c r="Z128" s="359">
        <f>'4M - SPS'!Z128</f>
        <v>2.9730841769020663E-3</v>
      </c>
      <c r="AA128" s="359">
        <f>'4M - SPS'!AA128</f>
        <v>3.9566344268990262E-3</v>
      </c>
      <c r="AB128" s="359">
        <f>'4M - SPS'!AB128</f>
        <v>3.5176333574623809E-3</v>
      </c>
      <c r="AC128" s="359">
        <f>'4M - SPS'!AC128</f>
        <v>3.5869594089475093E-3</v>
      </c>
      <c r="AD128" s="359">
        <f>'4M - SPS'!AD128</f>
        <v>2.4466934737691118E-3</v>
      </c>
      <c r="AE128" s="359">
        <f>'4M - SPS'!AE128</f>
        <v>5.5928870581329381E-3</v>
      </c>
      <c r="AF128" s="359">
        <f>'4M - SPS'!AF128</f>
        <v>1.6763782272094924E-2</v>
      </c>
      <c r="AG128" s="359">
        <f>'4M - SPS'!AG128</f>
        <v>1.3657600974697079E-2</v>
      </c>
      <c r="AH128" s="359">
        <f>'4M - SPS'!AH128</f>
        <v>1.5059605374347598E-2</v>
      </c>
      <c r="AI128" s="359">
        <f>'4M - SPS'!AI128</f>
        <v>1.5757038811586303E-2</v>
      </c>
      <c r="AJ128" s="359">
        <f>'4M - SPS'!AJ128</f>
        <v>3.218366832802941E-3</v>
      </c>
      <c r="AK128" s="359">
        <f>'4M - SPS'!AK128</f>
        <v>2.9024951629601126E-3</v>
      </c>
      <c r="AL128" s="359">
        <f>'4M - SPS'!AL128</f>
        <v>2.9730841769020663E-3</v>
      </c>
      <c r="AM128" s="359">
        <f>'4M - SPS'!AM128</f>
        <v>3.9566344268990262E-3</v>
      </c>
      <c r="AN128" s="359">
        <f>'4M - SPS'!AN128</f>
        <v>3.5176333574623809E-3</v>
      </c>
      <c r="AO128" s="359">
        <f>'4M - SPS'!AO128</f>
        <v>3.5869594089475093E-3</v>
      </c>
      <c r="AP128" s="359">
        <f>'4M - SPS'!AP128</f>
        <v>2.4466934737691118E-3</v>
      </c>
      <c r="AQ128" s="359">
        <f>'4M - SPS'!AQ128</f>
        <v>5.5928870581329381E-3</v>
      </c>
      <c r="AR128" s="359">
        <f>'4M - SPS'!AR128</f>
        <v>1.6763782272094924E-2</v>
      </c>
      <c r="AS128" s="359">
        <f>'4M - SPS'!AS128</f>
        <v>1.3657600974697079E-2</v>
      </c>
      <c r="AT128" s="359">
        <f>'4M - SPS'!AT128</f>
        <v>1.5059605374347598E-2</v>
      </c>
      <c r="AU128" s="359">
        <f>'4M - SPS'!AU128</f>
        <v>1.5757038811586303E-2</v>
      </c>
      <c r="AV128" s="359">
        <f>'4M - SPS'!AV128</f>
        <v>3.218366832802941E-3</v>
      </c>
      <c r="AW128" s="359">
        <f>'4M - SPS'!AW128</f>
        <v>2.9024951629601126E-3</v>
      </c>
      <c r="AX128" s="359">
        <f>'4M - SPS'!AX128</f>
        <v>2.9730841769020663E-3</v>
      </c>
      <c r="AY128" s="359">
        <f>'4M - SPS'!AY128</f>
        <v>3.9566344268990262E-3</v>
      </c>
    </row>
    <row r="129" spans="1:51" x14ac:dyDescent="0.25">
      <c r="A129" s="599"/>
      <c r="B129" s="242" t="s">
        <v>21</v>
      </c>
      <c r="C129" s="297">
        <f>'4M - SPS'!C129</f>
        <v>2.539E-3</v>
      </c>
      <c r="D129" s="297">
        <f>'4M - SPS'!D129</f>
        <v>2.738E-3</v>
      </c>
      <c r="E129" s="297">
        <f>'4M - SPS'!E129</f>
        <v>3.4870000000000001E-3</v>
      </c>
      <c r="F129" s="297">
        <f>'4M - SPS'!F129</f>
        <v>3.9020000000000001E-3</v>
      </c>
      <c r="G129" s="297">
        <f>'4M - SPS'!G129</f>
        <v>4.241E-3</v>
      </c>
      <c r="H129" s="297">
        <f>'4M - SPS'!H129</f>
        <v>1.1518E-2</v>
      </c>
      <c r="I129" s="297">
        <f>'4M - SPS'!I129</f>
        <v>1.0421E-2</v>
      </c>
      <c r="J129" s="297">
        <f>'4M - SPS'!J129</f>
        <v>1.1017000000000001E-2</v>
      </c>
      <c r="K129" s="297">
        <f>'4M - SPS'!K129</f>
        <v>1.0297000000000001E-2</v>
      </c>
      <c r="L129" s="297">
        <f>'4M - SPS'!L129</f>
        <v>3.9319999999999997E-3</v>
      </c>
      <c r="M129" s="297">
        <f>'4M - SPS'!M129</f>
        <v>4.0800000000000003E-3</v>
      </c>
      <c r="N129" s="297">
        <f>'4M - SPS'!N129</f>
        <v>2.3349999999999998E-3</v>
      </c>
      <c r="O129" s="297">
        <f>'4M - SPS'!O129</f>
        <v>2.539E-3</v>
      </c>
      <c r="P129" s="297">
        <f>'4M - SPS'!P129</f>
        <v>2.738E-3</v>
      </c>
      <c r="Q129" s="359">
        <f>'4M - SPS'!Q129</f>
        <v>3.0900184092566029E-3</v>
      </c>
      <c r="R129" s="359">
        <f>'4M - SPS'!R129</f>
        <v>3.6647229932064243E-3</v>
      </c>
      <c r="S129" s="359">
        <f>'4M - SPS'!S129</f>
        <v>3.9001967425907141E-3</v>
      </c>
      <c r="T129" s="359">
        <f>'4M - SPS'!T129</f>
        <v>1.1741180923042509E-2</v>
      </c>
      <c r="U129" s="359">
        <f>'4M - SPS'!U129</f>
        <v>1.03065942728933E-2</v>
      </c>
      <c r="V129" s="359">
        <f>'4M - SPS'!V129</f>
        <v>1.0875464510930011E-2</v>
      </c>
      <c r="W129" s="359">
        <f>'4M - SPS'!W129</f>
        <v>1.0170309729079971E-2</v>
      </c>
      <c r="X129" s="359">
        <f>'4M - SPS'!X129</f>
        <v>3.6794746694729101E-3</v>
      </c>
      <c r="Y129" s="359">
        <f>'4M - SPS'!Y129</f>
        <v>3.7824294944282973E-3</v>
      </c>
      <c r="Z129" s="359">
        <f>'4M - SPS'!Z129</f>
        <v>2.1263741769710861E-3</v>
      </c>
      <c r="AA129" s="359">
        <f>'4M - SPS'!AA129</f>
        <v>2.3191431482804561E-3</v>
      </c>
      <c r="AB129" s="359">
        <f>'4M - SPS'!AB129</f>
        <v>2.4881768341410556E-3</v>
      </c>
      <c r="AC129" s="359">
        <f>'4M - SPS'!AC129</f>
        <v>3.0900184092566029E-3</v>
      </c>
      <c r="AD129" s="359">
        <f>'4M - SPS'!AD129</f>
        <v>3.6647229932064243E-3</v>
      </c>
      <c r="AE129" s="359">
        <f>'4M - SPS'!AE129</f>
        <v>3.9001967425907141E-3</v>
      </c>
      <c r="AF129" s="359">
        <f>'4M - SPS'!AF129</f>
        <v>1.1741180923042509E-2</v>
      </c>
      <c r="AG129" s="359">
        <f>'4M - SPS'!AG129</f>
        <v>1.03065942728933E-2</v>
      </c>
      <c r="AH129" s="359">
        <f>'4M - SPS'!AH129</f>
        <v>1.0875464510930011E-2</v>
      </c>
      <c r="AI129" s="359">
        <f>'4M - SPS'!AI129</f>
        <v>1.0170309729079971E-2</v>
      </c>
      <c r="AJ129" s="359">
        <f>'4M - SPS'!AJ129</f>
        <v>3.6794746694729101E-3</v>
      </c>
      <c r="AK129" s="359">
        <f>'4M - SPS'!AK129</f>
        <v>3.7824294944282973E-3</v>
      </c>
      <c r="AL129" s="359">
        <f>'4M - SPS'!AL129</f>
        <v>2.1263741769710861E-3</v>
      </c>
      <c r="AM129" s="359">
        <f>'4M - SPS'!AM129</f>
        <v>2.3191431482804561E-3</v>
      </c>
      <c r="AN129" s="359">
        <f>'4M - SPS'!AN129</f>
        <v>2.4881768341410556E-3</v>
      </c>
      <c r="AO129" s="359">
        <f>'4M - SPS'!AO129</f>
        <v>3.0900184092566029E-3</v>
      </c>
      <c r="AP129" s="359">
        <f>'4M - SPS'!AP129</f>
        <v>3.6647229932064243E-3</v>
      </c>
      <c r="AQ129" s="359">
        <f>'4M - SPS'!AQ129</f>
        <v>3.9001967425907141E-3</v>
      </c>
      <c r="AR129" s="359">
        <f>'4M - SPS'!AR129</f>
        <v>1.1741180923042509E-2</v>
      </c>
      <c r="AS129" s="359">
        <f>'4M - SPS'!AS129</f>
        <v>1.03065942728933E-2</v>
      </c>
      <c r="AT129" s="359">
        <f>'4M - SPS'!AT129</f>
        <v>1.0875464510930011E-2</v>
      </c>
      <c r="AU129" s="359">
        <f>'4M - SPS'!AU129</f>
        <v>1.0170309729079971E-2</v>
      </c>
      <c r="AV129" s="359">
        <f>'4M - SPS'!AV129</f>
        <v>3.6794746694729101E-3</v>
      </c>
      <c r="AW129" s="359">
        <f>'4M - SPS'!AW129</f>
        <v>3.7824294944282973E-3</v>
      </c>
      <c r="AX129" s="359">
        <f>'4M - SPS'!AX129</f>
        <v>2.1263741769710861E-3</v>
      </c>
      <c r="AY129" s="359">
        <f>'4M - SPS'!AY129</f>
        <v>2.3191431482804561E-3</v>
      </c>
    </row>
    <row r="130" spans="1:51" x14ac:dyDescent="0.25">
      <c r="A130" s="599"/>
      <c r="B130" s="242" t="s">
        <v>1</v>
      </c>
      <c r="C130" s="297">
        <f>'4M - SPS'!C130</f>
        <v>0</v>
      </c>
      <c r="D130" s="297">
        <f>'4M - SPS'!D130</f>
        <v>0</v>
      </c>
      <c r="E130" s="297">
        <f>'4M - SPS'!E130</f>
        <v>0</v>
      </c>
      <c r="F130" s="297">
        <f>'4M - SPS'!F130</f>
        <v>3.5109999999999998E-3</v>
      </c>
      <c r="G130" s="297">
        <f>'4M - SPS'!G130</f>
        <v>8.5800000000000008E-3</v>
      </c>
      <c r="H130" s="297">
        <f>'4M - SPS'!H130</f>
        <v>1.6403999999999998E-2</v>
      </c>
      <c r="I130" s="297">
        <f>'4M - SPS'!I130</f>
        <v>1.3702000000000001E-2</v>
      </c>
      <c r="J130" s="297">
        <f>'4M - SPS'!J130</f>
        <v>1.5133000000000001E-2</v>
      </c>
      <c r="K130" s="297">
        <f>'4M - SPS'!K130</f>
        <v>1.6902E-2</v>
      </c>
      <c r="L130" s="297">
        <f>'4M - SPS'!L130</f>
        <v>3.5460000000000001E-3</v>
      </c>
      <c r="M130" s="297">
        <f>'4M - SPS'!M130</f>
        <v>0</v>
      </c>
      <c r="N130" s="297">
        <f>'4M - SPS'!N130</f>
        <v>0</v>
      </c>
      <c r="O130" s="297">
        <f>'4M - SPS'!O130</f>
        <v>0</v>
      </c>
      <c r="P130" s="297">
        <f>'4M - SPS'!P130</f>
        <v>0</v>
      </c>
      <c r="Q130" s="359">
        <f>'4M - SPS'!Q130</f>
        <v>0</v>
      </c>
      <c r="R130" s="359">
        <f>'4M - SPS'!R130</f>
        <v>3.3809889248351661E-3</v>
      </c>
      <c r="S130" s="359">
        <f>'4M - SPS'!S130</f>
        <v>8.3279178840841919E-3</v>
      </c>
      <c r="T130" s="359">
        <f>'4M - SPS'!T130</f>
        <v>1.7139659200574055E-2</v>
      </c>
      <c r="U130" s="359">
        <f>'4M - SPS'!U130</f>
        <v>1.3815211154364175E-2</v>
      </c>
      <c r="V130" s="359">
        <f>'4M - SPS'!V130</f>
        <v>1.5274752790825605E-2</v>
      </c>
      <c r="W130" s="359">
        <f>'4M - SPS'!W130</f>
        <v>1.7297980040918967E-2</v>
      </c>
      <c r="X130" s="359">
        <f>'4M - SPS'!X130</f>
        <v>3.4518809785006759E-3</v>
      </c>
      <c r="Y130" s="359">
        <f>'4M - SPS'!Y130</f>
        <v>0</v>
      </c>
      <c r="Z130" s="359">
        <f>'4M - SPS'!Z130</f>
        <v>0</v>
      </c>
      <c r="AA130" s="359">
        <f>'4M - SPS'!AA130</f>
        <v>0</v>
      </c>
      <c r="AB130" s="359">
        <f>'4M - SPS'!AB130</f>
        <v>0</v>
      </c>
      <c r="AC130" s="359">
        <f>'4M - SPS'!AC130</f>
        <v>0</v>
      </c>
      <c r="AD130" s="359">
        <f>'4M - SPS'!AD130</f>
        <v>3.3809889248351661E-3</v>
      </c>
      <c r="AE130" s="359">
        <f>'4M - SPS'!AE130</f>
        <v>8.3279178840841919E-3</v>
      </c>
      <c r="AF130" s="359">
        <f>'4M - SPS'!AF130</f>
        <v>1.7139659200574055E-2</v>
      </c>
      <c r="AG130" s="359">
        <f>'4M - SPS'!AG130</f>
        <v>1.3815211154364175E-2</v>
      </c>
      <c r="AH130" s="359">
        <f>'4M - SPS'!AH130</f>
        <v>1.5274752790825605E-2</v>
      </c>
      <c r="AI130" s="359">
        <f>'4M - SPS'!AI130</f>
        <v>1.7297980040918967E-2</v>
      </c>
      <c r="AJ130" s="359">
        <f>'4M - SPS'!AJ130</f>
        <v>3.4518809785006759E-3</v>
      </c>
      <c r="AK130" s="359">
        <f>'4M - SPS'!AK130</f>
        <v>0</v>
      </c>
      <c r="AL130" s="359">
        <f>'4M - SPS'!AL130</f>
        <v>0</v>
      </c>
      <c r="AM130" s="359">
        <f>'4M - SPS'!AM130</f>
        <v>0</v>
      </c>
      <c r="AN130" s="359">
        <f>'4M - SPS'!AN130</f>
        <v>0</v>
      </c>
      <c r="AO130" s="359">
        <f>'4M - SPS'!AO130</f>
        <v>0</v>
      </c>
      <c r="AP130" s="359">
        <f>'4M - SPS'!AP130</f>
        <v>3.3809889248351661E-3</v>
      </c>
      <c r="AQ130" s="359">
        <f>'4M - SPS'!AQ130</f>
        <v>8.3279178840841919E-3</v>
      </c>
      <c r="AR130" s="359">
        <f>'4M - SPS'!AR130</f>
        <v>1.7139659200574055E-2</v>
      </c>
      <c r="AS130" s="359">
        <f>'4M - SPS'!AS130</f>
        <v>1.3815211154364175E-2</v>
      </c>
      <c r="AT130" s="359">
        <f>'4M - SPS'!AT130</f>
        <v>1.5274752790825605E-2</v>
      </c>
      <c r="AU130" s="359">
        <f>'4M - SPS'!AU130</f>
        <v>1.7297980040918967E-2</v>
      </c>
      <c r="AV130" s="359">
        <f>'4M - SPS'!AV130</f>
        <v>3.4518809785006759E-3</v>
      </c>
      <c r="AW130" s="359">
        <f>'4M - SPS'!AW130</f>
        <v>0</v>
      </c>
      <c r="AX130" s="359">
        <f>'4M - SPS'!AX130</f>
        <v>0</v>
      </c>
      <c r="AY130" s="359">
        <f>'4M - SPS'!AY130</f>
        <v>0</v>
      </c>
    </row>
    <row r="131" spans="1:51" x14ac:dyDescent="0.25">
      <c r="A131" s="599"/>
      <c r="B131" s="242" t="s">
        <v>22</v>
      </c>
      <c r="C131" s="297">
        <f>'4M - SPS'!C131</f>
        <v>4.8299999999999998E-4</v>
      </c>
      <c r="D131" s="297">
        <f>'4M - SPS'!D131</f>
        <v>6.0000000000000002E-6</v>
      </c>
      <c r="E131" s="297">
        <f>'4M - SPS'!E131</f>
        <v>7.2999999999999999E-5</v>
      </c>
      <c r="F131" s="297">
        <f>'4M - SPS'!F131</f>
        <v>3.68E-4</v>
      </c>
      <c r="G131" s="297">
        <f>'4M - SPS'!G131</f>
        <v>7.6000000000000004E-5</v>
      </c>
      <c r="H131" s="297">
        <f>'4M - SPS'!H131</f>
        <v>1.8100000000000001E-4</v>
      </c>
      <c r="I131" s="297">
        <f>'4M - SPS'!I131</f>
        <v>1.7699999999999999E-4</v>
      </c>
      <c r="J131" s="297">
        <f>'4M - SPS'!J131</f>
        <v>1.73E-4</v>
      </c>
      <c r="K131" s="297">
        <f>'4M - SPS'!K131</f>
        <v>1.7799999999999999E-4</v>
      </c>
      <c r="L131" s="297">
        <f>'4M - SPS'!L131</f>
        <v>5.8E-5</v>
      </c>
      <c r="M131" s="297">
        <f>'4M - SPS'!M131</f>
        <v>5.3000000000000001E-5</v>
      </c>
      <c r="N131" s="297">
        <f>'4M - SPS'!N131</f>
        <v>6.0000000000000002E-6</v>
      </c>
      <c r="O131" s="297">
        <f>'4M - SPS'!O131</f>
        <v>4.8299999999999998E-4</v>
      </c>
      <c r="P131" s="297">
        <f>'4M - SPS'!P131</f>
        <v>6.0000000000000002E-6</v>
      </c>
      <c r="Q131" s="359">
        <f>'4M - SPS'!Q131</f>
        <v>5.7573822210524179E-5</v>
      </c>
      <c r="R131" s="359">
        <f>'4M - SPS'!R131</f>
        <v>3.0844563321407343E-4</v>
      </c>
      <c r="S131" s="359">
        <f>'4M - SPS'!S131</f>
        <v>6.1968535550654578E-5</v>
      </c>
      <c r="T131" s="359">
        <f>'4M - SPS'!T131</f>
        <v>1.6228099745707828E-4</v>
      </c>
      <c r="U131" s="359">
        <f>'4M - SPS'!U131</f>
        <v>1.5524957971436274E-4</v>
      </c>
      <c r="V131" s="359">
        <f>'4M - SPS'!V131</f>
        <v>1.5079130449165536E-4</v>
      </c>
      <c r="W131" s="359">
        <f>'4M - SPS'!W131</f>
        <v>1.557807203171825E-4</v>
      </c>
      <c r="X131" s="359">
        <f>'4M - SPS'!X131</f>
        <v>4.8048690270132223E-5</v>
      </c>
      <c r="Y131" s="359">
        <f>'4M - SPS'!Y131</f>
        <v>4.3698253447733592E-5</v>
      </c>
      <c r="Z131" s="359">
        <f>'4M - SPS'!Z131</f>
        <v>4.5483922727548981E-6</v>
      </c>
      <c r="AA131" s="359">
        <f>'4M - SPS'!AA131</f>
        <v>4.028012025442619E-4</v>
      </c>
      <c r="AB131" s="359">
        <f>'4M - SPS'!AB131</f>
        <v>4.5756279889906636E-6</v>
      </c>
      <c r="AC131" s="359">
        <f>'4M - SPS'!AC131</f>
        <v>5.7573822210524179E-5</v>
      </c>
      <c r="AD131" s="359">
        <f>'4M - SPS'!AD131</f>
        <v>3.0844563321407343E-4</v>
      </c>
      <c r="AE131" s="359">
        <f>'4M - SPS'!AE131</f>
        <v>6.1968535550654578E-5</v>
      </c>
      <c r="AF131" s="359">
        <f>'4M - SPS'!AF131</f>
        <v>1.6228099745707828E-4</v>
      </c>
      <c r="AG131" s="359">
        <f>'4M - SPS'!AG131</f>
        <v>1.5524957971436274E-4</v>
      </c>
      <c r="AH131" s="359">
        <f>'4M - SPS'!AH131</f>
        <v>1.5079130449165536E-4</v>
      </c>
      <c r="AI131" s="359">
        <f>'4M - SPS'!AI131</f>
        <v>1.557807203171825E-4</v>
      </c>
      <c r="AJ131" s="359">
        <f>'4M - SPS'!AJ131</f>
        <v>4.8048690270132223E-5</v>
      </c>
      <c r="AK131" s="359">
        <f>'4M - SPS'!AK131</f>
        <v>4.3698253447733592E-5</v>
      </c>
      <c r="AL131" s="359">
        <f>'4M - SPS'!AL131</f>
        <v>4.5483922727548981E-6</v>
      </c>
      <c r="AM131" s="359">
        <f>'4M - SPS'!AM131</f>
        <v>4.028012025442619E-4</v>
      </c>
      <c r="AN131" s="359">
        <f>'4M - SPS'!AN131</f>
        <v>4.5756279889906636E-6</v>
      </c>
      <c r="AO131" s="359">
        <f>'4M - SPS'!AO131</f>
        <v>5.7573822210524179E-5</v>
      </c>
      <c r="AP131" s="359">
        <f>'4M - SPS'!AP131</f>
        <v>3.0844563321407343E-4</v>
      </c>
      <c r="AQ131" s="359">
        <f>'4M - SPS'!AQ131</f>
        <v>6.1968535550654578E-5</v>
      </c>
      <c r="AR131" s="359">
        <f>'4M - SPS'!AR131</f>
        <v>1.6228099745707828E-4</v>
      </c>
      <c r="AS131" s="359">
        <f>'4M - SPS'!AS131</f>
        <v>1.5524957971436274E-4</v>
      </c>
      <c r="AT131" s="359">
        <f>'4M - SPS'!AT131</f>
        <v>1.5079130449165536E-4</v>
      </c>
      <c r="AU131" s="359">
        <f>'4M - SPS'!AU131</f>
        <v>1.557807203171825E-4</v>
      </c>
      <c r="AV131" s="359">
        <f>'4M - SPS'!AV131</f>
        <v>4.8048690270132223E-5</v>
      </c>
      <c r="AW131" s="359">
        <f>'4M - SPS'!AW131</f>
        <v>4.3698253447733592E-5</v>
      </c>
      <c r="AX131" s="359">
        <f>'4M - SPS'!AX131</f>
        <v>4.5483922727548981E-6</v>
      </c>
      <c r="AY131" s="359">
        <f>'4M - SPS'!AY131</f>
        <v>4.028012025442619E-4</v>
      </c>
    </row>
    <row r="132" spans="1:51" x14ac:dyDescent="0.25">
      <c r="A132" s="599"/>
      <c r="B132" s="77" t="s">
        <v>9</v>
      </c>
      <c r="C132" s="297">
        <f>'4M - SPS'!C132</f>
        <v>4.2069999999999998E-3</v>
      </c>
      <c r="D132" s="297">
        <f>'4M - SPS'!D132</f>
        <v>3.7929999999999999E-3</v>
      </c>
      <c r="E132" s="297">
        <f>'4M - SPS'!E132</f>
        <v>4.1240000000000001E-3</v>
      </c>
      <c r="F132" s="297">
        <f>'4M - SPS'!F132</f>
        <v>3.4789999999999999E-3</v>
      </c>
      <c r="G132" s="297">
        <f>'4M - SPS'!G132</f>
        <v>3.1229999999999999E-3</v>
      </c>
      <c r="H132" s="297">
        <f>'4M - SPS'!H132</f>
        <v>0</v>
      </c>
      <c r="I132" s="297">
        <f>'4M - SPS'!I132</f>
        <v>0</v>
      </c>
      <c r="J132" s="297">
        <f>'4M - SPS'!J132</f>
        <v>0</v>
      </c>
      <c r="K132" s="297">
        <f>'4M - SPS'!K132</f>
        <v>9.4739999999999998E-3</v>
      </c>
      <c r="L132" s="297">
        <f>'4M - SPS'!L132</f>
        <v>4.065E-3</v>
      </c>
      <c r="M132" s="297">
        <f>'4M - SPS'!M132</f>
        <v>3.2629999999999998E-3</v>
      </c>
      <c r="N132" s="297">
        <f>'4M - SPS'!N132</f>
        <v>3.1930000000000001E-3</v>
      </c>
      <c r="O132" s="297">
        <f>'4M - SPS'!O132</f>
        <v>4.2069999999999998E-3</v>
      </c>
      <c r="P132" s="297">
        <f>'4M - SPS'!P132</f>
        <v>3.7929999999999999E-3</v>
      </c>
      <c r="Q132" s="359">
        <f>'4M - SPS'!Q132</f>
        <v>3.657674190126053E-3</v>
      </c>
      <c r="R132" s="359">
        <f>'4M - SPS'!R132</f>
        <v>3.2276247303696993E-3</v>
      </c>
      <c r="S132" s="359">
        <f>'4M - SPS'!S132</f>
        <v>2.8176465693672804E-3</v>
      </c>
      <c r="T132" s="359">
        <f>'4M - SPS'!T132</f>
        <v>0</v>
      </c>
      <c r="U132" s="359">
        <f>'4M - SPS'!U132</f>
        <v>0</v>
      </c>
      <c r="V132" s="359">
        <f>'4M - SPS'!V132</f>
        <v>0</v>
      </c>
      <c r="W132" s="359">
        <f>'4M - SPS'!W132</f>
        <v>9.3030628938403359E-3</v>
      </c>
      <c r="X132" s="359">
        <f>'4M - SPS'!X132</f>
        <v>3.7568804775965805E-3</v>
      </c>
      <c r="Y132" s="359">
        <f>'4M - SPS'!Y132</f>
        <v>2.9699402841275682E-3</v>
      </c>
      <c r="Z132" s="359">
        <f>'4M - SPS'!Z132</f>
        <v>2.9110129505795254E-3</v>
      </c>
      <c r="AA132" s="359">
        <f>'4M - SPS'!AA132</f>
        <v>3.8972984960143351E-3</v>
      </c>
      <c r="AB132" s="359">
        <f>'4M - SPS'!AB132</f>
        <v>3.4666942568043462E-3</v>
      </c>
      <c r="AC132" s="359">
        <f>'4M - SPS'!AC132</f>
        <v>3.657674190126053E-3</v>
      </c>
      <c r="AD132" s="359">
        <f>'4M - SPS'!AD132</f>
        <v>3.2276247303696993E-3</v>
      </c>
      <c r="AE132" s="359">
        <f>'4M - SPS'!AE132</f>
        <v>2.8176465693672804E-3</v>
      </c>
      <c r="AF132" s="359">
        <f>'4M - SPS'!AF132</f>
        <v>0</v>
      </c>
      <c r="AG132" s="359">
        <f>'4M - SPS'!AG132</f>
        <v>0</v>
      </c>
      <c r="AH132" s="359">
        <f>'4M - SPS'!AH132</f>
        <v>0</v>
      </c>
      <c r="AI132" s="359">
        <f>'4M - SPS'!AI132</f>
        <v>9.3030628938403359E-3</v>
      </c>
      <c r="AJ132" s="359">
        <f>'4M - SPS'!AJ132</f>
        <v>3.7568804775965805E-3</v>
      </c>
      <c r="AK132" s="359">
        <f>'4M - SPS'!AK132</f>
        <v>2.9699402841275682E-3</v>
      </c>
      <c r="AL132" s="359">
        <f>'4M - SPS'!AL132</f>
        <v>2.9110129505795254E-3</v>
      </c>
      <c r="AM132" s="359">
        <f>'4M - SPS'!AM132</f>
        <v>3.8972984960143351E-3</v>
      </c>
      <c r="AN132" s="359">
        <f>'4M - SPS'!AN132</f>
        <v>3.4666942568043462E-3</v>
      </c>
      <c r="AO132" s="359">
        <f>'4M - SPS'!AO132</f>
        <v>3.657674190126053E-3</v>
      </c>
      <c r="AP132" s="359">
        <f>'4M - SPS'!AP132</f>
        <v>3.2276247303696993E-3</v>
      </c>
      <c r="AQ132" s="359">
        <f>'4M - SPS'!AQ132</f>
        <v>2.8176465693672804E-3</v>
      </c>
      <c r="AR132" s="359">
        <f>'4M - SPS'!AR132</f>
        <v>0</v>
      </c>
      <c r="AS132" s="359">
        <f>'4M - SPS'!AS132</f>
        <v>0</v>
      </c>
      <c r="AT132" s="359">
        <f>'4M - SPS'!AT132</f>
        <v>0</v>
      </c>
      <c r="AU132" s="359">
        <f>'4M - SPS'!AU132</f>
        <v>9.3030628938403359E-3</v>
      </c>
      <c r="AV132" s="359">
        <f>'4M - SPS'!AV132</f>
        <v>3.7568804775965805E-3</v>
      </c>
      <c r="AW132" s="359">
        <f>'4M - SPS'!AW132</f>
        <v>2.9699402841275682E-3</v>
      </c>
      <c r="AX132" s="359">
        <f>'4M - SPS'!AX132</f>
        <v>2.9110129505795254E-3</v>
      </c>
      <c r="AY132" s="359">
        <f>'4M - SPS'!AY132</f>
        <v>3.8972984960143351E-3</v>
      </c>
    </row>
    <row r="133" spans="1:51" x14ac:dyDescent="0.25">
      <c r="A133" s="599"/>
      <c r="B133" s="77" t="s">
        <v>3</v>
      </c>
      <c r="C133" s="297">
        <f>'4M - SPS'!C133</f>
        <v>4.2069999999999998E-3</v>
      </c>
      <c r="D133" s="297">
        <f>'4M - SPS'!D133</f>
        <v>3.787E-3</v>
      </c>
      <c r="E133" s="297">
        <f>'4M - SPS'!E133</f>
        <v>3.986E-3</v>
      </c>
      <c r="F133" s="297">
        <f>'4M - SPS'!F133</f>
        <v>2.6090000000000002E-3</v>
      </c>
      <c r="G133" s="297">
        <f>'4M - SPS'!G133</f>
        <v>5.9420000000000002E-3</v>
      </c>
      <c r="H133" s="297">
        <f>'4M - SPS'!H133</f>
        <v>1.6067999999999999E-2</v>
      </c>
      <c r="I133" s="297">
        <f>'4M - SPS'!I133</f>
        <v>1.3556E-2</v>
      </c>
      <c r="J133" s="297">
        <f>'4M - SPS'!J133</f>
        <v>1.4933E-2</v>
      </c>
      <c r="K133" s="297">
        <f>'4M - SPS'!K133</f>
        <v>1.5493E-2</v>
      </c>
      <c r="L133" s="297">
        <f>'4M - SPS'!L133</f>
        <v>3.3899999999999998E-3</v>
      </c>
      <c r="M133" s="297">
        <f>'4M - SPS'!M133</f>
        <v>3.1089999999999998E-3</v>
      </c>
      <c r="N133" s="297">
        <f>'4M - SPS'!N133</f>
        <v>3.192E-3</v>
      </c>
      <c r="O133" s="297">
        <f>'4M - SPS'!O133</f>
        <v>4.2069999999999998E-3</v>
      </c>
      <c r="P133" s="297">
        <f>'4M - SPS'!P133</f>
        <v>3.787E-3</v>
      </c>
      <c r="Q133" s="359">
        <f>'4M - SPS'!Q133</f>
        <v>3.5869594089475093E-3</v>
      </c>
      <c r="R133" s="359">
        <f>'4M - SPS'!R133</f>
        <v>2.4466934737691118E-3</v>
      </c>
      <c r="S133" s="359">
        <f>'4M - SPS'!S133</f>
        <v>5.5928870581329381E-3</v>
      </c>
      <c r="T133" s="359">
        <f>'4M - SPS'!T133</f>
        <v>1.6763782272094924E-2</v>
      </c>
      <c r="U133" s="359">
        <f>'4M - SPS'!U133</f>
        <v>1.3657600974697079E-2</v>
      </c>
      <c r="V133" s="359">
        <f>'4M - SPS'!V133</f>
        <v>1.5059605374347598E-2</v>
      </c>
      <c r="W133" s="359">
        <f>'4M - SPS'!W133</f>
        <v>1.5757038811586303E-2</v>
      </c>
      <c r="X133" s="359">
        <f>'4M - SPS'!X133</f>
        <v>3.218366832802941E-3</v>
      </c>
      <c r="Y133" s="359">
        <f>'4M - SPS'!Y133</f>
        <v>2.9024951629601126E-3</v>
      </c>
      <c r="Z133" s="359">
        <f>'4M - SPS'!Z133</f>
        <v>2.9730841769020663E-3</v>
      </c>
      <c r="AA133" s="359">
        <f>'4M - SPS'!AA133</f>
        <v>3.9566344268990262E-3</v>
      </c>
      <c r="AB133" s="359">
        <f>'4M - SPS'!AB133</f>
        <v>3.5176333574623809E-3</v>
      </c>
      <c r="AC133" s="359">
        <f>'4M - SPS'!AC133</f>
        <v>3.5869594089475093E-3</v>
      </c>
      <c r="AD133" s="359">
        <f>'4M - SPS'!AD133</f>
        <v>2.4466934737691118E-3</v>
      </c>
      <c r="AE133" s="359">
        <f>'4M - SPS'!AE133</f>
        <v>5.5928870581329381E-3</v>
      </c>
      <c r="AF133" s="359">
        <f>'4M - SPS'!AF133</f>
        <v>1.6763782272094924E-2</v>
      </c>
      <c r="AG133" s="359">
        <f>'4M - SPS'!AG133</f>
        <v>1.3657600974697079E-2</v>
      </c>
      <c r="AH133" s="359">
        <f>'4M - SPS'!AH133</f>
        <v>1.5059605374347598E-2</v>
      </c>
      <c r="AI133" s="359">
        <f>'4M - SPS'!AI133</f>
        <v>1.5757038811586303E-2</v>
      </c>
      <c r="AJ133" s="359">
        <f>'4M - SPS'!AJ133</f>
        <v>3.218366832802941E-3</v>
      </c>
      <c r="AK133" s="359">
        <f>'4M - SPS'!AK133</f>
        <v>2.9024951629601126E-3</v>
      </c>
      <c r="AL133" s="359">
        <f>'4M - SPS'!AL133</f>
        <v>2.9730841769020663E-3</v>
      </c>
      <c r="AM133" s="359">
        <f>'4M - SPS'!AM133</f>
        <v>3.9566344268990262E-3</v>
      </c>
      <c r="AN133" s="359">
        <f>'4M - SPS'!AN133</f>
        <v>3.5176333574623809E-3</v>
      </c>
      <c r="AO133" s="359">
        <f>'4M - SPS'!AO133</f>
        <v>3.5869594089475093E-3</v>
      </c>
      <c r="AP133" s="359">
        <f>'4M - SPS'!AP133</f>
        <v>2.4466934737691118E-3</v>
      </c>
      <c r="AQ133" s="359">
        <f>'4M - SPS'!AQ133</f>
        <v>5.5928870581329381E-3</v>
      </c>
      <c r="AR133" s="359">
        <f>'4M - SPS'!AR133</f>
        <v>1.6763782272094924E-2</v>
      </c>
      <c r="AS133" s="359">
        <f>'4M - SPS'!AS133</f>
        <v>1.3657600974697079E-2</v>
      </c>
      <c r="AT133" s="359">
        <f>'4M - SPS'!AT133</f>
        <v>1.5059605374347598E-2</v>
      </c>
      <c r="AU133" s="359">
        <f>'4M - SPS'!AU133</f>
        <v>1.5757038811586303E-2</v>
      </c>
      <c r="AV133" s="359">
        <f>'4M - SPS'!AV133</f>
        <v>3.218366832802941E-3</v>
      </c>
      <c r="AW133" s="359">
        <f>'4M - SPS'!AW133</f>
        <v>2.9024951629601126E-3</v>
      </c>
      <c r="AX133" s="359">
        <f>'4M - SPS'!AX133</f>
        <v>2.9730841769020663E-3</v>
      </c>
      <c r="AY133" s="359">
        <f>'4M - SPS'!AY133</f>
        <v>3.9566344268990262E-3</v>
      </c>
    </row>
    <row r="134" spans="1:51" x14ac:dyDescent="0.25">
      <c r="A134" s="599"/>
      <c r="B134" s="77" t="s">
        <v>4</v>
      </c>
      <c r="C134" s="297">
        <f>'4M - SPS'!C134</f>
        <v>3.1189999999999998E-3</v>
      </c>
      <c r="D134" s="297">
        <f>'4M - SPS'!D134</f>
        <v>3.0799999999999998E-3</v>
      </c>
      <c r="E134" s="297">
        <f>'4M - SPS'!E134</f>
        <v>3.2780000000000001E-3</v>
      </c>
      <c r="F134" s="297">
        <f>'4M - SPS'!F134</f>
        <v>3.725E-3</v>
      </c>
      <c r="G134" s="297">
        <f>'4M - SPS'!G134</f>
        <v>4.3239999999999997E-3</v>
      </c>
      <c r="H134" s="297">
        <f>'4M - SPS'!H134</f>
        <v>1.112E-2</v>
      </c>
      <c r="I134" s="297">
        <f>'4M - SPS'!I134</f>
        <v>1.0066E-2</v>
      </c>
      <c r="J134" s="297">
        <f>'4M - SPS'!J134</f>
        <v>1.0602E-2</v>
      </c>
      <c r="K134" s="297">
        <f>'4M - SPS'!K134</f>
        <v>9.3989999999999994E-3</v>
      </c>
      <c r="L134" s="297">
        <f>'4M - SPS'!L134</f>
        <v>4.0549999999999996E-3</v>
      </c>
      <c r="M134" s="297">
        <f>'4M - SPS'!M134</f>
        <v>3.9379999999999997E-3</v>
      </c>
      <c r="N134" s="297">
        <f>'4M - SPS'!N134</f>
        <v>2.4780000000000002E-3</v>
      </c>
      <c r="O134" s="297">
        <f>'4M - SPS'!O134</f>
        <v>3.1189999999999998E-3</v>
      </c>
      <c r="P134" s="297">
        <f>'4M - SPS'!P134</f>
        <v>3.0799999999999998E-3</v>
      </c>
      <c r="Q134" s="359">
        <f>'4M - SPS'!Q134</f>
        <v>2.9003478303446517E-3</v>
      </c>
      <c r="R134" s="359">
        <f>'4M - SPS'!R134</f>
        <v>3.4959682632343747E-3</v>
      </c>
      <c r="S134" s="359">
        <f>'4M - SPS'!S134</f>
        <v>3.9833738259187528E-3</v>
      </c>
      <c r="T134" s="359">
        <f>'4M - SPS'!T134</f>
        <v>1.1308318196889659E-2</v>
      </c>
      <c r="U134" s="359">
        <f>'4M - SPS'!U134</f>
        <v>9.9314286978645031E-3</v>
      </c>
      <c r="V134" s="359">
        <f>'4M - SPS'!V134</f>
        <v>1.0438261586886658E-2</v>
      </c>
      <c r="W134" s="359">
        <f>'4M - SPS'!W134</f>
        <v>9.2235229415686126E-3</v>
      </c>
      <c r="X134" s="359">
        <f>'4M - SPS'!X134</f>
        <v>3.8013910003052006E-3</v>
      </c>
      <c r="Y134" s="359">
        <f>'4M - SPS'!Y134</f>
        <v>3.649345445870443E-3</v>
      </c>
      <c r="Z134" s="359">
        <f>'4M - SPS'!Z134</f>
        <v>2.2624713948155707E-3</v>
      </c>
      <c r="AA134" s="359">
        <f>'4M - SPS'!AA134</f>
        <v>2.8722022775852555E-3</v>
      </c>
      <c r="AB134" s="359">
        <f>'4M - SPS'!AB134</f>
        <v>2.8133763344654283E-3</v>
      </c>
      <c r="AC134" s="359">
        <f>'4M - SPS'!AC134</f>
        <v>2.9003478303446517E-3</v>
      </c>
      <c r="AD134" s="359">
        <f>'4M - SPS'!AD134</f>
        <v>3.4959682632343747E-3</v>
      </c>
      <c r="AE134" s="359">
        <f>'4M - SPS'!AE134</f>
        <v>3.9833738259187528E-3</v>
      </c>
      <c r="AF134" s="359">
        <f>'4M - SPS'!AF134</f>
        <v>1.1308318196889659E-2</v>
      </c>
      <c r="AG134" s="359">
        <f>'4M - SPS'!AG134</f>
        <v>9.9314286978645031E-3</v>
      </c>
      <c r="AH134" s="359">
        <f>'4M - SPS'!AH134</f>
        <v>1.0438261586886658E-2</v>
      </c>
      <c r="AI134" s="359">
        <f>'4M - SPS'!AI134</f>
        <v>9.2235229415686126E-3</v>
      </c>
      <c r="AJ134" s="359">
        <f>'4M - SPS'!AJ134</f>
        <v>3.8013910003052006E-3</v>
      </c>
      <c r="AK134" s="359">
        <f>'4M - SPS'!AK134</f>
        <v>3.649345445870443E-3</v>
      </c>
      <c r="AL134" s="359">
        <f>'4M - SPS'!AL134</f>
        <v>2.2624713948155707E-3</v>
      </c>
      <c r="AM134" s="359">
        <f>'4M - SPS'!AM134</f>
        <v>2.8722022775852555E-3</v>
      </c>
      <c r="AN134" s="359">
        <f>'4M - SPS'!AN134</f>
        <v>2.8133763344654283E-3</v>
      </c>
      <c r="AO134" s="359">
        <f>'4M - SPS'!AO134</f>
        <v>2.9003478303446517E-3</v>
      </c>
      <c r="AP134" s="359">
        <f>'4M - SPS'!AP134</f>
        <v>3.4959682632343747E-3</v>
      </c>
      <c r="AQ134" s="359">
        <f>'4M - SPS'!AQ134</f>
        <v>3.9833738259187528E-3</v>
      </c>
      <c r="AR134" s="359">
        <f>'4M - SPS'!AR134</f>
        <v>1.1308318196889659E-2</v>
      </c>
      <c r="AS134" s="359">
        <f>'4M - SPS'!AS134</f>
        <v>9.9314286978645031E-3</v>
      </c>
      <c r="AT134" s="359">
        <f>'4M - SPS'!AT134</f>
        <v>1.0438261586886658E-2</v>
      </c>
      <c r="AU134" s="359">
        <f>'4M - SPS'!AU134</f>
        <v>9.2235229415686126E-3</v>
      </c>
      <c r="AV134" s="359">
        <f>'4M - SPS'!AV134</f>
        <v>3.8013910003052006E-3</v>
      </c>
      <c r="AW134" s="359">
        <f>'4M - SPS'!AW134</f>
        <v>3.649345445870443E-3</v>
      </c>
      <c r="AX134" s="359">
        <f>'4M - SPS'!AX134</f>
        <v>2.2624713948155707E-3</v>
      </c>
      <c r="AY134" s="359">
        <f>'4M - SPS'!AY134</f>
        <v>2.8722022775852555E-3</v>
      </c>
    </row>
    <row r="135" spans="1:51" x14ac:dyDescent="0.25">
      <c r="A135" s="599"/>
      <c r="B135" s="77" t="s">
        <v>5</v>
      </c>
      <c r="C135" s="297">
        <f>'4M - SPS'!C135</f>
        <v>2.643E-3</v>
      </c>
      <c r="D135" s="297">
        <f>'4M - SPS'!D135</f>
        <v>2.7320000000000001E-3</v>
      </c>
      <c r="E135" s="297">
        <f>'4M - SPS'!E135</f>
        <v>2.8240000000000001E-3</v>
      </c>
      <c r="F135" s="297">
        <f>'4M - SPS'!F135</f>
        <v>2.8860000000000001E-3</v>
      </c>
      <c r="G135" s="297">
        <f>'4M - SPS'!G135</f>
        <v>3.568E-3</v>
      </c>
      <c r="H135" s="297">
        <f>'4M - SPS'!H135</f>
        <v>9.4900000000000002E-3</v>
      </c>
      <c r="I135" s="297">
        <f>'4M - SPS'!I135</f>
        <v>8.7889999999999999E-3</v>
      </c>
      <c r="J135" s="297">
        <f>'4M - SPS'!J135</f>
        <v>9.0760000000000007E-3</v>
      </c>
      <c r="K135" s="297">
        <f>'4M - SPS'!K135</f>
        <v>8.6409999999999994E-3</v>
      </c>
      <c r="L135" s="297">
        <f>'4M - SPS'!L135</f>
        <v>3.3189999999999999E-3</v>
      </c>
      <c r="M135" s="297">
        <f>'4M - SPS'!M135</f>
        <v>3.424E-3</v>
      </c>
      <c r="N135" s="297">
        <f>'4M - SPS'!N135</f>
        <v>2.333E-3</v>
      </c>
      <c r="O135" s="297">
        <f>'4M - SPS'!O135</f>
        <v>2.643E-3</v>
      </c>
      <c r="P135" s="297">
        <f>'4M - SPS'!P135</f>
        <v>2.7320000000000001E-3</v>
      </c>
      <c r="Q135" s="359">
        <f>'4M - SPS'!Q135</f>
        <v>2.4663552230189505E-3</v>
      </c>
      <c r="R135" s="359">
        <f>'4M - SPS'!R135</f>
        <v>2.6618576910220812E-3</v>
      </c>
      <c r="S135" s="359">
        <f>'4M - SPS'!S135</f>
        <v>3.2351217899887503E-3</v>
      </c>
      <c r="T135" s="359">
        <f>'4M - SPS'!T135</f>
        <v>9.5463486409639135E-3</v>
      </c>
      <c r="U135" s="359">
        <f>'4M - SPS'!U135</f>
        <v>8.5916486569736772E-3</v>
      </c>
      <c r="V135" s="359">
        <f>'4M - SPS'!V135</f>
        <v>8.8404129173725865E-3</v>
      </c>
      <c r="W135" s="359">
        <f>'4M - SPS'!W135</f>
        <v>8.4305106127225433E-3</v>
      </c>
      <c r="X135" s="359">
        <f>'4M - SPS'!X135</f>
        <v>3.0629104514399231E-3</v>
      </c>
      <c r="Y135" s="359">
        <f>'4M - SPS'!Y135</f>
        <v>3.1295768922189682E-3</v>
      </c>
      <c r="Z135" s="359">
        <f>'4M - SPS'!Z135</f>
        <v>2.1082725198418198E-3</v>
      </c>
      <c r="AA135" s="359">
        <f>'4M - SPS'!AA135</f>
        <v>2.4010320670554129E-3</v>
      </c>
      <c r="AB135" s="359">
        <f>'4M - SPS'!AB135</f>
        <v>2.4658614444414456E-3</v>
      </c>
      <c r="AC135" s="359">
        <f>'4M - SPS'!AC135</f>
        <v>2.4663552230189505E-3</v>
      </c>
      <c r="AD135" s="359">
        <f>'4M - SPS'!AD135</f>
        <v>2.6618576910220812E-3</v>
      </c>
      <c r="AE135" s="359">
        <f>'4M - SPS'!AE135</f>
        <v>3.2351217899887503E-3</v>
      </c>
      <c r="AF135" s="359">
        <f>'4M - SPS'!AF135</f>
        <v>9.5463486409639135E-3</v>
      </c>
      <c r="AG135" s="359">
        <f>'4M - SPS'!AG135</f>
        <v>8.5916486569736772E-3</v>
      </c>
      <c r="AH135" s="359">
        <f>'4M - SPS'!AH135</f>
        <v>8.8404129173725865E-3</v>
      </c>
      <c r="AI135" s="359">
        <f>'4M - SPS'!AI135</f>
        <v>8.4305106127225433E-3</v>
      </c>
      <c r="AJ135" s="359">
        <f>'4M - SPS'!AJ135</f>
        <v>3.0629104514399231E-3</v>
      </c>
      <c r="AK135" s="359">
        <f>'4M - SPS'!AK135</f>
        <v>3.1295768922189682E-3</v>
      </c>
      <c r="AL135" s="359">
        <f>'4M - SPS'!AL135</f>
        <v>2.1082725198418198E-3</v>
      </c>
      <c r="AM135" s="359">
        <f>'4M - SPS'!AM135</f>
        <v>2.4010320670554129E-3</v>
      </c>
      <c r="AN135" s="359">
        <f>'4M - SPS'!AN135</f>
        <v>2.4658614444414456E-3</v>
      </c>
      <c r="AO135" s="359">
        <f>'4M - SPS'!AO135</f>
        <v>2.4663552230189505E-3</v>
      </c>
      <c r="AP135" s="359">
        <f>'4M - SPS'!AP135</f>
        <v>2.6618576910220812E-3</v>
      </c>
      <c r="AQ135" s="359">
        <f>'4M - SPS'!AQ135</f>
        <v>3.2351217899887503E-3</v>
      </c>
      <c r="AR135" s="359">
        <f>'4M - SPS'!AR135</f>
        <v>9.5463486409639135E-3</v>
      </c>
      <c r="AS135" s="359">
        <f>'4M - SPS'!AS135</f>
        <v>8.5916486569736772E-3</v>
      </c>
      <c r="AT135" s="359">
        <f>'4M - SPS'!AT135</f>
        <v>8.8404129173725865E-3</v>
      </c>
      <c r="AU135" s="359">
        <f>'4M - SPS'!AU135</f>
        <v>8.4305106127225433E-3</v>
      </c>
      <c r="AV135" s="359">
        <f>'4M - SPS'!AV135</f>
        <v>3.0629104514399231E-3</v>
      </c>
      <c r="AW135" s="359">
        <f>'4M - SPS'!AW135</f>
        <v>3.1295768922189682E-3</v>
      </c>
      <c r="AX135" s="359">
        <f>'4M - SPS'!AX135</f>
        <v>2.1082725198418198E-3</v>
      </c>
      <c r="AY135" s="359">
        <f>'4M - SPS'!AY135</f>
        <v>2.4010320670554129E-3</v>
      </c>
    </row>
    <row r="136" spans="1:51" x14ac:dyDescent="0.25">
      <c r="A136" s="599"/>
      <c r="B136" s="77" t="s">
        <v>23</v>
      </c>
      <c r="C136" s="297">
        <f>'4M - SPS'!C136</f>
        <v>2.643E-3</v>
      </c>
      <c r="D136" s="297">
        <f>'4M - SPS'!D136</f>
        <v>2.7320000000000001E-3</v>
      </c>
      <c r="E136" s="297">
        <f>'4M - SPS'!E136</f>
        <v>2.8240000000000001E-3</v>
      </c>
      <c r="F136" s="297">
        <f>'4M - SPS'!F136</f>
        <v>2.8860000000000001E-3</v>
      </c>
      <c r="G136" s="297">
        <f>'4M - SPS'!G136</f>
        <v>3.568E-3</v>
      </c>
      <c r="H136" s="297">
        <f>'4M - SPS'!H136</f>
        <v>9.4900000000000002E-3</v>
      </c>
      <c r="I136" s="297">
        <f>'4M - SPS'!I136</f>
        <v>8.7889999999999999E-3</v>
      </c>
      <c r="J136" s="297">
        <f>'4M - SPS'!J136</f>
        <v>9.0760000000000007E-3</v>
      </c>
      <c r="K136" s="297">
        <f>'4M - SPS'!K136</f>
        <v>8.6409999999999994E-3</v>
      </c>
      <c r="L136" s="297">
        <f>'4M - SPS'!L136</f>
        <v>3.3189999999999999E-3</v>
      </c>
      <c r="M136" s="297">
        <f>'4M - SPS'!M136</f>
        <v>3.424E-3</v>
      </c>
      <c r="N136" s="297">
        <f>'4M - SPS'!N136</f>
        <v>2.333E-3</v>
      </c>
      <c r="O136" s="297">
        <f>'4M - SPS'!O136</f>
        <v>2.643E-3</v>
      </c>
      <c r="P136" s="297">
        <f>'4M - SPS'!P136</f>
        <v>2.7320000000000001E-3</v>
      </c>
      <c r="Q136" s="359">
        <f>'4M - SPS'!Q136</f>
        <v>2.4663552230189505E-3</v>
      </c>
      <c r="R136" s="359">
        <f>'4M - SPS'!R136</f>
        <v>2.6618576910220812E-3</v>
      </c>
      <c r="S136" s="359">
        <f>'4M - SPS'!S136</f>
        <v>3.2351217899887503E-3</v>
      </c>
      <c r="T136" s="359">
        <f>'4M - SPS'!T136</f>
        <v>9.5463486409639135E-3</v>
      </c>
      <c r="U136" s="359">
        <f>'4M - SPS'!U136</f>
        <v>8.5916486569736772E-3</v>
      </c>
      <c r="V136" s="359">
        <f>'4M - SPS'!V136</f>
        <v>8.8404129173725865E-3</v>
      </c>
      <c r="W136" s="359">
        <f>'4M - SPS'!W136</f>
        <v>8.4305106127225433E-3</v>
      </c>
      <c r="X136" s="359">
        <f>'4M - SPS'!X136</f>
        <v>3.0629104514399231E-3</v>
      </c>
      <c r="Y136" s="359">
        <f>'4M - SPS'!Y136</f>
        <v>3.1295768922189682E-3</v>
      </c>
      <c r="Z136" s="359">
        <f>'4M - SPS'!Z136</f>
        <v>2.1082725198418198E-3</v>
      </c>
      <c r="AA136" s="359">
        <f>'4M - SPS'!AA136</f>
        <v>2.4010320670554129E-3</v>
      </c>
      <c r="AB136" s="359">
        <f>'4M - SPS'!AB136</f>
        <v>2.4658614444414456E-3</v>
      </c>
      <c r="AC136" s="359">
        <f>'4M - SPS'!AC136</f>
        <v>2.4663552230189505E-3</v>
      </c>
      <c r="AD136" s="359">
        <f>'4M - SPS'!AD136</f>
        <v>2.6618576910220812E-3</v>
      </c>
      <c r="AE136" s="359">
        <f>'4M - SPS'!AE136</f>
        <v>3.2351217899887503E-3</v>
      </c>
      <c r="AF136" s="359">
        <f>'4M - SPS'!AF136</f>
        <v>9.5463486409639135E-3</v>
      </c>
      <c r="AG136" s="359">
        <f>'4M - SPS'!AG136</f>
        <v>8.5916486569736772E-3</v>
      </c>
      <c r="AH136" s="359">
        <f>'4M - SPS'!AH136</f>
        <v>8.8404129173725865E-3</v>
      </c>
      <c r="AI136" s="359">
        <f>'4M - SPS'!AI136</f>
        <v>8.4305106127225433E-3</v>
      </c>
      <c r="AJ136" s="359">
        <f>'4M - SPS'!AJ136</f>
        <v>3.0629104514399231E-3</v>
      </c>
      <c r="AK136" s="359">
        <f>'4M - SPS'!AK136</f>
        <v>3.1295768922189682E-3</v>
      </c>
      <c r="AL136" s="359">
        <f>'4M - SPS'!AL136</f>
        <v>2.1082725198418198E-3</v>
      </c>
      <c r="AM136" s="359">
        <f>'4M - SPS'!AM136</f>
        <v>2.4010320670554129E-3</v>
      </c>
      <c r="AN136" s="359">
        <f>'4M - SPS'!AN136</f>
        <v>2.4658614444414456E-3</v>
      </c>
      <c r="AO136" s="359">
        <f>'4M - SPS'!AO136</f>
        <v>2.4663552230189505E-3</v>
      </c>
      <c r="AP136" s="359">
        <f>'4M - SPS'!AP136</f>
        <v>2.6618576910220812E-3</v>
      </c>
      <c r="AQ136" s="359">
        <f>'4M - SPS'!AQ136</f>
        <v>3.2351217899887503E-3</v>
      </c>
      <c r="AR136" s="359">
        <f>'4M - SPS'!AR136</f>
        <v>9.5463486409639135E-3</v>
      </c>
      <c r="AS136" s="359">
        <f>'4M - SPS'!AS136</f>
        <v>8.5916486569736772E-3</v>
      </c>
      <c r="AT136" s="359">
        <f>'4M - SPS'!AT136</f>
        <v>8.8404129173725865E-3</v>
      </c>
      <c r="AU136" s="359">
        <f>'4M - SPS'!AU136</f>
        <v>8.4305106127225433E-3</v>
      </c>
      <c r="AV136" s="359">
        <f>'4M - SPS'!AV136</f>
        <v>3.0629104514399231E-3</v>
      </c>
      <c r="AW136" s="359">
        <f>'4M - SPS'!AW136</f>
        <v>3.1295768922189682E-3</v>
      </c>
      <c r="AX136" s="359">
        <f>'4M - SPS'!AX136</f>
        <v>2.1082725198418198E-3</v>
      </c>
      <c r="AY136" s="359">
        <f>'4M - SPS'!AY136</f>
        <v>2.4010320670554129E-3</v>
      </c>
    </row>
    <row r="137" spans="1:51" x14ac:dyDescent="0.25">
      <c r="A137" s="599"/>
      <c r="B137" s="77" t="s">
        <v>24</v>
      </c>
      <c r="C137" s="297">
        <f>'4M - SPS'!C137</f>
        <v>2.643E-3</v>
      </c>
      <c r="D137" s="297">
        <f>'4M - SPS'!D137</f>
        <v>2.7320000000000001E-3</v>
      </c>
      <c r="E137" s="297">
        <f>'4M - SPS'!E137</f>
        <v>2.8240000000000001E-3</v>
      </c>
      <c r="F137" s="297">
        <f>'4M - SPS'!F137</f>
        <v>2.8860000000000001E-3</v>
      </c>
      <c r="G137" s="297">
        <f>'4M - SPS'!G137</f>
        <v>3.568E-3</v>
      </c>
      <c r="H137" s="297">
        <f>'4M - SPS'!H137</f>
        <v>9.4900000000000002E-3</v>
      </c>
      <c r="I137" s="297">
        <f>'4M - SPS'!I137</f>
        <v>8.7889999999999999E-3</v>
      </c>
      <c r="J137" s="297">
        <f>'4M - SPS'!J137</f>
        <v>9.0760000000000007E-3</v>
      </c>
      <c r="K137" s="297">
        <f>'4M - SPS'!K137</f>
        <v>8.6409999999999994E-3</v>
      </c>
      <c r="L137" s="297">
        <f>'4M - SPS'!L137</f>
        <v>3.3189999999999999E-3</v>
      </c>
      <c r="M137" s="297">
        <f>'4M - SPS'!M137</f>
        <v>3.424E-3</v>
      </c>
      <c r="N137" s="297">
        <f>'4M - SPS'!N137</f>
        <v>2.333E-3</v>
      </c>
      <c r="O137" s="297">
        <f>'4M - SPS'!O137</f>
        <v>2.643E-3</v>
      </c>
      <c r="P137" s="297">
        <f>'4M - SPS'!P137</f>
        <v>2.7320000000000001E-3</v>
      </c>
      <c r="Q137" s="359">
        <f>'4M - SPS'!Q137</f>
        <v>2.4663552230189505E-3</v>
      </c>
      <c r="R137" s="359">
        <f>'4M - SPS'!R137</f>
        <v>2.6618576910220812E-3</v>
      </c>
      <c r="S137" s="359">
        <f>'4M - SPS'!S137</f>
        <v>3.2351217899887503E-3</v>
      </c>
      <c r="T137" s="359">
        <f>'4M - SPS'!T137</f>
        <v>9.5463486409639135E-3</v>
      </c>
      <c r="U137" s="359">
        <f>'4M - SPS'!U137</f>
        <v>8.5916486569736772E-3</v>
      </c>
      <c r="V137" s="359">
        <f>'4M - SPS'!V137</f>
        <v>8.8404129173725865E-3</v>
      </c>
      <c r="W137" s="359">
        <f>'4M - SPS'!W137</f>
        <v>8.4305106127225433E-3</v>
      </c>
      <c r="X137" s="359">
        <f>'4M - SPS'!X137</f>
        <v>3.0629104514399231E-3</v>
      </c>
      <c r="Y137" s="359">
        <f>'4M - SPS'!Y137</f>
        <v>3.1295768922189682E-3</v>
      </c>
      <c r="Z137" s="359">
        <f>'4M - SPS'!Z137</f>
        <v>2.1082725198418198E-3</v>
      </c>
      <c r="AA137" s="359">
        <f>'4M - SPS'!AA137</f>
        <v>2.4010320670554129E-3</v>
      </c>
      <c r="AB137" s="359">
        <f>'4M - SPS'!AB137</f>
        <v>2.4658614444414456E-3</v>
      </c>
      <c r="AC137" s="359">
        <f>'4M - SPS'!AC137</f>
        <v>2.4663552230189505E-3</v>
      </c>
      <c r="AD137" s="359">
        <f>'4M - SPS'!AD137</f>
        <v>2.6618576910220812E-3</v>
      </c>
      <c r="AE137" s="359">
        <f>'4M - SPS'!AE137</f>
        <v>3.2351217899887503E-3</v>
      </c>
      <c r="AF137" s="359">
        <f>'4M - SPS'!AF137</f>
        <v>9.5463486409639135E-3</v>
      </c>
      <c r="AG137" s="359">
        <f>'4M - SPS'!AG137</f>
        <v>8.5916486569736772E-3</v>
      </c>
      <c r="AH137" s="359">
        <f>'4M - SPS'!AH137</f>
        <v>8.8404129173725865E-3</v>
      </c>
      <c r="AI137" s="359">
        <f>'4M - SPS'!AI137</f>
        <v>8.4305106127225433E-3</v>
      </c>
      <c r="AJ137" s="359">
        <f>'4M - SPS'!AJ137</f>
        <v>3.0629104514399231E-3</v>
      </c>
      <c r="AK137" s="359">
        <f>'4M - SPS'!AK137</f>
        <v>3.1295768922189682E-3</v>
      </c>
      <c r="AL137" s="359">
        <f>'4M - SPS'!AL137</f>
        <v>2.1082725198418198E-3</v>
      </c>
      <c r="AM137" s="359">
        <f>'4M - SPS'!AM137</f>
        <v>2.4010320670554129E-3</v>
      </c>
      <c r="AN137" s="359">
        <f>'4M - SPS'!AN137</f>
        <v>2.4658614444414456E-3</v>
      </c>
      <c r="AO137" s="359">
        <f>'4M - SPS'!AO137</f>
        <v>2.4663552230189505E-3</v>
      </c>
      <c r="AP137" s="359">
        <f>'4M - SPS'!AP137</f>
        <v>2.6618576910220812E-3</v>
      </c>
      <c r="AQ137" s="359">
        <f>'4M - SPS'!AQ137</f>
        <v>3.2351217899887503E-3</v>
      </c>
      <c r="AR137" s="359">
        <f>'4M - SPS'!AR137</f>
        <v>9.5463486409639135E-3</v>
      </c>
      <c r="AS137" s="359">
        <f>'4M - SPS'!AS137</f>
        <v>8.5916486569736772E-3</v>
      </c>
      <c r="AT137" s="359">
        <f>'4M - SPS'!AT137</f>
        <v>8.8404129173725865E-3</v>
      </c>
      <c r="AU137" s="359">
        <f>'4M - SPS'!AU137</f>
        <v>8.4305106127225433E-3</v>
      </c>
      <c r="AV137" s="359">
        <f>'4M - SPS'!AV137</f>
        <v>3.0629104514399231E-3</v>
      </c>
      <c r="AW137" s="359">
        <f>'4M - SPS'!AW137</f>
        <v>3.1295768922189682E-3</v>
      </c>
      <c r="AX137" s="359">
        <f>'4M - SPS'!AX137</f>
        <v>2.1082725198418198E-3</v>
      </c>
      <c r="AY137" s="359">
        <f>'4M - SPS'!AY137</f>
        <v>2.4010320670554129E-3</v>
      </c>
    </row>
    <row r="138" spans="1:51" x14ac:dyDescent="0.25">
      <c r="A138" s="599"/>
      <c r="B138" s="77" t="s">
        <v>7</v>
      </c>
      <c r="C138" s="297">
        <f>'4M - SPS'!C138</f>
        <v>2.2850000000000001E-3</v>
      </c>
      <c r="D138" s="297">
        <f>'4M - SPS'!D138</f>
        <v>2.3549999999999999E-3</v>
      </c>
      <c r="E138" s="297">
        <f>'4M - SPS'!E138</f>
        <v>2.81E-3</v>
      </c>
      <c r="F138" s="297">
        <f>'4M - SPS'!F138</f>
        <v>2.8600000000000001E-3</v>
      </c>
      <c r="G138" s="297">
        <f>'4M - SPS'!G138</f>
        <v>3.179E-3</v>
      </c>
      <c r="H138" s="297">
        <f>'4M - SPS'!H138</f>
        <v>3.9199999999999999E-4</v>
      </c>
      <c r="I138" s="297">
        <f>'4M - SPS'!I138</f>
        <v>7.6819999999999996E-3</v>
      </c>
      <c r="J138" s="297">
        <f>'4M - SPS'!J138</f>
        <v>8.064E-3</v>
      </c>
      <c r="K138" s="297">
        <f>'4M - SPS'!K138</f>
        <v>7.6140000000000001E-3</v>
      </c>
      <c r="L138" s="297">
        <f>'4M - SPS'!L138</f>
        <v>2.8670000000000002E-3</v>
      </c>
      <c r="M138" s="297">
        <f>'4M - SPS'!M138</f>
        <v>3.0869999999999999E-3</v>
      </c>
      <c r="N138" s="297">
        <f>'4M - SPS'!N138</f>
        <v>2.0110000000000002E-3</v>
      </c>
      <c r="O138" s="297">
        <f>'4M - SPS'!O138</f>
        <v>2.2850000000000001E-3</v>
      </c>
      <c r="P138" s="297">
        <f>'4M - SPS'!P138</f>
        <v>2.3549999999999999E-3</v>
      </c>
      <c r="Q138" s="359">
        <f>'4M - SPS'!Q138</f>
        <v>2.3277733472704528E-3</v>
      </c>
      <c r="R138" s="359">
        <f>'4M - SPS'!R138</f>
        <v>2.5467182195471351E-3</v>
      </c>
      <c r="S138" s="359">
        <f>'4M - SPS'!S138</f>
        <v>2.7527721822669942E-3</v>
      </c>
      <c r="T138" s="359">
        <f>'4M - SPS'!T138</f>
        <v>8.2874786513341108E-3</v>
      </c>
      <c r="U138" s="359">
        <f>'4M - SPS'!U138</f>
        <v>7.3756610875113423E-3</v>
      </c>
      <c r="V138" s="359">
        <f>'4M - SPS'!V138</f>
        <v>7.7022105998707764E-3</v>
      </c>
      <c r="W138" s="359">
        <f>'4M - SPS'!W138</f>
        <v>7.2646149056279016E-3</v>
      </c>
      <c r="X138" s="359">
        <f>'4M - SPS'!X138</f>
        <v>2.5843451861046435E-3</v>
      </c>
      <c r="Y138" s="359">
        <f>'4M - SPS'!Y138</f>
        <v>2.6609978035167597E-3</v>
      </c>
      <c r="Z138" s="359">
        <f>'4M - SPS'!Z138</f>
        <v>1.6973730480366906E-3</v>
      </c>
      <c r="AA138" s="359">
        <f>'4M - SPS'!AA138</f>
        <v>1.9552426380463495E-3</v>
      </c>
      <c r="AB138" s="359">
        <f>'4M - SPS'!AB138</f>
        <v>1.9886100137532902E-3</v>
      </c>
      <c r="AC138" s="359">
        <f>'4M - SPS'!AC138</f>
        <v>2.3277733472704528E-3</v>
      </c>
      <c r="AD138" s="359">
        <f>'4M - SPS'!AD138</f>
        <v>2.5467182195471351E-3</v>
      </c>
      <c r="AE138" s="359">
        <f>'4M - SPS'!AE138</f>
        <v>2.7527721822669942E-3</v>
      </c>
      <c r="AF138" s="359">
        <f>'4M - SPS'!AF138</f>
        <v>8.2874786513341108E-3</v>
      </c>
      <c r="AG138" s="359">
        <f>'4M - SPS'!AG138</f>
        <v>7.3756610875113423E-3</v>
      </c>
      <c r="AH138" s="359">
        <f>'4M - SPS'!AH138</f>
        <v>7.7022105998707764E-3</v>
      </c>
      <c r="AI138" s="359">
        <f>'4M - SPS'!AI138</f>
        <v>7.2646149056279016E-3</v>
      </c>
      <c r="AJ138" s="359">
        <f>'4M - SPS'!AJ138</f>
        <v>2.5843451861046435E-3</v>
      </c>
      <c r="AK138" s="359">
        <f>'4M - SPS'!AK138</f>
        <v>2.6609978035167597E-3</v>
      </c>
      <c r="AL138" s="359">
        <f>'4M - SPS'!AL138</f>
        <v>1.6973730480366906E-3</v>
      </c>
      <c r="AM138" s="359">
        <f>'4M - SPS'!AM138</f>
        <v>1.9552426380463495E-3</v>
      </c>
      <c r="AN138" s="359">
        <f>'4M - SPS'!AN138</f>
        <v>1.9886100137532902E-3</v>
      </c>
      <c r="AO138" s="359">
        <f>'4M - SPS'!AO138</f>
        <v>2.3277733472704528E-3</v>
      </c>
      <c r="AP138" s="359">
        <f>'4M - SPS'!AP138</f>
        <v>2.5467182195471351E-3</v>
      </c>
      <c r="AQ138" s="359">
        <f>'4M - SPS'!AQ138</f>
        <v>2.7527721822669942E-3</v>
      </c>
      <c r="AR138" s="359">
        <f>'4M - SPS'!AR138</f>
        <v>8.2874786513341108E-3</v>
      </c>
      <c r="AS138" s="359">
        <f>'4M - SPS'!AS138</f>
        <v>7.3756610875113423E-3</v>
      </c>
      <c r="AT138" s="359">
        <f>'4M - SPS'!AT138</f>
        <v>7.7022105998707764E-3</v>
      </c>
      <c r="AU138" s="359">
        <f>'4M - SPS'!AU138</f>
        <v>7.2646149056279016E-3</v>
      </c>
      <c r="AV138" s="359">
        <f>'4M - SPS'!AV138</f>
        <v>2.5843451861046435E-3</v>
      </c>
      <c r="AW138" s="359">
        <f>'4M - SPS'!AW138</f>
        <v>2.6609978035167597E-3</v>
      </c>
      <c r="AX138" s="359">
        <f>'4M - SPS'!AX138</f>
        <v>1.6973730480366906E-3</v>
      </c>
      <c r="AY138" s="359">
        <f>'4M - SPS'!AY138</f>
        <v>1.9552426380463495E-3</v>
      </c>
    </row>
    <row r="139" spans="1:51" ht="15.75" thickBot="1" x14ac:dyDescent="0.3">
      <c r="A139" s="600"/>
      <c r="B139" s="79" t="s">
        <v>8</v>
      </c>
      <c r="C139" s="297">
        <f>'4M - SPS'!C139</f>
        <v>2.1640000000000001E-3</v>
      </c>
      <c r="D139" s="297">
        <f>'4M - SPS'!D139</f>
        <v>2.4910000000000002E-3</v>
      </c>
      <c r="E139" s="297">
        <f>'4M - SPS'!E139</f>
        <v>3.2789999999999998E-3</v>
      </c>
      <c r="F139" s="297">
        <f>'4M - SPS'!F139</f>
        <v>3.6809999999999998E-3</v>
      </c>
      <c r="G139" s="297">
        <f>'4M - SPS'!G139</f>
        <v>4.091E-3</v>
      </c>
      <c r="H139" s="297">
        <f>'4M - SPS'!H139</f>
        <v>1.1485E-2</v>
      </c>
      <c r="I139" s="297">
        <f>'4M - SPS'!I139</f>
        <v>1.0088E-2</v>
      </c>
      <c r="J139" s="297">
        <f>'4M - SPS'!J139</f>
        <v>1.0992E-2</v>
      </c>
      <c r="K139" s="297">
        <f>'4M - SPS'!K139</f>
        <v>9.9260000000000008E-3</v>
      </c>
      <c r="L139" s="297">
        <f>'4M - SPS'!L139</f>
        <v>3.797E-3</v>
      </c>
      <c r="M139" s="297">
        <f>'4M - SPS'!M139</f>
        <v>3.9329999999999999E-3</v>
      </c>
      <c r="N139" s="297">
        <f>'4M - SPS'!N139</f>
        <v>2.1250000000000002E-3</v>
      </c>
      <c r="O139" s="297">
        <f>'4M - SPS'!O139</f>
        <v>2.1640000000000001E-3</v>
      </c>
      <c r="P139" s="297">
        <f>'4M - SPS'!P139</f>
        <v>2.4910000000000002E-3</v>
      </c>
      <c r="Q139" s="359">
        <f>'4M - SPS'!Q139</f>
        <v>2.8950514527520299E-3</v>
      </c>
      <c r="R139" s="359">
        <f>'4M - SPS'!R139</f>
        <v>3.4443097564958781E-3</v>
      </c>
      <c r="S139" s="359">
        <f>'4M - SPS'!S139</f>
        <v>3.7511394413520171E-3</v>
      </c>
      <c r="T139" s="359">
        <f>'4M - SPS'!T139</f>
        <v>1.1706261613112848E-2</v>
      </c>
      <c r="U139" s="359">
        <f>'4M - SPS'!U139</f>
        <v>9.9550598554302028E-3</v>
      </c>
      <c r="V139" s="359">
        <f>'4M - SPS'!V139</f>
        <v>1.0848737169771392E-2</v>
      </c>
      <c r="W139" s="359">
        <f>'4M - SPS'!W139</f>
        <v>9.7784147301704875E-3</v>
      </c>
      <c r="X139" s="359">
        <f>'4M - SPS'!X139</f>
        <v>3.542453686102693E-3</v>
      </c>
      <c r="Y139" s="359">
        <f>'4M - SPS'!Y139</f>
        <v>3.6351833956586271E-3</v>
      </c>
      <c r="Z139" s="359">
        <f>'4M - SPS'!Z139</f>
        <v>1.9268149059281676E-3</v>
      </c>
      <c r="AA139" s="359">
        <f>'4M - SPS'!AA139</f>
        <v>1.9644768883065786E-3</v>
      </c>
      <c r="AB139" s="359">
        <f>'4M - SPS'!AB139</f>
        <v>2.2531034034520806E-3</v>
      </c>
      <c r="AC139" s="359">
        <f>'4M - SPS'!AC139</f>
        <v>2.8950514527520299E-3</v>
      </c>
      <c r="AD139" s="359">
        <f>'4M - SPS'!AD139</f>
        <v>3.4443097564958781E-3</v>
      </c>
      <c r="AE139" s="359">
        <f>'4M - SPS'!AE139</f>
        <v>3.7511394413520171E-3</v>
      </c>
      <c r="AF139" s="359">
        <f>'4M - SPS'!AF139</f>
        <v>1.1706261613112848E-2</v>
      </c>
      <c r="AG139" s="359">
        <f>'4M - SPS'!AG139</f>
        <v>9.9550598554302028E-3</v>
      </c>
      <c r="AH139" s="359">
        <f>'4M - SPS'!AH139</f>
        <v>1.0848737169771392E-2</v>
      </c>
      <c r="AI139" s="359">
        <f>'4M - SPS'!AI139</f>
        <v>9.7784147301704875E-3</v>
      </c>
      <c r="AJ139" s="359">
        <f>'4M - SPS'!AJ139</f>
        <v>3.542453686102693E-3</v>
      </c>
      <c r="AK139" s="359">
        <f>'4M - SPS'!AK139</f>
        <v>3.6351833956586271E-3</v>
      </c>
      <c r="AL139" s="359">
        <f>'4M - SPS'!AL139</f>
        <v>1.9268149059281676E-3</v>
      </c>
      <c r="AM139" s="359">
        <f>'4M - SPS'!AM139</f>
        <v>1.9644768883065786E-3</v>
      </c>
      <c r="AN139" s="359">
        <f>'4M - SPS'!AN139</f>
        <v>2.2531034034520806E-3</v>
      </c>
      <c r="AO139" s="359">
        <f>'4M - SPS'!AO139</f>
        <v>2.8950514527520299E-3</v>
      </c>
      <c r="AP139" s="359">
        <f>'4M - SPS'!AP139</f>
        <v>3.4443097564958781E-3</v>
      </c>
      <c r="AQ139" s="359">
        <f>'4M - SPS'!AQ139</f>
        <v>3.7511394413520171E-3</v>
      </c>
      <c r="AR139" s="359">
        <f>'4M - SPS'!AR139</f>
        <v>1.1706261613112848E-2</v>
      </c>
      <c r="AS139" s="359">
        <f>'4M - SPS'!AS139</f>
        <v>9.9550598554302028E-3</v>
      </c>
      <c r="AT139" s="359">
        <f>'4M - SPS'!AT139</f>
        <v>1.0848737169771392E-2</v>
      </c>
      <c r="AU139" s="359">
        <f>'4M - SPS'!AU139</f>
        <v>9.7784147301704875E-3</v>
      </c>
      <c r="AV139" s="359">
        <f>'4M - SPS'!AV139</f>
        <v>3.542453686102693E-3</v>
      </c>
      <c r="AW139" s="359">
        <f>'4M - SPS'!AW139</f>
        <v>3.6351833956586271E-3</v>
      </c>
      <c r="AX139" s="359">
        <f>'4M - SPS'!AX139</f>
        <v>1.9268149059281676E-3</v>
      </c>
      <c r="AY139" s="359">
        <f>'4M - SPS'!AY139</f>
        <v>1.9644768883065786E-3</v>
      </c>
    </row>
    <row r="141" spans="1:51" ht="15.75" thickBot="1" x14ac:dyDescent="0.3">
      <c r="A141" s="99"/>
      <c r="B141" s="99"/>
      <c r="C141" s="102"/>
      <c r="D141" s="102"/>
      <c r="E141" s="102"/>
      <c r="F141" s="102"/>
      <c r="G141" s="102"/>
      <c r="H141" s="102"/>
      <c r="I141" s="102"/>
      <c r="J141" s="102"/>
      <c r="K141" s="102"/>
      <c r="L141" s="102"/>
      <c r="M141" s="102"/>
      <c r="N141" s="102"/>
    </row>
    <row r="142" spans="1:51" ht="16.5" thickBot="1" x14ac:dyDescent="0.3">
      <c r="A142" s="583" t="s">
        <v>128</v>
      </c>
      <c r="B142" s="259" t="s">
        <v>125</v>
      </c>
      <c r="C142" s="146">
        <f>C$4</f>
        <v>44197</v>
      </c>
      <c r="D142" s="146">
        <f t="shared" ref="D142:AY142" si="60">D$4</f>
        <v>44228</v>
      </c>
      <c r="E142" s="146">
        <f t="shared" si="60"/>
        <v>44256</v>
      </c>
      <c r="F142" s="146">
        <f t="shared" si="60"/>
        <v>44287</v>
      </c>
      <c r="G142" s="146">
        <f t="shared" si="60"/>
        <v>44317</v>
      </c>
      <c r="H142" s="146">
        <f t="shared" si="60"/>
        <v>44348</v>
      </c>
      <c r="I142" s="146">
        <f t="shared" si="60"/>
        <v>44378</v>
      </c>
      <c r="J142" s="146">
        <f t="shared" si="60"/>
        <v>44409</v>
      </c>
      <c r="K142" s="146">
        <f t="shared" si="60"/>
        <v>44440</v>
      </c>
      <c r="L142" s="146">
        <f t="shared" si="60"/>
        <v>44470</v>
      </c>
      <c r="M142" s="146">
        <f t="shared" si="60"/>
        <v>44501</v>
      </c>
      <c r="N142" s="146">
        <f t="shared" si="60"/>
        <v>44531</v>
      </c>
      <c r="O142" s="146">
        <f t="shared" si="60"/>
        <v>44562</v>
      </c>
      <c r="P142" s="146">
        <f t="shared" si="60"/>
        <v>44593</v>
      </c>
      <c r="Q142" s="146">
        <f t="shared" si="60"/>
        <v>44621</v>
      </c>
      <c r="R142" s="146">
        <f t="shared" si="60"/>
        <v>44652</v>
      </c>
      <c r="S142" s="146">
        <f t="shared" si="60"/>
        <v>44682</v>
      </c>
      <c r="T142" s="146">
        <f t="shared" si="60"/>
        <v>44713</v>
      </c>
      <c r="U142" s="146">
        <f t="shared" si="60"/>
        <v>44743</v>
      </c>
      <c r="V142" s="146">
        <f t="shared" si="60"/>
        <v>44774</v>
      </c>
      <c r="W142" s="146">
        <f t="shared" si="60"/>
        <v>44805</v>
      </c>
      <c r="X142" s="146">
        <f t="shared" si="60"/>
        <v>44835</v>
      </c>
      <c r="Y142" s="146">
        <f t="shared" si="60"/>
        <v>44866</v>
      </c>
      <c r="Z142" s="146">
        <f t="shared" si="60"/>
        <v>44896</v>
      </c>
      <c r="AA142" s="146">
        <f t="shared" si="60"/>
        <v>44927</v>
      </c>
      <c r="AB142" s="146">
        <f t="shared" si="60"/>
        <v>44958</v>
      </c>
      <c r="AC142" s="146">
        <f t="shared" si="60"/>
        <v>44986</v>
      </c>
      <c r="AD142" s="146">
        <f t="shared" si="60"/>
        <v>45017</v>
      </c>
      <c r="AE142" s="146">
        <f t="shared" si="60"/>
        <v>45047</v>
      </c>
      <c r="AF142" s="146">
        <f t="shared" si="60"/>
        <v>45078</v>
      </c>
      <c r="AG142" s="146">
        <f t="shared" si="60"/>
        <v>45108</v>
      </c>
      <c r="AH142" s="146">
        <f t="shared" si="60"/>
        <v>45139</v>
      </c>
      <c r="AI142" s="146">
        <f t="shared" si="60"/>
        <v>45170</v>
      </c>
      <c r="AJ142" s="146">
        <f t="shared" si="60"/>
        <v>45200</v>
      </c>
      <c r="AK142" s="146">
        <f t="shared" si="60"/>
        <v>45231</v>
      </c>
      <c r="AL142" s="146">
        <f t="shared" si="60"/>
        <v>45261</v>
      </c>
      <c r="AM142" s="146">
        <f t="shared" si="60"/>
        <v>45292</v>
      </c>
      <c r="AN142" s="146">
        <f t="shared" si="60"/>
        <v>45323</v>
      </c>
      <c r="AO142" s="146">
        <f t="shared" si="60"/>
        <v>45352</v>
      </c>
      <c r="AP142" s="146">
        <f t="shared" si="60"/>
        <v>45383</v>
      </c>
      <c r="AQ142" s="146">
        <f t="shared" si="60"/>
        <v>45413</v>
      </c>
      <c r="AR142" s="146">
        <f t="shared" si="60"/>
        <v>45444</v>
      </c>
      <c r="AS142" s="146">
        <f t="shared" si="60"/>
        <v>45474</v>
      </c>
      <c r="AT142" s="146">
        <f t="shared" si="60"/>
        <v>45505</v>
      </c>
      <c r="AU142" s="146">
        <f t="shared" si="60"/>
        <v>45536</v>
      </c>
      <c r="AV142" s="146">
        <f t="shared" si="60"/>
        <v>45566</v>
      </c>
      <c r="AW142" s="146">
        <f t="shared" si="60"/>
        <v>45597</v>
      </c>
      <c r="AX142" s="146">
        <f t="shared" si="60"/>
        <v>45627</v>
      </c>
      <c r="AY142" s="146">
        <f t="shared" si="60"/>
        <v>45658</v>
      </c>
    </row>
    <row r="143" spans="1:51" x14ac:dyDescent="0.25">
      <c r="A143" s="584"/>
      <c r="B143" s="242" t="s">
        <v>20</v>
      </c>
      <c r="C143" s="26">
        <f t="shared" ref="C143:C155" si="61">IF(C23=0,0,((C5*0.5)-C41)*C78*C110*C$2)</f>
        <v>0</v>
      </c>
      <c r="D143" s="26">
        <f t="shared" ref="D143:E155" si="62">IF(D23=0,0,((D5*0.5)+C23-D41)*D78*D110*D$2)</f>
        <v>0</v>
      </c>
      <c r="E143" s="26">
        <f t="shared" si="62"/>
        <v>0</v>
      </c>
      <c r="F143" s="26">
        <f t="shared" ref="F143:AY144" si="63">IF(F23=0,0,((F5*0.5)+E23-F41)*F78*F110*F$2)</f>
        <v>0</v>
      </c>
      <c r="G143" s="26">
        <f t="shared" si="63"/>
        <v>0</v>
      </c>
      <c r="H143" s="26">
        <f t="shared" si="63"/>
        <v>0</v>
      </c>
      <c r="I143" s="26">
        <f t="shared" si="63"/>
        <v>0</v>
      </c>
      <c r="J143" s="26">
        <f t="shared" si="63"/>
        <v>0</v>
      </c>
      <c r="K143" s="26">
        <f t="shared" si="63"/>
        <v>0</v>
      </c>
      <c r="L143" s="26">
        <f t="shared" si="63"/>
        <v>0</v>
      </c>
      <c r="M143" s="26">
        <f t="shared" si="63"/>
        <v>0</v>
      </c>
      <c r="N143" s="26">
        <f t="shared" si="63"/>
        <v>0</v>
      </c>
      <c r="O143" s="26">
        <f t="shared" ref="O143:Q155" si="64">IF(O23=0,0,((O5*0.5)+N23-O41)*O78*O110*O$2)</f>
        <v>0</v>
      </c>
      <c r="P143" s="26">
        <f t="shared" si="64"/>
        <v>0</v>
      </c>
      <c r="Q143" s="26">
        <f t="shared" si="64"/>
        <v>0</v>
      </c>
      <c r="R143" s="26">
        <f t="shared" si="63"/>
        <v>0</v>
      </c>
      <c r="S143" s="26">
        <f t="shared" si="63"/>
        <v>0</v>
      </c>
      <c r="T143" s="26">
        <f t="shared" si="63"/>
        <v>0</v>
      </c>
      <c r="U143" s="26">
        <f t="shared" si="63"/>
        <v>0</v>
      </c>
      <c r="V143" s="26">
        <f t="shared" si="63"/>
        <v>0</v>
      </c>
      <c r="W143" s="26">
        <f t="shared" si="63"/>
        <v>0</v>
      </c>
      <c r="X143" s="26">
        <f t="shared" si="63"/>
        <v>0</v>
      </c>
      <c r="Y143" s="26">
        <f t="shared" si="63"/>
        <v>0</v>
      </c>
      <c r="Z143" s="26">
        <f t="shared" si="63"/>
        <v>0</v>
      </c>
      <c r="AA143" s="26">
        <f t="shared" si="63"/>
        <v>0</v>
      </c>
      <c r="AB143" s="26">
        <f t="shared" si="63"/>
        <v>0</v>
      </c>
      <c r="AC143" s="26">
        <f t="shared" si="63"/>
        <v>0</v>
      </c>
      <c r="AD143" s="26">
        <f t="shared" si="63"/>
        <v>0</v>
      </c>
      <c r="AE143" s="26">
        <f t="shared" si="63"/>
        <v>0</v>
      </c>
      <c r="AF143" s="26">
        <f t="shared" si="63"/>
        <v>0</v>
      </c>
      <c r="AG143" s="26">
        <f t="shared" si="63"/>
        <v>0</v>
      </c>
      <c r="AH143" s="26">
        <f t="shared" si="63"/>
        <v>0</v>
      </c>
      <c r="AI143" s="26">
        <f t="shared" si="63"/>
        <v>0</v>
      </c>
      <c r="AJ143" s="26">
        <f t="shared" si="63"/>
        <v>0</v>
      </c>
      <c r="AK143" s="26">
        <f t="shared" si="63"/>
        <v>0</v>
      </c>
      <c r="AL143" s="26">
        <f t="shared" si="63"/>
        <v>0</v>
      </c>
      <c r="AM143" s="26">
        <f t="shared" si="63"/>
        <v>0</v>
      </c>
      <c r="AN143" s="26">
        <f t="shared" si="63"/>
        <v>0</v>
      </c>
      <c r="AO143" s="26">
        <f t="shared" si="63"/>
        <v>0</v>
      </c>
      <c r="AP143" s="26">
        <f t="shared" si="63"/>
        <v>0</v>
      </c>
      <c r="AQ143" s="26">
        <f t="shared" si="63"/>
        <v>0</v>
      </c>
      <c r="AR143" s="26">
        <f t="shared" si="63"/>
        <v>0</v>
      </c>
      <c r="AS143" s="26">
        <f t="shared" si="63"/>
        <v>0</v>
      </c>
      <c r="AT143" s="26">
        <f t="shared" si="63"/>
        <v>0</v>
      </c>
      <c r="AU143" s="26">
        <f t="shared" si="63"/>
        <v>0</v>
      </c>
      <c r="AV143" s="26">
        <f t="shared" si="63"/>
        <v>0</v>
      </c>
      <c r="AW143" s="26">
        <f t="shared" si="63"/>
        <v>0</v>
      </c>
      <c r="AX143" s="26">
        <f t="shared" si="63"/>
        <v>0</v>
      </c>
      <c r="AY143" s="26">
        <f t="shared" si="63"/>
        <v>0</v>
      </c>
    </row>
    <row r="144" spans="1:51" x14ac:dyDescent="0.25">
      <c r="A144" s="584"/>
      <c r="B144" s="242" t="s">
        <v>0</v>
      </c>
      <c r="C144" s="26">
        <f t="shared" si="61"/>
        <v>0</v>
      </c>
      <c r="D144" s="26">
        <f t="shared" si="62"/>
        <v>0</v>
      </c>
      <c r="E144" s="26">
        <f t="shared" si="62"/>
        <v>0</v>
      </c>
      <c r="F144" s="26">
        <f t="shared" ref="F144:S144" si="65">IF(F24=0,0,((F6*0.5)+E24-F42)*F79*F111*F$2)</f>
        <v>0</v>
      </c>
      <c r="G144" s="26">
        <f t="shared" si="65"/>
        <v>0</v>
      </c>
      <c r="H144" s="26">
        <f t="shared" si="65"/>
        <v>0</v>
      </c>
      <c r="I144" s="26">
        <f t="shared" si="65"/>
        <v>0</v>
      </c>
      <c r="J144" s="26">
        <f t="shared" si="65"/>
        <v>0</v>
      </c>
      <c r="K144" s="26">
        <f t="shared" si="65"/>
        <v>0</v>
      </c>
      <c r="L144" s="26">
        <f t="shared" si="65"/>
        <v>0</v>
      </c>
      <c r="M144" s="26">
        <f t="shared" si="65"/>
        <v>0</v>
      </c>
      <c r="N144" s="26">
        <f t="shared" si="65"/>
        <v>0</v>
      </c>
      <c r="O144" s="26">
        <f t="shared" si="64"/>
        <v>0</v>
      </c>
      <c r="P144" s="26">
        <f t="shared" si="64"/>
        <v>0</v>
      </c>
      <c r="Q144" s="26">
        <f t="shared" si="64"/>
        <v>0</v>
      </c>
      <c r="R144" s="26">
        <f t="shared" si="65"/>
        <v>0</v>
      </c>
      <c r="S144" s="26">
        <f t="shared" si="65"/>
        <v>0</v>
      </c>
      <c r="T144" s="26">
        <f t="shared" si="63"/>
        <v>0</v>
      </c>
      <c r="U144" s="26">
        <f t="shared" si="63"/>
        <v>0</v>
      </c>
      <c r="V144" s="26">
        <f t="shared" si="63"/>
        <v>0</v>
      </c>
      <c r="W144" s="26">
        <f t="shared" si="63"/>
        <v>0</v>
      </c>
      <c r="X144" s="26">
        <f t="shared" si="63"/>
        <v>0</v>
      </c>
      <c r="Y144" s="26">
        <f t="shared" si="63"/>
        <v>0</v>
      </c>
      <c r="Z144" s="26">
        <f t="shared" si="63"/>
        <v>0</v>
      </c>
      <c r="AA144" s="26">
        <f t="shared" si="63"/>
        <v>0</v>
      </c>
      <c r="AB144" s="26">
        <f t="shared" si="63"/>
        <v>0</v>
      </c>
      <c r="AC144" s="26">
        <f t="shared" si="63"/>
        <v>0</v>
      </c>
      <c r="AD144" s="26">
        <f t="shared" si="63"/>
        <v>0</v>
      </c>
      <c r="AE144" s="26">
        <f t="shared" si="63"/>
        <v>0</v>
      </c>
      <c r="AF144" s="26">
        <f t="shared" si="63"/>
        <v>0</v>
      </c>
      <c r="AG144" s="26">
        <f t="shared" si="63"/>
        <v>0</v>
      </c>
      <c r="AH144" s="26">
        <f t="shared" si="63"/>
        <v>0</v>
      </c>
      <c r="AI144" s="26">
        <f t="shared" si="63"/>
        <v>0</v>
      </c>
      <c r="AJ144" s="26">
        <f t="shared" si="63"/>
        <v>0</v>
      </c>
      <c r="AK144" s="26">
        <f t="shared" si="63"/>
        <v>0</v>
      </c>
      <c r="AL144" s="26">
        <f t="shared" si="63"/>
        <v>0</v>
      </c>
      <c r="AM144" s="26">
        <f t="shared" si="63"/>
        <v>0</v>
      </c>
      <c r="AN144" s="26">
        <f t="shared" si="63"/>
        <v>0</v>
      </c>
      <c r="AO144" s="26">
        <f t="shared" si="63"/>
        <v>0</v>
      </c>
      <c r="AP144" s="26">
        <f t="shared" si="63"/>
        <v>0</v>
      </c>
      <c r="AQ144" s="26">
        <f t="shared" si="63"/>
        <v>0</v>
      </c>
      <c r="AR144" s="26">
        <f t="shared" si="63"/>
        <v>0</v>
      </c>
      <c r="AS144" s="26">
        <f t="shared" si="63"/>
        <v>0</v>
      </c>
      <c r="AT144" s="26">
        <f t="shared" si="63"/>
        <v>0</v>
      </c>
      <c r="AU144" s="26">
        <f t="shared" si="63"/>
        <v>0</v>
      </c>
      <c r="AV144" s="26">
        <f t="shared" si="63"/>
        <v>0</v>
      </c>
      <c r="AW144" s="26">
        <f t="shared" si="63"/>
        <v>0</v>
      </c>
      <c r="AX144" s="26">
        <f t="shared" si="63"/>
        <v>0</v>
      </c>
      <c r="AY144" s="26">
        <f t="shared" si="63"/>
        <v>0</v>
      </c>
    </row>
    <row r="145" spans="1:51" x14ac:dyDescent="0.25">
      <c r="A145" s="584"/>
      <c r="B145" s="242" t="s">
        <v>21</v>
      </c>
      <c r="C145" s="26">
        <f t="shared" si="61"/>
        <v>0</v>
      </c>
      <c r="D145" s="26">
        <f t="shared" si="62"/>
        <v>0</v>
      </c>
      <c r="E145" s="26">
        <f t="shared" si="62"/>
        <v>0</v>
      </c>
      <c r="F145" s="26">
        <f t="shared" ref="F145:AY148" si="66">IF(F25=0,0,((F7*0.5)+E25-F43)*F80*F112*F$2)</f>
        <v>0</v>
      </c>
      <c r="G145" s="26">
        <f t="shared" si="66"/>
        <v>0</v>
      </c>
      <c r="H145" s="26">
        <f t="shared" si="66"/>
        <v>0</v>
      </c>
      <c r="I145" s="26">
        <f t="shared" si="66"/>
        <v>0</v>
      </c>
      <c r="J145" s="26">
        <f t="shared" si="66"/>
        <v>0</v>
      </c>
      <c r="K145" s="26">
        <f t="shared" si="66"/>
        <v>0</v>
      </c>
      <c r="L145" s="26">
        <f t="shared" si="66"/>
        <v>0</v>
      </c>
      <c r="M145" s="26">
        <f t="shared" si="66"/>
        <v>0</v>
      </c>
      <c r="N145" s="26">
        <f t="shared" si="66"/>
        <v>0</v>
      </c>
      <c r="O145" s="26">
        <f t="shared" si="64"/>
        <v>0</v>
      </c>
      <c r="P145" s="26">
        <f t="shared" si="64"/>
        <v>0</v>
      </c>
      <c r="Q145" s="26">
        <f t="shared" si="64"/>
        <v>0</v>
      </c>
      <c r="R145" s="26">
        <f t="shared" si="66"/>
        <v>0</v>
      </c>
      <c r="S145" s="26">
        <f t="shared" si="66"/>
        <v>0</v>
      </c>
      <c r="T145" s="26">
        <f t="shared" si="66"/>
        <v>0</v>
      </c>
      <c r="U145" s="26">
        <f t="shared" si="66"/>
        <v>0</v>
      </c>
      <c r="V145" s="26">
        <f t="shared" si="66"/>
        <v>0</v>
      </c>
      <c r="W145" s="26">
        <f t="shared" si="66"/>
        <v>0</v>
      </c>
      <c r="X145" s="26">
        <f t="shared" si="66"/>
        <v>0</v>
      </c>
      <c r="Y145" s="26">
        <f t="shared" si="66"/>
        <v>0</v>
      </c>
      <c r="Z145" s="26">
        <f t="shared" si="66"/>
        <v>0</v>
      </c>
      <c r="AA145" s="26">
        <f t="shared" si="66"/>
        <v>0</v>
      </c>
      <c r="AB145" s="26">
        <f t="shared" si="66"/>
        <v>0</v>
      </c>
      <c r="AC145" s="26">
        <f t="shared" si="66"/>
        <v>0</v>
      </c>
      <c r="AD145" s="26">
        <f t="shared" si="66"/>
        <v>0</v>
      </c>
      <c r="AE145" s="26">
        <f t="shared" si="66"/>
        <v>0</v>
      </c>
      <c r="AF145" s="26">
        <f t="shared" si="66"/>
        <v>0</v>
      </c>
      <c r="AG145" s="26">
        <f t="shared" si="66"/>
        <v>0</v>
      </c>
      <c r="AH145" s="26">
        <f t="shared" si="66"/>
        <v>0</v>
      </c>
      <c r="AI145" s="26">
        <f t="shared" si="66"/>
        <v>0</v>
      </c>
      <c r="AJ145" s="26">
        <f t="shared" si="66"/>
        <v>0</v>
      </c>
      <c r="AK145" s="26">
        <f t="shared" si="66"/>
        <v>0</v>
      </c>
      <c r="AL145" s="26">
        <f t="shared" si="66"/>
        <v>0</v>
      </c>
      <c r="AM145" s="26">
        <f t="shared" si="66"/>
        <v>0</v>
      </c>
      <c r="AN145" s="26">
        <f t="shared" si="66"/>
        <v>0</v>
      </c>
      <c r="AO145" s="26">
        <f t="shared" si="66"/>
        <v>0</v>
      </c>
      <c r="AP145" s="26">
        <f t="shared" si="66"/>
        <v>0</v>
      </c>
      <c r="AQ145" s="26">
        <f t="shared" si="66"/>
        <v>0</v>
      </c>
      <c r="AR145" s="26">
        <f t="shared" si="66"/>
        <v>0</v>
      </c>
      <c r="AS145" s="26">
        <f t="shared" si="66"/>
        <v>0</v>
      </c>
      <c r="AT145" s="26">
        <f t="shared" si="66"/>
        <v>0</v>
      </c>
      <c r="AU145" s="26">
        <f t="shared" si="66"/>
        <v>0</v>
      </c>
      <c r="AV145" s="26">
        <f t="shared" si="66"/>
        <v>0</v>
      </c>
      <c r="AW145" s="26">
        <f t="shared" si="66"/>
        <v>0</v>
      </c>
      <c r="AX145" s="26">
        <f t="shared" si="66"/>
        <v>0</v>
      </c>
      <c r="AY145" s="26">
        <f t="shared" si="66"/>
        <v>0</v>
      </c>
    </row>
    <row r="146" spans="1:51" x14ac:dyDescent="0.25">
      <c r="A146" s="584"/>
      <c r="B146" s="242" t="s">
        <v>1</v>
      </c>
      <c r="C146" s="26">
        <f t="shared" si="61"/>
        <v>0</v>
      </c>
      <c r="D146" s="26">
        <f t="shared" si="62"/>
        <v>0</v>
      </c>
      <c r="E146" s="26">
        <f t="shared" si="62"/>
        <v>0</v>
      </c>
      <c r="F146" s="26">
        <f t="shared" si="66"/>
        <v>0</v>
      </c>
      <c r="G146" s="26">
        <f t="shared" si="66"/>
        <v>0</v>
      </c>
      <c r="H146" s="26">
        <f t="shared" si="66"/>
        <v>0</v>
      </c>
      <c r="I146" s="26">
        <f t="shared" si="66"/>
        <v>0</v>
      </c>
      <c r="J146" s="26">
        <f t="shared" si="66"/>
        <v>0</v>
      </c>
      <c r="K146" s="26">
        <f t="shared" si="66"/>
        <v>0</v>
      </c>
      <c r="L146" s="26">
        <f t="shared" si="66"/>
        <v>0</v>
      </c>
      <c r="M146" s="26">
        <f t="shared" si="66"/>
        <v>0</v>
      </c>
      <c r="N146" s="26">
        <f t="shared" si="66"/>
        <v>0</v>
      </c>
      <c r="O146" s="26">
        <f t="shared" si="64"/>
        <v>0</v>
      </c>
      <c r="P146" s="26">
        <f t="shared" si="64"/>
        <v>0</v>
      </c>
      <c r="Q146" s="26">
        <f t="shared" si="64"/>
        <v>0</v>
      </c>
      <c r="R146" s="26">
        <f t="shared" si="66"/>
        <v>0</v>
      </c>
      <c r="S146" s="26">
        <f t="shared" si="66"/>
        <v>0</v>
      </c>
      <c r="T146" s="26">
        <f t="shared" si="66"/>
        <v>0</v>
      </c>
      <c r="U146" s="26">
        <f t="shared" si="66"/>
        <v>0</v>
      </c>
      <c r="V146" s="26">
        <f t="shared" si="66"/>
        <v>0</v>
      </c>
      <c r="W146" s="26">
        <f t="shared" si="66"/>
        <v>0</v>
      </c>
      <c r="X146" s="26">
        <f t="shared" si="66"/>
        <v>0</v>
      </c>
      <c r="Y146" s="26">
        <f t="shared" si="66"/>
        <v>0</v>
      </c>
      <c r="Z146" s="26">
        <f t="shared" si="66"/>
        <v>0</v>
      </c>
      <c r="AA146" s="26">
        <f t="shared" si="66"/>
        <v>0</v>
      </c>
      <c r="AB146" s="26">
        <f t="shared" si="66"/>
        <v>0</v>
      </c>
      <c r="AC146" s="26">
        <f t="shared" si="66"/>
        <v>0</v>
      </c>
      <c r="AD146" s="26">
        <f t="shared" si="66"/>
        <v>0</v>
      </c>
      <c r="AE146" s="26">
        <f t="shared" si="66"/>
        <v>0</v>
      </c>
      <c r="AF146" s="26">
        <f t="shared" si="66"/>
        <v>0</v>
      </c>
      <c r="AG146" s="26">
        <f t="shared" si="66"/>
        <v>0</v>
      </c>
      <c r="AH146" s="26">
        <f t="shared" si="66"/>
        <v>0</v>
      </c>
      <c r="AI146" s="26">
        <f t="shared" si="66"/>
        <v>0</v>
      </c>
      <c r="AJ146" s="26">
        <f t="shared" si="66"/>
        <v>0</v>
      </c>
      <c r="AK146" s="26">
        <f t="shared" si="66"/>
        <v>0</v>
      </c>
      <c r="AL146" s="26">
        <f t="shared" si="66"/>
        <v>0</v>
      </c>
      <c r="AM146" s="26">
        <f t="shared" si="66"/>
        <v>0</v>
      </c>
      <c r="AN146" s="26">
        <f t="shared" si="66"/>
        <v>0</v>
      </c>
      <c r="AO146" s="26">
        <f t="shared" si="66"/>
        <v>0</v>
      </c>
      <c r="AP146" s="26">
        <f t="shared" si="66"/>
        <v>0</v>
      </c>
      <c r="AQ146" s="26">
        <f t="shared" si="66"/>
        <v>0</v>
      </c>
      <c r="AR146" s="26">
        <f t="shared" si="66"/>
        <v>0</v>
      </c>
      <c r="AS146" s="26">
        <f t="shared" si="66"/>
        <v>0</v>
      </c>
      <c r="AT146" s="26">
        <f t="shared" si="66"/>
        <v>0</v>
      </c>
      <c r="AU146" s="26">
        <f t="shared" si="66"/>
        <v>0</v>
      </c>
      <c r="AV146" s="26">
        <f t="shared" si="66"/>
        <v>0</v>
      </c>
      <c r="AW146" s="26">
        <f t="shared" si="66"/>
        <v>0</v>
      </c>
      <c r="AX146" s="26">
        <f t="shared" si="66"/>
        <v>0</v>
      </c>
      <c r="AY146" s="26">
        <f t="shared" si="66"/>
        <v>0</v>
      </c>
    </row>
    <row r="147" spans="1:51" x14ac:dyDescent="0.25">
      <c r="A147" s="584"/>
      <c r="B147" s="242" t="s">
        <v>22</v>
      </c>
      <c r="C147" s="26">
        <f t="shared" si="61"/>
        <v>0</v>
      </c>
      <c r="D147" s="26">
        <f t="shared" si="62"/>
        <v>0</v>
      </c>
      <c r="E147" s="26">
        <f t="shared" si="62"/>
        <v>0</v>
      </c>
      <c r="F147" s="26">
        <f t="shared" si="66"/>
        <v>0</v>
      </c>
      <c r="G147" s="26">
        <f t="shared" si="66"/>
        <v>0</v>
      </c>
      <c r="H147" s="26">
        <f t="shared" si="66"/>
        <v>0</v>
      </c>
      <c r="I147" s="26">
        <f t="shared" si="66"/>
        <v>0</v>
      </c>
      <c r="J147" s="26">
        <f t="shared" si="66"/>
        <v>0</v>
      </c>
      <c r="K147" s="26">
        <f t="shared" si="66"/>
        <v>0</v>
      </c>
      <c r="L147" s="26">
        <f t="shared" si="66"/>
        <v>0</v>
      </c>
      <c r="M147" s="26">
        <f t="shared" si="66"/>
        <v>0</v>
      </c>
      <c r="N147" s="26">
        <f t="shared" si="66"/>
        <v>0</v>
      </c>
      <c r="O147" s="26">
        <f t="shared" si="64"/>
        <v>0</v>
      </c>
      <c r="P147" s="26">
        <f t="shared" si="64"/>
        <v>0</v>
      </c>
      <c r="Q147" s="26">
        <f t="shared" si="64"/>
        <v>0</v>
      </c>
      <c r="R147" s="26">
        <f t="shared" si="66"/>
        <v>0</v>
      </c>
      <c r="S147" s="26">
        <f t="shared" si="66"/>
        <v>0</v>
      </c>
      <c r="T147" s="26">
        <f t="shared" si="66"/>
        <v>0</v>
      </c>
      <c r="U147" s="26">
        <f t="shared" si="66"/>
        <v>0</v>
      </c>
      <c r="V147" s="26">
        <f t="shared" si="66"/>
        <v>0</v>
      </c>
      <c r="W147" s="26">
        <f t="shared" si="66"/>
        <v>0</v>
      </c>
      <c r="X147" s="26">
        <f t="shared" si="66"/>
        <v>0</v>
      </c>
      <c r="Y147" s="26">
        <f t="shared" si="66"/>
        <v>0</v>
      </c>
      <c r="Z147" s="26">
        <f t="shared" si="66"/>
        <v>0</v>
      </c>
      <c r="AA147" s="26">
        <f t="shared" si="66"/>
        <v>0</v>
      </c>
      <c r="AB147" s="26">
        <f t="shared" si="66"/>
        <v>0</v>
      </c>
      <c r="AC147" s="26">
        <f t="shared" si="66"/>
        <v>0</v>
      </c>
      <c r="AD147" s="26">
        <f t="shared" si="66"/>
        <v>0</v>
      </c>
      <c r="AE147" s="26">
        <f t="shared" si="66"/>
        <v>0</v>
      </c>
      <c r="AF147" s="26">
        <f t="shared" si="66"/>
        <v>0</v>
      </c>
      <c r="AG147" s="26">
        <f t="shared" si="66"/>
        <v>0</v>
      </c>
      <c r="AH147" s="26">
        <f t="shared" si="66"/>
        <v>0</v>
      </c>
      <c r="AI147" s="26">
        <f t="shared" si="66"/>
        <v>0</v>
      </c>
      <c r="AJ147" s="26">
        <f t="shared" si="66"/>
        <v>0</v>
      </c>
      <c r="AK147" s="26">
        <f t="shared" si="66"/>
        <v>0</v>
      </c>
      <c r="AL147" s="26">
        <f t="shared" si="66"/>
        <v>0</v>
      </c>
      <c r="AM147" s="26">
        <f t="shared" si="66"/>
        <v>0</v>
      </c>
      <c r="AN147" s="26">
        <f t="shared" si="66"/>
        <v>0</v>
      </c>
      <c r="AO147" s="26">
        <f t="shared" si="66"/>
        <v>0</v>
      </c>
      <c r="AP147" s="26">
        <f t="shared" si="66"/>
        <v>0</v>
      </c>
      <c r="AQ147" s="26">
        <f t="shared" si="66"/>
        <v>0</v>
      </c>
      <c r="AR147" s="26">
        <f t="shared" si="66"/>
        <v>0</v>
      </c>
      <c r="AS147" s="26">
        <f t="shared" si="66"/>
        <v>0</v>
      </c>
      <c r="AT147" s="26">
        <f t="shared" si="66"/>
        <v>0</v>
      </c>
      <c r="AU147" s="26">
        <f t="shared" si="66"/>
        <v>0</v>
      </c>
      <c r="AV147" s="26">
        <f t="shared" si="66"/>
        <v>0</v>
      </c>
      <c r="AW147" s="26">
        <f t="shared" si="66"/>
        <v>0</v>
      </c>
      <c r="AX147" s="26">
        <f t="shared" si="66"/>
        <v>0</v>
      </c>
      <c r="AY147" s="26">
        <f t="shared" si="66"/>
        <v>0</v>
      </c>
    </row>
    <row r="148" spans="1:51" x14ac:dyDescent="0.25">
      <c r="A148" s="584"/>
      <c r="B148" s="77" t="s">
        <v>9</v>
      </c>
      <c r="C148" s="26">
        <f t="shared" si="61"/>
        <v>0</v>
      </c>
      <c r="D148" s="26">
        <f t="shared" si="62"/>
        <v>0</v>
      </c>
      <c r="E148" s="26">
        <f t="shared" si="62"/>
        <v>0</v>
      </c>
      <c r="F148" s="26">
        <f t="shared" si="66"/>
        <v>0</v>
      </c>
      <c r="G148" s="26">
        <f t="shared" si="66"/>
        <v>0</v>
      </c>
      <c r="H148" s="26">
        <f t="shared" si="66"/>
        <v>0</v>
      </c>
      <c r="I148" s="26">
        <f t="shared" si="66"/>
        <v>0</v>
      </c>
      <c r="J148" s="26">
        <f t="shared" si="66"/>
        <v>0</v>
      </c>
      <c r="K148" s="26">
        <f t="shared" si="66"/>
        <v>0</v>
      </c>
      <c r="L148" s="26">
        <f t="shared" si="66"/>
        <v>0</v>
      </c>
      <c r="M148" s="26">
        <f t="shared" si="66"/>
        <v>0</v>
      </c>
      <c r="N148" s="26">
        <f t="shared" si="66"/>
        <v>0</v>
      </c>
      <c r="O148" s="26">
        <f t="shared" si="64"/>
        <v>0</v>
      </c>
      <c r="P148" s="26">
        <f t="shared" si="64"/>
        <v>0</v>
      </c>
      <c r="Q148" s="26">
        <f t="shared" si="64"/>
        <v>0</v>
      </c>
      <c r="R148" s="26">
        <f t="shared" si="66"/>
        <v>0</v>
      </c>
      <c r="S148" s="26">
        <f t="shared" si="66"/>
        <v>0</v>
      </c>
      <c r="T148" s="26">
        <f t="shared" si="66"/>
        <v>0</v>
      </c>
      <c r="U148" s="26">
        <f t="shared" si="66"/>
        <v>0</v>
      </c>
      <c r="V148" s="26">
        <f t="shared" si="66"/>
        <v>0</v>
      </c>
      <c r="W148" s="26">
        <f t="shared" si="66"/>
        <v>0</v>
      </c>
      <c r="X148" s="26">
        <f t="shared" si="66"/>
        <v>0</v>
      </c>
      <c r="Y148" s="26">
        <f t="shared" si="66"/>
        <v>0</v>
      </c>
      <c r="Z148" s="26">
        <f t="shared" si="66"/>
        <v>0</v>
      </c>
      <c r="AA148" s="26">
        <f t="shared" si="66"/>
        <v>0</v>
      </c>
      <c r="AB148" s="26">
        <f t="shared" si="66"/>
        <v>0</v>
      </c>
      <c r="AC148" s="26">
        <f t="shared" si="66"/>
        <v>0</v>
      </c>
      <c r="AD148" s="26">
        <f t="shared" si="66"/>
        <v>0</v>
      </c>
      <c r="AE148" s="26">
        <f t="shared" si="66"/>
        <v>0</v>
      </c>
      <c r="AF148" s="26">
        <f t="shared" si="66"/>
        <v>0</v>
      </c>
      <c r="AG148" s="26">
        <f t="shared" si="66"/>
        <v>0</v>
      </c>
      <c r="AH148" s="26">
        <f t="shared" si="66"/>
        <v>0</v>
      </c>
      <c r="AI148" s="26">
        <f t="shared" si="66"/>
        <v>0</v>
      </c>
      <c r="AJ148" s="26">
        <f t="shared" si="66"/>
        <v>0</v>
      </c>
      <c r="AK148" s="26">
        <f t="shared" si="66"/>
        <v>0</v>
      </c>
      <c r="AL148" s="26">
        <f t="shared" si="66"/>
        <v>0</v>
      </c>
      <c r="AM148" s="26">
        <f t="shared" si="66"/>
        <v>0</v>
      </c>
      <c r="AN148" s="26">
        <f t="shared" si="66"/>
        <v>0</v>
      </c>
      <c r="AO148" s="26">
        <f t="shared" si="66"/>
        <v>0</v>
      </c>
      <c r="AP148" s="26">
        <f t="shared" si="66"/>
        <v>0</v>
      </c>
      <c r="AQ148" s="26">
        <f t="shared" si="66"/>
        <v>0</v>
      </c>
      <c r="AR148" s="26">
        <f t="shared" si="66"/>
        <v>0</v>
      </c>
      <c r="AS148" s="26">
        <f t="shared" si="66"/>
        <v>0</v>
      </c>
      <c r="AT148" s="26">
        <f t="shared" si="66"/>
        <v>0</v>
      </c>
      <c r="AU148" s="26">
        <f t="shared" si="66"/>
        <v>0</v>
      </c>
      <c r="AV148" s="26">
        <f t="shared" si="66"/>
        <v>0</v>
      </c>
      <c r="AW148" s="26">
        <f t="shared" si="66"/>
        <v>0</v>
      </c>
      <c r="AX148" s="26">
        <f t="shared" si="66"/>
        <v>0</v>
      </c>
      <c r="AY148" s="26">
        <f t="shared" si="66"/>
        <v>0</v>
      </c>
    </row>
    <row r="149" spans="1:51" x14ac:dyDescent="0.25">
      <c r="A149" s="584"/>
      <c r="B149" s="77" t="s">
        <v>3</v>
      </c>
      <c r="C149" s="26">
        <f t="shared" si="61"/>
        <v>0</v>
      </c>
      <c r="D149" s="26">
        <f t="shared" si="62"/>
        <v>0</v>
      </c>
      <c r="E149" s="26">
        <f t="shared" si="62"/>
        <v>0</v>
      </c>
      <c r="F149" s="26">
        <f t="shared" ref="F149:AY152" si="67">IF(F29=0,0,((F11*0.5)+E29-F47)*F84*F116*F$2)</f>
        <v>0</v>
      </c>
      <c r="G149" s="26">
        <f t="shared" si="67"/>
        <v>0</v>
      </c>
      <c r="H149" s="26">
        <f t="shared" si="67"/>
        <v>0</v>
      </c>
      <c r="I149" s="26">
        <f t="shared" si="67"/>
        <v>0</v>
      </c>
      <c r="J149" s="26">
        <f t="shared" si="67"/>
        <v>0</v>
      </c>
      <c r="K149" s="26">
        <f t="shared" si="67"/>
        <v>0</v>
      </c>
      <c r="L149" s="26">
        <f t="shared" si="67"/>
        <v>0</v>
      </c>
      <c r="M149" s="26">
        <f t="shared" si="67"/>
        <v>0</v>
      </c>
      <c r="N149" s="26">
        <f t="shared" si="67"/>
        <v>0</v>
      </c>
      <c r="O149" s="26">
        <f t="shared" si="64"/>
        <v>0</v>
      </c>
      <c r="P149" s="26">
        <f t="shared" si="64"/>
        <v>0</v>
      </c>
      <c r="Q149" s="26">
        <f t="shared" si="64"/>
        <v>0</v>
      </c>
      <c r="R149" s="26">
        <f t="shared" si="67"/>
        <v>0</v>
      </c>
      <c r="S149" s="26">
        <f t="shared" si="67"/>
        <v>0</v>
      </c>
      <c r="T149" s="26">
        <f t="shared" si="67"/>
        <v>0</v>
      </c>
      <c r="U149" s="26">
        <f t="shared" si="67"/>
        <v>0</v>
      </c>
      <c r="V149" s="26">
        <f t="shared" si="67"/>
        <v>0</v>
      </c>
      <c r="W149" s="26">
        <f t="shared" si="67"/>
        <v>0</v>
      </c>
      <c r="X149" s="26">
        <f t="shared" si="67"/>
        <v>0</v>
      </c>
      <c r="Y149" s="26">
        <f t="shared" si="67"/>
        <v>0</v>
      </c>
      <c r="Z149" s="26">
        <f t="shared" si="67"/>
        <v>0</v>
      </c>
      <c r="AA149" s="26">
        <f t="shared" si="67"/>
        <v>0</v>
      </c>
      <c r="AB149" s="26">
        <f t="shared" si="67"/>
        <v>0</v>
      </c>
      <c r="AC149" s="26">
        <f t="shared" si="67"/>
        <v>0</v>
      </c>
      <c r="AD149" s="26">
        <f t="shared" si="67"/>
        <v>0</v>
      </c>
      <c r="AE149" s="26">
        <f t="shared" si="67"/>
        <v>0</v>
      </c>
      <c r="AF149" s="26">
        <f t="shared" si="67"/>
        <v>0</v>
      </c>
      <c r="AG149" s="26">
        <f t="shared" si="67"/>
        <v>0</v>
      </c>
      <c r="AH149" s="26">
        <f t="shared" si="67"/>
        <v>0</v>
      </c>
      <c r="AI149" s="26">
        <f t="shared" si="67"/>
        <v>0</v>
      </c>
      <c r="AJ149" s="26">
        <f t="shared" si="67"/>
        <v>0</v>
      </c>
      <c r="AK149" s="26">
        <f t="shared" si="67"/>
        <v>0</v>
      </c>
      <c r="AL149" s="26">
        <f t="shared" si="67"/>
        <v>0</v>
      </c>
      <c r="AM149" s="26">
        <f t="shared" si="67"/>
        <v>0</v>
      </c>
      <c r="AN149" s="26">
        <f t="shared" si="67"/>
        <v>0</v>
      </c>
      <c r="AO149" s="26">
        <f t="shared" si="67"/>
        <v>0</v>
      </c>
      <c r="AP149" s="26">
        <f t="shared" si="67"/>
        <v>0</v>
      </c>
      <c r="AQ149" s="26">
        <f t="shared" si="67"/>
        <v>0</v>
      </c>
      <c r="AR149" s="26">
        <f t="shared" si="67"/>
        <v>0</v>
      </c>
      <c r="AS149" s="26">
        <f t="shared" si="67"/>
        <v>0</v>
      </c>
      <c r="AT149" s="26">
        <f t="shared" si="67"/>
        <v>0</v>
      </c>
      <c r="AU149" s="26">
        <f t="shared" si="67"/>
        <v>0</v>
      </c>
      <c r="AV149" s="26">
        <f t="shared" si="67"/>
        <v>0</v>
      </c>
      <c r="AW149" s="26">
        <f t="shared" si="67"/>
        <v>0</v>
      </c>
      <c r="AX149" s="26">
        <f t="shared" si="67"/>
        <v>0</v>
      </c>
      <c r="AY149" s="26">
        <f t="shared" si="67"/>
        <v>0</v>
      </c>
    </row>
    <row r="150" spans="1:51" ht="15.75" customHeight="1" x14ac:dyDescent="0.25">
      <c r="A150" s="584"/>
      <c r="B150" s="77" t="s">
        <v>4</v>
      </c>
      <c r="C150" s="26">
        <f t="shared" si="61"/>
        <v>0</v>
      </c>
      <c r="D150" s="26">
        <f t="shared" si="62"/>
        <v>0</v>
      </c>
      <c r="E150" s="26">
        <f t="shared" si="62"/>
        <v>0</v>
      </c>
      <c r="F150" s="26">
        <f t="shared" si="67"/>
        <v>0</v>
      </c>
      <c r="G150" s="26">
        <f t="shared" si="67"/>
        <v>0</v>
      </c>
      <c r="H150" s="26">
        <f t="shared" si="67"/>
        <v>0</v>
      </c>
      <c r="I150" s="26">
        <f t="shared" si="67"/>
        <v>0</v>
      </c>
      <c r="J150" s="26">
        <f t="shared" si="67"/>
        <v>0</v>
      </c>
      <c r="K150" s="26">
        <f t="shared" si="67"/>
        <v>0</v>
      </c>
      <c r="L150" s="26">
        <f t="shared" si="67"/>
        <v>0</v>
      </c>
      <c r="M150" s="26">
        <f t="shared" si="67"/>
        <v>0</v>
      </c>
      <c r="N150" s="26">
        <f t="shared" si="67"/>
        <v>0</v>
      </c>
      <c r="O150" s="26">
        <f t="shared" si="64"/>
        <v>0</v>
      </c>
      <c r="P150" s="26">
        <f t="shared" si="64"/>
        <v>0</v>
      </c>
      <c r="Q150" s="26">
        <f t="shared" si="64"/>
        <v>0</v>
      </c>
      <c r="R150" s="26">
        <f t="shared" si="67"/>
        <v>0</v>
      </c>
      <c r="S150" s="26">
        <f t="shared" si="67"/>
        <v>0</v>
      </c>
      <c r="T150" s="26">
        <f t="shared" si="67"/>
        <v>0</v>
      </c>
      <c r="U150" s="26">
        <f t="shared" si="67"/>
        <v>0</v>
      </c>
      <c r="V150" s="26">
        <f t="shared" si="67"/>
        <v>0</v>
      </c>
      <c r="W150" s="26">
        <f t="shared" si="67"/>
        <v>0</v>
      </c>
      <c r="X150" s="26">
        <f t="shared" si="67"/>
        <v>0</v>
      </c>
      <c r="Y150" s="26">
        <f t="shared" si="67"/>
        <v>0</v>
      </c>
      <c r="Z150" s="26">
        <f t="shared" si="67"/>
        <v>0</v>
      </c>
      <c r="AA150" s="26">
        <f t="shared" si="67"/>
        <v>0</v>
      </c>
      <c r="AB150" s="26">
        <f t="shared" si="67"/>
        <v>0</v>
      </c>
      <c r="AC150" s="26">
        <f t="shared" si="67"/>
        <v>0</v>
      </c>
      <c r="AD150" s="26">
        <f t="shared" si="67"/>
        <v>0</v>
      </c>
      <c r="AE150" s="26">
        <f t="shared" si="67"/>
        <v>0</v>
      </c>
      <c r="AF150" s="26">
        <f t="shared" si="67"/>
        <v>0</v>
      </c>
      <c r="AG150" s="26">
        <f t="shared" si="67"/>
        <v>0</v>
      </c>
      <c r="AH150" s="26">
        <f t="shared" si="67"/>
        <v>0</v>
      </c>
      <c r="AI150" s="26">
        <f t="shared" si="67"/>
        <v>0</v>
      </c>
      <c r="AJ150" s="26">
        <f t="shared" si="67"/>
        <v>0</v>
      </c>
      <c r="AK150" s="26">
        <f t="shared" si="67"/>
        <v>0</v>
      </c>
      <c r="AL150" s="26">
        <f t="shared" si="67"/>
        <v>0</v>
      </c>
      <c r="AM150" s="26">
        <f t="shared" si="67"/>
        <v>0</v>
      </c>
      <c r="AN150" s="26">
        <f t="shared" si="67"/>
        <v>0</v>
      </c>
      <c r="AO150" s="26">
        <f t="shared" si="67"/>
        <v>0</v>
      </c>
      <c r="AP150" s="26">
        <f t="shared" si="67"/>
        <v>0</v>
      </c>
      <c r="AQ150" s="26">
        <f t="shared" si="67"/>
        <v>0</v>
      </c>
      <c r="AR150" s="26">
        <f t="shared" si="67"/>
        <v>0</v>
      </c>
      <c r="AS150" s="26">
        <f t="shared" si="67"/>
        <v>0</v>
      </c>
      <c r="AT150" s="26">
        <f t="shared" si="67"/>
        <v>0</v>
      </c>
      <c r="AU150" s="26">
        <f t="shared" si="67"/>
        <v>0</v>
      </c>
      <c r="AV150" s="26">
        <f t="shared" si="67"/>
        <v>0</v>
      </c>
      <c r="AW150" s="26">
        <f t="shared" si="67"/>
        <v>0</v>
      </c>
      <c r="AX150" s="26">
        <f t="shared" si="67"/>
        <v>0</v>
      </c>
      <c r="AY150" s="26">
        <f t="shared" si="67"/>
        <v>0</v>
      </c>
    </row>
    <row r="151" spans="1:51" x14ac:dyDescent="0.25">
      <c r="A151" s="584"/>
      <c r="B151" s="77" t="s">
        <v>5</v>
      </c>
      <c r="C151" s="26">
        <f t="shared" si="61"/>
        <v>0</v>
      </c>
      <c r="D151" s="26">
        <f t="shared" si="62"/>
        <v>0</v>
      </c>
      <c r="E151" s="26">
        <f t="shared" si="62"/>
        <v>0</v>
      </c>
      <c r="F151" s="26">
        <f t="shared" si="67"/>
        <v>0</v>
      </c>
      <c r="G151" s="26">
        <f t="shared" si="67"/>
        <v>0</v>
      </c>
      <c r="H151" s="26">
        <f t="shared" si="67"/>
        <v>0</v>
      </c>
      <c r="I151" s="26">
        <f t="shared" si="67"/>
        <v>0</v>
      </c>
      <c r="J151" s="26">
        <f t="shared" si="67"/>
        <v>0</v>
      </c>
      <c r="K151" s="26">
        <f t="shared" si="67"/>
        <v>0</v>
      </c>
      <c r="L151" s="26">
        <f t="shared" si="67"/>
        <v>0</v>
      </c>
      <c r="M151" s="26">
        <f t="shared" si="67"/>
        <v>0</v>
      </c>
      <c r="N151" s="26">
        <f t="shared" si="67"/>
        <v>0</v>
      </c>
      <c r="O151" s="26">
        <f t="shared" si="64"/>
        <v>0</v>
      </c>
      <c r="P151" s="26">
        <f t="shared" si="64"/>
        <v>0</v>
      </c>
      <c r="Q151" s="26">
        <f t="shared" si="64"/>
        <v>0</v>
      </c>
      <c r="R151" s="26">
        <f t="shared" si="67"/>
        <v>0</v>
      </c>
      <c r="S151" s="26">
        <f t="shared" si="67"/>
        <v>0</v>
      </c>
      <c r="T151" s="26">
        <f t="shared" si="67"/>
        <v>0</v>
      </c>
      <c r="U151" s="26">
        <f t="shared" si="67"/>
        <v>0</v>
      </c>
      <c r="V151" s="26">
        <f t="shared" si="67"/>
        <v>0</v>
      </c>
      <c r="W151" s="26">
        <f t="shared" si="67"/>
        <v>0</v>
      </c>
      <c r="X151" s="26">
        <f t="shared" si="67"/>
        <v>0</v>
      </c>
      <c r="Y151" s="26">
        <f t="shared" si="67"/>
        <v>0</v>
      </c>
      <c r="Z151" s="26">
        <f t="shared" si="67"/>
        <v>0</v>
      </c>
      <c r="AA151" s="26">
        <f t="shared" si="67"/>
        <v>0</v>
      </c>
      <c r="AB151" s="26">
        <f t="shared" si="67"/>
        <v>0</v>
      </c>
      <c r="AC151" s="26">
        <f t="shared" si="67"/>
        <v>0</v>
      </c>
      <c r="AD151" s="26">
        <f t="shared" si="67"/>
        <v>0</v>
      </c>
      <c r="AE151" s="26">
        <f t="shared" si="67"/>
        <v>0</v>
      </c>
      <c r="AF151" s="26">
        <f t="shared" si="67"/>
        <v>0</v>
      </c>
      <c r="AG151" s="26">
        <f t="shared" si="67"/>
        <v>0</v>
      </c>
      <c r="AH151" s="26">
        <f t="shared" si="67"/>
        <v>0</v>
      </c>
      <c r="AI151" s="26">
        <f t="shared" si="67"/>
        <v>0</v>
      </c>
      <c r="AJ151" s="26">
        <f t="shared" si="67"/>
        <v>0</v>
      </c>
      <c r="AK151" s="26">
        <f t="shared" si="67"/>
        <v>0</v>
      </c>
      <c r="AL151" s="26">
        <f t="shared" si="67"/>
        <v>0</v>
      </c>
      <c r="AM151" s="26">
        <f t="shared" si="67"/>
        <v>0</v>
      </c>
      <c r="AN151" s="26">
        <f t="shared" si="67"/>
        <v>0</v>
      </c>
      <c r="AO151" s="26">
        <f t="shared" si="67"/>
        <v>0</v>
      </c>
      <c r="AP151" s="26">
        <f t="shared" si="67"/>
        <v>0</v>
      </c>
      <c r="AQ151" s="26">
        <f t="shared" si="67"/>
        <v>0</v>
      </c>
      <c r="AR151" s="26">
        <f t="shared" si="67"/>
        <v>0</v>
      </c>
      <c r="AS151" s="26">
        <f t="shared" si="67"/>
        <v>0</v>
      </c>
      <c r="AT151" s="26">
        <f t="shared" si="67"/>
        <v>0</v>
      </c>
      <c r="AU151" s="26">
        <f t="shared" si="67"/>
        <v>0</v>
      </c>
      <c r="AV151" s="26">
        <f t="shared" si="67"/>
        <v>0</v>
      </c>
      <c r="AW151" s="26">
        <f t="shared" si="67"/>
        <v>0</v>
      </c>
      <c r="AX151" s="26">
        <f t="shared" si="67"/>
        <v>0</v>
      </c>
      <c r="AY151" s="26">
        <f t="shared" si="67"/>
        <v>0</v>
      </c>
    </row>
    <row r="152" spans="1:51" x14ac:dyDescent="0.25">
      <c r="A152" s="584"/>
      <c r="B152" s="77" t="s">
        <v>23</v>
      </c>
      <c r="C152" s="26">
        <f t="shared" si="61"/>
        <v>0</v>
      </c>
      <c r="D152" s="26">
        <f t="shared" si="62"/>
        <v>0</v>
      </c>
      <c r="E152" s="26">
        <f t="shared" si="62"/>
        <v>0</v>
      </c>
      <c r="F152" s="26">
        <f t="shared" si="67"/>
        <v>0</v>
      </c>
      <c r="G152" s="26">
        <f t="shared" si="67"/>
        <v>0</v>
      </c>
      <c r="H152" s="26">
        <f t="shared" si="67"/>
        <v>0</v>
      </c>
      <c r="I152" s="26">
        <f t="shared" si="67"/>
        <v>0</v>
      </c>
      <c r="J152" s="26">
        <f t="shared" si="67"/>
        <v>0</v>
      </c>
      <c r="K152" s="26">
        <f t="shared" si="67"/>
        <v>0</v>
      </c>
      <c r="L152" s="26">
        <f t="shared" si="67"/>
        <v>0</v>
      </c>
      <c r="M152" s="26">
        <f t="shared" si="67"/>
        <v>0</v>
      </c>
      <c r="N152" s="26">
        <f t="shared" si="67"/>
        <v>0</v>
      </c>
      <c r="O152" s="26">
        <f t="shared" si="64"/>
        <v>0</v>
      </c>
      <c r="P152" s="26">
        <f t="shared" si="64"/>
        <v>0</v>
      </c>
      <c r="Q152" s="26">
        <f t="shared" si="64"/>
        <v>0</v>
      </c>
      <c r="R152" s="26">
        <f t="shared" si="67"/>
        <v>0</v>
      </c>
      <c r="S152" s="26">
        <f t="shared" si="67"/>
        <v>0</v>
      </c>
      <c r="T152" s="26">
        <f t="shared" si="67"/>
        <v>0</v>
      </c>
      <c r="U152" s="26">
        <f t="shared" si="67"/>
        <v>0</v>
      </c>
      <c r="V152" s="26">
        <f t="shared" si="67"/>
        <v>0</v>
      </c>
      <c r="W152" s="26">
        <f t="shared" si="67"/>
        <v>0</v>
      </c>
      <c r="X152" s="26">
        <f t="shared" si="67"/>
        <v>0</v>
      </c>
      <c r="Y152" s="26">
        <f t="shared" si="67"/>
        <v>0</v>
      </c>
      <c r="Z152" s="26">
        <f t="shared" si="67"/>
        <v>0</v>
      </c>
      <c r="AA152" s="26">
        <f t="shared" si="67"/>
        <v>0</v>
      </c>
      <c r="AB152" s="26">
        <f t="shared" si="67"/>
        <v>0</v>
      </c>
      <c r="AC152" s="26">
        <f t="shared" si="67"/>
        <v>0</v>
      </c>
      <c r="AD152" s="26">
        <f t="shared" si="67"/>
        <v>0</v>
      </c>
      <c r="AE152" s="26">
        <f t="shared" si="67"/>
        <v>0</v>
      </c>
      <c r="AF152" s="26">
        <f t="shared" si="67"/>
        <v>0</v>
      </c>
      <c r="AG152" s="26">
        <f t="shared" si="67"/>
        <v>0</v>
      </c>
      <c r="AH152" s="26">
        <f t="shared" si="67"/>
        <v>0</v>
      </c>
      <c r="AI152" s="26">
        <f t="shared" si="67"/>
        <v>0</v>
      </c>
      <c r="AJ152" s="26">
        <f t="shared" si="67"/>
        <v>0</v>
      </c>
      <c r="AK152" s="26">
        <f t="shared" si="67"/>
        <v>0</v>
      </c>
      <c r="AL152" s="26">
        <f t="shared" si="67"/>
        <v>0</v>
      </c>
      <c r="AM152" s="26">
        <f t="shared" si="67"/>
        <v>0</v>
      </c>
      <c r="AN152" s="26">
        <f t="shared" si="67"/>
        <v>0</v>
      </c>
      <c r="AO152" s="26">
        <f t="shared" si="67"/>
        <v>0</v>
      </c>
      <c r="AP152" s="26">
        <f t="shared" si="67"/>
        <v>0</v>
      </c>
      <c r="AQ152" s="26">
        <f t="shared" si="67"/>
        <v>0</v>
      </c>
      <c r="AR152" s="26">
        <f t="shared" si="67"/>
        <v>0</v>
      </c>
      <c r="AS152" s="26">
        <f t="shared" si="67"/>
        <v>0</v>
      </c>
      <c r="AT152" s="26">
        <f t="shared" si="67"/>
        <v>0</v>
      </c>
      <c r="AU152" s="26">
        <f t="shared" si="67"/>
        <v>0</v>
      </c>
      <c r="AV152" s="26">
        <f t="shared" si="67"/>
        <v>0</v>
      </c>
      <c r="AW152" s="26">
        <f t="shared" si="67"/>
        <v>0</v>
      </c>
      <c r="AX152" s="26">
        <f t="shared" si="67"/>
        <v>0</v>
      </c>
      <c r="AY152" s="26">
        <f t="shared" si="67"/>
        <v>0</v>
      </c>
    </row>
    <row r="153" spans="1:51" x14ac:dyDescent="0.25">
      <c r="A153" s="584"/>
      <c r="B153" s="77" t="s">
        <v>24</v>
      </c>
      <c r="C153" s="26">
        <f t="shared" si="61"/>
        <v>0</v>
      </c>
      <c r="D153" s="26">
        <f t="shared" si="62"/>
        <v>0</v>
      </c>
      <c r="E153" s="26">
        <f t="shared" si="62"/>
        <v>0</v>
      </c>
      <c r="F153" s="26">
        <f t="shared" ref="F153:AY155" si="68">IF(F33=0,0,((F15*0.5)+E33-F51)*F88*F120*F$2)</f>
        <v>0</v>
      </c>
      <c r="G153" s="26">
        <f t="shared" si="68"/>
        <v>0</v>
      </c>
      <c r="H153" s="26">
        <f t="shared" si="68"/>
        <v>0</v>
      </c>
      <c r="I153" s="26">
        <f t="shared" si="68"/>
        <v>0</v>
      </c>
      <c r="J153" s="26">
        <f t="shared" si="68"/>
        <v>0</v>
      </c>
      <c r="K153" s="26">
        <f t="shared" si="68"/>
        <v>0</v>
      </c>
      <c r="L153" s="26">
        <f t="shared" si="68"/>
        <v>0</v>
      </c>
      <c r="M153" s="26">
        <f t="shared" si="68"/>
        <v>0</v>
      </c>
      <c r="N153" s="26">
        <f t="shared" si="68"/>
        <v>0</v>
      </c>
      <c r="O153" s="26">
        <f t="shared" si="64"/>
        <v>0</v>
      </c>
      <c r="P153" s="26">
        <f t="shared" si="64"/>
        <v>0</v>
      </c>
      <c r="Q153" s="26">
        <f t="shared" si="64"/>
        <v>0</v>
      </c>
      <c r="R153" s="26">
        <f t="shared" si="68"/>
        <v>0</v>
      </c>
      <c r="S153" s="26">
        <f t="shared" si="68"/>
        <v>0</v>
      </c>
      <c r="T153" s="26">
        <f t="shared" si="68"/>
        <v>0</v>
      </c>
      <c r="U153" s="26">
        <f t="shared" si="68"/>
        <v>0</v>
      </c>
      <c r="V153" s="26">
        <f t="shared" si="68"/>
        <v>0</v>
      </c>
      <c r="W153" s="26">
        <f t="shared" si="68"/>
        <v>0</v>
      </c>
      <c r="X153" s="26">
        <f t="shared" si="68"/>
        <v>0</v>
      </c>
      <c r="Y153" s="26">
        <f t="shared" si="68"/>
        <v>0</v>
      </c>
      <c r="Z153" s="26">
        <f t="shared" si="68"/>
        <v>0</v>
      </c>
      <c r="AA153" s="26">
        <f t="shared" si="68"/>
        <v>0</v>
      </c>
      <c r="AB153" s="26">
        <f t="shared" si="68"/>
        <v>0</v>
      </c>
      <c r="AC153" s="26">
        <f t="shared" si="68"/>
        <v>0</v>
      </c>
      <c r="AD153" s="26">
        <f t="shared" si="68"/>
        <v>0</v>
      </c>
      <c r="AE153" s="26">
        <f t="shared" si="68"/>
        <v>0</v>
      </c>
      <c r="AF153" s="26">
        <f t="shared" si="68"/>
        <v>0</v>
      </c>
      <c r="AG153" s="26">
        <f t="shared" si="68"/>
        <v>0</v>
      </c>
      <c r="AH153" s="26">
        <f t="shared" si="68"/>
        <v>0</v>
      </c>
      <c r="AI153" s="26">
        <f t="shared" si="68"/>
        <v>0</v>
      </c>
      <c r="AJ153" s="26">
        <f t="shared" si="68"/>
        <v>0</v>
      </c>
      <c r="AK153" s="26">
        <f t="shared" si="68"/>
        <v>0</v>
      </c>
      <c r="AL153" s="26">
        <f t="shared" si="68"/>
        <v>0</v>
      </c>
      <c r="AM153" s="26">
        <f t="shared" si="68"/>
        <v>0</v>
      </c>
      <c r="AN153" s="26">
        <f t="shared" si="68"/>
        <v>0</v>
      </c>
      <c r="AO153" s="26">
        <f t="shared" si="68"/>
        <v>0</v>
      </c>
      <c r="AP153" s="26">
        <f t="shared" si="68"/>
        <v>0</v>
      </c>
      <c r="AQ153" s="26">
        <f t="shared" si="68"/>
        <v>0</v>
      </c>
      <c r="AR153" s="26">
        <f t="shared" si="68"/>
        <v>0</v>
      </c>
      <c r="AS153" s="26">
        <f t="shared" si="68"/>
        <v>0</v>
      </c>
      <c r="AT153" s="26">
        <f t="shared" si="68"/>
        <v>0</v>
      </c>
      <c r="AU153" s="26">
        <f t="shared" si="68"/>
        <v>0</v>
      </c>
      <c r="AV153" s="26">
        <f t="shared" si="68"/>
        <v>0</v>
      </c>
      <c r="AW153" s="26">
        <f t="shared" si="68"/>
        <v>0</v>
      </c>
      <c r="AX153" s="26">
        <f t="shared" si="68"/>
        <v>0</v>
      </c>
      <c r="AY153" s="26">
        <f t="shared" si="68"/>
        <v>0</v>
      </c>
    </row>
    <row r="154" spans="1:51" ht="15.75" customHeight="1" x14ac:dyDescent="0.25">
      <c r="A154" s="584"/>
      <c r="B154" s="77" t="s">
        <v>7</v>
      </c>
      <c r="C154" s="26">
        <f t="shared" si="61"/>
        <v>0</v>
      </c>
      <c r="D154" s="26">
        <f t="shared" si="62"/>
        <v>0</v>
      </c>
      <c r="E154" s="26">
        <f t="shared" si="62"/>
        <v>0</v>
      </c>
      <c r="F154" s="26">
        <f t="shared" si="68"/>
        <v>0</v>
      </c>
      <c r="G154" s="26">
        <f t="shared" si="68"/>
        <v>0</v>
      </c>
      <c r="H154" s="26">
        <f t="shared" si="68"/>
        <v>0</v>
      </c>
      <c r="I154" s="26">
        <f t="shared" si="68"/>
        <v>0</v>
      </c>
      <c r="J154" s="26">
        <f t="shared" si="68"/>
        <v>0</v>
      </c>
      <c r="K154" s="26">
        <f t="shared" si="68"/>
        <v>0</v>
      </c>
      <c r="L154" s="26">
        <f t="shared" si="68"/>
        <v>0</v>
      </c>
      <c r="M154" s="26">
        <f t="shared" si="68"/>
        <v>0</v>
      </c>
      <c r="N154" s="26">
        <f t="shared" si="68"/>
        <v>0</v>
      </c>
      <c r="O154" s="26">
        <f t="shared" si="64"/>
        <v>0</v>
      </c>
      <c r="P154" s="26">
        <f t="shared" si="64"/>
        <v>0</v>
      </c>
      <c r="Q154" s="26">
        <f t="shared" si="64"/>
        <v>0</v>
      </c>
      <c r="R154" s="26">
        <f t="shared" si="68"/>
        <v>0</v>
      </c>
      <c r="S154" s="26">
        <f t="shared" si="68"/>
        <v>0</v>
      </c>
      <c r="T154" s="26">
        <f t="shared" si="68"/>
        <v>0</v>
      </c>
      <c r="U154" s="26">
        <f t="shared" si="68"/>
        <v>0</v>
      </c>
      <c r="V154" s="26">
        <f t="shared" si="68"/>
        <v>0</v>
      </c>
      <c r="W154" s="26">
        <f t="shared" si="68"/>
        <v>0</v>
      </c>
      <c r="X154" s="26">
        <f t="shared" si="68"/>
        <v>0</v>
      </c>
      <c r="Y154" s="26">
        <f t="shared" si="68"/>
        <v>0</v>
      </c>
      <c r="Z154" s="26">
        <f t="shared" si="68"/>
        <v>0</v>
      </c>
      <c r="AA154" s="26">
        <f t="shared" si="68"/>
        <v>0</v>
      </c>
      <c r="AB154" s="26">
        <f t="shared" si="68"/>
        <v>0</v>
      </c>
      <c r="AC154" s="26">
        <f t="shared" si="68"/>
        <v>0</v>
      </c>
      <c r="AD154" s="26">
        <f t="shared" si="68"/>
        <v>0</v>
      </c>
      <c r="AE154" s="26">
        <f t="shared" si="68"/>
        <v>0</v>
      </c>
      <c r="AF154" s="26">
        <f t="shared" si="68"/>
        <v>0</v>
      </c>
      <c r="AG154" s="26">
        <f t="shared" si="68"/>
        <v>0</v>
      </c>
      <c r="AH154" s="26">
        <f t="shared" si="68"/>
        <v>0</v>
      </c>
      <c r="AI154" s="26">
        <f t="shared" si="68"/>
        <v>0</v>
      </c>
      <c r="AJ154" s="26">
        <f t="shared" si="68"/>
        <v>0</v>
      </c>
      <c r="AK154" s="26">
        <f t="shared" si="68"/>
        <v>0</v>
      </c>
      <c r="AL154" s="26">
        <f t="shared" si="68"/>
        <v>0</v>
      </c>
      <c r="AM154" s="26">
        <f t="shared" si="68"/>
        <v>0</v>
      </c>
      <c r="AN154" s="26">
        <f t="shared" si="68"/>
        <v>0</v>
      </c>
      <c r="AO154" s="26">
        <f t="shared" si="68"/>
        <v>0</v>
      </c>
      <c r="AP154" s="26">
        <f t="shared" si="68"/>
        <v>0</v>
      </c>
      <c r="AQ154" s="26">
        <f t="shared" si="68"/>
        <v>0</v>
      </c>
      <c r="AR154" s="26">
        <f t="shared" si="68"/>
        <v>0</v>
      </c>
      <c r="AS154" s="26">
        <f t="shared" si="68"/>
        <v>0</v>
      </c>
      <c r="AT154" s="26">
        <f t="shared" si="68"/>
        <v>0</v>
      </c>
      <c r="AU154" s="26">
        <f t="shared" si="68"/>
        <v>0</v>
      </c>
      <c r="AV154" s="26">
        <f t="shared" si="68"/>
        <v>0</v>
      </c>
      <c r="AW154" s="26">
        <f t="shared" si="68"/>
        <v>0</v>
      </c>
      <c r="AX154" s="26">
        <f t="shared" si="68"/>
        <v>0</v>
      </c>
      <c r="AY154" s="26">
        <f t="shared" si="68"/>
        <v>0</v>
      </c>
    </row>
    <row r="155" spans="1:51" ht="15.75" customHeight="1" x14ac:dyDescent="0.25">
      <c r="A155" s="584"/>
      <c r="B155" s="77" t="s">
        <v>8</v>
      </c>
      <c r="C155" s="26">
        <f t="shared" si="61"/>
        <v>0</v>
      </c>
      <c r="D155" s="26">
        <f t="shared" si="62"/>
        <v>0</v>
      </c>
      <c r="E155" s="26">
        <f t="shared" si="62"/>
        <v>0</v>
      </c>
      <c r="F155" s="26">
        <f t="shared" si="68"/>
        <v>0</v>
      </c>
      <c r="G155" s="26">
        <f t="shared" si="68"/>
        <v>0</v>
      </c>
      <c r="H155" s="26">
        <f t="shared" si="68"/>
        <v>0</v>
      </c>
      <c r="I155" s="26">
        <f t="shared" si="68"/>
        <v>0</v>
      </c>
      <c r="J155" s="26">
        <f t="shared" si="68"/>
        <v>0</v>
      </c>
      <c r="K155" s="26">
        <f t="shared" si="68"/>
        <v>0</v>
      </c>
      <c r="L155" s="26">
        <f t="shared" si="68"/>
        <v>0</v>
      </c>
      <c r="M155" s="26">
        <f t="shared" si="68"/>
        <v>0</v>
      </c>
      <c r="N155" s="26">
        <f t="shared" si="68"/>
        <v>0</v>
      </c>
      <c r="O155" s="26">
        <f t="shared" si="64"/>
        <v>0</v>
      </c>
      <c r="P155" s="26">
        <f t="shared" si="64"/>
        <v>0</v>
      </c>
      <c r="Q155" s="26">
        <f t="shared" si="64"/>
        <v>0</v>
      </c>
      <c r="R155" s="26">
        <f t="shared" si="68"/>
        <v>0</v>
      </c>
      <c r="S155" s="26">
        <f t="shared" si="68"/>
        <v>0</v>
      </c>
      <c r="T155" s="26">
        <f t="shared" si="68"/>
        <v>0</v>
      </c>
      <c r="U155" s="26">
        <f t="shared" si="68"/>
        <v>0</v>
      </c>
      <c r="V155" s="26">
        <f t="shared" si="68"/>
        <v>0</v>
      </c>
      <c r="W155" s="26">
        <f t="shared" si="68"/>
        <v>0</v>
      </c>
      <c r="X155" s="26">
        <f t="shared" si="68"/>
        <v>0</v>
      </c>
      <c r="Y155" s="26">
        <f t="shared" si="68"/>
        <v>0</v>
      </c>
      <c r="Z155" s="26">
        <f t="shared" si="68"/>
        <v>0</v>
      </c>
      <c r="AA155" s="26">
        <f t="shared" si="68"/>
        <v>0</v>
      </c>
      <c r="AB155" s="26">
        <f t="shared" si="68"/>
        <v>0</v>
      </c>
      <c r="AC155" s="26">
        <f t="shared" si="68"/>
        <v>0</v>
      </c>
      <c r="AD155" s="26">
        <f t="shared" si="68"/>
        <v>0</v>
      </c>
      <c r="AE155" s="26">
        <f t="shared" si="68"/>
        <v>0</v>
      </c>
      <c r="AF155" s="26">
        <f t="shared" si="68"/>
        <v>0</v>
      </c>
      <c r="AG155" s="26">
        <f t="shared" si="68"/>
        <v>0</v>
      </c>
      <c r="AH155" s="26">
        <f t="shared" si="68"/>
        <v>0</v>
      </c>
      <c r="AI155" s="26">
        <f t="shared" si="68"/>
        <v>0</v>
      </c>
      <c r="AJ155" s="26">
        <f t="shared" si="68"/>
        <v>0</v>
      </c>
      <c r="AK155" s="26">
        <f t="shared" si="68"/>
        <v>0</v>
      </c>
      <c r="AL155" s="26">
        <f t="shared" si="68"/>
        <v>0</v>
      </c>
      <c r="AM155" s="26">
        <f t="shared" si="68"/>
        <v>0</v>
      </c>
      <c r="AN155" s="26">
        <f t="shared" si="68"/>
        <v>0</v>
      </c>
      <c r="AO155" s="26">
        <f t="shared" si="68"/>
        <v>0</v>
      </c>
      <c r="AP155" s="26">
        <f t="shared" si="68"/>
        <v>0</v>
      </c>
      <c r="AQ155" s="26">
        <f t="shared" si="68"/>
        <v>0</v>
      </c>
      <c r="AR155" s="26">
        <f t="shared" si="68"/>
        <v>0</v>
      </c>
      <c r="AS155" s="26">
        <f t="shared" si="68"/>
        <v>0</v>
      </c>
      <c r="AT155" s="26">
        <f t="shared" si="68"/>
        <v>0</v>
      </c>
      <c r="AU155" s="26">
        <f t="shared" si="68"/>
        <v>0</v>
      </c>
      <c r="AV155" s="26">
        <f t="shared" si="68"/>
        <v>0</v>
      </c>
      <c r="AW155" s="26">
        <f t="shared" si="68"/>
        <v>0</v>
      </c>
      <c r="AX155" s="26">
        <f t="shared" si="68"/>
        <v>0</v>
      </c>
      <c r="AY155" s="26">
        <f t="shared" si="68"/>
        <v>0</v>
      </c>
    </row>
    <row r="156" spans="1:51" ht="15.75" customHeight="1" x14ac:dyDescent="0.25">
      <c r="A156" s="584"/>
      <c r="B156" s="13"/>
      <c r="C156" s="3"/>
      <c r="D156" s="3"/>
      <c r="E156" s="3"/>
      <c r="F156" s="3"/>
      <c r="G156" s="3"/>
      <c r="H156" s="3"/>
      <c r="I156" s="3"/>
      <c r="J156" s="3"/>
      <c r="K156" s="3"/>
      <c r="L156" s="3"/>
      <c r="M156" s="3"/>
      <c r="N156" s="3"/>
      <c r="O156" s="3"/>
      <c r="P156" s="3"/>
      <c r="Q156" s="3"/>
      <c r="R156" s="3"/>
      <c r="S156" s="3"/>
      <c r="T156" s="3"/>
      <c r="U156" s="3"/>
      <c r="V156" s="3"/>
      <c r="W156" s="3"/>
      <c r="X156" s="3"/>
      <c r="Y156" s="3"/>
      <c r="Z156" s="3"/>
      <c r="AA156" s="3"/>
      <c r="AB156" s="3"/>
      <c r="AC156" s="3"/>
      <c r="AD156" s="3"/>
      <c r="AE156" s="3"/>
      <c r="AF156" s="3"/>
      <c r="AG156" s="3"/>
      <c r="AH156" s="3"/>
      <c r="AI156" s="3"/>
      <c r="AJ156" s="3"/>
      <c r="AK156" s="3"/>
      <c r="AL156" s="3"/>
      <c r="AM156" s="3"/>
      <c r="AN156" s="3"/>
      <c r="AO156" s="3"/>
      <c r="AP156" s="3"/>
      <c r="AQ156" s="3"/>
      <c r="AR156" s="3"/>
      <c r="AS156" s="3"/>
      <c r="AT156" s="3"/>
      <c r="AU156" s="3"/>
      <c r="AV156" s="3"/>
      <c r="AW156" s="3"/>
      <c r="AX156" s="3"/>
      <c r="AY156" s="3"/>
    </row>
    <row r="157" spans="1:51" ht="15.75" customHeight="1" x14ac:dyDescent="0.25">
      <c r="A157" s="584"/>
      <c r="B157" s="239" t="s">
        <v>26</v>
      </c>
      <c r="C157" s="26">
        <f>SUM(C143:C156)</f>
        <v>0</v>
      </c>
      <c r="D157" s="26">
        <f>SUM(D143:D156)</f>
        <v>0</v>
      </c>
      <c r="E157" s="26">
        <f t="shared" ref="E157:AY157" si="69">SUM(E143:E156)</f>
        <v>0</v>
      </c>
      <c r="F157" s="26">
        <f t="shared" si="69"/>
        <v>0</v>
      </c>
      <c r="G157" s="26">
        <f t="shared" si="69"/>
        <v>0</v>
      </c>
      <c r="H157" s="26">
        <f t="shared" si="69"/>
        <v>0</v>
      </c>
      <c r="I157" s="26">
        <f t="shared" si="69"/>
        <v>0</v>
      </c>
      <c r="J157" s="26">
        <f t="shared" si="69"/>
        <v>0</v>
      </c>
      <c r="K157" s="26">
        <f t="shared" si="69"/>
        <v>0</v>
      </c>
      <c r="L157" s="26">
        <f t="shared" si="69"/>
        <v>0</v>
      </c>
      <c r="M157" s="26">
        <f t="shared" si="69"/>
        <v>0</v>
      </c>
      <c r="N157" s="26">
        <f t="shared" si="69"/>
        <v>0</v>
      </c>
      <c r="O157" s="26">
        <f t="shared" si="69"/>
        <v>0</v>
      </c>
      <c r="P157" s="26">
        <f t="shared" si="69"/>
        <v>0</v>
      </c>
      <c r="Q157" s="26">
        <f t="shared" si="69"/>
        <v>0</v>
      </c>
      <c r="R157" s="26">
        <f t="shared" si="69"/>
        <v>0</v>
      </c>
      <c r="S157" s="26">
        <f t="shared" si="69"/>
        <v>0</v>
      </c>
      <c r="T157" s="26">
        <f t="shared" si="69"/>
        <v>0</v>
      </c>
      <c r="U157" s="26">
        <f t="shared" si="69"/>
        <v>0</v>
      </c>
      <c r="V157" s="26">
        <f t="shared" si="69"/>
        <v>0</v>
      </c>
      <c r="W157" s="26">
        <f t="shared" si="69"/>
        <v>0</v>
      </c>
      <c r="X157" s="26">
        <f t="shared" si="69"/>
        <v>0</v>
      </c>
      <c r="Y157" s="26">
        <f t="shared" si="69"/>
        <v>0</v>
      </c>
      <c r="Z157" s="26">
        <f t="shared" si="69"/>
        <v>0</v>
      </c>
      <c r="AA157" s="26">
        <f t="shared" si="69"/>
        <v>0</v>
      </c>
      <c r="AB157" s="26">
        <f t="shared" si="69"/>
        <v>0</v>
      </c>
      <c r="AC157" s="26">
        <f t="shared" si="69"/>
        <v>0</v>
      </c>
      <c r="AD157" s="26">
        <f t="shared" si="69"/>
        <v>0</v>
      </c>
      <c r="AE157" s="26">
        <f t="shared" si="69"/>
        <v>0</v>
      </c>
      <c r="AF157" s="26">
        <f t="shared" si="69"/>
        <v>0</v>
      </c>
      <c r="AG157" s="26">
        <f t="shared" si="69"/>
        <v>0</v>
      </c>
      <c r="AH157" s="26">
        <f t="shared" si="69"/>
        <v>0</v>
      </c>
      <c r="AI157" s="26">
        <f t="shared" si="69"/>
        <v>0</v>
      </c>
      <c r="AJ157" s="26">
        <f t="shared" si="69"/>
        <v>0</v>
      </c>
      <c r="AK157" s="26">
        <f t="shared" si="69"/>
        <v>0</v>
      </c>
      <c r="AL157" s="26">
        <f t="shared" si="69"/>
        <v>0</v>
      </c>
      <c r="AM157" s="26">
        <f t="shared" si="69"/>
        <v>0</v>
      </c>
      <c r="AN157" s="26">
        <f t="shared" si="69"/>
        <v>0</v>
      </c>
      <c r="AO157" s="26">
        <f t="shared" si="69"/>
        <v>0</v>
      </c>
      <c r="AP157" s="26">
        <f t="shared" si="69"/>
        <v>0</v>
      </c>
      <c r="AQ157" s="26">
        <f t="shared" si="69"/>
        <v>0</v>
      </c>
      <c r="AR157" s="26">
        <f t="shared" si="69"/>
        <v>0</v>
      </c>
      <c r="AS157" s="26">
        <f t="shared" si="69"/>
        <v>0</v>
      </c>
      <c r="AT157" s="26">
        <f t="shared" si="69"/>
        <v>0</v>
      </c>
      <c r="AU157" s="26">
        <f t="shared" si="69"/>
        <v>0</v>
      </c>
      <c r="AV157" s="26">
        <f t="shared" si="69"/>
        <v>0</v>
      </c>
      <c r="AW157" s="26">
        <f t="shared" si="69"/>
        <v>0</v>
      </c>
      <c r="AX157" s="26">
        <f t="shared" si="69"/>
        <v>0</v>
      </c>
      <c r="AY157" s="26">
        <f t="shared" si="69"/>
        <v>0</v>
      </c>
    </row>
    <row r="158" spans="1:51" ht="16.5" customHeight="1" thickBot="1" x14ac:dyDescent="0.3">
      <c r="A158" s="585"/>
      <c r="B158" s="138" t="s">
        <v>27</v>
      </c>
      <c r="C158" s="27">
        <f>C157</f>
        <v>0</v>
      </c>
      <c r="D158" s="27">
        <f>C158+D157</f>
        <v>0</v>
      </c>
      <c r="E158" s="27">
        <f t="shared" ref="E158:AY158" si="70">D158+E157</f>
        <v>0</v>
      </c>
      <c r="F158" s="27">
        <f t="shared" si="70"/>
        <v>0</v>
      </c>
      <c r="G158" s="27">
        <f t="shared" si="70"/>
        <v>0</v>
      </c>
      <c r="H158" s="27">
        <f t="shared" si="70"/>
        <v>0</v>
      </c>
      <c r="I158" s="27">
        <f t="shared" si="70"/>
        <v>0</v>
      </c>
      <c r="J158" s="27">
        <f t="shared" si="70"/>
        <v>0</v>
      </c>
      <c r="K158" s="27">
        <f t="shared" si="70"/>
        <v>0</v>
      </c>
      <c r="L158" s="27">
        <f t="shared" si="70"/>
        <v>0</v>
      </c>
      <c r="M158" s="27">
        <f t="shared" si="70"/>
        <v>0</v>
      </c>
      <c r="N158" s="27">
        <f t="shared" si="70"/>
        <v>0</v>
      </c>
      <c r="O158" s="27">
        <f t="shared" si="70"/>
        <v>0</v>
      </c>
      <c r="P158" s="27">
        <f t="shared" si="70"/>
        <v>0</v>
      </c>
      <c r="Q158" s="27">
        <f t="shared" si="70"/>
        <v>0</v>
      </c>
      <c r="R158" s="27">
        <f t="shared" si="70"/>
        <v>0</v>
      </c>
      <c r="S158" s="27">
        <f t="shared" si="70"/>
        <v>0</v>
      </c>
      <c r="T158" s="27">
        <f t="shared" si="70"/>
        <v>0</v>
      </c>
      <c r="U158" s="27">
        <f t="shared" si="70"/>
        <v>0</v>
      </c>
      <c r="V158" s="27">
        <f t="shared" si="70"/>
        <v>0</v>
      </c>
      <c r="W158" s="27">
        <f t="shared" si="70"/>
        <v>0</v>
      </c>
      <c r="X158" s="27">
        <f t="shared" si="70"/>
        <v>0</v>
      </c>
      <c r="Y158" s="27">
        <f t="shared" si="70"/>
        <v>0</v>
      </c>
      <c r="Z158" s="27">
        <f t="shared" si="70"/>
        <v>0</v>
      </c>
      <c r="AA158" s="27">
        <f t="shared" si="70"/>
        <v>0</v>
      </c>
      <c r="AB158" s="27">
        <f t="shared" si="70"/>
        <v>0</v>
      </c>
      <c r="AC158" s="27">
        <f t="shared" si="70"/>
        <v>0</v>
      </c>
      <c r="AD158" s="27">
        <f t="shared" si="70"/>
        <v>0</v>
      </c>
      <c r="AE158" s="27">
        <f t="shared" si="70"/>
        <v>0</v>
      </c>
      <c r="AF158" s="27">
        <f t="shared" si="70"/>
        <v>0</v>
      </c>
      <c r="AG158" s="27">
        <f t="shared" si="70"/>
        <v>0</v>
      </c>
      <c r="AH158" s="27">
        <f t="shared" si="70"/>
        <v>0</v>
      </c>
      <c r="AI158" s="27">
        <f t="shared" si="70"/>
        <v>0</v>
      </c>
      <c r="AJ158" s="27">
        <f t="shared" si="70"/>
        <v>0</v>
      </c>
      <c r="AK158" s="27">
        <f t="shared" si="70"/>
        <v>0</v>
      </c>
      <c r="AL158" s="27">
        <f t="shared" si="70"/>
        <v>0</v>
      </c>
      <c r="AM158" s="27">
        <f t="shared" si="70"/>
        <v>0</v>
      </c>
      <c r="AN158" s="27">
        <f t="shared" si="70"/>
        <v>0</v>
      </c>
      <c r="AO158" s="27">
        <f t="shared" si="70"/>
        <v>0</v>
      </c>
      <c r="AP158" s="27">
        <f t="shared" si="70"/>
        <v>0</v>
      </c>
      <c r="AQ158" s="27">
        <f t="shared" si="70"/>
        <v>0</v>
      </c>
      <c r="AR158" s="27">
        <f t="shared" si="70"/>
        <v>0</v>
      </c>
      <c r="AS158" s="27">
        <f t="shared" si="70"/>
        <v>0</v>
      </c>
      <c r="AT158" s="27">
        <f t="shared" si="70"/>
        <v>0</v>
      </c>
      <c r="AU158" s="27">
        <f t="shared" si="70"/>
        <v>0</v>
      </c>
      <c r="AV158" s="27">
        <f t="shared" si="70"/>
        <v>0</v>
      </c>
      <c r="AW158" s="27">
        <f t="shared" si="70"/>
        <v>0</v>
      </c>
      <c r="AX158" s="27">
        <f t="shared" si="70"/>
        <v>0</v>
      </c>
      <c r="AY158" s="27">
        <f t="shared" si="70"/>
        <v>0</v>
      </c>
    </row>
    <row r="159" spans="1:51" x14ac:dyDescent="0.25">
      <c r="A159" s="99"/>
      <c r="B159" s="99"/>
      <c r="C159" s="102"/>
      <c r="D159" s="102"/>
      <c r="E159" s="102"/>
      <c r="F159" s="102"/>
      <c r="G159" s="102"/>
      <c r="H159" s="102"/>
      <c r="I159" s="102"/>
      <c r="J159" s="102"/>
      <c r="K159" s="102"/>
      <c r="L159" s="102"/>
      <c r="M159" s="102"/>
      <c r="N159" s="102"/>
    </row>
    <row r="160" spans="1:51" ht="15.75" thickBot="1" x14ac:dyDescent="0.3">
      <c r="A160" s="99"/>
      <c r="B160" s="99"/>
      <c r="C160" s="102"/>
      <c r="D160" s="102"/>
      <c r="E160" s="102"/>
      <c r="F160" s="102"/>
      <c r="G160" s="102"/>
      <c r="H160" s="102"/>
      <c r="I160" s="102"/>
      <c r="J160" s="102"/>
      <c r="K160" s="102"/>
      <c r="L160" s="102"/>
      <c r="M160" s="102"/>
      <c r="N160" s="102"/>
    </row>
    <row r="161" spans="1:51" ht="16.5" thickBot="1" x14ac:dyDescent="0.3">
      <c r="A161" s="583" t="s">
        <v>129</v>
      </c>
      <c r="B161" s="259" t="s">
        <v>125</v>
      </c>
      <c r="C161" s="146">
        <f>C$4</f>
        <v>44197</v>
      </c>
      <c r="D161" s="146">
        <f t="shared" ref="D161:AY161" si="71">D$4</f>
        <v>44228</v>
      </c>
      <c r="E161" s="146">
        <f t="shared" si="71"/>
        <v>44256</v>
      </c>
      <c r="F161" s="146">
        <f t="shared" si="71"/>
        <v>44287</v>
      </c>
      <c r="G161" s="146">
        <f t="shared" si="71"/>
        <v>44317</v>
      </c>
      <c r="H161" s="146">
        <f t="shared" si="71"/>
        <v>44348</v>
      </c>
      <c r="I161" s="146">
        <f t="shared" si="71"/>
        <v>44378</v>
      </c>
      <c r="J161" s="146">
        <f t="shared" si="71"/>
        <v>44409</v>
      </c>
      <c r="K161" s="146">
        <f t="shared" si="71"/>
        <v>44440</v>
      </c>
      <c r="L161" s="146">
        <f t="shared" si="71"/>
        <v>44470</v>
      </c>
      <c r="M161" s="146">
        <f t="shared" si="71"/>
        <v>44501</v>
      </c>
      <c r="N161" s="146">
        <f t="shared" si="71"/>
        <v>44531</v>
      </c>
      <c r="O161" s="146">
        <f t="shared" si="71"/>
        <v>44562</v>
      </c>
      <c r="P161" s="146">
        <f t="shared" si="71"/>
        <v>44593</v>
      </c>
      <c r="Q161" s="146">
        <f t="shared" si="71"/>
        <v>44621</v>
      </c>
      <c r="R161" s="146">
        <f t="shared" si="71"/>
        <v>44652</v>
      </c>
      <c r="S161" s="146">
        <f t="shared" si="71"/>
        <v>44682</v>
      </c>
      <c r="T161" s="146">
        <f t="shared" si="71"/>
        <v>44713</v>
      </c>
      <c r="U161" s="146">
        <f t="shared" si="71"/>
        <v>44743</v>
      </c>
      <c r="V161" s="146">
        <f t="shared" si="71"/>
        <v>44774</v>
      </c>
      <c r="W161" s="146">
        <f t="shared" si="71"/>
        <v>44805</v>
      </c>
      <c r="X161" s="146">
        <f t="shared" si="71"/>
        <v>44835</v>
      </c>
      <c r="Y161" s="146">
        <f t="shared" si="71"/>
        <v>44866</v>
      </c>
      <c r="Z161" s="146">
        <f t="shared" si="71"/>
        <v>44896</v>
      </c>
      <c r="AA161" s="146">
        <f t="shared" si="71"/>
        <v>44927</v>
      </c>
      <c r="AB161" s="146">
        <f t="shared" si="71"/>
        <v>44958</v>
      </c>
      <c r="AC161" s="146">
        <f t="shared" si="71"/>
        <v>44986</v>
      </c>
      <c r="AD161" s="146">
        <f t="shared" si="71"/>
        <v>45017</v>
      </c>
      <c r="AE161" s="146">
        <f t="shared" si="71"/>
        <v>45047</v>
      </c>
      <c r="AF161" s="146">
        <f t="shared" si="71"/>
        <v>45078</v>
      </c>
      <c r="AG161" s="146">
        <f t="shared" si="71"/>
        <v>45108</v>
      </c>
      <c r="AH161" s="146">
        <f t="shared" si="71"/>
        <v>45139</v>
      </c>
      <c r="AI161" s="146">
        <f t="shared" si="71"/>
        <v>45170</v>
      </c>
      <c r="AJ161" s="146">
        <f t="shared" si="71"/>
        <v>45200</v>
      </c>
      <c r="AK161" s="146">
        <f t="shared" si="71"/>
        <v>45231</v>
      </c>
      <c r="AL161" s="146">
        <f t="shared" si="71"/>
        <v>45261</v>
      </c>
      <c r="AM161" s="146">
        <f t="shared" si="71"/>
        <v>45292</v>
      </c>
      <c r="AN161" s="146">
        <f t="shared" si="71"/>
        <v>45323</v>
      </c>
      <c r="AO161" s="146">
        <f t="shared" si="71"/>
        <v>45352</v>
      </c>
      <c r="AP161" s="146">
        <f t="shared" si="71"/>
        <v>45383</v>
      </c>
      <c r="AQ161" s="146">
        <f t="shared" si="71"/>
        <v>45413</v>
      </c>
      <c r="AR161" s="146">
        <f t="shared" si="71"/>
        <v>45444</v>
      </c>
      <c r="AS161" s="146">
        <f t="shared" si="71"/>
        <v>45474</v>
      </c>
      <c r="AT161" s="146">
        <f t="shared" si="71"/>
        <v>45505</v>
      </c>
      <c r="AU161" s="146">
        <f t="shared" si="71"/>
        <v>45536</v>
      </c>
      <c r="AV161" s="146">
        <f t="shared" si="71"/>
        <v>45566</v>
      </c>
      <c r="AW161" s="146">
        <f t="shared" si="71"/>
        <v>45597</v>
      </c>
      <c r="AX161" s="146">
        <f t="shared" si="71"/>
        <v>45627</v>
      </c>
      <c r="AY161" s="146">
        <f t="shared" si="71"/>
        <v>45658</v>
      </c>
    </row>
    <row r="162" spans="1:51" x14ac:dyDescent="0.25">
      <c r="A162" s="584"/>
      <c r="B162" s="242" t="s">
        <v>20</v>
      </c>
      <c r="C162" s="26">
        <f>IF(C23=0,0,((C5*0.5)-C41)*C78*C127*C$2)</f>
        <v>0</v>
      </c>
      <c r="D162" s="26">
        <f>IF(D23=0,0,((D5*0.5)+C23-D41)*D78*D127*D$2)</f>
        <v>0</v>
      </c>
      <c r="E162" s="26">
        <f t="shared" ref="E162:AY163" si="72">IF(E23=0,0,((E5*0.5)+D23-E41)*E78*E127*E$2)</f>
        <v>0</v>
      </c>
      <c r="F162" s="26">
        <f t="shared" si="72"/>
        <v>0</v>
      </c>
      <c r="G162" s="26">
        <f t="shared" si="72"/>
        <v>0</v>
      </c>
      <c r="H162" s="26">
        <f t="shared" si="72"/>
        <v>0</v>
      </c>
      <c r="I162" s="26">
        <f t="shared" si="72"/>
        <v>0</v>
      </c>
      <c r="J162" s="26">
        <f t="shared" si="72"/>
        <v>0</v>
      </c>
      <c r="K162" s="26">
        <f t="shared" si="72"/>
        <v>0</v>
      </c>
      <c r="L162" s="26">
        <f t="shared" si="72"/>
        <v>0</v>
      </c>
      <c r="M162" s="26">
        <f t="shared" si="72"/>
        <v>0</v>
      </c>
      <c r="N162" s="26">
        <f t="shared" si="72"/>
        <v>0</v>
      </c>
      <c r="O162" s="26">
        <f t="shared" si="72"/>
        <v>0</v>
      </c>
      <c r="P162" s="26">
        <f t="shared" si="72"/>
        <v>0</v>
      </c>
      <c r="Q162" s="26">
        <f t="shared" si="72"/>
        <v>0</v>
      </c>
      <c r="R162" s="26">
        <f t="shared" si="72"/>
        <v>0</v>
      </c>
      <c r="S162" s="26">
        <f t="shared" si="72"/>
        <v>0</v>
      </c>
      <c r="T162" s="26">
        <f t="shared" si="72"/>
        <v>0</v>
      </c>
      <c r="U162" s="26">
        <f t="shared" si="72"/>
        <v>0</v>
      </c>
      <c r="V162" s="26">
        <f t="shared" si="72"/>
        <v>0</v>
      </c>
      <c r="W162" s="26">
        <f t="shared" si="72"/>
        <v>0</v>
      </c>
      <c r="X162" s="26">
        <f t="shared" si="72"/>
        <v>0</v>
      </c>
      <c r="Y162" s="26">
        <f t="shared" si="72"/>
        <v>0</v>
      </c>
      <c r="Z162" s="26">
        <f t="shared" si="72"/>
        <v>0</v>
      </c>
      <c r="AA162" s="26">
        <f t="shared" si="72"/>
        <v>0</v>
      </c>
      <c r="AB162" s="26">
        <f t="shared" si="72"/>
        <v>0</v>
      </c>
      <c r="AC162" s="26">
        <f t="shared" si="72"/>
        <v>0</v>
      </c>
      <c r="AD162" s="26">
        <f t="shared" si="72"/>
        <v>0</v>
      </c>
      <c r="AE162" s="26">
        <f t="shared" si="72"/>
        <v>0</v>
      </c>
      <c r="AF162" s="26">
        <f t="shared" si="72"/>
        <v>0</v>
      </c>
      <c r="AG162" s="26">
        <f t="shared" si="72"/>
        <v>0</v>
      </c>
      <c r="AH162" s="26">
        <f t="shared" si="72"/>
        <v>0</v>
      </c>
      <c r="AI162" s="26">
        <f t="shared" si="72"/>
        <v>0</v>
      </c>
      <c r="AJ162" s="26">
        <f t="shared" si="72"/>
        <v>0</v>
      </c>
      <c r="AK162" s="26">
        <f t="shared" si="72"/>
        <v>0</v>
      </c>
      <c r="AL162" s="26">
        <f t="shared" si="72"/>
        <v>0</v>
      </c>
      <c r="AM162" s="26">
        <f t="shared" si="72"/>
        <v>0</v>
      </c>
      <c r="AN162" s="26">
        <f t="shared" si="72"/>
        <v>0</v>
      </c>
      <c r="AO162" s="26">
        <f t="shared" si="72"/>
        <v>0</v>
      </c>
      <c r="AP162" s="26">
        <f t="shared" si="72"/>
        <v>0</v>
      </c>
      <c r="AQ162" s="26">
        <f t="shared" si="72"/>
        <v>0</v>
      </c>
      <c r="AR162" s="26">
        <f t="shared" si="72"/>
        <v>0</v>
      </c>
      <c r="AS162" s="26">
        <f t="shared" si="72"/>
        <v>0</v>
      </c>
      <c r="AT162" s="26">
        <f t="shared" si="72"/>
        <v>0</v>
      </c>
      <c r="AU162" s="26">
        <f t="shared" si="72"/>
        <v>0</v>
      </c>
      <c r="AV162" s="26">
        <f t="shared" si="72"/>
        <v>0</v>
      </c>
      <c r="AW162" s="26">
        <f t="shared" si="72"/>
        <v>0</v>
      </c>
      <c r="AX162" s="26">
        <f t="shared" si="72"/>
        <v>0</v>
      </c>
      <c r="AY162" s="26">
        <f t="shared" si="72"/>
        <v>0</v>
      </c>
    </row>
    <row r="163" spans="1:51" x14ac:dyDescent="0.25">
      <c r="A163" s="584"/>
      <c r="B163" s="242" t="s">
        <v>0</v>
      </c>
      <c r="C163" s="26">
        <f t="shared" ref="C163:C174" si="73">IF(C24=0,0,((C6*0.5)-C42)*C79*C128*C$2)</f>
        <v>0</v>
      </c>
      <c r="D163" s="26">
        <f t="shared" ref="D163:S174" si="74">IF(D24=0,0,((D6*0.5)+C24-D42)*D79*D128*D$2)</f>
        <v>0</v>
      </c>
      <c r="E163" s="26">
        <f t="shared" si="74"/>
        <v>0</v>
      </c>
      <c r="F163" s="26">
        <f t="shared" si="74"/>
        <v>0</v>
      </c>
      <c r="G163" s="26">
        <f t="shared" si="74"/>
        <v>0</v>
      </c>
      <c r="H163" s="26">
        <f t="shared" si="74"/>
        <v>0</v>
      </c>
      <c r="I163" s="26">
        <f t="shared" si="74"/>
        <v>0</v>
      </c>
      <c r="J163" s="26">
        <f t="shared" si="74"/>
        <v>0</v>
      </c>
      <c r="K163" s="26">
        <f t="shared" si="74"/>
        <v>0</v>
      </c>
      <c r="L163" s="26">
        <f t="shared" si="74"/>
        <v>0</v>
      </c>
      <c r="M163" s="26">
        <f t="shared" si="74"/>
        <v>0</v>
      </c>
      <c r="N163" s="26">
        <f t="shared" si="74"/>
        <v>0</v>
      </c>
      <c r="O163" s="26">
        <f t="shared" si="74"/>
        <v>0</v>
      </c>
      <c r="P163" s="26">
        <f t="shared" si="74"/>
        <v>0</v>
      </c>
      <c r="Q163" s="26">
        <f t="shared" si="74"/>
        <v>0</v>
      </c>
      <c r="R163" s="26">
        <f t="shared" si="74"/>
        <v>0</v>
      </c>
      <c r="S163" s="26">
        <f t="shared" si="74"/>
        <v>0</v>
      </c>
      <c r="T163" s="26">
        <f t="shared" si="72"/>
        <v>0</v>
      </c>
      <c r="U163" s="26">
        <f t="shared" si="72"/>
        <v>0</v>
      </c>
      <c r="V163" s="26">
        <f t="shared" si="72"/>
        <v>0</v>
      </c>
      <c r="W163" s="26">
        <f t="shared" si="72"/>
        <v>0</v>
      </c>
      <c r="X163" s="26">
        <f t="shared" si="72"/>
        <v>0</v>
      </c>
      <c r="Y163" s="26">
        <f t="shared" si="72"/>
        <v>0</v>
      </c>
      <c r="Z163" s="26">
        <f t="shared" si="72"/>
        <v>0</v>
      </c>
      <c r="AA163" s="26">
        <f t="shared" si="72"/>
        <v>0</v>
      </c>
      <c r="AB163" s="26">
        <f t="shared" si="72"/>
        <v>0</v>
      </c>
      <c r="AC163" s="26">
        <f t="shared" si="72"/>
        <v>0</v>
      </c>
      <c r="AD163" s="26">
        <f t="shared" si="72"/>
        <v>0</v>
      </c>
      <c r="AE163" s="26">
        <f t="shared" si="72"/>
        <v>0</v>
      </c>
      <c r="AF163" s="26">
        <f t="shared" si="72"/>
        <v>0</v>
      </c>
      <c r="AG163" s="26">
        <f t="shared" si="72"/>
        <v>0</v>
      </c>
      <c r="AH163" s="26">
        <f t="shared" si="72"/>
        <v>0</v>
      </c>
      <c r="AI163" s="26">
        <f t="shared" si="72"/>
        <v>0</v>
      </c>
      <c r="AJ163" s="26">
        <f t="shared" si="72"/>
        <v>0</v>
      </c>
      <c r="AK163" s="26">
        <f t="shared" si="72"/>
        <v>0</v>
      </c>
      <c r="AL163" s="26">
        <f t="shared" si="72"/>
        <v>0</v>
      </c>
      <c r="AM163" s="26">
        <f t="shared" si="72"/>
        <v>0</v>
      </c>
      <c r="AN163" s="26">
        <f t="shared" si="72"/>
        <v>0</v>
      </c>
      <c r="AO163" s="26">
        <f t="shared" si="72"/>
        <v>0</v>
      </c>
      <c r="AP163" s="26">
        <f t="shared" si="72"/>
        <v>0</v>
      </c>
      <c r="AQ163" s="26">
        <f t="shared" si="72"/>
        <v>0</v>
      </c>
      <c r="AR163" s="26">
        <f t="shared" si="72"/>
        <v>0</v>
      </c>
      <c r="AS163" s="26">
        <f t="shared" si="72"/>
        <v>0</v>
      </c>
      <c r="AT163" s="26">
        <f t="shared" si="72"/>
        <v>0</v>
      </c>
      <c r="AU163" s="26">
        <f t="shared" si="72"/>
        <v>0</v>
      </c>
      <c r="AV163" s="26">
        <f t="shared" si="72"/>
        <v>0</v>
      </c>
      <c r="AW163" s="26">
        <f t="shared" si="72"/>
        <v>0</v>
      </c>
      <c r="AX163" s="26">
        <f t="shared" si="72"/>
        <v>0</v>
      </c>
      <c r="AY163" s="26">
        <f t="shared" si="72"/>
        <v>0</v>
      </c>
    </row>
    <row r="164" spans="1:51" x14ac:dyDescent="0.25">
      <c r="A164" s="584"/>
      <c r="B164" s="242" t="s">
        <v>21</v>
      </c>
      <c r="C164" s="26">
        <f t="shared" si="73"/>
        <v>0</v>
      </c>
      <c r="D164" s="26">
        <f t="shared" si="74"/>
        <v>0</v>
      </c>
      <c r="E164" s="26">
        <f t="shared" ref="E164:AY167" si="75">IF(E25=0,0,((E7*0.5)+D25-E43)*E80*E129*E$2)</f>
        <v>0</v>
      </c>
      <c r="F164" s="26">
        <f t="shared" si="75"/>
        <v>0</v>
      </c>
      <c r="G164" s="26">
        <f t="shared" si="75"/>
        <v>0</v>
      </c>
      <c r="H164" s="26">
        <f t="shared" si="75"/>
        <v>0</v>
      </c>
      <c r="I164" s="26">
        <f t="shared" si="75"/>
        <v>0</v>
      </c>
      <c r="J164" s="26">
        <f t="shared" si="75"/>
        <v>0</v>
      </c>
      <c r="K164" s="26">
        <f t="shared" si="75"/>
        <v>0</v>
      </c>
      <c r="L164" s="26">
        <f t="shared" si="75"/>
        <v>0</v>
      </c>
      <c r="M164" s="26">
        <f t="shared" si="75"/>
        <v>0</v>
      </c>
      <c r="N164" s="26">
        <f t="shared" si="75"/>
        <v>0</v>
      </c>
      <c r="O164" s="26">
        <f t="shared" si="75"/>
        <v>0</v>
      </c>
      <c r="P164" s="26">
        <f t="shared" si="75"/>
        <v>0</v>
      </c>
      <c r="Q164" s="26">
        <f t="shared" si="75"/>
        <v>0</v>
      </c>
      <c r="R164" s="26">
        <f t="shared" si="75"/>
        <v>0</v>
      </c>
      <c r="S164" s="26">
        <f t="shared" si="75"/>
        <v>0</v>
      </c>
      <c r="T164" s="26">
        <f t="shared" si="75"/>
        <v>0</v>
      </c>
      <c r="U164" s="26">
        <f t="shared" si="75"/>
        <v>0</v>
      </c>
      <c r="V164" s="26">
        <f t="shared" si="75"/>
        <v>0</v>
      </c>
      <c r="W164" s="26">
        <f t="shared" si="75"/>
        <v>0</v>
      </c>
      <c r="X164" s="26">
        <f t="shared" si="75"/>
        <v>0</v>
      </c>
      <c r="Y164" s="26">
        <f t="shared" si="75"/>
        <v>0</v>
      </c>
      <c r="Z164" s="26">
        <f t="shared" si="75"/>
        <v>0</v>
      </c>
      <c r="AA164" s="26">
        <f t="shared" si="75"/>
        <v>0</v>
      </c>
      <c r="AB164" s="26">
        <f t="shared" si="75"/>
        <v>0</v>
      </c>
      <c r="AC164" s="26">
        <f t="shared" si="75"/>
        <v>0</v>
      </c>
      <c r="AD164" s="26">
        <f t="shared" si="75"/>
        <v>0</v>
      </c>
      <c r="AE164" s="26">
        <f t="shared" si="75"/>
        <v>0</v>
      </c>
      <c r="AF164" s="26">
        <f t="shared" si="75"/>
        <v>0</v>
      </c>
      <c r="AG164" s="26">
        <f t="shared" si="75"/>
        <v>0</v>
      </c>
      <c r="AH164" s="26">
        <f t="shared" si="75"/>
        <v>0</v>
      </c>
      <c r="AI164" s="26">
        <f t="shared" si="75"/>
        <v>0</v>
      </c>
      <c r="AJ164" s="26">
        <f t="shared" si="75"/>
        <v>0</v>
      </c>
      <c r="AK164" s="26">
        <f t="shared" si="75"/>
        <v>0</v>
      </c>
      <c r="AL164" s="26">
        <f t="shared" si="75"/>
        <v>0</v>
      </c>
      <c r="AM164" s="26">
        <f t="shared" si="75"/>
        <v>0</v>
      </c>
      <c r="AN164" s="26">
        <f t="shared" si="75"/>
        <v>0</v>
      </c>
      <c r="AO164" s="26">
        <f t="shared" si="75"/>
        <v>0</v>
      </c>
      <c r="AP164" s="26">
        <f t="shared" si="75"/>
        <v>0</v>
      </c>
      <c r="AQ164" s="26">
        <f t="shared" si="75"/>
        <v>0</v>
      </c>
      <c r="AR164" s="26">
        <f t="shared" si="75"/>
        <v>0</v>
      </c>
      <c r="AS164" s="26">
        <f t="shared" si="75"/>
        <v>0</v>
      </c>
      <c r="AT164" s="26">
        <f t="shared" si="75"/>
        <v>0</v>
      </c>
      <c r="AU164" s="26">
        <f t="shared" si="75"/>
        <v>0</v>
      </c>
      <c r="AV164" s="26">
        <f t="shared" si="75"/>
        <v>0</v>
      </c>
      <c r="AW164" s="26">
        <f t="shared" si="75"/>
        <v>0</v>
      </c>
      <c r="AX164" s="26">
        <f t="shared" si="75"/>
        <v>0</v>
      </c>
      <c r="AY164" s="26">
        <f t="shared" si="75"/>
        <v>0</v>
      </c>
    </row>
    <row r="165" spans="1:51" x14ac:dyDescent="0.25">
      <c r="A165" s="584"/>
      <c r="B165" s="242" t="s">
        <v>1</v>
      </c>
      <c r="C165" s="26">
        <f t="shared" si="73"/>
        <v>0</v>
      </c>
      <c r="D165" s="26">
        <f t="shared" si="74"/>
        <v>0</v>
      </c>
      <c r="E165" s="26">
        <f t="shared" si="75"/>
        <v>0</v>
      </c>
      <c r="F165" s="26">
        <f t="shared" si="75"/>
        <v>0</v>
      </c>
      <c r="G165" s="26">
        <f t="shared" si="75"/>
        <v>0</v>
      </c>
      <c r="H165" s="26">
        <f t="shared" si="75"/>
        <v>0</v>
      </c>
      <c r="I165" s="26">
        <f t="shared" si="75"/>
        <v>0</v>
      </c>
      <c r="J165" s="26">
        <f t="shared" si="75"/>
        <v>0</v>
      </c>
      <c r="K165" s="26">
        <f t="shared" si="75"/>
        <v>0</v>
      </c>
      <c r="L165" s="26">
        <f t="shared" si="75"/>
        <v>0</v>
      </c>
      <c r="M165" s="26">
        <f t="shared" si="75"/>
        <v>0</v>
      </c>
      <c r="N165" s="26">
        <f t="shared" si="75"/>
        <v>0</v>
      </c>
      <c r="O165" s="26">
        <f t="shared" si="75"/>
        <v>0</v>
      </c>
      <c r="P165" s="26">
        <f t="shared" si="75"/>
        <v>0</v>
      </c>
      <c r="Q165" s="26">
        <f t="shared" si="75"/>
        <v>0</v>
      </c>
      <c r="R165" s="26">
        <f t="shared" si="75"/>
        <v>0</v>
      </c>
      <c r="S165" s="26">
        <f t="shared" si="75"/>
        <v>0</v>
      </c>
      <c r="T165" s="26">
        <f t="shared" si="75"/>
        <v>0</v>
      </c>
      <c r="U165" s="26">
        <f t="shared" si="75"/>
        <v>0</v>
      </c>
      <c r="V165" s="26">
        <f t="shared" si="75"/>
        <v>0</v>
      </c>
      <c r="W165" s="26">
        <f t="shared" si="75"/>
        <v>0</v>
      </c>
      <c r="X165" s="26">
        <f t="shared" si="75"/>
        <v>0</v>
      </c>
      <c r="Y165" s="26">
        <f t="shared" si="75"/>
        <v>0</v>
      </c>
      <c r="Z165" s="26">
        <f t="shared" si="75"/>
        <v>0</v>
      </c>
      <c r="AA165" s="26">
        <f t="shared" si="75"/>
        <v>0</v>
      </c>
      <c r="AB165" s="26">
        <f t="shared" si="75"/>
        <v>0</v>
      </c>
      <c r="AC165" s="26">
        <f t="shared" si="75"/>
        <v>0</v>
      </c>
      <c r="AD165" s="26">
        <f t="shared" si="75"/>
        <v>0</v>
      </c>
      <c r="AE165" s="26">
        <f t="shared" si="75"/>
        <v>0</v>
      </c>
      <c r="AF165" s="26">
        <f t="shared" si="75"/>
        <v>0</v>
      </c>
      <c r="AG165" s="26">
        <f t="shared" si="75"/>
        <v>0</v>
      </c>
      <c r="AH165" s="26">
        <f t="shared" si="75"/>
        <v>0</v>
      </c>
      <c r="AI165" s="26">
        <f t="shared" si="75"/>
        <v>0</v>
      </c>
      <c r="AJ165" s="26">
        <f t="shared" si="75"/>
        <v>0</v>
      </c>
      <c r="AK165" s="26">
        <f t="shared" si="75"/>
        <v>0</v>
      </c>
      <c r="AL165" s="26">
        <f t="shared" si="75"/>
        <v>0</v>
      </c>
      <c r="AM165" s="26">
        <f t="shared" si="75"/>
        <v>0</v>
      </c>
      <c r="AN165" s="26">
        <f t="shared" si="75"/>
        <v>0</v>
      </c>
      <c r="AO165" s="26">
        <f t="shared" si="75"/>
        <v>0</v>
      </c>
      <c r="AP165" s="26">
        <f t="shared" si="75"/>
        <v>0</v>
      </c>
      <c r="AQ165" s="26">
        <f t="shared" si="75"/>
        <v>0</v>
      </c>
      <c r="AR165" s="26">
        <f t="shared" si="75"/>
        <v>0</v>
      </c>
      <c r="AS165" s="26">
        <f t="shared" si="75"/>
        <v>0</v>
      </c>
      <c r="AT165" s="26">
        <f t="shared" si="75"/>
        <v>0</v>
      </c>
      <c r="AU165" s="26">
        <f t="shared" si="75"/>
        <v>0</v>
      </c>
      <c r="AV165" s="26">
        <f t="shared" si="75"/>
        <v>0</v>
      </c>
      <c r="AW165" s="26">
        <f t="shared" si="75"/>
        <v>0</v>
      </c>
      <c r="AX165" s="26">
        <f t="shared" si="75"/>
        <v>0</v>
      </c>
      <c r="AY165" s="26">
        <f t="shared" si="75"/>
        <v>0</v>
      </c>
    </row>
    <row r="166" spans="1:51" x14ac:dyDescent="0.25">
      <c r="A166" s="584"/>
      <c r="B166" s="242" t="s">
        <v>22</v>
      </c>
      <c r="C166" s="26">
        <f t="shared" si="73"/>
        <v>0</v>
      </c>
      <c r="D166" s="26">
        <f t="shared" si="74"/>
        <v>0</v>
      </c>
      <c r="E166" s="26">
        <f t="shared" si="75"/>
        <v>0</v>
      </c>
      <c r="F166" s="26">
        <f t="shared" si="75"/>
        <v>0</v>
      </c>
      <c r="G166" s="26">
        <f t="shared" si="75"/>
        <v>0</v>
      </c>
      <c r="H166" s="26">
        <f t="shared" si="75"/>
        <v>0</v>
      </c>
      <c r="I166" s="26">
        <f t="shared" si="75"/>
        <v>0</v>
      </c>
      <c r="J166" s="26">
        <f t="shared" si="75"/>
        <v>0</v>
      </c>
      <c r="K166" s="26">
        <f t="shared" si="75"/>
        <v>0</v>
      </c>
      <c r="L166" s="26">
        <f t="shared" si="75"/>
        <v>0</v>
      </c>
      <c r="M166" s="26">
        <f t="shared" si="75"/>
        <v>0</v>
      </c>
      <c r="N166" s="26">
        <f t="shared" si="75"/>
        <v>0</v>
      </c>
      <c r="O166" s="26">
        <f t="shared" si="75"/>
        <v>0</v>
      </c>
      <c r="P166" s="26">
        <f t="shared" si="75"/>
        <v>0</v>
      </c>
      <c r="Q166" s="26">
        <f t="shared" si="75"/>
        <v>0</v>
      </c>
      <c r="R166" s="26">
        <f t="shared" si="75"/>
        <v>0</v>
      </c>
      <c r="S166" s="26">
        <f t="shared" si="75"/>
        <v>0</v>
      </c>
      <c r="T166" s="26">
        <f t="shared" si="75"/>
        <v>0</v>
      </c>
      <c r="U166" s="26">
        <f t="shared" si="75"/>
        <v>0</v>
      </c>
      <c r="V166" s="26">
        <f t="shared" si="75"/>
        <v>0</v>
      </c>
      <c r="W166" s="26">
        <f t="shared" si="75"/>
        <v>0</v>
      </c>
      <c r="X166" s="26">
        <f t="shared" si="75"/>
        <v>0</v>
      </c>
      <c r="Y166" s="26">
        <f t="shared" si="75"/>
        <v>0</v>
      </c>
      <c r="Z166" s="26">
        <f t="shared" si="75"/>
        <v>0</v>
      </c>
      <c r="AA166" s="26">
        <f t="shared" si="75"/>
        <v>0</v>
      </c>
      <c r="AB166" s="26">
        <f t="shared" si="75"/>
        <v>0</v>
      </c>
      <c r="AC166" s="26">
        <f t="shared" si="75"/>
        <v>0</v>
      </c>
      <c r="AD166" s="26">
        <f t="shared" si="75"/>
        <v>0</v>
      </c>
      <c r="AE166" s="26">
        <f t="shared" si="75"/>
        <v>0</v>
      </c>
      <c r="AF166" s="26">
        <f t="shared" si="75"/>
        <v>0</v>
      </c>
      <c r="AG166" s="26">
        <f t="shared" si="75"/>
        <v>0</v>
      </c>
      <c r="AH166" s="26">
        <f t="shared" si="75"/>
        <v>0</v>
      </c>
      <c r="AI166" s="26">
        <f t="shared" si="75"/>
        <v>0</v>
      </c>
      <c r="AJ166" s="26">
        <f t="shared" si="75"/>
        <v>0</v>
      </c>
      <c r="AK166" s="26">
        <f t="shared" si="75"/>
        <v>0</v>
      </c>
      <c r="AL166" s="26">
        <f t="shared" si="75"/>
        <v>0</v>
      </c>
      <c r="AM166" s="26">
        <f t="shared" si="75"/>
        <v>0</v>
      </c>
      <c r="AN166" s="26">
        <f t="shared" si="75"/>
        <v>0</v>
      </c>
      <c r="AO166" s="26">
        <f t="shared" si="75"/>
        <v>0</v>
      </c>
      <c r="AP166" s="26">
        <f t="shared" si="75"/>
        <v>0</v>
      </c>
      <c r="AQ166" s="26">
        <f t="shared" si="75"/>
        <v>0</v>
      </c>
      <c r="AR166" s="26">
        <f t="shared" si="75"/>
        <v>0</v>
      </c>
      <c r="AS166" s="26">
        <f t="shared" si="75"/>
        <v>0</v>
      </c>
      <c r="AT166" s="26">
        <f t="shared" si="75"/>
        <v>0</v>
      </c>
      <c r="AU166" s="26">
        <f t="shared" si="75"/>
        <v>0</v>
      </c>
      <c r="AV166" s="26">
        <f t="shared" si="75"/>
        <v>0</v>
      </c>
      <c r="AW166" s="26">
        <f t="shared" si="75"/>
        <v>0</v>
      </c>
      <c r="AX166" s="26">
        <f t="shared" si="75"/>
        <v>0</v>
      </c>
      <c r="AY166" s="26">
        <f t="shared" si="75"/>
        <v>0</v>
      </c>
    </row>
    <row r="167" spans="1:51" x14ac:dyDescent="0.25">
      <c r="A167" s="584"/>
      <c r="B167" s="77" t="s">
        <v>9</v>
      </c>
      <c r="C167" s="26">
        <f t="shared" si="73"/>
        <v>0</v>
      </c>
      <c r="D167" s="26">
        <f t="shared" si="74"/>
        <v>0</v>
      </c>
      <c r="E167" s="26">
        <f t="shared" si="75"/>
        <v>0</v>
      </c>
      <c r="F167" s="26">
        <f t="shared" si="75"/>
        <v>0</v>
      </c>
      <c r="G167" s="26">
        <f t="shared" si="75"/>
        <v>0</v>
      </c>
      <c r="H167" s="26">
        <f t="shared" si="75"/>
        <v>0</v>
      </c>
      <c r="I167" s="26">
        <f t="shared" si="75"/>
        <v>0</v>
      </c>
      <c r="J167" s="26">
        <f t="shared" si="75"/>
        <v>0</v>
      </c>
      <c r="K167" s="26">
        <f t="shared" si="75"/>
        <v>0</v>
      </c>
      <c r="L167" s="26">
        <f t="shared" si="75"/>
        <v>0</v>
      </c>
      <c r="M167" s="26">
        <f t="shared" si="75"/>
        <v>0</v>
      </c>
      <c r="N167" s="26">
        <f t="shared" si="75"/>
        <v>0</v>
      </c>
      <c r="O167" s="26">
        <f t="shared" si="75"/>
        <v>0</v>
      </c>
      <c r="P167" s="26">
        <f t="shared" si="75"/>
        <v>0</v>
      </c>
      <c r="Q167" s="26">
        <f t="shared" si="75"/>
        <v>0</v>
      </c>
      <c r="R167" s="26">
        <f t="shared" si="75"/>
        <v>0</v>
      </c>
      <c r="S167" s="26">
        <f t="shared" si="75"/>
        <v>0</v>
      </c>
      <c r="T167" s="26">
        <f t="shared" si="75"/>
        <v>0</v>
      </c>
      <c r="U167" s="26">
        <f t="shared" si="75"/>
        <v>0</v>
      </c>
      <c r="V167" s="26">
        <f t="shared" si="75"/>
        <v>0</v>
      </c>
      <c r="W167" s="26">
        <f t="shared" si="75"/>
        <v>0</v>
      </c>
      <c r="X167" s="26">
        <f t="shared" si="75"/>
        <v>0</v>
      </c>
      <c r="Y167" s="26">
        <f t="shared" si="75"/>
        <v>0</v>
      </c>
      <c r="Z167" s="26">
        <f t="shared" si="75"/>
        <v>0</v>
      </c>
      <c r="AA167" s="26">
        <f t="shared" si="75"/>
        <v>0</v>
      </c>
      <c r="AB167" s="26">
        <f t="shared" si="75"/>
        <v>0</v>
      </c>
      <c r="AC167" s="26">
        <f t="shared" si="75"/>
        <v>0</v>
      </c>
      <c r="AD167" s="26">
        <f t="shared" si="75"/>
        <v>0</v>
      </c>
      <c r="AE167" s="26">
        <f t="shared" si="75"/>
        <v>0</v>
      </c>
      <c r="AF167" s="26">
        <f t="shared" si="75"/>
        <v>0</v>
      </c>
      <c r="AG167" s="26">
        <f t="shared" si="75"/>
        <v>0</v>
      </c>
      <c r="AH167" s="26">
        <f t="shared" si="75"/>
        <v>0</v>
      </c>
      <c r="AI167" s="26">
        <f t="shared" si="75"/>
        <v>0</v>
      </c>
      <c r="AJ167" s="26">
        <f t="shared" si="75"/>
        <v>0</v>
      </c>
      <c r="AK167" s="26">
        <f t="shared" si="75"/>
        <v>0</v>
      </c>
      <c r="AL167" s="26">
        <f t="shared" si="75"/>
        <v>0</v>
      </c>
      <c r="AM167" s="26">
        <f t="shared" si="75"/>
        <v>0</v>
      </c>
      <c r="AN167" s="26">
        <f t="shared" si="75"/>
        <v>0</v>
      </c>
      <c r="AO167" s="26">
        <f t="shared" si="75"/>
        <v>0</v>
      </c>
      <c r="AP167" s="26">
        <f t="shared" si="75"/>
        <v>0</v>
      </c>
      <c r="AQ167" s="26">
        <f t="shared" si="75"/>
        <v>0</v>
      </c>
      <c r="AR167" s="26">
        <f t="shared" si="75"/>
        <v>0</v>
      </c>
      <c r="AS167" s="26">
        <f t="shared" si="75"/>
        <v>0</v>
      </c>
      <c r="AT167" s="26">
        <f t="shared" si="75"/>
        <v>0</v>
      </c>
      <c r="AU167" s="26">
        <f t="shared" si="75"/>
        <v>0</v>
      </c>
      <c r="AV167" s="26">
        <f t="shared" si="75"/>
        <v>0</v>
      </c>
      <c r="AW167" s="26">
        <f t="shared" si="75"/>
        <v>0</v>
      </c>
      <c r="AX167" s="26">
        <f t="shared" si="75"/>
        <v>0</v>
      </c>
      <c r="AY167" s="26">
        <f t="shared" si="75"/>
        <v>0</v>
      </c>
    </row>
    <row r="168" spans="1:51" x14ac:dyDescent="0.25">
      <c r="A168" s="584"/>
      <c r="B168" s="77" t="s">
        <v>3</v>
      </c>
      <c r="C168" s="26">
        <f t="shared" si="73"/>
        <v>0</v>
      </c>
      <c r="D168" s="26">
        <f t="shared" si="74"/>
        <v>0</v>
      </c>
      <c r="E168" s="26">
        <f t="shared" ref="E168:AY171" si="76">IF(E29=0,0,((E11*0.5)+D29-E47)*E84*E133*E$2)</f>
        <v>0</v>
      </c>
      <c r="F168" s="26">
        <f t="shared" si="76"/>
        <v>0</v>
      </c>
      <c r="G168" s="26">
        <f t="shared" si="76"/>
        <v>0</v>
      </c>
      <c r="H168" s="26">
        <f t="shared" si="76"/>
        <v>0</v>
      </c>
      <c r="I168" s="26">
        <f t="shared" si="76"/>
        <v>0</v>
      </c>
      <c r="J168" s="26">
        <f t="shared" si="76"/>
        <v>0</v>
      </c>
      <c r="K168" s="26">
        <f t="shared" si="76"/>
        <v>0</v>
      </c>
      <c r="L168" s="26">
        <f t="shared" si="76"/>
        <v>0</v>
      </c>
      <c r="M168" s="26">
        <f t="shared" si="76"/>
        <v>0</v>
      </c>
      <c r="N168" s="26">
        <f t="shared" si="76"/>
        <v>0</v>
      </c>
      <c r="O168" s="26">
        <f t="shared" si="76"/>
        <v>0</v>
      </c>
      <c r="P168" s="26">
        <f t="shared" si="76"/>
        <v>0</v>
      </c>
      <c r="Q168" s="26">
        <f t="shared" si="76"/>
        <v>0</v>
      </c>
      <c r="R168" s="26">
        <f t="shared" si="76"/>
        <v>0</v>
      </c>
      <c r="S168" s="26">
        <f t="shared" si="76"/>
        <v>0</v>
      </c>
      <c r="T168" s="26">
        <f t="shared" si="76"/>
        <v>0</v>
      </c>
      <c r="U168" s="26">
        <f t="shared" si="76"/>
        <v>0</v>
      </c>
      <c r="V168" s="26">
        <f t="shared" si="76"/>
        <v>0</v>
      </c>
      <c r="W168" s="26">
        <f t="shared" si="76"/>
        <v>0</v>
      </c>
      <c r="X168" s="26">
        <f t="shared" si="76"/>
        <v>0</v>
      </c>
      <c r="Y168" s="26">
        <f t="shared" si="76"/>
        <v>0</v>
      </c>
      <c r="Z168" s="26">
        <f t="shared" si="76"/>
        <v>0</v>
      </c>
      <c r="AA168" s="26">
        <f t="shared" si="76"/>
        <v>0</v>
      </c>
      <c r="AB168" s="26">
        <f t="shared" si="76"/>
        <v>0</v>
      </c>
      <c r="AC168" s="26">
        <f t="shared" si="76"/>
        <v>0</v>
      </c>
      <c r="AD168" s="26">
        <f t="shared" si="76"/>
        <v>0</v>
      </c>
      <c r="AE168" s="26">
        <f t="shared" si="76"/>
        <v>0</v>
      </c>
      <c r="AF168" s="26">
        <f t="shared" si="76"/>
        <v>0</v>
      </c>
      <c r="AG168" s="26">
        <f t="shared" si="76"/>
        <v>0</v>
      </c>
      <c r="AH168" s="26">
        <f t="shared" si="76"/>
        <v>0</v>
      </c>
      <c r="AI168" s="26">
        <f t="shared" si="76"/>
        <v>0</v>
      </c>
      <c r="AJ168" s="26">
        <f t="shared" si="76"/>
        <v>0</v>
      </c>
      <c r="AK168" s="26">
        <f t="shared" si="76"/>
        <v>0</v>
      </c>
      <c r="AL168" s="26">
        <f t="shared" si="76"/>
        <v>0</v>
      </c>
      <c r="AM168" s="26">
        <f t="shared" si="76"/>
        <v>0</v>
      </c>
      <c r="AN168" s="26">
        <f t="shared" si="76"/>
        <v>0</v>
      </c>
      <c r="AO168" s="26">
        <f t="shared" si="76"/>
        <v>0</v>
      </c>
      <c r="AP168" s="26">
        <f t="shared" si="76"/>
        <v>0</v>
      </c>
      <c r="AQ168" s="26">
        <f t="shared" si="76"/>
        <v>0</v>
      </c>
      <c r="AR168" s="26">
        <f t="shared" si="76"/>
        <v>0</v>
      </c>
      <c r="AS168" s="26">
        <f t="shared" si="76"/>
        <v>0</v>
      </c>
      <c r="AT168" s="26">
        <f t="shared" si="76"/>
        <v>0</v>
      </c>
      <c r="AU168" s="26">
        <f t="shared" si="76"/>
        <v>0</v>
      </c>
      <c r="AV168" s="26">
        <f t="shared" si="76"/>
        <v>0</v>
      </c>
      <c r="AW168" s="26">
        <f t="shared" si="76"/>
        <v>0</v>
      </c>
      <c r="AX168" s="26">
        <f t="shared" si="76"/>
        <v>0</v>
      </c>
      <c r="AY168" s="26">
        <f t="shared" si="76"/>
        <v>0</v>
      </c>
    </row>
    <row r="169" spans="1:51" ht="15.75" customHeight="1" x14ac:dyDescent="0.25">
      <c r="A169" s="584"/>
      <c r="B169" s="77" t="s">
        <v>4</v>
      </c>
      <c r="C169" s="26">
        <f t="shared" si="73"/>
        <v>0</v>
      </c>
      <c r="D169" s="26">
        <f t="shared" si="74"/>
        <v>0</v>
      </c>
      <c r="E169" s="26">
        <f t="shared" si="76"/>
        <v>0</v>
      </c>
      <c r="F169" s="26">
        <f t="shared" si="76"/>
        <v>0</v>
      </c>
      <c r="G169" s="26">
        <f t="shared" si="76"/>
        <v>0</v>
      </c>
      <c r="H169" s="26">
        <f t="shared" si="76"/>
        <v>0</v>
      </c>
      <c r="I169" s="26">
        <f t="shared" si="76"/>
        <v>0</v>
      </c>
      <c r="J169" s="26">
        <f t="shared" si="76"/>
        <v>0</v>
      </c>
      <c r="K169" s="26">
        <f t="shared" si="76"/>
        <v>0</v>
      </c>
      <c r="L169" s="26">
        <f t="shared" si="76"/>
        <v>0</v>
      </c>
      <c r="M169" s="26">
        <f t="shared" si="76"/>
        <v>0</v>
      </c>
      <c r="N169" s="26">
        <f t="shared" si="76"/>
        <v>0</v>
      </c>
      <c r="O169" s="26">
        <f t="shared" si="76"/>
        <v>0</v>
      </c>
      <c r="P169" s="26">
        <f t="shared" si="76"/>
        <v>0</v>
      </c>
      <c r="Q169" s="26">
        <f t="shared" si="76"/>
        <v>0</v>
      </c>
      <c r="R169" s="26">
        <f t="shared" si="76"/>
        <v>0</v>
      </c>
      <c r="S169" s="26">
        <f t="shared" si="76"/>
        <v>0</v>
      </c>
      <c r="T169" s="26">
        <f t="shared" si="76"/>
        <v>0</v>
      </c>
      <c r="U169" s="26">
        <f t="shared" si="76"/>
        <v>0</v>
      </c>
      <c r="V169" s="26">
        <f t="shared" si="76"/>
        <v>0</v>
      </c>
      <c r="W169" s="26">
        <f t="shared" si="76"/>
        <v>0</v>
      </c>
      <c r="X169" s="26">
        <f t="shared" si="76"/>
        <v>0</v>
      </c>
      <c r="Y169" s="26">
        <f t="shared" si="76"/>
        <v>0</v>
      </c>
      <c r="Z169" s="26">
        <f t="shared" si="76"/>
        <v>0</v>
      </c>
      <c r="AA169" s="26">
        <f t="shared" si="76"/>
        <v>0</v>
      </c>
      <c r="AB169" s="26">
        <f t="shared" si="76"/>
        <v>0</v>
      </c>
      <c r="AC169" s="26">
        <f t="shared" si="76"/>
        <v>0</v>
      </c>
      <c r="AD169" s="26">
        <f t="shared" si="76"/>
        <v>0</v>
      </c>
      <c r="AE169" s="26">
        <f t="shared" si="76"/>
        <v>0</v>
      </c>
      <c r="AF169" s="26">
        <f t="shared" si="76"/>
        <v>0</v>
      </c>
      <c r="AG169" s="26">
        <f t="shared" si="76"/>
        <v>0</v>
      </c>
      <c r="AH169" s="26">
        <f t="shared" si="76"/>
        <v>0</v>
      </c>
      <c r="AI169" s="26">
        <f t="shared" si="76"/>
        <v>0</v>
      </c>
      <c r="AJ169" s="26">
        <f t="shared" si="76"/>
        <v>0</v>
      </c>
      <c r="AK169" s="26">
        <f t="shared" si="76"/>
        <v>0</v>
      </c>
      <c r="AL169" s="26">
        <f t="shared" si="76"/>
        <v>0</v>
      </c>
      <c r="AM169" s="26">
        <f t="shared" si="76"/>
        <v>0</v>
      </c>
      <c r="AN169" s="26">
        <f t="shared" si="76"/>
        <v>0</v>
      </c>
      <c r="AO169" s="26">
        <f t="shared" si="76"/>
        <v>0</v>
      </c>
      <c r="AP169" s="26">
        <f t="shared" si="76"/>
        <v>0</v>
      </c>
      <c r="AQ169" s="26">
        <f t="shared" si="76"/>
        <v>0</v>
      </c>
      <c r="AR169" s="26">
        <f t="shared" si="76"/>
        <v>0</v>
      </c>
      <c r="AS169" s="26">
        <f t="shared" si="76"/>
        <v>0</v>
      </c>
      <c r="AT169" s="26">
        <f t="shared" si="76"/>
        <v>0</v>
      </c>
      <c r="AU169" s="26">
        <f t="shared" si="76"/>
        <v>0</v>
      </c>
      <c r="AV169" s="26">
        <f t="shared" si="76"/>
        <v>0</v>
      </c>
      <c r="AW169" s="26">
        <f t="shared" si="76"/>
        <v>0</v>
      </c>
      <c r="AX169" s="26">
        <f t="shared" si="76"/>
        <v>0</v>
      </c>
      <c r="AY169" s="26">
        <f t="shared" si="76"/>
        <v>0</v>
      </c>
    </row>
    <row r="170" spans="1:51" x14ac:dyDescent="0.25">
      <c r="A170" s="584"/>
      <c r="B170" s="77" t="s">
        <v>5</v>
      </c>
      <c r="C170" s="26">
        <f t="shared" si="73"/>
        <v>0</v>
      </c>
      <c r="D170" s="26">
        <f t="shared" si="74"/>
        <v>0</v>
      </c>
      <c r="E170" s="26">
        <f t="shared" si="76"/>
        <v>0</v>
      </c>
      <c r="F170" s="26">
        <f t="shared" si="76"/>
        <v>0</v>
      </c>
      <c r="G170" s="26">
        <f t="shared" si="76"/>
        <v>0</v>
      </c>
      <c r="H170" s="26">
        <f t="shared" si="76"/>
        <v>0</v>
      </c>
      <c r="I170" s="26">
        <f t="shared" si="76"/>
        <v>0</v>
      </c>
      <c r="J170" s="26">
        <f t="shared" si="76"/>
        <v>0</v>
      </c>
      <c r="K170" s="26">
        <f t="shared" si="76"/>
        <v>0</v>
      </c>
      <c r="L170" s="26">
        <f t="shared" si="76"/>
        <v>0</v>
      </c>
      <c r="M170" s="26">
        <f t="shared" si="76"/>
        <v>0</v>
      </c>
      <c r="N170" s="26">
        <f t="shared" si="76"/>
        <v>0</v>
      </c>
      <c r="O170" s="26">
        <f t="shared" si="76"/>
        <v>0</v>
      </c>
      <c r="P170" s="26">
        <f t="shared" si="76"/>
        <v>0</v>
      </c>
      <c r="Q170" s="26">
        <f t="shared" si="76"/>
        <v>0</v>
      </c>
      <c r="R170" s="26">
        <f t="shared" si="76"/>
        <v>0</v>
      </c>
      <c r="S170" s="26">
        <f t="shared" si="76"/>
        <v>0</v>
      </c>
      <c r="T170" s="26">
        <f t="shared" si="76"/>
        <v>0</v>
      </c>
      <c r="U170" s="26">
        <f t="shared" si="76"/>
        <v>0</v>
      </c>
      <c r="V170" s="26">
        <f t="shared" si="76"/>
        <v>0</v>
      </c>
      <c r="W170" s="26">
        <f t="shared" si="76"/>
        <v>0</v>
      </c>
      <c r="X170" s="26">
        <f t="shared" si="76"/>
        <v>0</v>
      </c>
      <c r="Y170" s="26">
        <f t="shared" si="76"/>
        <v>0</v>
      </c>
      <c r="Z170" s="26">
        <f t="shared" si="76"/>
        <v>0</v>
      </c>
      <c r="AA170" s="26">
        <f t="shared" si="76"/>
        <v>0</v>
      </c>
      <c r="AB170" s="26">
        <f t="shared" si="76"/>
        <v>0</v>
      </c>
      <c r="AC170" s="26">
        <f t="shared" si="76"/>
        <v>0</v>
      </c>
      <c r="AD170" s="26">
        <f t="shared" si="76"/>
        <v>0</v>
      </c>
      <c r="AE170" s="26">
        <f t="shared" si="76"/>
        <v>0</v>
      </c>
      <c r="AF170" s="26">
        <f t="shared" si="76"/>
        <v>0</v>
      </c>
      <c r="AG170" s="26">
        <f t="shared" si="76"/>
        <v>0</v>
      </c>
      <c r="AH170" s="26">
        <f t="shared" si="76"/>
        <v>0</v>
      </c>
      <c r="AI170" s="26">
        <f t="shared" si="76"/>
        <v>0</v>
      </c>
      <c r="AJ170" s="26">
        <f t="shared" si="76"/>
        <v>0</v>
      </c>
      <c r="AK170" s="26">
        <f t="shared" si="76"/>
        <v>0</v>
      </c>
      <c r="AL170" s="26">
        <f t="shared" si="76"/>
        <v>0</v>
      </c>
      <c r="AM170" s="26">
        <f t="shared" si="76"/>
        <v>0</v>
      </c>
      <c r="AN170" s="26">
        <f t="shared" si="76"/>
        <v>0</v>
      </c>
      <c r="AO170" s="26">
        <f t="shared" si="76"/>
        <v>0</v>
      </c>
      <c r="AP170" s="26">
        <f t="shared" si="76"/>
        <v>0</v>
      </c>
      <c r="AQ170" s="26">
        <f t="shared" si="76"/>
        <v>0</v>
      </c>
      <c r="AR170" s="26">
        <f t="shared" si="76"/>
        <v>0</v>
      </c>
      <c r="AS170" s="26">
        <f t="shared" si="76"/>
        <v>0</v>
      </c>
      <c r="AT170" s="26">
        <f t="shared" si="76"/>
        <v>0</v>
      </c>
      <c r="AU170" s="26">
        <f t="shared" si="76"/>
        <v>0</v>
      </c>
      <c r="AV170" s="26">
        <f t="shared" si="76"/>
        <v>0</v>
      </c>
      <c r="AW170" s="26">
        <f t="shared" si="76"/>
        <v>0</v>
      </c>
      <c r="AX170" s="26">
        <f t="shared" si="76"/>
        <v>0</v>
      </c>
      <c r="AY170" s="26">
        <f t="shared" si="76"/>
        <v>0</v>
      </c>
    </row>
    <row r="171" spans="1:51" x14ac:dyDescent="0.25">
      <c r="A171" s="584"/>
      <c r="B171" s="77" t="s">
        <v>23</v>
      </c>
      <c r="C171" s="26">
        <f t="shared" si="73"/>
        <v>0</v>
      </c>
      <c r="D171" s="26">
        <f t="shared" si="74"/>
        <v>0</v>
      </c>
      <c r="E171" s="26">
        <f t="shared" si="76"/>
        <v>0</v>
      </c>
      <c r="F171" s="26">
        <f t="shared" si="76"/>
        <v>0</v>
      </c>
      <c r="G171" s="26">
        <f t="shared" si="76"/>
        <v>0</v>
      </c>
      <c r="H171" s="26">
        <f t="shared" si="76"/>
        <v>0</v>
      </c>
      <c r="I171" s="26">
        <f t="shared" si="76"/>
        <v>0</v>
      </c>
      <c r="J171" s="26">
        <f t="shared" si="76"/>
        <v>0</v>
      </c>
      <c r="K171" s="26">
        <f t="shared" si="76"/>
        <v>0</v>
      </c>
      <c r="L171" s="26">
        <f t="shared" si="76"/>
        <v>0</v>
      </c>
      <c r="M171" s="26">
        <f t="shared" si="76"/>
        <v>0</v>
      </c>
      <c r="N171" s="26">
        <f t="shared" si="76"/>
        <v>0</v>
      </c>
      <c r="O171" s="26">
        <f t="shared" si="76"/>
        <v>0</v>
      </c>
      <c r="P171" s="26">
        <f t="shared" si="76"/>
        <v>0</v>
      </c>
      <c r="Q171" s="26">
        <f t="shared" si="76"/>
        <v>0</v>
      </c>
      <c r="R171" s="26">
        <f t="shared" si="76"/>
        <v>0</v>
      </c>
      <c r="S171" s="26">
        <f t="shared" si="76"/>
        <v>0</v>
      </c>
      <c r="T171" s="26">
        <f t="shared" si="76"/>
        <v>0</v>
      </c>
      <c r="U171" s="26">
        <f t="shared" si="76"/>
        <v>0</v>
      </c>
      <c r="V171" s="26">
        <f t="shared" si="76"/>
        <v>0</v>
      </c>
      <c r="W171" s="26">
        <f t="shared" si="76"/>
        <v>0</v>
      </c>
      <c r="X171" s="26">
        <f t="shared" si="76"/>
        <v>0</v>
      </c>
      <c r="Y171" s="26">
        <f t="shared" si="76"/>
        <v>0</v>
      </c>
      <c r="Z171" s="26">
        <f t="shared" si="76"/>
        <v>0</v>
      </c>
      <c r="AA171" s="26">
        <f t="shared" si="76"/>
        <v>0</v>
      </c>
      <c r="AB171" s="26">
        <f t="shared" si="76"/>
        <v>0</v>
      </c>
      <c r="AC171" s="26">
        <f t="shared" si="76"/>
        <v>0</v>
      </c>
      <c r="AD171" s="26">
        <f t="shared" si="76"/>
        <v>0</v>
      </c>
      <c r="AE171" s="26">
        <f t="shared" si="76"/>
        <v>0</v>
      </c>
      <c r="AF171" s="26">
        <f t="shared" si="76"/>
        <v>0</v>
      </c>
      <c r="AG171" s="26">
        <f t="shared" si="76"/>
        <v>0</v>
      </c>
      <c r="AH171" s="26">
        <f t="shared" si="76"/>
        <v>0</v>
      </c>
      <c r="AI171" s="26">
        <f t="shared" si="76"/>
        <v>0</v>
      </c>
      <c r="AJ171" s="26">
        <f t="shared" si="76"/>
        <v>0</v>
      </c>
      <c r="AK171" s="26">
        <f t="shared" si="76"/>
        <v>0</v>
      </c>
      <c r="AL171" s="26">
        <f t="shared" si="76"/>
        <v>0</v>
      </c>
      <c r="AM171" s="26">
        <f t="shared" si="76"/>
        <v>0</v>
      </c>
      <c r="AN171" s="26">
        <f t="shared" si="76"/>
        <v>0</v>
      </c>
      <c r="AO171" s="26">
        <f t="shared" si="76"/>
        <v>0</v>
      </c>
      <c r="AP171" s="26">
        <f t="shared" si="76"/>
        <v>0</v>
      </c>
      <c r="AQ171" s="26">
        <f t="shared" si="76"/>
        <v>0</v>
      </c>
      <c r="AR171" s="26">
        <f t="shared" si="76"/>
        <v>0</v>
      </c>
      <c r="AS171" s="26">
        <f t="shared" si="76"/>
        <v>0</v>
      </c>
      <c r="AT171" s="26">
        <f t="shared" si="76"/>
        <v>0</v>
      </c>
      <c r="AU171" s="26">
        <f t="shared" si="76"/>
        <v>0</v>
      </c>
      <c r="AV171" s="26">
        <f t="shared" si="76"/>
        <v>0</v>
      </c>
      <c r="AW171" s="26">
        <f t="shared" si="76"/>
        <v>0</v>
      </c>
      <c r="AX171" s="26">
        <f t="shared" si="76"/>
        <v>0</v>
      </c>
      <c r="AY171" s="26">
        <f t="shared" si="76"/>
        <v>0</v>
      </c>
    </row>
    <row r="172" spans="1:51" x14ac:dyDescent="0.25">
      <c r="A172" s="584"/>
      <c r="B172" s="77" t="s">
        <v>24</v>
      </c>
      <c r="C172" s="26">
        <f t="shared" si="73"/>
        <v>0</v>
      </c>
      <c r="D172" s="26">
        <f t="shared" si="74"/>
        <v>0</v>
      </c>
      <c r="E172" s="26">
        <f t="shared" ref="E172:AY174" si="77">IF(E33=0,0,((E15*0.5)+D33-E51)*E88*E137*E$2)</f>
        <v>0</v>
      </c>
      <c r="F172" s="26">
        <f t="shared" si="77"/>
        <v>0</v>
      </c>
      <c r="G172" s="26">
        <f t="shared" si="77"/>
        <v>0</v>
      </c>
      <c r="H172" s="26">
        <f t="shared" si="77"/>
        <v>0</v>
      </c>
      <c r="I172" s="26">
        <f t="shared" si="77"/>
        <v>0</v>
      </c>
      <c r="J172" s="26">
        <f t="shared" si="77"/>
        <v>0</v>
      </c>
      <c r="K172" s="26">
        <f t="shared" si="77"/>
        <v>0</v>
      </c>
      <c r="L172" s="26">
        <f t="shared" si="77"/>
        <v>0</v>
      </c>
      <c r="M172" s="26">
        <f t="shared" si="77"/>
        <v>0</v>
      </c>
      <c r="N172" s="26">
        <f t="shared" si="77"/>
        <v>0</v>
      </c>
      <c r="O172" s="26">
        <f t="shared" si="77"/>
        <v>0</v>
      </c>
      <c r="P172" s="26">
        <f t="shared" si="77"/>
        <v>0</v>
      </c>
      <c r="Q172" s="26">
        <f t="shared" si="77"/>
        <v>0</v>
      </c>
      <c r="R172" s="26">
        <f t="shared" si="77"/>
        <v>0</v>
      </c>
      <c r="S172" s="26">
        <f t="shared" si="77"/>
        <v>0</v>
      </c>
      <c r="T172" s="26">
        <f t="shared" si="77"/>
        <v>0</v>
      </c>
      <c r="U172" s="26">
        <f t="shared" si="77"/>
        <v>0</v>
      </c>
      <c r="V172" s="26">
        <f t="shared" si="77"/>
        <v>0</v>
      </c>
      <c r="W172" s="26">
        <f t="shared" si="77"/>
        <v>0</v>
      </c>
      <c r="X172" s="26">
        <f t="shared" si="77"/>
        <v>0</v>
      </c>
      <c r="Y172" s="26">
        <f t="shared" si="77"/>
        <v>0</v>
      </c>
      <c r="Z172" s="26">
        <f t="shared" si="77"/>
        <v>0</v>
      </c>
      <c r="AA172" s="26">
        <f t="shared" si="77"/>
        <v>0</v>
      </c>
      <c r="AB172" s="26">
        <f t="shared" si="77"/>
        <v>0</v>
      </c>
      <c r="AC172" s="26">
        <f t="shared" si="77"/>
        <v>0</v>
      </c>
      <c r="AD172" s="26">
        <f t="shared" si="77"/>
        <v>0</v>
      </c>
      <c r="AE172" s="26">
        <f t="shared" si="77"/>
        <v>0</v>
      </c>
      <c r="AF172" s="26">
        <f t="shared" si="77"/>
        <v>0</v>
      </c>
      <c r="AG172" s="26">
        <f t="shared" si="77"/>
        <v>0</v>
      </c>
      <c r="AH172" s="26">
        <f t="shared" si="77"/>
        <v>0</v>
      </c>
      <c r="AI172" s="26">
        <f t="shared" si="77"/>
        <v>0</v>
      </c>
      <c r="AJ172" s="26">
        <f t="shared" si="77"/>
        <v>0</v>
      </c>
      <c r="AK172" s="26">
        <f t="shared" si="77"/>
        <v>0</v>
      </c>
      <c r="AL172" s="26">
        <f t="shared" si="77"/>
        <v>0</v>
      </c>
      <c r="AM172" s="26">
        <f t="shared" si="77"/>
        <v>0</v>
      </c>
      <c r="AN172" s="26">
        <f t="shared" si="77"/>
        <v>0</v>
      </c>
      <c r="AO172" s="26">
        <f t="shared" si="77"/>
        <v>0</v>
      </c>
      <c r="AP172" s="26">
        <f t="shared" si="77"/>
        <v>0</v>
      </c>
      <c r="AQ172" s="26">
        <f t="shared" si="77"/>
        <v>0</v>
      </c>
      <c r="AR172" s="26">
        <f t="shared" si="77"/>
        <v>0</v>
      </c>
      <c r="AS172" s="26">
        <f t="shared" si="77"/>
        <v>0</v>
      </c>
      <c r="AT172" s="26">
        <f t="shared" si="77"/>
        <v>0</v>
      </c>
      <c r="AU172" s="26">
        <f t="shared" si="77"/>
        <v>0</v>
      </c>
      <c r="AV172" s="26">
        <f t="shared" si="77"/>
        <v>0</v>
      </c>
      <c r="AW172" s="26">
        <f t="shared" si="77"/>
        <v>0</v>
      </c>
      <c r="AX172" s="26">
        <f t="shared" si="77"/>
        <v>0</v>
      </c>
      <c r="AY172" s="26">
        <f t="shared" si="77"/>
        <v>0</v>
      </c>
    </row>
    <row r="173" spans="1:51" ht="15.75" customHeight="1" x14ac:dyDescent="0.25">
      <c r="A173" s="584"/>
      <c r="B173" s="77" t="s">
        <v>7</v>
      </c>
      <c r="C173" s="26">
        <f t="shared" si="73"/>
        <v>0</v>
      </c>
      <c r="D173" s="26">
        <f t="shared" si="74"/>
        <v>0</v>
      </c>
      <c r="E173" s="26">
        <f t="shared" si="77"/>
        <v>0</v>
      </c>
      <c r="F173" s="26">
        <f t="shared" si="77"/>
        <v>0</v>
      </c>
      <c r="G173" s="26">
        <f t="shared" si="77"/>
        <v>0</v>
      </c>
      <c r="H173" s="26">
        <f t="shared" si="77"/>
        <v>0</v>
      </c>
      <c r="I173" s="26">
        <f t="shared" si="77"/>
        <v>0</v>
      </c>
      <c r="J173" s="26">
        <f t="shared" si="77"/>
        <v>0</v>
      </c>
      <c r="K173" s="26">
        <f t="shared" si="77"/>
        <v>0</v>
      </c>
      <c r="L173" s="26">
        <f t="shared" si="77"/>
        <v>0</v>
      </c>
      <c r="M173" s="26">
        <f t="shared" si="77"/>
        <v>0</v>
      </c>
      <c r="N173" s="26">
        <f t="shared" si="77"/>
        <v>0</v>
      </c>
      <c r="O173" s="26">
        <f t="shared" si="77"/>
        <v>0</v>
      </c>
      <c r="P173" s="26">
        <f t="shared" si="77"/>
        <v>0</v>
      </c>
      <c r="Q173" s="26">
        <f t="shared" si="77"/>
        <v>0</v>
      </c>
      <c r="R173" s="26">
        <f t="shared" si="77"/>
        <v>0</v>
      </c>
      <c r="S173" s="26">
        <f t="shared" si="77"/>
        <v>0</v>
      </c>
      <c r="T173" s="26">
        <f t="shared" si="77"/>
        <v>0</v>
      </c>
      <c r="U173" s="26">
        <f t="shared" si="77"/>
        <v>0</v>
      </c>
      <c r="V173" s="26">
        <f t="shared" si="77"/>
        <v>0</v>
      </c>
      <c r="W173" s="26">
        <f t="shared" si="77"/>
        <v>0</v>
      </c>
      <c r="X173" s="26">
        <f t="shared" si="77"/>
        <v>0</v>
      </c>
      <c r="Y173" s="26">
        <f t="shared" si="77"/>
        <v>0</v>
      </c>
      <c r="Z173" s="26">
        <f t="shared" si="77"/>
        <v>0</v>
      </c>
      <c r="AA173" s="26">
        <f t="shared" si="77"/>
        <v>0</v>
      </c>
      <c r="AB173" s="26">
        <f t="shared" si="77"/>
        <v>0</v>
      </c>
      <c r="AC173" s="26">
        <f t="shared" si="77"/>
        <v>0</v>
      </c>
      <c r="AD173" s="26">
        <f t="shared" si="77"/>
        <v>0</v>
      </c>
      <c r="AE173" s="26">
        <f t="shared" si="77"/>
        <v>0</v>
      </c>
      <c r="AF173" s="26">
        <f t="shared" si="77"/>
        <v>0</v>
      </c>
      <c r="AG173" s="26">
        <f t="shared" si="77"/>
        <v>0</v>
      </c>
      <c r="AH173" s="26">
        <f t="shared" si="77"/>
        <v>0</v>
      </c>
      <c r="AI173" s="26">
        <f t="shared" si="77"/>
        <v>0</v>
      </c>
      <c r="AJ173" s="26">
        <f t="shared" si="77"/>
        <v>0</v>
      </c>
      <c r="AK173" s="26">
        <f t="shared" si="77"/>
        <v>0</v>
      </c>
      <c r="AL173" s="26">
        <f t="shared" si="77"/>
        <v>0</v>
      </c>
      <c r="AM173" s="26">
        <f t="shared" si="77"/>
        <v>0</v>
      </c>
      <c r="AN173" s="26">
        <f t="shared" si="77"/>
        <v>0</v>
      </c>
      <c r="AO173" s="26">
        <f t="shared" si="77"/>
        <v>0</v>
      </c>
      <c r="AP173" s="26">
        <f t="shared" si="77"/>
        <v>0</v>
      </c>
      <c r="AQ173" s="26">
        <f t="shared" si="77"/>
        <v>0</v>
      </c>
      <c r="AR173" s="26">
        <f t="shared" si="77"/>
        <v>0</v>
      </c>
      <c r="AS173" s="26">
        <f t="shared" si="77"/>
        <v>0</v>
      </c>
      <c r="AT173" s="26">
        <f t="shared" si="77"/>
        <v>0</v>
      </c>
      <c r="AU173" s="26">
        <f t="shared" si="77"/>
        <v>0</v>
      </c>
      <c r="AV173" s="26">
        <f t="shared" si="77"/>
        <v>0</v>
      </c>
      <c r="AW173" s="26">
        <f t="shared" si="77"/>
        <v>0</v>
      </c>
      <c r="AX173" s="26">
        <f t="shared" si="77"/>
        <v>0</v>
      </c>
      <c r="AY173" s="26">
        <f t="shared" si="77"/>
        <v>0</v>
      </c>
    </row>
    <row r="174" spans="1:51" ht="15.75" customHeight="1" x14ac:dyDescent="0.25">
      <c r="A174" s="584"/>
      <c r="B174" s="77" t="s">
        <v>8</v>
      </c>
      <c r="C174" s="26">
        <f t="shared" si="73"/>
        <v>0</v>
      </c>
      <c r="D174" s="26">
        <f t="shared" si="74"/>
        <v>0</v>
      </c>
      <c r="E174" s="26">
        <f t="shared" si="77"/>
        <v>0</v>
      </c>
      <c r="F174" s="26">
        <f t="shared" si="77"/>
        <v>0</v>
      </c>
      <c r="G174" s="26">
        <f t="shared" si="77"/>
        <v>0</v>
      </c>
      <c r="H174" s="26">
        <f t="shared" si="77"/>
        <v>0</v>
      </c>
      <c r="I174" s="26">
        <f t="shared" si="77"/>
        <v>0</v>
      </c>
      <c r="J174" s="26">
        <f t="shared" si="77"/>
        <v>0</v>
      </c>
      <c r="K174" s="26">
        <f t="shared" si="77"/>
        <v>0</v>
      </c>
      <c r="L174" s="26">
        <f t="shared" si="77"/>
        <v>0</v>
      </c>
      <c r="M174" s="26">
        <f t="shared" si="77"/>
        <v>0</v>
      </c>
      <c r="N174" s="26">
        <f t="shared" si="77"/>
        <v>0</v>
      </c>
      <c r="O174" s="26">
        <f t="shared" si="77"/>
        <v>0</v>
      </c>
      <c r="P174" s="26">
        <f t="shared" si="77"/>
        <v>0</v>
      </c>
      <c r="Q174" s="26">
        <f t="shared" si="77"/>
        <v>0</v>
      </c>
      <c r="R174" s="26">
        <f t="shared" si="77"/>
        <v>0</v>
      </c>
      <c r="S174" s="26">
        <f t="shared" si="77"/>
        <v>0</v>
      </c>
      <c r="T174" s="26">
        <f t="shared" si="77"/>
        <v>0</v>
      </c>
      <c r="U174" s="26">
        <f t="shared" si="77"/>
        <v>0</v>
      </c>
      <c r="V174" s="26">
        <f t="shared" si="77"/>
        <v>0</v>
      </c>
      <c r="W174" s="26">
        <f t="shared" si="77"/>
        <v>0</v>
      </c>
      <c r="X174" s="26">
        <f t="shared" si="77"/>
        <v>0</v>
      </c>
      <c r="Y174" s="26">
        <f t="shared" si="77"/>
        <v>0</v>
      </c>
      <c r="Z174" s="26">
        <f t="shared" si="77"/>
        <v>0</v>
      </c>
      <c r="AA174" s="26">
        <f t="shared" si="77"/>
        <v>0</v>
      </c>
      <c r="AB174" s="26">
        <f t="shared" si="77"/>
        <v>0</v>
      </c>
      <c r="AC174" s="26">
        <f t="shared" si="77"/>
        <v>0</v>
      </c>
      <c r="AD174" s="26">
        <f t="shared" si="77"/>
        <v>0</v>
      </c>
      <c r="AE174" s="26">
        <f t="shared" si="77"/>
        <v>0</v>
      </c>
      <c r="AF174" s="26">
        <f t="shared" si="77"/>
        <v>0</v>
      </c>
      <c r="AG174" s="26">
        <f t="shared" si="77"/>
        <v>0</v>
      </c>
      <c r="AH174" s="26">
        <f t="shared" si="77"/>
        <v>0</v>
      </c>
      <c r="AI174" s="26">
        <f t="shared" si="77"/>
        <v>0</v>
      </c>
      <c r="AJ174" s="26">
        <f t="shared" si="77"/>
        <v>0</v>
      </c>
      <c r="AK174" s="26">
        <f t="shared" si="77"/>
        <v>0</v>
      </c>
      <c r="AL174" s="26">
        <f t="shared" si="77"/>
        <v>0</v>
      </c>
      <c r="AM174" s="26">
        <f t="shared" si="77"/>
        <v>0</v>
      </c>
      <c r="AN174" s="26">
        <f t="shared" si="77"/>
        <v>0</v>
      </c>
      <c r="AO174" s="26">
        <f t="shared" si="77"/>
        <v>0</v>
      </c>
      <c r="AP174" s="26">
        <f t="shared" si="77"/>
        <v>0</v>
      </c>
      <c r="AQ174" s="26">
        <f t="shared" si="77"/>
        <v>0</v>
      </c>
      <c r="AR174" s="26">
        <f t="shared" si="77"/>
        <v>0</v>
      </c>
      <c r="AS174" s="26">
        <f t="shared" si="77"/>
        <v>0</v>
      </c>
      <c r="AT174" s="26">
        <f t="shared" si="77"/>
        <v>0</v>
      </c>
      <c r="AU174" s="26">
        <f t="shared" si="77"/>
        <v>0</v>
      </c>
      <c r="AV174" s="26">
        <f t="shared" si="77"/>
        <v>0</v>
      </c>
      <c r="AW174" s="26">
        <f t="shared" si="77"/>
        <v>0</v>
      </c>
      <c r="AX174" s="26">
        <f t="shared" si="77"/>
        <v>0</v>
      </c>
      <c r="AY174" s="26">
        <f t="shared" si="77"/>
        <v>0</v>
      </c>
    </row>
    <row r="175" spans="1:51" ht="15.75" customHeight="1" x14ac:dyDescent="0.25">
      <c r="A175" s="584"/>
      <c r="B175" s="13"/>
      <c r="C175" s="3"/>
      <c r="D175" s="3"/>
      <c r="E175" s="3"/>
      <c r="F175" s="3"/>
      <c r="G175" s="3"/>
      <c r="H175" s="3"/>
      <c r="I175" s="3"/>
      <c r="J175" s="3"/>
      <c r="K175" s="3"/>
      <c r="L175" s="3"/>
      <c r="M175" s="3"/>
      <c r="N175" s="3"/>
      <c r="O175" s="3"/>
      <c r="P175" s="3"/>
      <c r="Q175" s="3"/>
      <c r="R175" s="3"/>
      <c r="S175" s="3"/>
      <c r="T175" s="3"/>
      <c r="U175" s="3"/>
      <c r="V175" s="3"/>
      <c r="W175" s="3"/>
      <c r="X175" s="3"/>
      <c r="Y175" s="3"/>
      <c r="Z175" s="3"/>
      <c r="AA175" s="3"/>
      <c r="AB175" s="3"/>
      <c r="AC175" s="3"/>
      <c r="AD175" s="3"/>
      <c r="AE175" s="3"/>
      <c r="AF175" s="3"/>
      <c r="AG175" s="3"/>
      <c r="AH175" s="3"/>
      <c r="AI175" s="3"/>
      <c r="AJ175" s="3"/>
      <c r="AK175" s="3"/>
      <c r="AL175" s="3"/>
      <c r="AM175" s="3"/>
      <c r="AN175" s="3"/>
      <c r="AO175" s="3"/>
      <c r="AP175" s="3"/>
      <c r="AQ175" s="3"/>
      <c r="AR175" s="3"/>
      <c r="AS175" s="3"/>
      <c r="AT175" s="3"/>
      <c r="AU175" s="3"/>
      <c r="AV175" s="3"/>
      <c r="AW175" s="3"/>
      <c r="AX175" s="3"/>
      <c r="AY175" s="3"/>
    </row>
    <row r="176" spans="1:51" ht="15.75" customHeight="1" x14ac:dyDescent="0.25">
      <c r="A176" s="584"/>
      <c r="B176" s="239" t="s">
        <v>26</v>
      </c>
      <c r="C176" s="26">
        <f>SUM(C162:C175)</f>
        <v>0</v>
      </c>
      <c r="D176" s="26">
        <f>SUM(D162:D175)</f>
        <v>0</v>
      </c>
      <c r="E176" s="26">
        <f t="shared" ref="E176:AY176" si="78">SUM(E162:E175)</f>
        <v>0</v>
      </c>
      <c r="F176" s="26">
        <f t="shared" si="78"/>
        <v>0</v>
      </c>
      <c r="G176" s="26">
        <f t="shared" si="78"/>
        <v>0</v>
      </c>
      <c r="H176" s="26">
        <f t="shared" si="78"/>
        <v>0</v>
      </c>
      <c r="I176" s="26">
        <f t="shared" si="78"/>
        <v>0</v>
      </c>
      <c r="J176" s="26">
        <f t="shared" si="78"/>
        <v>0</v>
      </c>
      <c r="K176" s="26">
        <f t="shared" si="78"/>
        <v>0</v>
      </c>
      <c r="L176" s="26">
        <f t="shared" si="78"/>
        <v>0</v>
      </c>
      <c r="M176" s="26">
        <f t="shared" si="78"/>
        <v>0</v>
      </c>
      <c r="N176" s="26">
        <f t="shared" si="78"/>
        <v>0</v>
      </c>
      <c r="O176" s="26">
        <f t="shared" si="78"/>
        <v>0</v>
      </c>
      <c r="P176" s="26">
        <f t="shared" si="78"/>
        <v>0</v>
      </c>
      <c r="Q176" s="26">
        <f t="shared" si="78"/>
        <v>0</v>
      </c>
      <c r="R176" s="26">
        <f t="shared" si="78"/>
        <v>0</v>
      </c>
      <c r="S176" s="26">
        <f t="shared" si="78"/>
        <v>0</v>
      </c>
      <c r="T176" s="26">
        <f t="shared" si="78"/>
        <v>0</v>
      </c>
      <c r="U176" s="26">
        <f t="shared" si="78"/>
        <v>0</v>
      </c>
      <c r="V176" s="26">
        <f t="shared" si="78"/>
        <v>0</v>
      </c>
      <c r="W176" s="26">
        <f t="shared" si="78"/>
        <v>0</v>
      </c>
      <c r="X176" s="26">
        <f t="shared" si="78"/>
        <v>0</v>
      </c>
      <c r="Y176" s="26">
        <f t="shared" si="78"/>
        <v>0</v>
      </c>
      <c r="Z176" s="26">
        <f t="shared" si="78"/>
        <v>0</v>
      </c>
      <c r="AA176" s="26">
        <f t="shared" si="78"/>
        <v>0</v>
      </c>
      <c r="AB176" s="26">
        <f t="shared" si="78"/>
        <v>0</v>
      </c>
      <c r="AC176" s="26">
        <f t="shared" si="78"/>
        <v>0</v>
      </c>
      <c r="AD176" s="26">
        <f t="shared" si="78"/>
        <v>0</v>
      </c>
      <c r="AE176" s="26">
        <f t="shared" si="78"/>
        <v>0</v>
      </c>
      <c r="AF176" s="26">
        <f t="shared" si="78"/>
        <v>0</v>
      </c>
      <c r="AG176" s="26">
        <f t="shared" si="78"/>
        <v>0</v>
      </c>
      <c r="AH176" s="26">
        <f t="shared" si="78"/>
        <v>0</v>
      </c>
      <c r="AI176" s="26">
        <f t="shared" si="78"/>
        <v>0</v>
      </c>
      <c r="AJ176" s="26">
        <f t="shared" si="78"/>
        <v>0</v>
      </c>
      <c r="AK176" s="26">
        <f t="shared" si="78"/>
        <v>0</v>
      </c>
      <c r="AL176" s="26">
        <f t="shared" si="78"/>
        <v>0</v>
      </c>
      <c r="AM176" s="26">
        <f t="shared" si="78"/>
        <v>0</v>
      </c>
      <c r="AN176" s="26">
        <f t="shared" si="78"/>
        <v>0</v>
      </c>
      <c r="AO176" s="26">
        <f t="shared" si="78"/>
        <v>0</v>
      </c>
      <c r="AP176" s="26">
        <f t="shared" si="78"/>
        <v>0</v>
      </c>
      <c r="AQ176" s="26">
        <f t="shared" si="78"/>
        <v>0</v>
      </c>
      <c r="AR176" s="26">
        <f t="shared" si="78"/>
        <v>0</v>
      </c>
      <c r="AS176" s="26">
        <f t="shared" si="78"/>
        <v>0</v>
      </c>
      <c r="AT176" s="26">
        <f t="shared" si="78"/>
        <v>0</v>
      </c>
      <c r="AU176" s="26">
        <f t="shared" si="78"/>
        <v>0</v>
      </c>
      <c r="AV176" s="26">
        <f t="shared" si="78"/>
        <v>0</v>
      </c>
      <c r="AW176" s="26">
        <f t="shared" si="78"/>
        <v>0</v>
      </c>
      <c r="AX176" s="26">
        <f t="shared" si="78"/>
        <v>0</v>
      </c>
      <c r="AY176" s="26">
        <f t="shared" si="78"/>
        <v>0</v>
      </c>
    </row>
    <row r="177" spans="1:51" ht="16.5" customHeight="1" thickBot="1" x14ac:dyDescent="0.3">
      <c r="A177" s="585"/>
      <c r="B177" s="138" t="s">
        <v>27</v>
      </c>
      <c r="C177" s="27">
        <f>C176</f>
        <v>0</v>
      </c>
      <c r="D177" s="27">
        <f>C177+D176</f>
        <v>0</v>
      </c>
      <c r="E177" s="27">
        <f t="shared" ref="E177:AY177" si="79">D177+E176</f>
        <v>0</v>
      </c>
      <c r="F177" s="27">
        <f t="shared" si="79"/>
        <v>0</v>
      </c>
      <c r="G177" s="27">
        <f t="shared" si="79"/>
        <v>0</v>
      </c>
      <c r="H177" s="27">
        <f t="shared" si="79"/>
        <v>0</v>
      </c>
      <c r="I177" s="27">
        <f t="shared" si="79"/>
        <v>0</v>
      </c>
      <c r="J177" s="27">
        <f t="shared" si="79"/>
        <v>0</v>
      </c>
      <c r="K177" s="27">
        <f t="shared" si="79"/>
        <v>0</v>
      </c>
      <c r="L177" s="27">
        <f t="shared" si="79"/>
        <v>0</v>
      </c>
      <c r="M177" s="27">
        <f t="shared" si="79"/>
        <v>0</v>
      </c>
      <c r="N177" s="27">
        <f t="shared" si="79"/>
        <v>0</v>
      </c>
      <c r="O177" s="27">
        <f t="shared" si="79"/>
        <v>0</v>
      </c>
      <c r="P177" s="27">
        <f t="shared" si="79"/>
        <v>0</v>
      </c>
      <c r="Q177" s="27">
        <f t="shared" si="79"/>
        <v>0</v>
      </c>
      <c r="R177" s="27">
        <f t="shared" si="79"/>
        <v>0</v>
      </c>
      <c r="S177" s="27">
        <f t="shared" si="79"/>
        <v>0</v>
      </c>
      <c r="T177" s="27">
        <f t="shared" si="79"/>
        <v>0</v>
      </c>
      <c r="U177" s="27">
        <f t="shared" si="79"/>
        <v>0</v>
      </c>
      <c r="V177" s="27">
        <f t="shared" si="79"/>
        <v>0</v>
      </c>
      <c r="W177" s="27">
        <f t="shared" si="79"/>
        <v>0</v>
      </c>
      <c r="X177" s="27">
        <f t="shared" si="79"/>
        <v>0</v>
      </c>
      <c r="Y177" s="27">
        <f t="shared" si="79"/>
        <v>0</v>
      </c>
      <c r="Z177" s="27">
        <f t="shared" si="79"/>
        <v>0</v>
      </c>
      <c r="AA177" s="27">
        <f t="shared" si="79"/>
        <v>0</v>
      </c>
      <c r="AB177" s="27">
        <f t="shared" si="79"/>
        <v>0</v>
      </c>
      <c r="AC177" s="27">
        <f t="shared" si="79"/>
        <v>0</v>
      </c>
      <c r="AD177" s="27">
        <f t="shared" si="79"/>
        <v>0</v>
      </c>
      <c r="AE177" s="27">
        <f t="shared" si="79"/>
        <v>0</v>
      </c>
      <c r="AF177" s="27">
        <f t="shared" si="79"/>
        <v>0</v>
      </c>
      <c r="AG177" s="27">
        <f t="shared" si="79"/>
        <v>0</v>
      </c>
      <c r="AH177" s="27">
        <f t="shared" si="79"/>
        <v>0</v>
      </c>
      <c r="AI177" s="27">
        <f t="shared" si="79"/>
        <v>0</v>
      </c>
      <c r="AJ177" s="27">
        <f t="shared" si="79"/>
        <v>0</v>
      </c>
      <c r="AK177" s="27">
        <f t="shared" si="79"/>
        <v>0</v>
      </c>
      <c r="AL177" s="27">
        <f t="shared" si="79"/>
        <v>0</v>
      </c>
      <c r="AM177" s="27">
        <f t="shared" si="79"/>
        <v>0</v>
      </c>
      <c r="AN177" s="27">
        <f t="shared" si="79"/>
        <v>0</v>
      </c>
      <c r="AO177" s="27">
        <f t="shared" si="79"/>
        <v>0</v>
      </c>
      <c r="AP177" s="27">
        <f t="shared" si="79"/>
        <v>0</v>
      </c>
      <c r="AQ177" s="27">
        <f t="shared" si="79"/>
        <v>0</v>
      </c>
      <c r="AR177" s="27">
        <f t="shared" si="79"/>
        <v>0</v>
      </c>
      <c r="AS177" s="27">
        <f t="shared" si="79"/>
        <v>0</v>
      </c>
      <c r="AT177" s="27">
        <f t="shared" si="79"/>
        <v>0</v>
      </c>
      <c r="AU177" s="27">
        <f t="shared" si="79"/>
        <v>0</v>
      </c>
      <c r="AV177" s="27">
        <f t="shared" si="79"/>
        <v>0</v>
      </c>
      <c r="AW177" s="27">
        <f t="shared" si="79"/>
        <v>0</v>
      </c>
      <c r="AX177" s="27">
        <f t="shared" si="79"/>
        <v>0</v>
      </c>
      <c r="AY177" s="27">
        <f t="shared" si="79"/>
        <v>0</v>
      </c>
    </row>
    <row r="178" spans="1:51" x14ac:dyDescent="0.25">
      <c r="A178" s="99"/>
      <c r="B178" s="99" t="s">
        <v>130</v>
      </c>
      <c r="C178" s="104">
        <f>C157+C176</f>
        <v>0</v>
      </c>
      <c r="D178" s="104">
        <f t="shared" ref="D178:AY178" si="80">D157+D176</f>
        <v>0</v>
      </c>
      <c r="E178" s="104">
        <f t="shared" si="80"/>
        <v>0</v>
      </c>
      <c r="F178" s="104">
        <f t="shared" si="80"/>
        <v>0</v>
      </c>
      <c r="G178" s="104">
        <f t="shared" si="80"/>
        <v>0</v>
      </c>
      <c r="H178" s="104">
        <f t="shared" si="80"/>
        <v>0</v>
      </c>
      <c r="I178" s="104">
        <f t="shared" si="80"/>
        <v>0</v>
      </c>
      <c r="J178" s="104">
        <f t="shared" si="80"/>
        <v>0</v>
      </c>
      <c r="K178" s="104">
        <f t="shared" si="80"/>
        <v>0</v>
      </c>
      <c r="L178" s="104">
        <f t="shared" si="80"/>
        <v>0</v>
      </c>
      <c r="M178" s="104">
        <f t="shared" si="80"/>
        <v>0</v>
      </c>
      <c r="N178" s="104">
        <f t="shared" si="80"/>
        <v>0</v>
      </c>
      <c r="O178" s="104">
        <f t="shared" si="80"/>
        <v>0</v>
      </c>
      <c r="P178" s="104">
        <f t="shared" si="80"/>
        <v>0</v>
      </c>
      <c r="Q178" s="104">
        <f t="shared" si="80"/>
        <v>0</v>
      </c>
      <c r="R178" s="104">
        <f t="shared" si="80"/>
        <v>0</v>
      </c>
      <c r="S178" s="104">
        <f t="shared" si="80"/>
        <v>0</v>
      </c>
      <c r="T178" s="104">
        <f t="shared" si="80"/>
        <v>0</v>
      </c>
      <c r="U178" s="104">
        <f t="shared" si="80"/>
        <v>0</v>
      </c>
      <c r="V178" s="104">
        <f t="shared" si="80"/>
        <v>0</v>
      </c>
      <c r="W178" s="104">
        <f t="shared" si="80"/>
        <v>0</v>
      </c>
      <c r="X178" s="104">
        <f t="shared" si="80"/>
        <v>0</v>
      </c>
      <c r="Y178" s="104">
        <f t="shared" si="80"/>
        <v>0</v>
      </c>
      <c r="Z178" s="104">
        <f t="shared" si="80"/>
        <v>0</v>
      </c>
      <c r="AA178" s="104">
        <f t="shared" si="80"/>
        <v>0</v>
      </c>
      <c r="AB178" s="104">
        <f t="shared" si="80"/>
        <v>0</v>
      </c>
      <c r="AC178" s="104">
        <f t="shared" si="80"/>
        <v>0</v>
      </c>
      <c r="AD178" s="104">
        <f t="shared" si="80"/>
        <v>0</v>
      </c>
      <c r="AE178" s="104">
        <f t="shared" si="80"/>
        <v>0</v>
      </c>
      <c r="AF178" s="104">
        <f t="shared" si="80"/>
        <v>0</v>
      </c>
      <c r="AG178" s="104">
        <f t="shared" si="80"/>
        <v>0</v>
      </c>
      <c r="AH178" s="104">
        <f t="shared" si="80"/>
        <v>0</v>
      </c>
      <c r="AI178" s="104">
        <f t="shared" si="80"/>
        <v>0</v>
      </c>
      <c r="AJ178" s="104">
        <f t="shared" si="80"/>
        <v>0</v>
      </c>
      <c r="AK178" s="104">
        <f t="shared" si="80"/>
        <v>0</v>
      </c>
      <c r="AL178" s="104">
        <f t="shared" si="80"/>
        <v>0</v>
      </c>
      <c r="AM178" s="104">
        <f t="shared" si="80"/>
        <v>0</v>
      </c>
      <c r="AN178" s="104">
        <f t="shared" si="80"/>
        <v>0</v>
      </c>
      <c r="AO178" s="104">
        <f t="shared" si="80"/>
        <v>0</v>
      </c>
      <c r="AP178" s="104">
        <f t="shared" si="80"/>
        <v>0</v>
      </c>
      <c r="AQ178" s="104">
        <f t="shared" si="80"/>
        <v>0</v>
      </c>
      <c r="AR178" s="104">
        <f t="shared" si="80"/>
        <v>0</v>
      </c>
      <c r="AS178" s="104">
        <f t="shared" si="80"/>
        <v>0</v>
      </c>
      <c r="AT178" s="104">
        <f t="shared" si="80"/>
        <v>0</v>
      </c>
      <c r="AU178" s="104">
        <f t="shared" si="80"/>
        <v>0</v>
      </c>
      <c r="AV178" s="104">
        <f t="shared" si="80"/>
        <v>0</v>
      </c>
      <c r="AW178" s="104">
        <f t="shared" si="80"/>
        <v>0</v>
      </c>
      <c r="AX178" s="104">
        <f t="shared" si="80"/>
        <v>0</v>
      </c>
      <c r="AY178" s="104">
        <f t="shared" si="80"/>
        <v>0</v>
      </c>
    </row>
    <row r="179" spans="1:51" x14ac:dyDescent="0.25">
      <c r="A179" s="99"/>
      <c r="B179" s="99" t="s">
        <v>189</v>
      </c>
      <c r="C179" s="102">
        <f>C178-C73</f>
        <v>0</v>
      </c>
      <c r="D179" s="102">
        <f t="shared" ref="D179:AY179" si="81">D178-D73</f>
        <v>0</v>
      </c>
      <c r="E179" s="102">
        <f t="shared" si="81"/>
        <v>0</v>
      </c>
      <c r="F179" s="102">
        <f t="shared" si="81"/>
        <v>0</v>
      </c>
      <c r="G179" s="102">
        <f t="shared" si="81"/>
        <v>0</v>
      </c>
      <c r="H179" s="102">
        <f t="shared" si="81"/>
        <v>0</v>
      </c>
      <c r="I179" s="102">
        <f t="shared" si="81"/>
        <v>0</v>
      </c>
      <c r="J179" s="102">
        <f t="shared" si="81"/>
        <v>0</v>
      </c>
      <c r="K179" s="102">
        <f t="shared" si="81"/>
        <v>0</v>
      </c>
      <c r="L179" s="102">
        <f t="shared" si="81"/>
        <v>0</v>
      </c>
      <c r="M179" s="102">
        <f t="shared" si="81"/>
        <v>0</v>
      </c>
      <c r="N179" s="102">
        <f t="shared" si="81"/>
        <v>0</v>
      </c>
      <c r="O179" s="102">
        <f t="shared" si="81"/>
        <v>0</v>
      </c>
      <c r="P179" s="102">
        <f t="shared" si="81"/>
        <v>0</v>
      </c>
      <c r="Q179" s="102">
        <f t="shared" si="81"/>
        <v>0</v>
      </c>
      <c r="R179" s="102">
        <f t="shared" si="81"/>
        <v>0</v>
      </c>
      <c r="S179" s="102">
        <f t="shared" si="81"/>
        <v>0</v>
      </c>
      <c r="T179" s="102">
        <f t="shared" si="81"/>
        <v>0</v>
      </c>
      <c r="U179" s="102">
        <f t="shared" si="81"/>
        <v>0</v>
      </c>
      <c r="V179" s="102">
        <f t="shared" si="81"/>
        <v>0</v>
      </c>
      <c r="W179" s="102">
        <f t="shared" si="81"/>
        <v>0</v>
      </c>
      <c r="X179" s="102">
        <f t="shared" si="81"/>
        <v>0</v>
      </c>
      <c r="Y179" s="102">
        <f t="shared" si="81"/>
        <v>0</v>
      </c>
      <c r="Z179" s="102">
        <f t="shared" si="81"/>
        <v>0</v>
      </c>
      <c r="AA179" s="102">
        <f t="shared" si="81"/>
        <v>0</v>
      </c>
      <c r="AB179" s="102">
        <f t="shared" si="81"/>
        <v>0</v>
      </c>
      <c r="AC179" s="102">
        <f t="shared" si="81"/>
        <v>0</v>
      </c>
      <c r="AD179" s="102">
        <f t="shared" si="81"/>
        <v>0</v>
      </c>
      <c r="AE179" s="102">
        <f t="shared" si="81"/>
        <v>0</v>
      </c>
      <c r="AF179" s="102">
        <f t="shared" si="81"/>
        <v>0</v>
      </c>
      <c r="AG179" s="102">
        <f t="shared" si="81"/>
        <v>0</v>
      </c>
      <c r="AH179" s="102">
        <f t="shared" si="81"/>
        <v>0</v>
      </c>
      <c r="AI179" s="102">
        <f t="shared" si="81"/>
        <v>0</v>
      </c>
      <c r="AJ179" s="102">
        <f t="shared" si="81"/>
        <v>0</v>
      </c>
      <c r="AK179" s="102">
        <f t="shared" si="81"/>
        <v>0</v>
      </c>
      <c r="AL179" s="102">
        <f t="shared" si="81"/>
        <v>0</v>
      </c>
      <c r="AM179" s="102">
        <f t="shared" si="81"/>
        <v>0</v>
      </c>
      <c r="AN179" s="102">
        <f t="shared" si="81"/>
        <v>0</v>
      </c>
      <c r="AO179" s="102">
        <f t="shared" si="81"/>
        <v>0</v>
      </c>
      <c r="AP179" s="102">
        <f t="shared" si="81"/>
        <v>0</v>
      </c>
      <c r="AQ179" s="102">
        <f t="shared" si="81"/>
        <v>0</v>
      </c>
      <c r="AR179" s="102">
        <f t="shared" si="81"/>
        <v>0</v>
      </c>
      <c r="AS179" s="102">
        <f t="shared" si="81"/>
        <v>0</v>
      </c>
      <c r="AT179" s="102">
        <f t="shared" si="81"/>
        <v>0</v>
      </c>
      <c r="AU179" s="102">
        <f t="shared" si="81"/>
        <v>0</v>
      </c>
      <c r="AV179" s="102">
        <f t="shared" si="81"/>
        <v>0</v>
      </c>
      <c r="AW179" s="102">
        <f t="shared" si="81"/>
        <v>0</v>
      </c>
      <c r="AX179" s="102">
        <f t="shared" si="81"/>
        <v>0</v>
      </c>
      <c r="AY179" s="102">
        <f t="shared" si="81"/>
        <v>0</v>
      </c>
    </row>
    <row r="180" spans="1:51" ht="15.75" thickBot="1" x14ac:dyDescent="0.3">
      <c r="A180" s="99"/>
      <c r="B180" s="99"/>
      <c r="C180" s="102"/>
      <c r="D180" s="102"/>
      <c r="E180" s="102"/>
      <c r="F180" s="102"/>
      <c r="G180" s="102"/>
      <c r="H180" s="102"/>
      <c r="I180" s="102"/>
      <c r="J180" s="102"/>
      <c r="K180" s="102"/>
      <c r="L180" s="102"/>
      <c r="M180" s="102"/>
      <c r="N180" s="102"/>
    </row>
    <row r="181" spans="1:51" ht="15.75" thickBot="1" x14ac:dyDescent="0.3">
      <c r="A181" s="99"/>
      <c r="B181" s="253" t="s">
        <v>39</v>
      </c>
      <c r="C181" s="146">
        <f>C$4</f>
        <v>44197</v>
      </c>
      <c r="D181" s="146">
        <f t="shared" ref="D181:AY181" si="82">D$4</f>
        <v>44228</v>
      </c>
      <c r="E181" s="146">
        <f t="shared" si="82"/>
        <v>44256</v>
      </c>
      <c r="F181" s="146">
        <f t="shared" si="82"/>
        <v>44287</v>
      </c>
      <c r="G181" s="146">
        <f t="shared" si="82"/>
        <v>44317</v>
      </c>
      <c r="H181" s="146">
        <f t="shared" si="82"/>
        <v>44348</v>
      </c>
      <c r="I181" s="146">
        <f t="shared" si="82"/>
        <v>44378</v>
      </c>
      <c r="J181" s="146">
        <f t="shared" si="82"/>
        <v>44409</v>
      </c>
      <c r="K181" s="146">
        <f t="shared" si="82"/>
        <v>44440</v>
      </c>
      <c r="L181" s="146">
        <f t="shared" si="82"/>
        <v>44470</v>
      </c>
      <c r="M181" s="146">
        <f t="shared" si="82"/>
        <v>44501</v>
      </c>
      <c r="N181" s="146">
        <f t="shared" si="82"/>
        <v>44531</v>
      </c>
      <c r="O181" s="146">
        <f t="shared" si="82"/>
        <v>44562</v>
      </c>
      <c r="P181" s="146">
        <f t="shared" si="82"/>
        <v>44593</v>
      </c>
      <c r="Q181" s="146">
        <f t="shared" si="82"/>
        <v>44621</v>
      </c>
      <c r="R181" s="146">
        <f t="shared" si="82"/>
        <v>44652</v>
      </c>
      <c r="S181" s="146">
        <f t="shared" si="82"/>
        <v>44682</v>
      </c>
      <c r="T181" s="146">
        <f t="shared" si="82"/>
        <v>44713</v>
      </c>
      <c r="U181" s="146">
        <f t="shared" si="82"/>
        <v>44743</v>
      </c>
      <c r="V181" s="146">
        <f t="shared" si="82"/>
        <v>44774</v>
      </c>
      <c r="W181" s="146">
        <f t="shared" si="82"/>
        <v>44805</v>
      </c>
      <c r="X181" s="146">
        <f t="shared" si="82"/>
        <v>44835</v>
      </c>
      <c r="Y181" s="146">
        <f t="shared" si="82"/>
        <v>44866</v>
      </c>
      <c r="Z181" s="146">
        <f t="shared" si="82"/>
        <v>44896</v>
      </c>
      <c r="AA181" s="146">
        <f t="shared" si="82"/>
        <v>44927</v>
      </c>
      <c r="AB181" s="146">
        <f t="shared" si="82"/>
        <v>44958</v>
      </c>
      <c r="AC181" s="146">
        <f t="shared" si="82"/>
        <v>44986</v>
      </c>
      <c r="AD181" s="146">
        <f t="shared" si="82"/>
        <v>45017</v>
      </c>
      <c r="AE181" s="146">
        <f t="shared" si="82"/>
        <v>45047</v>
      </c>
      <c r="AF181" s="146">
        <f t="shared" si="82"/>
        <v>45078</v>
      </c>
      <c r="AG181" s="146">
        <f t="shared" si="82"/>
        <v>45108</v>
      </c>
      <c r="AH181" s="146">
        <f t="shared" si="82"/>
        <v>45139</v>
      </c>
      <c r="AI181" s="146">
        <f t="shared" si="82"/>
        <v>45170</v>
      </c>
      <c r="AJ181" s="146">
        <f t="shared" si="82"/>
        <v>45200</v>
      </c>
      <c r="AK181" s="146">
        <f t="shared" si="82"/>
        <v>45231</v>
      </c>
      <c r="AL181" s="146">
        <f t="shared" si="82"/>
        <v>45261</v>
      </c>
      <c r="AM181" s="146">
        <f t="shared" si="82"/>
        <v>45292</v>
      </c>
      <c r="AN181" s="146">
        <f t="shared" si="82"/>
        <v>45323</v>
      </c>
      <c r="AO181" s="146">
        <f t="shared" si="82"/>
        <v>45352</v>
      </c>
      <c r="AP181" s="146">
        <f t="shared" si="82"/>
        <v>45383</v>
      </c>
      <c r="AQ181" s="146">
        <f t="shared" si="82"/>
        <v>45413</v>
      </c>
      <c r="AR181" s="146">
        <f t="shared" si="82"/>
        <v>45444</v>
      </c>
      <c r="AS181" s="146">
        <f t="shared" si="82"/>
        <v>45474</v>
      </c>
      <c r="AT181" s="146">
        <f t="shared" si="82"/>
        <v>45505</v>
      </c>
      <c r="AU181" s="146">
        <f t="shared" si="82"/>
        <v>45536</v>
      </c>
      <c r="AV181" s="146">
        <f t="shared" si="82"/>
        <v>45566</v>
      </c>
      <c r="AW181" s="146">
        <f t="shared" si="82"/>
        <v>45597</v>
      </c>
      <c r="AX181" s="146">
        <f t="shared" si="82"/>
        <v>45627</v>
      </c>
      <c r="AY181" s="146">
        <f t="shared" si="82"/>
        <v>45658</v>
      </c>
    </row>
    <row r="182" spans="1:51" x14ac:dyDescent="0.25">
      <c r="A182" s="99"/>
      <c r="B182" s="247" t="s">
        <v>131</v>
      </c>
      <c r="C182" s="112">
        <f>C157*'Revised Summary'!C45</f>
        <v>0</v>
      </c>
      <c r="D182" s="112">
        <f>D157*'Revised Summary'!D45</f>
        <v>0</v>
      </c>
      <c r="E182" s="112">
        <f>E157*'Revised Summary'!E45</f>
        <v>0</v>
      </c>
      <c r="F182" s="112">
        <f>F157*'Revised Summary'!F45</f>
        <v>0</v>
      </c>
      <c r="G182" s="112">
        <f>G157*'Revised Summary'!G45</f>
        <v>0</v>
      </c>
      <c r="H182" s="112">
        <f>H157*'Revised Summary'!H45</f>
        <v>0</v>
      </c>
      <c r="I182" s="112">
        <f>I157*'Revised Summary'!I45</f>
        <v>0</v>
      </c>
      <c r="J182" s="112">
        <f>J157*'Revised Summary'!J45</f>
        <v>0</v>
      </c>
      <c r="K182" s="112">
        <f>K157*'Revised Summary'!K45</f>
        <v>0</v>
      </c>
      <c r="L182" s="112">
        <f>L157*'Revised Summary'!L45</f>
        <v>0</v>
      </c>
      <c r="M182" s="112">
        <f>M157*'Revised Summary'!M45</f>
        <v>0</v>
      </c>
      <c r="N182" s="112">
        <f>N157*'Revised Summary'!N45</f>
        <v>0</v>
      </c>
      <c r="O182" s="221">
        <f>O157*'Revised Summary'!O45</f>
        <v>0</v>
      </c>
      <c r="P182" s="221">
        <f>P157*'Revised Summary'!P45</f>
        <v>0</v>
      </c>
      <c r="Q182" s="221">
        <f>Q157*'Revised Summary'!Q45</f>
        <v>0</v>
      </c>
      <c r="R182" s="221">
        <f>R157*'Revised Summary'!R45</f>
        <v>0</v>
      </c>
      <c r="S182" s="221">
        <f>S157*'Revised Summary'!S45</f>
        <v>0</v>
      </c>
      <c r="T182" s="221">
        <f>T157*'Revised Summary'!T45</f>
        <v>0</v>
      </c>
      <c r="U182" s="221">
        <f>U157*'Revised Summary'!U45</f>
        <v>0</v>
      </c>
      <c r="V182" s="221">
        <f>V157*'Revised Summary'!V45</f>
        <v>0</v>
      </c>
      <c r="W182" s="221">
        <f>W157*'Revised Summary'!W45</f>
        <v>0</v>
      </c>
      <c r="X182" s="221">
        <f>X157*'Revised Summary'!X45</f>
        <v>0</v>
      </c>
      <c r="Y182" s="221">
        <f>Y157*'Revised Summary'!Y45</f>
        <v>0</v>
      </c>
      <c r="Z182" s="221">
        <f>Z157*'Revised Summary'!Z45</f>
        <v>0</v>
      </c>
      <c r="AA182" s="221">
        <f>AA157*'Revised Summary'!AA45</f>
        <v>0</v>
      </c>
      <c r="AB182" s="221">
        <f>AB157*'Revised Summary'!AB45</f>
        <v>0</v>
      </c>
      <c r="AC182" s="221">
        <f>AC157*'Revised Summary'!AC45</f>
        <v>0</v>
      </c>
      <c r="AD182" s="221">
        <f>AD157*'Revised Summary'!AD45</f>
        <v>0</v>
      </c>
      <c r="AE182" s="221">
        <f>AE157*'Revised Summary'!AE45</f>
        <v>0</v>
      </c>
      <c r="AF182" s="221">
        <f>AF157*'Revised Summary'!AF45</f>
        <v>0</v>
      </c>
      <c r="AG182" s="221">
        <f>AG157*'Revised Summary'!AG45</f>
        <v>0</v>
      </c>
      <c r="AH182" s="221">
        <f>AH157*'Revised Summary'!AH45</f>
        <v>0</v>
      </c>
      <c r="AI182" s="221">
        <f>AI157*'Revised Summary'!AI45</f>
        <v>0</v>
      </c>
      <c r="AJ182" s="221">
        <f>AJ157*'Revised Summary'!AJ45</f>
        <v>0</v>
      </c>
      <c r="AK182" s="221">
        <f>AK157*'Revised Summary'!AK45</f>
        <v>0</v>
      </c>
      <c r="AL182" s="221">
        <f>AL157*'Revised Summary'!AL45</f>
        <v>0</v>
      </c>
      <c r="AM182" s="221">
        <f>AM157*'Revised Summary'!AM45</f>
        <v>0</v>
      </c>
      <c r="AN182" s="221">
        <f>AN157*'Revised Summary'!AN45</f>
        <v>0</v>
      </c>
      <c r="AO182" s="221">
        <f>AO157*'Revised Summary'!AO45</f>
        <v>0</v>
      </c>
      <c r="AP182" s="221">
        <f>AP157*'Revised Summary'!AP45</f>
        <v>0</v>
      </c>
      <c r="AQ182" s="221">
        <f>AQ157*'Revised Summary'!AQ45</f>
        <v>0</v>
      </c>
      <c r="AR182" s="221">
        <f>AR157*'Revised Summary'!AR45</f>
        <v>0</v>
      </c>
      <c r="AS182" s="221">
        <f>AS157*'Revised Summary'!AS45</f>
        <v>0</v>
      </c>
      <c r="AT182" s="221">
        <f>AT157*'Revised Summary'!AT45</f>
        <v>0</v>
      </c>
      <c r="AU182" s="221">
        <f>AU157*'Revised Summary'!AU45</f>
        <v>0</v>
      </c>
      <c r="AV182" s="221">
        <f>AV157*'Revised Summary'!AV45</f>
        <v>0</v>
      </c>
      <c r="AW182" s="221">
        <f>AW157*'Revised Summary'!AW45</f>
        <v>0</v>
      </c>
      <c r="AX182" s="221">
        <f>AX157*'Revised Summary'!AX45</f>
        <v>0</v>
      </c>
      <c r="AY182" s="221">
        <f>AY157*'Revised Summary'!AY45</f>
        <v>0</v>
      </c>
    </row>
    <row r="183" spans="1:51" ht="15.75" thickBot="1" x14ac:dyDescent="0.3">
      <c r="A183" s="99"/>
      <c r="B183" s="79" t="s">
        <v>132</v>
      </c>
      <c r="C183" s="105">
        <f>C176*'Revised Summary'!C45</f>
        <v>0</v>
      </c>
      <c r="D183" s="105">
        <f>D176*'Revised Summary'!D45</f>
        <v>0</v>
      </c>
      <c r="E183" s="105">
        <f>E176*'Revised Summary'!E45</f>
        <v>0</v>
      </c>
      <c r="F183" s="105">
        <f>F176*'Revised Summary'!F45</f>
        <v>0</v>
      </c>
      <c r="G183" s="105">
        <f>G176*'Revised Summary'!G45</f>
        <v>0</v>
      </c>
      <c r="H183" s="105">
        <f>H176*'Revised Summary'!H45</f>
        <v>0</v>
      </c>
      <c r="I183" s="105">
        <f>I176*'Revised Summary'!I45</f>
        <v>0</v>
      </c>
      <c r="J183" s="105">
        <f>J176*'Revised Summary'!J45</f>
        <v>0</v>
      </c>
      <c r="K183" s="105">
        <f>K176*'Revised Summary'!K45</f>
        <v>0</v>
      </c>
      <c r="L183" s="105">
        <f>L176*'Revised Summary'!L45</f>
        <v>0</v>
      </c>
      <c r="M183" s="105">
        <f>M176*'Revised Summary'!M45</f>
        <v>0</v>
      </c>
      <c r="N183" s="105">
        <f>N176*'Revised Summary'!N45</f>
        <v>0</v>
      </c>
      <c r="O183" s="215">
        <f>O176*'Revised Summary'!O45</f>
        <v>0</v>
      </c>
      <c r="P183" s="215">
        <f>P176*'Revised Summary'!P45</f>
        <v>0</v>
      </c>
      <c r="Q183" s="215">
        <f>Q176*'Revised Summary'!Q45</f>
        <v>0</v>
      </c>
      <c r="R183" s="215">
        <f>R176*'Revised Summary'!R45</f>
        <v>0</v>
      </c>
      <c r="S183" s="215">
        <f>S176*'Revised Summary'!S45</f>
        <v>0</v>
      </c>
      <c r="T183" s="215">
        <f>T176*'Revised Summary'!T45</f>
        <v>0</v>
      </c>
      <c r="U183" s="215">
        <f>U176*'Revised Summary'!U45</f>
        <v>0</v>
      </c>
      <c r="V183" s="215">
        <f>V176*'Revised Summary'!V45</f>
        <v>0</v>
      </c>
      <c r="W183" s="215">
        <f>W176*'Revised Summary'!W45</f>
        <v>0</v>
      </c>
      <c r="X183" s="215">
        <f>X176*'Revised Summary'!X45</f>
        <v>0</v>
      </c>
      <c r="Y183" s="215">
        <f>Y176*'Revised Summary'!Y45</f>
        <v>0</v>
      </c>
      <c r="Z183" s="215">
        <f>Z176*'Revised Summary'!Z45</f>
        <v>0</v>
      </c>
      <c r="AA183" s="215">
        <f>AA176*'Revised Summary'!AA45</f>
        <v>0</v>
      </c>
      <c r="AB183" s="215">
        <f>AB176*'Revised Summary'!AB45</f>
        <v>0</v>
      </c>
      <c r="AC183" s="215">
        <f>AC176*'Revised Summary'!AC45</f>
        <v>0</v>
      </c>
      <c r="AD183" s="215">
        <f>AD176*'Revised Summary'!AD45</f>
        <v>0</v>
      </c>
      <c r="AE183" s="215">
        <f>AE176*'Revised Summary'!AE45</f>
        <v>0</v>
      </c>
      <c r="AF183" s="215">
        <f>AF176*'Revised Summary'!AF45</f>
        <v>0</v>
      </c>
      <c r="AG183" s="215">
        <f>AG176*'Revised Summary'!AG45</f>
        <v>0</v>
      </c>
      <c r="AH183" s="215">
        <f>AH176*'Revised Summary'!AH45</f>
        <v>0</v>
      </c>
      <c r="AI183" s="215">
        <f>AI176*'Revised Summary'!AI45</f>
        <v>0</v>
      </c>
      <c r="AJ183" s="215">
        <f>AJ176*'Revised Summary'!AJ45</f>
        <v>0</v>
      </c>
      <c r="AK183" s="215">
        <f>AK176*'Revised Summary'!AK45</f>
        <v>0</v>
      </c>
      <c r="AL183" s="215">
        <f>AL176*'Revised Summary'!AL45</f>
        <v>0</v>
      </c>
      <c r="AM183" s="215">
        <f>AM176*'Revised Summary'!AM45</f>
        <v>0</v>
      </c>
      <c r="AN183" s="215">
        <f>AN176*'Revised Summary'!AN45</f>
        <v>0</v>
      </c>
      <c r="AO183" s="215">
        <f>AO176*'Revised Summary'!AO45</f>
        <v>0</v>
      </c>
      <c r="AP183" s="215">
        <f>AP176*'Revised Summary'!AP45</f>
        <v>0</v>
      </c>
      <c r="AQ183" s="215">
        <f>AQ176*'Revised Summary'!AQ45</f>
        <v>0</v>
      </c>
      <c r="AR183" s="215">
        <f>AR176*'Revised Summary'!AR45</f>
        <v>0</v>
      </c>
      <c r="AS183" s="215">
        <f>AS176*'Revised Summary'!AS45</f>
        <v>0</v>
      </c>
      <c r="AT183" s="215">
        <f>AT176*'Revised Summary'!AT45</f>
        <v>0</v>
      </c>
      <c r="AU183" s="215">
        <f>AU176*'Revised Summary'!AU45</f>
        <v>0</v>
      </c>
      <c r="AV183" s="215">
        <f>AV176*'Revised Summary'!AV45</f>
        <v>0</v>
      </c>
      <c r="AW183" s="215">
        <f>AW176*'Revised Summary'!AW45</f>
        <v>0</v>
      </c>
      <c r="AX183" s="215">
        <f>AX176*'Revised Summary'!AX45</f>
        <v>0</v>
      </c>
      <c r="AY183" s="215">
        <f>AY176*'Revised Summary'!AY45</f>
        <v>0</v>
      </c>
    </row>
    <row r="184" spans="1:51" x14ac:dyDescent="0.25">
      <c r="A184" s="99"/>
      <c r="B184" s="247" t="s">
        <v>133</v>
      </c>
      <c r="C184" s="106">
        <f>IFERROR(C182/C73,0)</f>
        <v>0</v>
      </c>
      <c r="D184" s="106">
        <f t="shared" ref="D184:AY184" si="83">IFERROR(D182/D73,0)</f>
        <v>0</v>
      </c>
      <c r="E184" s="106">
        <f t="shared" si="83"/>
        <v>0</v>
      </c>
      <c r="F184" s="106">
        <f t="shared" si="83"/>
        <v>0</v>
      </c>
      <c r="G184" s="106">
        <f t="shared" si="83"/>
        <v>0</v>
      </c>
      <c r="H184" s="106">
        <f t="shared" si="83"/>
        <v>0</v>
      </c>
      <c r="I184" s="106">
        <f t="shared" si="83"/>
        <v>0</v>
      </c>
      <c r="J184" s="106">
        <f t="shared" si="83"/>
        <v>0</v>
      </c>
      <c r="K184" s="106">
        <f t="shared" si="83"/>
        <v>0</v>
      </c>
      <c r="L184" s="106">
        <f t="shared" si="83"/>
        <v>0</v>
      </c>
      <c r="M184" s="106">
        <f t="shared" si="83"/>
        <v>0</v>
      </c>
      <c r="N184" s="106">
        <f t="shared" si="83"/>
        <v>0</v>
      </c>
      <c r="O184" s="216">
        <f t="shared" si="83"/>
        <v>0</v>
      </c>
      <c r="P184" s="216">
        <f t="shared" si="83"/>
        <v>0</v>
      </c>
      <c r="Q184" s="216">
        <f t="shared" si="83"/>
        <v>0</v>
      </c>
      <c r="R184" s="216">
        <f t="shared" si="83"/>
        <v>0</v>
      </c>
      <c r="S184" s="216">
        <f t="shared" si="83"/>
        <v>0</v>
      </c>
      <c r="T184" s="216">
        <f t="shared" si="83"/>
        <v>0</v>
      </c>
      <c r="U184" s="216">
        <f t="shared" si="83"/>
        <v>0</v>
      </c>
      <c r="V184" s="216">
        <f t="shared" si="83"/>
        <v>0</v>
      </c>
      <c r="W184" s="216">
        <f t="shared" si="83"/>
        <v>0</v>
      </c>
      <c r="X184" s="216">
        <f t="shared" si="83"/>
        <v>0</v>
      </c>
      <c r="Y184" s="216">
        <f t="shared" si="83"/>
        <v>0</v>
      </c>
      <c r="Z184" s="216">
        <f t="shared" si="83"/>
        <v>0</v>
      </c>
      <c r="AA184" s="216">
        <f t="shared" si="83"/>
        <v>0</v>
      </c>
      <c r="AB184" s="216">
        <f t="shared" si="83"/>
        <v>0</v>
      </c>
      <c r="AC184" s="216">
        <f t="shared" si="83"/>
        <v>0</v>
      </c>
      <c r="AD184" s="216">
        <f t="shared" si="83"/>
        <v>0</v>
      </c>
      <c r="AE184" s="216">
        <f t="shared" si="83"/>
        <v>0</v>
      </c>
      <c r="AF184" s="216">
        <f t="shared" si="83"/>
        <v>0</v>
      </c>
      <c r="AG184" s="216">
        <f t="shared" si="83"/>
        <v>0</v>
      </c>
      <c r="AH184" s="216">
        <f t="shared" si="83"/>
        <v>0</v>
      </c>
      <c r="AI184" s="216">
        <f t="shared" si="83"/>
        <v>0</v>
      </c>
      <c r="AJ184" s="216">
        <f t="shared" si="83"/>
        <v>0</v>
      </c>
      <c r="AK184" s="216">
        <f t="shared" si="83"/>
        <v>0</v>
      </c>
      <c r="AL184" s="216">
        <f t="shared" si="83"/>
        <v>0</v>
      </c>
      <c r="AM184" s="216">
        <f t="shared" si="83"/>
        <v>0</v>
      </c>
      <c r="AN184" s="216">
        <f t="shared" si="83"/>
        <v>0</v>
      </c>
      <c r="AO184" s="216">
        <f t="shared" si="83"/>
        <v>0</v>
      </c>
      <c r="AP184" s="216">
        <f t="shared" si="83"/>
        <v>0</v>
      </c>
      <c r="AQ184" s="216">
        <f t="shared" si="83"/>
        <v>0</v>
      </c>
      <c r="AR184" s="216">
        <f t="shared" si="83"/>
        <v>0</v>
      </c>
      <c r="AS184" s="216">
        <f t="shared" si="83"/>
        <v>0</v>
      </c>
      <c r="AT184" s="216">
        <f t="shared" si="83"/>
        <v>0</v>
      </c>
      <c r="AU184" s="216">
        <f t="shared" si="83"/>
        <v>0</v>
      </c>
      <c r="AV184" s="216">
        <f t="shared" si="83"/>
        <v>0</v>
      </c>
      <c r="AW184" s="216">
        <f t="shared" si="83"/>
        <v>0</v>
      </c>
      <c r="AX184" s="216">
        <f t="shared" si="83"/>
        <v>0</v>
      </c>
      <c r="AY184" s="216">
        <f t="shared" si="83"/>
        <v>0</v>
      </c>
    </row>
    <row r="185" spans="1:51" ht="15.75" thickBot="1" x14ac:dyDescent="0.3">
      <c r="A185" s="99"/>
      <c r="B185" s="79" t="s">
        <v>134</v>
      </c>
      <c r="C185" s="107">
        <f>IFERROR(C183/C73,0)</f>
        <v>0</v>
      </c>
      <c r="D185" s="107">
        <f t="shared" ref="D185:AY185" si="84">IFERROR(D183/D73,0)</f>
        <v>0</v>
      </c>
      <c r="E185" s="107">
        <f t="shared" si="84"/>
        <v>0</v>
      </c>
      <c r="F185" s="107">
        <f t="shared" si="84"/>
        <v>0</v>
      </c>
      <c r="G185" s="107">
        <f t="shared" si="84"/>
        <v>0</v>
      </c>
      <c r="H185" s="107">
        <f t="shared" si="84"/>
        <v>0</v>
      </c>
      <c r="I185" s="107">
        <f t="shared" si="84"/>
        <v>0</v>
      </c>
      <c r="J185" s="107">
        <f t="shared" si="84"/>
        <v>0</v>
      </c>
      <c r="K185" s="107">
        <f t="shared" si="84"/>
        <v>0</v>
      </c>
      <c r="L185" s="107">
        <f t="shared" si="84"/>
        <v>0</v>
      </c>
      <c r="M185" s="107">
        <f t="shared" si="84"/>
        <v>0</v>
      </c>
      <c r="N185" s="107">
        <f t="shared" si="84"/>
        <v>0</v>
      </c>
      <c r="O185" s="217">
        <f t="shared" si="84"/>
        <v>0</v>
      </c>
      <c r="P185" s="217">
        <f t="shared" si="84"/>
        <v>0</v>
      </c>
      <c r="Q185" s="217">
        <f t="shared" si="84"/>
        <v>0</v>
      </c>
      <c r="R185" s="217">
        <f t="shared" si="84"/>
        <v>0</v>
      </c>
      <c r="S185" s="217">
        <f t="shared" si="84"/>
        <v>0</v>
      </c>
      <c r="T185" s="217">
        <f t="shared" si="84"/>
        <v>0</v>
      </c>
      <c r="U185" s="217">
        <f t="shared" si="84"/>
        <v>0</v>
      </c>
      <c r="V185" s="217">
        <f t="shared" si="84"/>
        <v>0</v>
      </c>
      <c r="W185" s="217">
        <f t="shared" si="84"/>
        <v>0</v>
      </c>
      <c r="X185" s="217">
        <f t="shared" si="84"/>
        <v>0</v>
      </c>
      <c r="Y185" s="217">
        <f t="shared" si="84"/>
        <v>0</v>
      </c>
      <c r="Z185" s="217">
        <f t="shared" si="84"/>
        <v>0</v>
      </c>
      <c r="AA185" s="217">
        <f t="shared" si="84"/>
        <v>0</v>
      </c>
      <c r="AB185" s="217">
        <f t="shared" si="84"/>
        <v>0</v>
      </c>
      <c r="AC185" s="217">
        <f t="shared" si="84"/>
        <v>0</v>
      </c>
      <c r="AD185" s="217">
        <f t="shared" si="84"/>
        <v>0</v>
      </c>
      <c r="AE185" s="217">
        <f t="shared" si="84"/>
        <v>0</v>
      </c>
      <c r="AF185" s="217">
        <f t="shared" si="84"/>
        <v>0</v>
      </c>
      <c r="AG185" s="217">
        <f t="shared" si="84"/>
        <v>0</v>
      </c>
      <c r="AH185" s="217">
        <f t="shared" si="84"/>
        <v>0</v>
      </c>
      <c r="AI185" s="217">
        <f t="shared" si="84"/>
        <v>0</v>
      </c>
      <c r="AJ185" s="217">
        <f t="shared" si="84"/>
        <v>0</v>
      </c>
      <c r="AK185" s="217">
        <f t="shared" si="84"/>
        <v>0</v>
      </c>
      <c r="AL185" s="217">
        <f t="shared" si="84"/>
        <v>0</v>
      </c>
      <c r="AM185" s="217">
        <f t="shared" si="84"/>
        <v>0</v>
      </c>
      <c r="AN185" s="217">
        <f t="shared" si="84"/>
        <v>0</v>
      </c>
      <c r="AO185" s="217">
        <f t="shared" si="84"/>
        <v>0</v>
      </c>
      <c r="AP185" s="217">
        <f t="shared" si="84"/>
        <v>0</v>
      </c>
      <c r="AQ185" s="217">
        <f t="shared" si="84"/>
        <v>0</v>
      </c>
      <c r="AR185" s="217">
        <f t="shared" si="84"/>
        <v>0</v>
      </c>
      <c r="AS185" s="217">
        <f t="shared" si="84"/>
        <v>0</v>
      </c>
      <c r="AT185" s="217">
        <f t="shared" si="84"/>
        <v>0</v>
      </c>
      <c r="AU185" s="217">
        <f t="shared" si="84"/>
        <v>0</v>
      </c>
      <c r="AV185" s="217">
        <f t="shared" si="84"/>
        <v>0</v>
      </c>
      <c r="AW185" s="217">
        <f t="shared" si="84"/>
        <v>0</v>
      </c>
      <c r="AX185" s="217">
        <f t="shared" si="84"/>
        <v>0</v>
      </c>
      <c r="AY185" s="217">
        <f t="shared" si="84"/>
        <v>0</v>
      </c>
    </row>
    <row r="186" spans="1:51" ht="15.75" thickBot="1" x14ac:dyDescent="0.3">
      <c r="A186" s="99"/>
      <c r="B186" s="254" t="s">
        <v>135</v>
      </c>
      <c r="C186" s="109">
        <f>C184+C185</f>
        <v>0</v>
      </c>
      <c r="D186" s="109">
        <f t="shared" ref="D186:AY186" si="85">D184+D185</f>
        <v>0</v>
      </c>
      <c r="E186" s="110">
        <f t="shared" si="85"/>
        <v>0</v>
      </c>
      <c r="F186" s="110">
        <f t="shared" si="85"/>
        <v>0</v>
      </c>
      <c r="G186" s="110">
        <f t="shared" si="85"/>
        <v>0</v>
      </c>
      <c r="H186" s="110">
        <f t="shared" si="85"/>
        <v>0</v>
      </c>
      <c r="I186" s="110">
        <f t="shared" si="85"/>
        <v>0</v>
      </c>
      <c r="J186" s="110">
        <f t="shared" si="85"/>
        <v>0</v>
      </c>
      <c r="K186" s="110">
        <f t="shared" si="85"/>
        <v>0</v>
      </c>
      <c r="L186" s="110">
        <f t="shared" si="85"/>
        <v>0</v>
      </c>
      <c r="M186" s="111">
        <f t="shared" si="85"/>
        <v>0</v>
      </c>
      <c r="N186" s="120">
        <f t="shared" si="85"/>
        <v>0</v>
      </c>
      <c r="O186" s="218">
        <f t="shared" si="85"/>
        <v>0</v>
      </c>
      <c r="P186" s="218">
        <f t="shared" si="85"/>
        <v>0</v>
      </c>
      <c r="Q186" s="219">
        <f t="shared" si="85"/>
        <v>0</v>
      </c>
      <c r="R186" s="219">
        <f t="shared" si="85"/>
        <v>0</v>
      </c>
      <c r="S186" s="219">
        <f t="shared" si="85"/>
        <v>0</v>
      </c>
      <c r="T186" s="219">
        <f t="shared" si="85"/>
        <v>0</v>
      </c>
      <c r="U186" s="219">
        <f t="shared" si="85"/>
        <v>0</v>
      </c>
      <c r="V186" s="219">
        <f t="shared" si="85"/>
        <v>0</v>
      </c>
      <c r="W186" s="219">
        <f t="shared" si="85"/>
        <v>0</v>
      </c>
      <c r="X186" s="219">
        <f t="shared" si="85"/>
        <v>0</v>
      </c>
      <c r="Y186" s="233">
        <f t="shared" si="85"/>
        <v>0</v>
      </c>
      <c r="Z186" s="233">
        <f t="shared" si="85"/>
        <v>0</v>
      </c>
      <c r="AA186" s="218">
        <f t="shared" si="85"/>
        <v>0</v>
      </c>
      <c r="AB186" s="218">
        <f t="shared" si="85"/>
        <v>0</v>
      </c>
      <c r="AC186" s="219">
        <f t="shared" si="85"/>
        <v>0</v>
      </c>
      <c r="AD186" s="219">
        <f t="shared" si="85"/>
        <v>0</v>
      </c>
      <c r="AE186" s="219">
        <f t="shared" si="85"/>
        <v>0</v>
      </c>
      <c r="AF186" s="219">
        <f t="shared" si="85"/>
        <v>0</v>
      </c>
      <c r="AG186" s="219">
        <f t="shared" si="85"/>
        <v>0</v>
      </c>
      <c r="AH186" s="219">
        <f t="shared" si="85"/>
        <v>0</v>
      </c>
      <c r="AI186" s="219">
        <f t="shared" si="85"/>
        <v>0</v>
      </c>
      <c r="AJ186" s="219">
        <f t="shared" si="85"/>
        <v>0</v>
      </c>
      <c r="AK186" s="233">
        <f t="shared" si="85"/>
        <v>0</v>
      </c>
      <c r="AL186" s="233">
        <f t="shared" si="85"/>
        <v>0</v>
      </c>
      <c r="AM186" s="218">
        <f t="shared" si="85"/>
        <v>0</v>
      </c>
      <c r="AN186" s="218">
        <f t="shared" si="85"/>
        <v>0</v>
      </c>
      <c r="AO186" s="219">
        <f t="shared" si="85"/>
        <v>0</v>
      </c>
      <c r="AP186" s="219">
        <f t="shared" si="85"/>
        <v>0</v>
      </c>
      <c r="AQ186" s="219">
        <f t="shared" si="85"/>
        <v>0</v>
      </c>
      <c r="AR186" s="219">
        <f t="shared" si="85"/>
        <v>0</v>
      </c>
      <c r="AS186" s="219">
        <f t="shared" si="85"/>
        <v>0</v>
      </c>
      <c r="AT186" s="219">
        <f t="shared" si="85"/>
        <v>0</v>
      </c>
      <c r="AU186" s="219">
        <f t="shared" si="85"/>
        <v>0</v>
      </c>
      <c r="AV186" s="219">
        <f t="shared" si="85"/>
        <v>0</v>
      </c>
      <c r="AW186" s="233">
        <f t="shared" si="85"/>
        <v>0</v>
      </c>
      <c r="AX186" s="233">
        <f t="shared" si="85"/>
        <v>0</v>
      </c>
      <c r="AY186" s="218">
        <f t="shared" si="85"/>
        <v>0</v>
      </c>
    </row>
    <row r="187" spans="1:51" ht="15.75" thickBot="1" x14ac:dyDescent="0.3">
      <c r="A187" s="99"/>
      <c r="B187" s="99"/>
      <c r="C187" s="102"/>
      <c r="D187" s="102"/>
      <c r="E187" s="102"/>
      <c r="F187" s="102"/>
      <c r="G187" s="102"/>
      <c r="H187" s="102"/>
      <c r="I187" s="102"/>
      <c r="J187" s="102"/>
      <c r="K187" s="102"/>
      <c r="L187" s="102"/>
      <c r="M187" s="102"/>
      <c r="N187" s="102"/>
      <c r="O187" s="102"/>
      <c r="P187" s="102"/>
      <c r="Q187" s="102"/>
      <c r="R187" s="102"/>
      <c r="S187" s="102"/>
      <c r="T187" s="102"/>
      <c r="U187" s="102"/>
      <c r="V187" s="102"/>
      <c r="W187" s="102"/>
      <c r="X187" s="102"/>
      <c r="Y187" s="102"/>
      <c r="Z187" s="102"/>
      <c r="AA187" s="102"/>
      <c r="AB187" s="102"/>
      <c r="AC187" s="102"/>
      <c r="AD187" s="102"/>
      <c r="AE187" s="102"/>
      <c r="AF187" s="102"/>
      <c r="AG187" s="102"/>
      <c r="AH187" s="102"/>
      <c r="AI187" s="102"/>
      <c r="AJ187" s="102"/>
      <c r="AK187" s="102"/>
      <c r="AL187" s="102"/>
      <c r="AM187" s="102"/>
      <c r="AN187" s="102"/>
      <c r="AO187" s="102"/>
      <c r="AP187" s="102"/>
      <c r="AQ187" s="102"/>
      <c r="AR187" s="102"/>
      <c r="AS187" s="102"/>
      <c r="AT187" s="102"/>
      <c r="AU187" s="102"/>
      <c r="AV187" s="102"/>
      <c r="AW187" s="102"/>
      <c r="AX187" s="102"/>
      <c r="AY187" s="102"/>
    </row>
    <row r="188" spans="1:51" ht="15.75" thickBot="1" x14ac:dyDescent="0.3">
      <c r="A188" s="99"/>
      <c r="B188" s="253" t="s">
        <v>37</v>
      </c>
      <c r="C188" s="146">
        <f>C$4</f>
        <v>44197</v>
      </c>
      <c r="D188" s="146">
        <f t="shared" ref="D188:AY188" si="86">D$4</f>
        <v>44228</v>
      </c>
      <c r="E188" s="146">
        <f t="shared" si="86"/>
        <v>44256</v>
      </c>
      <c r="F188" s="146">
        <f t="shared" si="86"/>
        <v>44287</v>
      </c>
      <c r="G188" s="146">
        <f t="shared" si="86"/>
        <v>44317</v>
      </c>
      <c r="H188" s="146">
        <f t="shared" si="86"/>
        <v>44348</v>
      </c>
      <c r="I188" s="146">
        <f t="shared" si="86"/>
        <v>44378</v>
      </c>
      <c r="J188" s="146">
        <f t="shared" si="86"/>
        <v>44409</v>
      </c>
      <c r="K188" s="146">
        <f t="shared" si="86"/>
        <v>44440</v>
      </c>
      <c r="L188" s="146">
        <f t="shared" si="86"/>
        <v>44470</v>
      </c>
      <c r="M188" s="146">
        <f t="shared" si="86"/>
        <v>44501</v>
      </c>
      <c r="N188" s="146">
        <f t="shared" si="86"/>
        <v>44531</v>
      </c>
      <c r="O188" s="146">
        <f t="shared" si="86"/>
        <v>44562</v>
      </c>
      <c r="P188" s="146">
        <f t="shared" si="86"/>
        <v>44593</v>
      </c>
      <c r="Q188" s="146">
        <f t="shared" si="86"/>
        <v>44621</v>
      </c>
      <c r="R188" s="146">
        <f t="shared" si="86"/>
        <v>44652</v>
      </c>
      <c r="S188" s="146">
        <f t="shared" si="86"/>
        <v>44682</v>
      </c>
      <c r="T188" s="146">
        <f t="shared" si="86"/>
        <v>44713</v>
      </c>
      <c r="U188" s="146">
        <f t="shared" si="86"/>
        <v>44743</v>
      </c>
      <c r="V188" s="146">
        <f t="shared" si="86"/>
        <v>44774</v>
      </c>
      <c r="W188" s="146">
        <f t="shared" si="86"/>
        <v>44805</v>
      </c>
      <c r="X188" s="146">
        <f t="shared" si="86"/>
        <v>44835</v>
      </c>
      <c r="Y188" s="146">
        <f t="shared" si="86"/>
        <v>44866</v>
      </c>
      <c r="Z188" s="146">
        <f t="shared" si="86"/>
        <v>44896</v>
      </c>
      <c r="AA188" s="146">
        <f t="shared" si="86"/>
        <v>44927</v>
      </c>
      <c r="AB188" s="146">
        <f t="shared" si="86"/>
        <v>44958</v>
      </c>
      <c r="AC188" s="146">
        <f t="shared" si="86"/>
        <v>44986</v>
      </c>
      <c r="AD188" s="146">
        <f t="shared" si="86"/>
        <v>45017</v>
      </c>
      <c r="AE188" s="146">
        <f t="shared" si="86"/>
        <v>45047</v>
      </c>
      <c r="AF188" s="146">
        <f t="shared" si="86"/>
        <v>45078</v>
      </c>
      <c r="AG188" s="146">
        <f t="shared" si="86"/>
        <v>45108</v>
      </c>
      <c r="AH188" s="146">
        <f t="shared" si="86"/>
        <v>45139</v>
      </c>
      <c r="AI188" s="146">
        <f t="shared" si="86"/>
        <v>45170</v>
      </c>
      <c r="AJ188" s="146">
        <f t="shared" si="86"/>
        <v>45200</v>
      </c>
      <c r="AK188" s="146">
        <f t="shared" si="86"/>
        <v>45231</v>
      </c>
      <c r="AL188" s="146">
        <f t="shared" si="86"/>
        <v>45261</v>
      </c>
      <c r="AM188" s="146">
        <f t="shared" si="86"/>
        <v>45292</v>
      </c>
      <c r="AN188" s="146">
        <f t="shared" si="86"/>
        <v>45323</v>
      </c>
      <c r="AO188" s="146">
        <f t="shared" si="86"/>
        <v>45352</v>
      </c>
      <c r="AP188" s="146">
        <f t="shared" si="86"/>
        <v>45383</v>
      </c>
      <c r="AQ188" s="146">
        <f t="shared" si="86"/>
        <v>45413</v>
      </c>
      <c r="AR188" s="146">
        <f t="shared" si="86"/>
        <v>45444</v>
      </c>
      <c r="AS188" s="146">
        <f t="shared" si="86"/>
        <v>45474</v>
      </c>
      <c r="AT188" s="146">
        <f t="shared" si="86"/>
        <v>45505</v>
      </c>
      <c r="AU188" s="146">
        <f t="shared" si="86"/>
        <v>45536</v>
      </c>
      <c r="AV188" s="146">
        <f t="shared" si="86"/>
        <v>45566</v>
      </c>
      <c r="AW188" s="146">
        <f t="shared" si="86"/>
        <v>45597</v>
      </c>
      <c r="AX188" s="146">
        <f t="shared" si="86"/>
        <v>45627</v>
      </c>
      <c r="AY188" s="146">
        <f t="shared" si="86"/>
        <v>45658</v>
      </c>
    </row>
    <row r="189" spans="1:51" x14ac:dyDescent="0.25">
      <c r="A189" s="99"/>
      <c r="B189" s="247" t="s">
        <v>136</v>
      </c>
      <c r="C189" s="112">
        <f>C157*'Revised Summary'!C46</f>
        <v>0</v>
      </c>
      <c r="D189" s="112">
        <f>D157*'Revised Summary'!D46</f>
        <v>0</v>
      </c>
      <c r="E189" s="112">
        <f>E157*'Revised Summary'!E46</f>
        <v>0</v>
      </c>
      <c r="F189" s="112">
        <f>F157*'Revised Summary'!F46</f>
        <v>0</v>
      </c>
      <c r="G189" s="112">
        <f>G157*'Revised Summary'!G46</f>
        <v>0</v>
      </c>
      <c r="H189" s="112">
        <f>H157*'Revised Summary'!H46</f>
        <v>0</v>
      </c>
      <c r="I189" s="112">
        <f>I157*'Revised Summary'!I46</f>
        <v>0</v>
      </c>
      <c r="J189" s="112">
        <f>J157*'Revised Summary'!J46</f>
        <v>0</v>
      </c>
      <c r="K189" s="112">
        <f>K157*'Revised Summary'!K46</f>
        <v>0</v>
      </c>
      <c r="L189" s="112">
        <f>L157*'Revised Summary'!L46</f>
        <v>0</v>
      </c>
      <c r="M189" s="112">
        <f>M157*'Revised Summary'!M46</f>
        <v>0</v>
      </c>
      <c r="N189" s="112">
        <f>N157*'Revised Summary'!N46</f>
        <v>0</v>
      </c>
      <c r="O189" s="221">
        <f>O157*'Revised Summary'!O46</f>
        <v>0</v>
      </c>
      <c r="P189" s="221">
        <f>P157*'Revised Summary'!P46</f>
        <v>0</v>
      </c>
      <c r="Q189" s="221">
        <f>Q157*'Revised Summary'!Q46</f>
        <v>0</v>
      </c>
      <c r="R189" s="221">
        <f>R157*'Revised Summary'!R46</f>
        <v>0</v>
      </c>
      <c r="S189" s="221">
        <f>S157*'Revised Summary'!S46</f>
        <v>0</v>
      </c>
      <c r="T189" s="221">
        <f>T157*'Revised Summary'!T46</f>
        <v>0</v>
      </c>
      <c r="U189" s="221">
        <f>U157*'Revised Summary'!U46</f>
        <v>0</v>
      </c>
      <c r="V189" s="221">
        <f>V157*'Revised Summary'!V46</f>
        <v>0</v>
      </c>
      <c r="W189" s="221">
        <f>W157*'Revised Summary'!W46</f>
        <v>0</v>
      </c>
      <c r="X189" s="221">
        <f>X157*'Revised Summary'!X46</f>
        <v>0</v>
      </c>
      <c r="Y189" s="221">
        <f>Y157*'Revised Summary'!Y46</f>
        <v>0</v>
      </c>
      <c r="Z189" s="221">
        <f>Z157*'Revised Summary'!Z46</f>
        <v>0</v>
      </c>
      <c r="AA189" s="221">
        <f>AA157*'Revised Summary'!AA46</f>
        <v>0</v>
      </c>
      <c r="AB189" s="221">
        <f>AB157*'Revised Summary'!AB46</f>
        <v>0</v>
      </c>
      <c r="AC189" s="221">
        <f>AC157*'Revised Summary'!AC46</f>
        <v>0</v>
      </c>
      <c r="AD189" s="221">
        <f>AD157*'Revised Summary'!AD46</f>
        <v>0</v>
      </c>
      <c r="AE189" s="221">
        <f>AE157*'Revised Summary'!AE46</f>
        <v>0</v>
      </c>
      <c r="AF189" s="221">
        <f>AF157*'Revised Summary'!AF46</f>
        <v>0</v>
      </c>
      <c r="AG189" s="221">
        <f>AG157*'Revised Summary'!AG46</f>
        <v>0</v>
      </c>
      <c r="AH189" s="221">
        <f>AH157*'Revised Summary'!AH46</f>
        <v>0</v>
      </c>
      <c r="AI189" s="221">
        <f>AI157*'Revised Summary'!AI46</f>
        <v>0</v>
      </c>
      <c r="AJ189" s="221">
        <f>AJ157*'Revised Summary'!AJ46</f>
        <v>0</v>
      </c>
      <c r="AK189" s="221">
        <f>AK157*'Revised Summary'!AK46</f>
        <v>0</v>
      </c>
      <c r="AL189" s="221">
        <f>AL157*'Revised Summary'!AL46</f>
        <v>0</v>
      </c>
      <c r="AM189" s="221">
        <f>AM157*'Revised Summary'!AM46</f>
        <v>0</v>
      </c>
      <c r="AN189" s="221">
        <f>AN157*'Revised Summary'!AN46</f>
        <v>0</v>
      </c>
      <c r="AO189" s="221">
        <f>AO157*'Revised Summary'!AO46</f>
        <v>0</v>
      </c>
      <c r="AP189" s="221">
        <f>AP157*'Revised Summary'!AP46</f>
        <v>0</v>
      </c>
      <c r="AQ189" s="221">
        <f>AQ157*'Revised Summary'!AQ46</f>
        <v>0</v>
      </c>
      <c r="AR189" s="221">
        <f>AR157*'Revised Summary'!AR46</f>
        <v>0</v>
      </c>
      <c r="AS189" s="221">
        <f>AS157*'Revised Summary'!AS46</f>
        <v>0</v>
      </c>
      <c r="AT189" s="221">
        <f>AT157*'Revised Summary'!AT46</f>
        <v>0</v>
      </c>
      <c r="AU189" s="221">
        <f>AU157*'Revised Summary'!AU46</f>
        <v>0</v>
      </c>
      <c r="AV189" s="221">
        <f>AV157*'Revised Summary'!AV46</f>
        <v>0</v>
      </c>
      <c r="AW189" s="221">
        <f>AW157*'Revised Summary'!AW46</f>
        <v>0</v>
      </c>
      <c r="AX189" s="221">
        <f>AX157*'Revised Summary'!AX46</f>
        <v>0</v>
      </c>
      <c r="AY189" s="221">
        <f>AY157*'Revised Summary'!AY46</f>
        <v>0</v>
      </c>
    </row>
    <row r="190" spans="1:51" ht="15.75" thickBot="1" x14ac:dyDescent="0.3">
      <c r="A190" s="99"/>
      <c r="B190" s="79" t="s">
        <v>137</v>
      </c>
      <c r="C190" s="105">
        <f>C176*'Revised Summary'!C46</f>
        <v>0</v>
      </c>
      <c r="D190" s="105">
        <f>D176*'Revised Summary'!D46</f>
        <v>0</v>
      </c>
      <c r="E190" s="105">
        <f>E176*'Revised Summary'!E46</f>
        <v>0</v>
      </c>
      <c r="F190" s="105">
        <f>F176*'Revised Summary'!F46</f>
        <v>0</v>
      </c>
      <c r="G190" s="105">
        <f>G176*'Revised Summary'!G46</f>
        <v>0</v>
      </c>
      <c r="H190" s="105">
        <f>H176*'Revised Summary'!H46</f>
        <v>0</v>
      </c>
      <c r="I190" s="105">
        <f>I176*'Revised Summary'!I46</f>
        <v>0</v>
      </c>
      <c r="J190" s="105">
        <f>J176*'Revised Summary'!J46</f>
        <v>0</v>
      </c>
      <c r="K190" s="105">
        <f>K176*'Revised Summary'!K46</f>
        <v>0</v>
      </c>
      <c r="L190" s="105">
        <f>L176*'Revised Summary'!L46</f>
        <v>0</v>
      </c>
      <c r="M190" s="105">
        <f>M176*'Revised Summary'!M46</f>
        <v>0</v>
      </c>
      <c r="N190" s="105">
        <f>N176*'Revised Summary'!N46</f>
        <v>0</v>
      </c>
      <c r="O190" s="215">
        <f>O176*'Revised Summary'!O46</f>
        <v>0</v>
      </c>
      <c r="P190" s="215">
        <f>P176*'Revised Summary'!P46</f>
        <v>0</v>
      </c>
      <c r="Q190" s="215">
        <f>Q176*'Revised Summary'!Q46</f>
        <v>0</v>
      </c>
      <c r="R190" s="215">
        <f>R176*'Revised Summary'!R46</f>
        <v>0</v>
      </c>
      <c r="S190" s="215">
        <f>S176*'Revised Summary'!S46</f>
        <v>0</v>
      </c>
      <c r="T190" s="215">
        <f>T176*'Revised Summary'!T46</f>
        <v>0</v>
      </c>
      <c r="U190" s="215">
        <f>U176*'Revised Summary'!U46</f>
        <v>0</v>
      </c>
      <c r="V190" s="215">
        <f>V176*'Revised Summary'!V46</f>
        <v>0</v>
      </c>
      <c r="W190" s="215">
        <f>W176*'Revised Summary'!W46</f>
        <v>0</v>
      </c>
      <c r="X190" s="215">
        <f>X176*'Revised Summary'!X46</f>
        <v>0</v>
      </c>
      <c r="Y190" s="215">
        <f>Y176*'Revised Summary'!Y46</f>
        <v>0</v>
      </c>
      <c r="Z190" s="215">
        <f>Z176*'Revised Summary'!Z46</f>
        <v>0</v>
      </c>
      <c r="AA190" s="215">
        <f>AA176*'Revised Summary'!AA46</f>
        <v>0</v>
      </c>
      <c r="AB190" s="215">
        <f>AB176*'Revised Summary'!AB46</f>
        <v>0</v>
      </c>
      <c r="AC190" s="215">
        <f>AC176*'Revised Summary'!AC46</f>
        <v>0</v>
      </c>
      <c r="AD190" s="215">
        <f>AD176*'Revised Summary'!AD46</f>
        <v>0</v>
      </c>
      <c r="AE190" s="215">
        <f>AE176*'Revised Summary'!AE46</f>
        <v>0</v>
      </c>
      <c r="AF190" s="215">
        <f>AF176*'Revised Summary'!AF46</f>
        <v>0</v>
      </c>
      <c r="AG190" s="215">
        <f>AG176*'Revised Summary'!AG46</f>
        <v>0</v>
      </c>
      <c r="AH190" s="215">
        <f>AH176*'Revised Summary'!AH46</f>
        <v>0</v>
      </c>
      <c r="AI190" s="215">
        <f>AI176*'Revised Summary'!AI46</f>
        <v>0</v>
      </c>
      <c r="AJ190" s="215">
        <f>AJ176*'Revised Summary'!AJ46</f>
        <v>0</v>
      </c>
      <c r="AK190" s="215">
        <f>AK176*'Revised Summary'!AK46</f>
        <v>0</v>
      </c>
      <c r="AL190" s="215">
        <f>AL176*'Revised Summary'!AL46</f>
        <v>0</v>
      </c>
      <c r="AM190" s="215">
        <f>AM176*'Revised Summary'!AM46</f>
        <v>0</v>
      </c>
      <c r="AN190" s="215">
        <f>AN176*'Revised Summary'!AN46</f>
        <v>0</v>
      </c>
      <c r="AO190" s="215">
        <f>AO176*'Revised Summary'!AO46</f>
        <v>0</v>
      </c>
      <c r="AP190" s="215">
        <f>AP176*'Revised Summary'!AP46</f>
        <v>0</v>
      </c>
      <c r="AQ190" s="215">
        <f>AQ176*'Revised Summary'!AQ46</f>
        <v>0</v>
      </c>
      <c r="AR190" s="215">
        <f>AR176*'Revised Summary'!AR46</f>
        <v>0</v>
      </c>
      <c r="AS190" s="215">
        <f>AS176*'Revised Summary'!AS46</f>
        <v>0</v>
      </c>
      <c r="AT190" s="215">
        <f>AT176*'Revised Summary'!AT46</f>
        <v>0</v>
      </c>
      <c r="AU190" s="215">
        <f>AU176*'Revised Summary'!AU46</f>
        <v>0</v>
      </c>
      <c r="AV190" s="215">
        <f>AV176*'Revised Summary'!AV46</f>
        <v>0</v>
      </c>
      <c r="AW190" s="215">
        <f>AW176*'Revised Summary'!AW46</f>
        <v>0</v>
      </c>
      <c r="AX190" s="215">
        <f>AX176*'Revised Summary'!AX46</f>
        <v>0</v>
      </c>
      <c r="AY190" s="215">
        <f>AY176*'Revised Summary'!AY46</f>
        <v>0</v>
      </c>
    </row>
    <row r="191" spans="1:51" x14ac:dyDescent="0.25">
      <c r="A191" s="99"/>
      <c r="B191" s="247" t="s">
        <v>138</v>
      </c>
      <c r="C191" s="106">
        <f t="shared" ref="C191" si="87">IFERROR(C189/C73,0)</f>
        <v>0</v>
      </c>
      <c r="D191" s="106">
        <f t="shared" ref="D191:AY191" si="88">IFERROR(D189/D73,0)</f>
        <v>0</v>
      </c>
      <c r="E191" s="106">
        <f t="shared" si="88"/>
        <v>0</v>
      </c>
      <c r="F191" s="106">
        <f t="shared" si="88"/>
        <v>0</v>
      </c>
      <c r="G191" s="106">
        <f t="shared" si="88"/>
        <v>0</v>
      </c>
      <c r="H191" s="106">
        <f t="shared" si="88"/>
        <v>0</v>
      </c>
      <c r="I191" s="106">
        <f t="shared" si="88"/>
        <v>0</v>
      </c>
      <c r="J191" s="106">
        <f t="shared" si="88"/>
        <v>0</v>
      </c>
      <c r="K191" s="106">
        <f t="shared" si="88"/>
        <v>0</v>
      </c>
      <c r="L191" s="106">
        <f t="shared" si="88"/>
        <v>0</v>
      </c>
      <c r="M191" s="106">
        <f t="shared" si="88"/>
        <v>0</v>
      </c>
      <c r="N191" s="106">
        <f t="shared" si="88"/>
        <v>0</v>
      </c>
      <c r="O191" s="216">
        <f t="shared" si="88"/>
        <v>0</v>
      </c>
      <c r="P191" s="216">
        <f t="shared" si="88"/>
        <v>0</v>
      </c>
      <c r="Q191" s="216">
        <f t="shared" si="88"/>
        <v>0</v>
      </c>
      <c r="R191" s="216">
        <f t="shared" si="88"/>
        <v>0</v>
      </c>
      <c r="S191" s="216">
        <f t="shared" si="88"/>
        <v>0</v>
      </c>
      <c r="T191" s="216">
        <f t="shared" si="88"/>
        <v>0</v>
      </c>
      <c r="U191" s="216">
        <f t="shared" si="88"/>
        <v>0</v>
      </c>
      <c r="V191" s="216">
        <f t="shared" si="88"/>
        <v>0</v>
      </c>
      <c r="W191" s="216">
        <f t="shared" si="88"/>
        <v>0</v>
      </c>
      <c r="X191" s="216">
        <f t="shared" si="88"/>
        <v>0</v>
      </c>
      <c r="Y191" s="216">
        <f t="shared" si="88"/>
        <v>0</v>
      </c>
      <c r="Z191" s="216">
        <f t="shared" si="88"/>
        <v>0</v>
      </c>
      <c r="AA191" s="216">
        <f t="shared" si="88"/>
        <v>0</v>
      </c>
      <c r="AB191" s="216">
        <f t="shared" si="88"/>
        <v>0</v>
      </c>
      <c r="AC191" s="216">
        <f t="shared" si="88"/>
        <v>0</v>
      </c>
      <c r="AD191" s="216">
        <f t="shared" si="88"/>
        <v>0</v>
      </c>
      <c r="AE191" s="216">
        <f t="shared" si="88"/>
        <v>0</v>
      </c>
      <c r="AF191" s="216">
        <f t="shared" si="88"/>
        <v>0</v>
      </c>
      <c r="AG191" s="216">
        <f t="shared" si="88"/>
        <v>0</v>
      </c>
      <c r="AH191" s="216">
        <f t="shared" si="88"/>
        <v>0</v>
      </c>
      <c r="AI191" s="216">
        <f t="shared" si="88"/>
        <v>0</v>
      </c>
      <c r="AJ191" s="216">
        <f t="shared" si="88"/>
        <v>0</v>
      </c>
      <c r="AK191" s="216">
        <f t="shared" si="88"/>
        <v>0</v>
      </c>
      <c r="AL191" s="216">
        <f t="shared" si="88"/>
        <v>0</v>
      </c>
      <c r="AM191" s="216">
        <f t="shared" si="88"/>
        <v>0</v>
      </c>
      <c r="AN191" s="216">
        <f t="shared" si="88"/>
        <v>0</v>
      </c>
      <c r="AO191" s="216">
        <f t="shared" si="88"/>
        <v>0</v>
      </c>
      <c r="AP191" s="216">
        <f t="shared" si="88"/>
        <v>0</v>
      </c>
      <c r="AQ191" s="216">
        <f t="shared" si="88"/>
        <v>0</v>
      </c>
      <c r="AR191" s="216">
        <f t="shared" si="88"/>
        <v>0</v>
      </c>
      <c r="AS191" s="216">
        <f t="shared" si="88"/>
        <v>0</v>
      </c>
      <c r="AT191" s="216">
        <f t="shared" si="88"/>
        <v>0</v>
      </c>
      <c r="AU191" s="216">
        <f t="shared" si="88"/>
        <v>0</v>
      </c>
      <c r="AV191" s="216">
        <f t="shared" si="88"/>
        <v>0</v>
      </c>
      <c r="AW191" s="216">
        <f t="shared" si="88"/>
        <v>0</v>
      </c>
      <c r="AX191" s="216">
        <f t="shared" si="88"/>
        <v>0</v>
      </c>
      <c r="AY191" s="216">
        <f t="shared" si="88"/>
        <v>0</v>
      </c>
    </row>
    <row r="192" spans="1:51" ht="15.75" thickBot="1" x14ac:dyDescent="0.3">
      <c r="A192" s="99"/>
      <c r="B192" s="79" t="s">
        <v>139</v>
      </c>
      <c r="C192" s="107">
        <f>IFERROR(C190/C73,0)</f>
        <v>0</v>
      </c>
      <c r="D192" s="107">
        <f t="shared" ref="D192:AY192" si="89">IFERROR(D190/D73,0)</f>
        <v>0</v>
      </c>
      <c r="E192" s="107">
        <f t="shared" si="89"/>
        <v>0</v>
      </c>
      <c r="F192" s="107">
        <f t="shared" si="89"/>
        <v>0</v>
      </c>
      <c r="G192" s="107">
        <f t="shared" si="89"/>
        <v>0</v>
      </c>
      <c r="H192" s="107">
        <f t="shared" si="89"/>
        <v>0</v>
      </c>
      <c r="I192" s="107">
        <f t="shared" si="89"/>
        <v>0</v>
      </c>
      <c r="J192" s="107">
        <f t="shared" si="89"/>
        <v>0</v>
      </c>
      <c r="K192" s="107">
        <f t="shared" si="89"/>
        <v>0</v>
      </c>
      <c r="L192" s="107">
        <f t="shared" si="89"/>
        <v>0</v>
      </c>
      <c r="M192" s="107">
        <f t="shared" si="89"/>
        <v>0</v>
      </c>
      <c r="N192" s="107">
        <f t="shared" si="89"/>
        <v>0</v>
      </c>
      <c r="O192" s="217">
        <f t="shared" si="89"/>
        <v>0</v>
      </c>
      <c r="P192" s="217">
        <f t="shared" si="89"/>
        <v>0</v>
      </c>
      <c r="Q192" s="217">
        <f t="shared" si="89"/>
        <v>0</v>
      </c>
      <c r="R192" s="217">
        <f t="shared" si="89"/>
        <v>0</v>
      </c>
      <c r="S192" s="217">
        <f t="shared" si="89"/>
        <v>0</v>
      </c>
      <c r="T192" s="217">
        <f t="shared" si="89"/>
        <v>0</v>
      </c>
      <c r="U192" s="217">
        <f t="shared" si="89"/>
        <v>0</v>
      </c>
      <c r="V192" s="217">
        <f t="shared" si="89"/>
        <v>0</v>
      </c>
      <c r="W192" s="217">
        <f t="shared" si="89"/>
        <v>0</v>
      </c>
      <c r="X192" s="217">
        <f t="shared" si="89"/>
        <v>0</v>
      </c>
      <c r="Y192" s="217">
        <f t="shared" si="89"/>
        <v>0</v>
      </c>
      <c r="Z192" s="217">
        <f t="shared" si="89"/>
        <v>0</v>
      </c>
      <c r="AA192" s="217">
        <f t="shared" si="89"/>
        <v>0</v>
      </c>
      <c r="AB192" s="217">
        <f t="shared" si="89"/>
        <v>0</v>
      </c>
      <c r="AC192" s="217">
        <f t="shared" si="89"/>
        <v>0</v>
      </c>
      <c r="AD192" s="217">
        <f t="shared" si="89"/>
        <v>0</v>
      </c>
      <c r="AE192" s="217">
        <f t="shared" si="89"/>
        <v>0</v>
      </c>
      <c r="AF192" s="217">
        <f t="shared" si="89"/>
        <v>0</v>
      </c>
      <c r="AG192" s="217">
        <f t="shared" si="89"/>
        <v>0</v>
      </c>
      <c r="AH192" s="217">
        <f t="shared" si="89"/>
        <v>0</v>
      </c>
      <c r="AI192" s="217">
        <f t="shared" si="89"/>
        <v>0</v>
      </c>
      <c r="AJ192" s="217">
        <f t="shared" si="89"/>
        <v>0</v>
      </c>
      <c r="AK192" s="217">
        <f t="shared" si="89"/>
        <v>0</v>
      </c>
      <c r="AL192" s="217">
        <f t="shared" si="89"/>
        <v>0</v>
      </c>
      <c r="AM192" s="217">
        <f t="shared" si="89"/>
        <v>0</v>
      </c>
      <c r="AN192" s="217">
        <f t="shared" si="89"/>
        <v>0</v>
      </c>
      <c r="AO192" s="217">
        <f t="shared" si="89"/>
        <v>0</v>
      </c>
      <c r="AP192" s="217">
        <f t="shared" si="89"/>
        <v>0</v>
      </c>
      <c r="AQ192" s="217">
        <f t="shared" si="89"/>
        <v>0</v>
      </c>
      <c r="AR192" s="217">
        <f t="shared" si="89"/>
        <v>0</v>
      </c>
      <c r="AS192" s="217">
        <f t="shared" si="89"/>
        <v>0</v>
      </c>
      <c r="AT192" s="217">
        <f t="shared" si="89"/>
        <v>0</v>
      </c>
      <c r="AU192" s="217">
        <f t="shared" si="89"/>
        <v>0</v>
      </c>
      <c r="AV192" s="217">
        <f t="shared" si="89"/>
        <v>0</v>
      </c>
      <c r="AW192" s="217">
        <f t="shared" si="89"/>
        <v>0</v>
      </c>
      <c r="AX192" s="217">
        <f t="shared" si="89"/>
        <v>0</v>
      </c>
      <c r="AY192" s="217">
        <f t="shared" si="89"/>
        <v>0</v>
      </c>
    </row>
    <row r="193" spans="1:51" ht="15.75" thickBot="1" x14ac:dyDescent="0.3">
      <c r="A193" s="99"/>
      <c r="B193" s="254" t="s">
        <v>140</v>
      </c>
      <c r="C193" s="109">
        <f>C191+C192</f>
        <v>0</v>
      </c>
      <c r="D193" s="109">
        <f t="shared" ref="D193:AY193" si="90">D191+D192</f>
        <v>0</v>
      </c>
      <c r="E193" s="110">
        <f t="shared" si="90"/>
        <v>0</v>
      </c>
      <c r="F193" s="110">
        <f t="shared" si="90"/>
        <v>0</v>
      </c>
      <c r="G193" s="110">
        <f t="shared" si="90"/>
        <v>0</v>
      </c>
      <c r="H193" s="110">
        <f t="shared" si="90"/>
        <v>0</v>
      </c>
      <c r="I193" s="110">
        <f t="shared" si="90"/>
        <v>0</v>
      </c>
      <c r="J193" s="110">
        <f t="shared" si="90"/>
        <v>0</v>
      </c>
      <c r="K193" s="110">
        <f t="shared" si="90"/>
        <v>0</v>
      </c>
      <c r="L193" s="110">
        <f t="shared" si="90"/>
        <v>0</v>
      </c>
      <c r="M193" s="111">
        <f t="shared" si="90"/>
        <v>0</v>
      </c>
      <c r="N193" s="120">
        <f t="shared" si="90"/>
        <v>0</v>
      </c>
      <c r="O193" s="218">
        <f t="shared" si="90"/>
        <v>0</v>
      </c>
      <c r="P193" s="218">
        <f t="shared" si="90"/>
        <v>0</v>
      </c>
      <c r="Q193" s="219">
        <f t="shared" si="90"/>
        <v>0</v>
      </c>
      <c r="R193" s="219">
        <f t="shared" si="90"/>
        <v>0</v>
      </c>
      <c r="S193" s="219">
        <f t="shared" si="90"/>
        <v>0</v>
      </c>
      <c r="T193" s="219">
        <f t="shared" si="90"/>
        <v>0</v>
      </c>
      <c r="U193" s="219">
        <f t="shared" si="90"/>
        <v>0</v>
      </c>
      <c r="V193" s="219">
        <f t="shared" si="90"/>
        <v>0</v>
      </c>
      <c r="W193" s="219">
        <f t="shared" si="90"/>
        <v>0</v>
      </c>
      <c r="X193" s="219">
        <f t="shared" si="90"/>
        <v>0</v>
      </c>
      <c r="Y193" s="233">
        <f t="shared" si="90"/>
        <v>0</v>
      </c>
      <c r="Z193" s="233">
        <f t="shared" si="90"/>
        <v>0</v>
      </c>
      <c r="AA193" s="218">
        <f t="shared" si="90"/>
        <v>0</v>
      </c>
      <c r="AB193" s="218">
        <f t="shared" si="90"/>
        <v>0</v>
      </c>
      <c r="AC193" s="219">
        <f t="shared" si="90"/>
        <v>0</v>
      </c>
      <c r="AD193" s="219">
        <f t="shared" si="90"/>
        <v>0</v>
      </c>
      <c r="AE193" s="219">
        <f t="shared" si="90"/>
        <v>0</v>
      </c>
      <c r="AF193" s="219">
        <f t="shared" si="90"/>
        <v>0</v>
      </c>
      <c r="AG193" s="219">
        <f t="shared" si="90"/>
        <v>0</v>
      </c>
      <c r="AH193" s="219">
        <f t="shared" si="90"/>
        <v>0</v>
      </c>
      <c r="AI193" s="219">
        <f t="shared" si="90"/>
        <v>0</v>
      </c>
      <c r="AJ193" s="219">
        <f t="shared" si="90"/>
        <v>0</v>
      </c>
      <c r="AK193" s="233">
        <f t="shared" si="90"/>
        <v>0</v>
      </c>
      <c r="AL193" s="233">
        <f t="shared" si="90"/>
        <v>0</v>
      </c>
      <c r="AM193" s="218">
        <f t="shared" si="90"/>
        <v>0</v>
      </c>
      <c r="AN193" s="218">
        <f t="shared" si="90"/>
        <v>0</v>
      </c>
      <c r="AO193" s="219">
        <f t="shared" si="90"/>
        <v>0</v>
      </c>
      <c r="AP193" s="219">
        <f t="shared" si="90"/>
        <v>0</v>
      </c>
      <c r="AQ193" s="219">
        <f t="shared" si="90"/>
        <v>0</v>
      </c>
      <c r="AR193" s="219">
        <f t="shared" si="90"/>
        <v>0</v>
      </c>
      <c r="AS193" s="219">
        <f t="shared" si="90"/>
        <v>0</v>
      </c>
      <c r="AT193" s="219">
        <f t="shared" si="90"/>
        <v>0</v>
      </c>
      <c r="AU193" s="219">
        <f t="shared" si="90"/>
        <v>0</v>
      </c>
      <c r="AV193" s="219">
        <f t="shared" si="90"/>
        <v>0</v>
      </c>
      <c r="AW193" s="233">
        <f t="shared" si="90"/>
        <v>0</v>
      </c>
      <c r="AX193" s="233">
        <f t="shared" si="90"/>
        <v>0</v>
      </c>
      <c r="AY193" s="218">
        <f t="shared" si="90"/>
        <v>0</v>
      </c>
    </row>
    <row r="194" spans="1:51" x14ac:dyDescent="0.25">
      <c r="A194" s="99"/>
      <c r="B194" s="99" t="s">
        <v>141</v>
      </c>
      <c r="C194" s="113">
        <f>C186+C193</f>
        <v>0</v>
      </c>
      <c r="D194" s="113">
        <f t="shared" ref="D194:AY194" si="91">D186+D193</f>
        <v>0</v>
      </c>
      <c r="E194" s="113">
        <f t="shared" si="91"/>
        <v>0</v>
      </c>
      <c r="F194" s="113">
        <f t="shared" si="91"/>
        <v>0</v>
      </c>
      <c r="G194" s="113">
        <f t="shared" si="91"/>
        <v>0</v>
      </c>
      <c r="H194" s="113">
        <f t="shared" si="91"/>
        <v>0</v>
      </c>
      <c r="I194" s="113">
        <f t="shared" si="91"/>
        <v>0</v>
      </c>
      <c r="J194" s="113">
        <f t="shared" si="91"/>
        <v>0</v>
      </c>
      <c r="K194" s="113">
        <f t="shared" si="91"/>
        <v>0</v>
      </c>
      <c r="L194" s="113">
        <f t="shared" si="91"/>
        <v>0</v>
      </c>
      <c r="M194" s="113">
        <f t="shared" si="91"/>
        <v>0</v>
      </c>
      <c r="N194" s="113">
        <f t="shared" si="91"/>
        <v>0</v>
      </c>
      <c r="O194" s="222">
        <f t="shared" si="91"/>
        <v>0</v>
      </c>
      <c r="P194" s="222">
        <f t="shared" si="91"/>
        <v>0</v>
      </c>
      <c r="Q194" s="222">
        <f t="shared" si="91"/>
        <v>0</v>
      </c>
      <c r="R194" s="222">
        <f t="shared" si="91"/>
        <v>0</v>
      </c>
      <c r="S194" s="222">
        <f t="shared" si="91"/>
        <v>0</v>
      </c>
      <c r="T194" s="222">
        <f t="shared" si="91"/>
        <v>0</v>
      </c>
      <c r="U194" s="222">
        <f t="shared" si="91"/>
        <v>0</v>
      </c>
      <c r="V194" s="222">
        <f t="shared" si="91"/>
        <v>0</v>
      </c>
      <c r="W194" s="222">
        <f t="shared" si="91"/>
        <v>0</v>
      </c>
      <c r="X194" s="222">
        <f t="shared" si="91"/>
        <v>0</v>
      </c>
      <c r="Y194" s="222">
        <f t="shared" si="91"/>
        <v>0</v>
      </c>
      <c r="Z194" s="222">
        <f t="shared" si="91"/>
        <v>0</v>
      </c>
      <c r="AA194" s="222">
        <f t="shared" si="91"/>
        <v>0</v>
      </c>
      <c r="AB194" s="222">
        <f t="shared" si="91"/>
        <v>0</v>
      </c>
      <c r="AC194" s="222">
        <f t="shared" si="91"/>
        <v>0</v>
      </c>
      <c r="AD194" s="222">
        <f t="shared" si="91"/>
        <v>0</v>
      </c>
      <c r="AE194" s="222">
        <f t="shared" si="91"/>
        <v>0</v>
      </c>
      <c r="AF194" s="222">
        <f t="shared" si="91"/>
        <v>0</v>
      </c>
      <c r="AG194" s="222">
        <f t="shared" si="91"/>
        <v>0</v>
      </c>
      <c r="AH194" s="222">
        <f t="shared" si="91"/>
        <v>0</v>
      </c>
      <c r="AI194" s="222">
        <f t="shared" si="91"/>
        <v>0</v>
      </c>
      <c r="AJ194" s="222">
        <f t="shared" si="91"/>
        <v>0</v>
      </c>
      <c r="AK194" s="222">
        <f t="shared" si="91"/>
        <v>0</v>
      </c>
      <c r="AL194" s="222">
        <f t="shared" si="91"/>
        <v>0</v>
      </c>
      <c r="AM194" s="222">
        <f t="shared" si="91"/>
        <v>0</v>
      </c>
      <c r="AN194" s="222">
        <f t="shared" si="91"/>
        <v>0</v>
      </c>
      <c r="AO194" s="222">
        <f t="shared" si="91"/>
        <v>0</v>
      </c>
      <c r="AP194" s="222">
        <f t="shared" si="91"/>
        <v>0</v>
      </c>
      <c r="AQ194" s="222">
        <f t="shared" si="91"/>
        <v>0</v>
      </c>
      <c r="AR194" s="222">
        <f t="shared" si="91"/>
        <v>0</v>
      </c>
      <c r="AS194" s="222">
        <f t="shared" si="91"/>
        <v>0</v>
      </c>
      <c r="AT194" s="222">
        <f t="shared" si="91"/>
        <v>0</v>
      </c>
      <c r="AU194" s="222">
        <f t="shared" si="91"/>
        <v>0</v>
      </c>
      <c r="AV194" s="222">
        <f t="shared" si="91"/>
        <v>0</v>
      </c>
      <c r="AW194" s="222">
        <f t="shared" si="91"/>
        <v>0</v>
      </c>
      <c r="AX194" s="222">
        <f t="shared" si="91"/>
        <v>0</v>
      </c>
      <c r="AY194" s="222">
        <f t="shared" si="91"/>
        <v>0</v>
      </c>
    </row>
    <row r="195" spans="1:51" x14ac:dyDescent="0.25">
      <c r="A195" s="99"/>
      <c r="B195" s="99"/>
      <c r="C195" s="102"/>
      <c r="D195" s="102"/>
      <c r="E195" s="102"/>
      <c r="F195" s="102"/>
      <c r="G195" s="102"/>
      <c r="H195" s="102"/>
      <c r="I195" s="102"/>
      <c r="J195" s="102"/>
      <c r="K195" s="102"/>
      <c r="L195" s="102"/>
      <c r="M195" s="102"/>
      <c r="N195" s="102"/>
      <c r="O195" s="102"/>
      <c r="P195" s="102"/>
      <c r="Q195" s="102"/>
      <c r="R195" s="102"/>
      <c r="S195" s="102"/>
      <c r="T195" s="102"/>
      <c r="U195" s="102"/>
      <c r="V195" s="102"/>
      <c r="W195" s="102"/>
      <c r="X195" s="102"/>
      <c r="Y195" s="102"/>
      <c r="Z195" s="102"/>
      <c r="AA195" s="102"/>
      <c r="AB195" s="102"/>
      <c r="AC195" s="102"/>
      <c r="AD195" s="102"/>
      <c r="AE195" s="102"/>
      <c r="AF195" s="102"/>
      <c r="AG195" s="102"/>
      <c r="AH195" s="102"/>
      <c r="AI195" s="102"/>
      <c r="AJ195" s="102"/>
      <c r="AK195" s="102"/>
      <c r="AL195" s="102"/>
      <c r="AM195" s="102"/>
      <c r="AN195" s="102"/>
      <c r="AO195" s="102"/>
      <c r="AP195" s="102"/>
      <c r="AQ195" s="102"/>
      <c r="AR195" s="102"/>
      <c r="AS195" s="102"/>
      <c r="AT195" s="102"/>
      <c r="AU195" s="102"/>
      <c r="AV195" s="102"/>
      <c r="AW195" s="102"/>
      <c r="AX195" s="102"/>
      <c r="AY195" s="102"/>
    </row>
    <row r="196" spans="1:51" x14ac:dyDescent="0.25">
      <c r="A196" s="99"/>
      <c r="B196" s="99" t="s">
        <v>142</v>
      </c>
      <c r="C196" s="115">
        <f t="shared" ref="C196" si="92">SUM(C182:C183)</f>
        <v>0</v>
      </c>
      <c r="D196" s="115">
        <f t="shared" ref="D196:AY196" si="93">SUM(D182:D183)</f>
        <v>0</v>
      </c>
      <c r="E196" s="115">
        <f t="shared" si="93"/>
        <v>0</v>
      </c>
      <c r="F196" s="115">
        <f t="shared" si="93"/>
        <v>0</v>
      </c>
      <c r="G196" s="115">
        <f t="shared" si="93"/>
        <v>0</v>
      </c>
      <c r="H196" s="115">
        <f t="shared" si="93"/>
        <v>0</v>
      </c>
      <c r="I196" s="115">
        <f t="shared" si="93"/>
        <v>0</v>
      </c>
      <c r="J196" s="115">
        <f t="shared" si="93"/>
        <v>0</v>
      </c>
      <c r="K196" s="115">
        <f t="shared" si="93"/>
        <v>0</v>
      </c>
      <c r="L196" s="115">
        <f t="shared" si="93"/>
        <v>0</v>
      </c>
      <c r="M196" s="116">
        <f t="shared" si="93"/>
        <v>0</v>
      </c>
      <c r="N196" s="116">
        <f t="shared" si="93"/>
        <v>0</v>
      </c>
      <c r="O196" s="228">
        <f t="shared" si="93"/>
        <v>0</v>
      </c>
      <c r="P196" s="228">
        <f t="shared" si="93"/>
        <v>0</v>
      </c>
      <c r="Q196" s="229">
        <f t="shared" si="93"/>
        <v>0</v>
      </c>
      <c r="R196" s="229">
        <f t="shared" si="93"/>
        <v>0</v>
      </c>
      <c r="S196" s="229">
        <f t="shared" si="93"/>
        <v>0</v>
      </c>
      <c r="T196" s="229">
        <f t="shared" si="93"/>
        <v>0</v>
      </c>
      <c r="U196" s="229">
        <f t="shared" si="93"/>
        <v>0</v>
      </c>
      <c r="V196" s="229">
        <f t="shared" si="93"/>
        <v>0</v>
      </c>
      <c r="W196" s="229">
        <f t="shared" si="93"/>
        <v>0</v>
      </c>
      <c r="X196" s="229">
        <f t="shared" si="93"/>
        <v>0</v>
      </c>
      <c r="Y196" s="230">
        <f t="shared" si="93"/>
        <v>0</v>
      </c>
      <c r="Z196" s="230">
        <f t="shared" si="93"/>
        <v>0</v>
      </c>
      <c r="AA196" s="228">
        <f t="shared" si="93"/>
        <v>0</v>
      </c>
      <c r="AB196" s="228">
        <f t="shared" si="93"/>
        <v>0</v>
      </c>
      <c r="AC196" s="229">
        <f t="shared" si="93"/>
        <v>0</v>
      </c>
      <c r="AD196" s="229">
        <f t="shared" si="93"/>
        <v>0</v>
      </c>
      <c r="AE196" s="229">
        <f t="shared" si="93"/>
        <v>0</v>
      </c>
      <c r="AF196" s="229">
        <f t="shared" si="93"/>
        <v>0</v>
      </c>
      <c r="AG196" s="229">
        <f t="shared" si="93"/>
        <v>0</v>
      </c>
      <c r="AH196" s="229">
        <f t="shared" si="93"/>
        <v>0</v>
      </c>
      <c r="AI196" s="229">
        <f t="shared" si="93"/>
        <v>0</v>
      </c>
      <c r="AJ196" s="229">
        <f t="shared" si="93"/>
        <v>0</v>
      </c>
      <c r="AK196" s="230">
        <f t="shared" si="93"/>
        <v>0</v>
      </c>
      <c r="AL196" s="230">
        <f t="shared" si="93"/>
        <v>0</v>
      </c>
      <c r="AM196" s="228">
        <f t="shared" si="93"/>
        <v>0</v>
      </c>
      <c r="AN196" s="228">
        <f t="shared" si="93"/>
        <v>0</v>
      </c>
      <c r="AO196" s="229">
        <f t="shared" si="93"/>
        <v>0</v>
      </c>
      <c r="AP196" s="229">
        <f t="shared" si="93"/>
        <v>0</v>
      </c>
      <c r="AQ196" s="229">
        <f t="shared" si="93"/>
        <v>0</v>
      </c>
      <c r="AR196" s="229">
        <f t="shared" si="93"/>
        <v>0</v>
      </c>
      <c r="AS196" s="229">
        <f t="shared" si="93"/>
        <v>0</v>
      </c>
      <c r="AT196" s="229">
        <f t="shared" si="93"/>
        <v>0</v>
      </c>
      <c r="AU196" s="229">
        <f t="shared" si="93"/>
        <v>0</v>
      </c>
      <c r="AV196" s="229">
        <f t="shared" si="93"/>
        <v>0</v>
      </c>
      <c r="AW196" s="230">
        <f t="shared" si="93"/>
        <v>0</v>
      </c>
      <c r="AX196" s="230">
        <f t="shared" si="93"/>
        <v>0</v>
      </c>
      <c r="AY196" s="228">
        <f t="shared" si="93"/>
        <v>0</v>
      </c>
    </row>
    <row r="197" spans="1:51" x14ac:dyDescent="0.25">
      <c r="A197" s="99"/>
      <c r="B197" s="99" t="s">
        <v>143</v>
      </c>
      <c r="C197" s="115">
        <f t="shared" ref="C197" si="94">SUM(C189:C190)</f>
        <v>0</v>
      </c>
      <c r="D197" s="115">
        <f t="shared" ref="D197:AY197" si="95">SUM(D189:D190)</f>
        <v>0</v>
      </c>
      <c r="E197" s="115">
        <f t="shared" si="95"/>
        <v>0</v>
      </c>
      <c r="F197" s="115">
        <f t="shared" si="95"/>
        <v>0</v>
      </c>
      <c r="G197" s="115">
        <f t="shared" si="95"/>
        <v>0</v>
      </c>
      <c r="H197" s="115">
        <f t="shared" si="95"/>
        <v>0</v>
      </c>
      <c r="I197" s="115">
        <f t="shared" si="95"/>
        <v>0</v>
      </c>
      <c r="J197" s="115">
        <f t="shared" si="95"/>
        <v>0</v>
      </c>
      <c r="K197" s="115">
        <f t="shared" si="95"/>
        <v>0</v>
      </c>
      <c r="L197" s="115">
        <f t="shared" si="95"/>
        <v>0</v>
      </c>
      <c r="M197" s="116">
        <f t="shared" si="95"/>
        <v>0</v>
      </c>
      <c r="N197" s="116">
        <f t="shared" si="95"/>
        <v>0</v>
      </c>
      <c r="O197" s="228">
        <f t="shared" si="95"/>
        <v>0</v>
      </c>
      <c r="P197" s="228">
        <f t="shared" si="95"/>
        <v>0</v>
      </c>
      <c r="Q197" s="229">
        <f t="shared" si="95"/>
        <v>0</v>
      </c>
      <c r="R197" s="229">
        <f t="shared" si="95"/>
        <v>0</v>
      </c>
      <c r="S197" s="229">
        <f t="shared" si="95"/>
        <v>0</v>
      </c>
      <c r="T197" s="229">
        <f t="shared" si="95"/>
        <v>0</v>
      </c>
      <c r="U197" s="229">
        <f t="shared" si="95"/>
        <v>0</v>
      </c>
      <c r="V197" s="229">
        <f t="shared" si="95"/>
        <v>0</v>
      </c>
      <c r="W197" s="229">
        <f t="shared" si="95"/>
        <v>0</v>
      </c>
      <c r="X197" s="229">
        <f t="shared" si="95"/>
        <v>0</v>
      </c>
      <c r="Y197" s="230">
        <f t="shared" si="95"/>
        <v>0</v>
      </c>
      <c r="Z197" s="230">
        <f t="shared" si="95"/>
        <v>0</v>
      </c>
      <c r="AA197" s="228">
        <f t="shared" si="95"/>
        <v>0</v>
      </c>
      <c r="AB197" s="228">
        <f t="shared" si="95"/>
        <v>0</v>
      </c>
      <c r="AC197" s="229">
        <f t="shared" si="95"/>
        <v>0</v>
      </c>
      <c r="AD197" s="229">
        <f t="shared" si="95"/>
        <v>0</v>
      </c>
      <c r="AE197" s="229">
        <f t="shared" si="95"/>
        <v>0</v>
      </c>
      <c r="AF197" s="229">
        <f t="shared" si="95"/>
        <v>0</v>
      </c>
      <c r="AG197" s="229">
        <f t="shared" si="95"/>
        <v>0</v>
      </c>
      <c r="AH197" s="229">
        <f t="shared" si="95"/>
        <v>0</v>
      </c>
      <c r="AI197" s="229">
        <f t="shared" si="95"/>
        <v>0</v>
      </c>
      <c r="AJ197" s="229">
        <f t="shared" si="95"/>
        <v>0</v>
      </c>
      <c r="AK197" s="230">
        <f t="shared" si="95"/>
        <v>0</v>
      </c>
      <c r="AL197" s="230">
        <f t="shared" si="95"/>
        <v>0</v>
      </c>
      <c r="AM197" s="228">
        <f t="shared" si="95"/>
        <v>0</v>
      </c>
      <c r="AN197" s="228">
        <f t="shared" si="95"/>
        <v>0</v>
      </c>
      <c r="AO197" s="229">
        <f t="shared" si="95"/>
        <v>0</v>
      </c>
      <c r="AP197" s="229">
        <f t="shared" si="95"/>
        <v>0</v>
      </c>
      <c r="AQ197" s="229">
        <f t="shared" si="95"/>
        <v>0</v>
      </c>
      <c r="AR197" s="229">
        <f t="shared" si="95"/>
        <v>0</v>
      </c>
      <c r="AS197" s="229">
        <f t="shared" si="95"/>
        <v>0</v>
      </c>
      <c r="AT197" s="229">
        <f t="shared" si="95"/>
        <v>0</v>
      </c>
      <c r="AU197" s="229">
        <f t="shared" si="95"/>
        <v>0</v>
      </c>
      <c r="AV197" s="229">
        <f t="shared" si="95"/>
        <v>0</v>
      </c>
      <c r="AW197" s="230">
        <f t="shared" si="95"/>
        <v>0</v>
      </c>
      <c r="AX197" s="230">
        <f t="shared" si="95"/>
        <v>0</v>
      </c>
      <c r="AY197" s="228">
        <f t="shared" si="95"/>
        <v>0</v>
      </c>
    </row>
    <row r="198" spans="1:51" x14ac:dyDescent="0.25">
      <c r="A198" s="99"/>
      <c r="B198" s="99" t="s">
        <v>130</v>
      </c>
      <c r="C198" s="117">
        <f t="shared" ref="C198" si="96">SUM(C196:C197)</f>
        <v>0</v>
      </c>
      <c r="D198" s="117">
        <f t="shared" ref="D198:AY198" si="97">SUM(D196:D197)</f>
        <v>0</v>
      </c>
      <c r="E198" s="117">
        <f t="shared" si="97"/>
        <v>0</v>
      </c>
      <c r="F198" s="117">
        <f t="shared" si="97"/>
        <v>0</v>
      </c>
      <c r="G198" s="117">
        <f t="shared" si="97"/>
        <v>0</v>
      </c>
      <c r="H198" s="117">
        <f t="shared" si="97"/>
        <v>0</v>
      </c>
      <c r="I198" s="117">
        <f t="shared" si="97"/>
        <v>0</v>
      </c>
      <c r="J198" s="117">
        <f t="shared" si="97"/>
        <v>0</v>
      </c>
      <c r="K198" s="117">
        <f t="shared" si="97"/>
        <v>0</v>
      </c>
      <c r="L198" s="117">
        <f t="shared" si="97"/>
        <v>0</v>
      </c>
      <c r="M198" s="118">
        <f t="shared" si="97"/>
        <v>0</v>
      </c>
      <c r="N198" s="118">
        <f t="shared" si="97"/>
        <v>0</v>
      </c>
      <c r="O198" s="231">
        <f t="shared" si="97"/>
        <v>0</v>
      </c>
      <c r="P198" s="231">
        <f t="shared" si="97"/>
        <v>0</v>
      </c>
      <c r="Q198" s="231">
        <f t="shared" si="97"/>
        <v>0</v>
      </c>
      <c r="R198" s="231">
        <f t="shared" si="97"/>
        <v>0</v>
      </c>
      <c r="S198" s="231">
        <f t="shared" si="97"/>
        <v>0</v>
      </c>
      <c r="T198" s="231">
        <f t="shared" si="97"/>
        <v>0</v>
      </c>
      <c r="U198" s="231">
        <f t="shared" si="97"/>
        <v>0</v>
      </c>
      <c r="V198" s="231">
        <f t="shared" si="97"/>
        <v>0</v>
      </c>
      <c r="W198" s="231">
        <f t="shared" si="97"/>
        <v>0</v>
      </c>
      <c r="X198" s="231">
        <f t="shared" si="97"/>
        <v>0</v>
      </c>
      <c r="Y198" s="232">
        <f t="shared" si="97"/>
        <v>0</v>
      </c>
      <c r="Z198" s="232">
        <f t="shared" si="97"/>
        <v>0</v>
      </c>
      <c r="AA198" s="231">
        <f t="shared" si="97"/>
        <v>0</v>
      </c>
      <c r="AB198" s="231">
        <f t="shared" si="97"/>
        <v>0</v>
      </c>
      <c r="AC198" s="231">
        <f t="shared" si="97"/>
        <v>0</v>
      </c>
      <c r="AD198" s="231">
        <f t="shared" si="97"/>
        <v>0</v>
      </c>
      <c r="AE198" s="231">
        <f t="shared" si="97"/>
        <v>0</v>
      </c>
      <c r="AF198" s="231">
        <f t="shared" si="97"/>
        <v>0</v>
      </c>
      <c r="AG198" s="231">
        <f t="shared" si="97"/>
        <v>0</v>
      </c>
      <c r="AH198" s="231">
        <f t="shared" si="97"/>
        <v>0</v>
      </c>
      <c r="AI198" s="231">
        <f t="shared" si="97"/>
        <v>0</v>
      </c>
      <c r="AJ198" s="231">
        <f t="shared" si="97"/>
        <v>0</v>
      </c>
      <c r="AK198" s="232">
        <f t="shared" si="97"/>
        <v>0</v>
      </c>
      <c r="AL198" s="232">
        <f t="shared" si="97"/>
        <v>0</v>
      </c>
      <c r="AM198" s="231">
        <f t="shared" si="97"/>
        <v>0</v>
      </c>
      <c r="AN198" s="231">
        <f t="shared" si="97"/>
        <v>0</v>
      </c>
      <c r="AO198" s="231">
        <f t="shared" si="97"/>
        <v>0</v>
      </c>
      <c r="AP198" s="231">
        <f t="shared" si="97"/>
        <v>0</v>
      </c>
      <c r="AQ198" s="231">
        <f t="shared" si="97"/>
        <v>0</v>
      </c>
      <c r="AR198" s="231">
        <f t="shared" si="97"/>
        <v>0</v>
      </c>
      <c r="AS198" s="231">
        <f t="shared" si="97"/>
        <v>0</v>
      </c>
      <c r="AT198" s="231">
        <f t="shared" si="97"/>
        <v>0</v>
      </c>
      <c r="AU198" s="231">
        <f t="shared" si="97"/>
        <v>0</v>
      </c>
      <c r="AV198" s="231">
        <f t="shared" si="97"/>
        <v>0</v>
      </c>
      <c r="AW198" s="232">
        <f t="shared" si="97"/>
        <v>0</v>
      </c>
      <c r="AX198" s="232">
        <f t="shared" si="97"/>
        <v>0</v>
      </c>
      <c r="AY198" s="231">
        <f t="shared" si="97"/>
        <v>0</v>
      </c>
    </row>
    <row r="200" spans="1:51" x14ac:dyDescent="0.25">
      <c r="B200" s="169" t="s">
        <v>221</v>
      </c>
      <c r="C200" s="363">
        <f>C198-C73</f>
        <v>0</v>
      </c>
      <c r="D200" s="363">
        <f t="shared" ref="D200:N200" si="98">D198-D73</f>
        <v>0</v>
      </c>
      <c r="E200" s="363">
        <f t="shared" si="98"/>
        <v>0</v>
      </c>
      <c r="F200" s="363">
        <f t="shared" si="98"/>
        <v>0</v>
      </c>
      <c r="G200" s="363">
        <f t="shared" si="98"/>
        <v>0</v>
      </c>
      <c r="H200" s="363">
        <f t="shared" si="98"/>
        <v>0</v>
      </c>
      <c r="I200" s="363">
        <f t="shared" si="98"/>
        <v>0</v>
      </c>
      <c r="J200" s="363">
        <f t="shared" si="98"/>
        <v>0</v>
      </c>
      <c r="K200" s="363">
        <f t="shared" si="98"/>
        <v>0</v>
      </c>
      <c r="L200" s="363">
        <f t="shared" si="98"/>
        <v>0</v>
      </c>
      <c r="M200" s="363">
        <f t="shared" si="98"/>
        <v>0</v>
      </c>
      <c r="N200" s="363">
        <f t="shared" si="98"/>
        <v>0</v>
      </c>
    </row>
    <row r="219" spans="3:51" s="296" customFormat="1" x14ac:dyDescent="0.25">
      <c r="C219" s="306"/>
      <c r="D219" s="306"/>
      <c r="E219" s="306"/>
      <c r="F219" s="306"/>
      <c r="G219" s="306"/>
      <c r="H219" s="306"/>
      <c r="I219" s="306"/>
      <c r="J219" s="306"/>
      <c r="K219" s="306"/>
      <c r="L219" s="306"/>
      <c r="M219" s="306"/>
      <c r="N219" s="306"/>
      <c r="O219" s="306"/>
      <c r="P219" s="306"/>
      <c r="Q219" s="306"/>
      <c r="R219" s="306"/>
      <c r="S219" s="306"/>
      <c r="T219" s="306"/>
      <c r="U219" s="306"/>
      <c r="V219" s="306"/>
      <c r="W219" s="306"/>
      <c r="X219" s="306"/>
      <c r="Y219" s="306"/>
      <c r="Z219" s="306"/>
      <c r="AA219" s="306"/>
      <c r="AB219" s="306"/>
      <c r="AC219" s="306"/>
      <c r="AD219" s="306"/>
      <c r="AE219" s="306"/>
      <c r="AF219" s="306"/>
      <c r="AG219" s="306"/>
      <c r="AH219" s="306"/>
      <c r="AI219" s="306"/>
      <c r="AJ219" s="306"/>
      <c r="AK219" s="306"/>
      <c r="AL219" s="306"/>
      <c r="AM219" s="306"/>
      <c r="AN219" s="306"/>
      <c r="AO219" s="306"/>
      <c r="AP219" s="306"/>
      <c r="AQ219" s="306"/>
      <c r="AR219" s="306"/>
      <c r="AS219" s="306"/>
      <c r="AT219" s="306"/>
      <c r="AU219" s="306"/>
      <c r="AV219" s="306"/>
      <c r="AW219" s="306"/>
      <c r="AX219" s="306"/>
      <c r="AY219" s="306"/>
    </row>
    <row r="220" spans="3:51" s="296" customFormat="1" x14ac:dyDescent="0.25">
      <c r="C220" s="306"/>
      <c r="D220" s="306"/>
      <c r="E220" s="306"/>
      <c r="F220" s="306"/>
      <c r="G220" s="306"/>
      <c r="H220" s="306"/>
      <c r="I220" s="306"/>
      <c r="J220" s="306"/>
      <c r="K220" s="306"/>
      <c r="L220" s="306"/>
      <c r="M220" s="306"/>
      <c r="N220" s="306"/>
      <c r="O220" s="306"/>
      <c r="P220" s="306"/>
      <c r="Q220" s="306"/>
      <c r="R220" s="306"/>
      <c r="S220" s="306"/>
      <c r="T220" s="306"/>
      <c r="U220" s="306"/>
      <c r="V220" s="306"/>
      <c r="W220" s="306"/>
      <c r="X220" s="306"/>
      <c r="Y220" s="306"/>
      <c r="Z220" s="306"/>
      <c r="AA220" s="306"/>
      <c r="AB220" s="306"/>
      <c r="AC220" s="306"/>
      <c r="AD220" s="306"/>
      <c r="AE220" s="306"/>
      <c r="AF220" s="306"/>
      <c r="AG220" s="306"/>
      <c r="AH220" s="306"/>
      <c r="AI220" s="306"/>
      <c r="AJ220" s="306"/>
      <c r="AK220" s="306"/>
      <c r="AL220" s="306"/>
      <c r="AM220" s="306"/>
      <c r="AN220" s="306"/>
      <c r="AO220" s="306"/>
      <c r="AP220" s="306"/>
      <c r="AQ220" s="306"/>
      <c r="AR220" s="306"/>
      <c r="AS220" s="306"/>
      <c r="AT220" s="306"/>
      <c r="AU220" s="306"/>
      <c r="AV220" s="306"/>
      <c r="AW220" s="306"/>
      <c r="AX220" s="306"/>
      <c r="AY220" s="306"/>
    </row>
    <row r="221" spans="3:51" s="296" customFormat="1" x14ac:dyDescent="0.25">
      <c r="C221" s="306"/>
      <c r="D221" s="306"/>
      <c r="E221" s="306"/>
      <c r="F221" s="306"/>
      <c r="G221" s="306"/>
      <c r="H221" s="306"/>
      <c r="I221" s="306"/>
      <c r="J221" s="306"/>
      <c r="K221" s="306"/>
      <c r="L221" s="306"/>
      <c r="M221" s="306"/>
      <c r="N221" s="306"/>
      <c r="O221" s="306"/>
      <c r="P221" s="306"/>
      <c r="Q221" s="306"/>
      <c r="R221" s="306"/>
      <c r="S221" s="306"/>
      <c r="T221" s="306"/>
      <c r="U221" s="306"/>
      <c r="V221" s="306"/>
      <c r="W221" s="306"/>
      <c r="X221" s="306"/>
      <c r="Y221" s="306"/>
      <c r="Z221" s="306"/>
      <c r="AA221" s="306"/>
      <c r="AB221" s="306"/>
      <c r="AC221" s="306"/>
      <c r="AD221" s="306"/>
      <c r="AE221" s="306"/>
      <c r="AF221" s="306"/>
      <c r="AG221" s="306"/>
      <c r="AH221" s="306"/>
      <c r="AI221" s="306"/>
      <c r="AJ221" s="306"/>
      <c r="AK221" s="306"/>
      <c r="AL221" s="306"/>
      <c r="AM221" s="306"/>
      <c r="AN221" s="306"/>
      <c r="AO221" s="306"/>
      <c r="AP221" s="306"/>
      <c r="AQ221" s="306"/>
      <c r="AR221" s="306"/>
      <c r="AS221" s="306"/>
      <c r="AT221" s="306"/>
      <c r="AU221" s="306"/>
      <c r="AV221" s="306"/>
      <c r="AW221" s="306"/>
      <c r="AX221" s="306"/>
      <c r="AY221" s="306"/>
    </row>
    <row r="222" spans="3:51" s="296" customFormat="1" x14ac:dyDescent="0.25">
      <c r="C222" s="306"/>
      <c r="D222" s="306"/>
      <c r="E222" s="306"/>
      <c r="F222" s="306"/>
      <c r="G222" s="306"/>
      <c r="H222" s="306"/>
      <c r="I222" s="306"/>
      <c r="J222" s="306"/>
      <c r="K222" s="306"/>
      <c r="L222" s="306"/>
      <c r="M222" s="306"/>
      <c r="N222" s="306"/>
      <c r="O222" s="306"/>
      <c r="P222" s="306"/>
      <c r="Q222" s="306"/>
      <c r="R222" s="306"/>
      <c r="S222" s="306"/>
      <c r="T222" s="306"/>
      <c r="U222" s="306"/>
      <c r="V222" s="306"/>
      <c r="W222" s="306"/>
      <c r="X222" s="306"/>
      <c r="Y222" s="306"/>
      <c r="Z222" s="306"/>
      <c r="AA222" s="306"/>
      <c r="AB222" s="306"/>
      <c r="AC222" s="306"/>
      <c r="AD222" s="306"/>
      <c r="AE222" s="306"/>
      <c r="AF222" s="306"/>
      <c r="AG222" s="306"/>
      <c r="AH222" s="306"/>
      <c r="AI222" s="306"/>
      <c r="AJ222" s="306"/>
      <c r="AK222" s="306"/>
      <c r="AL222" s="306"/>
      <c r="AM222" s="306"/>
      <c r="AN222" s="306"/>
      <c r="AO222" s="306"/>
      <c r="AP222" s="306"/>
      <c r="AQ222" s="306"/>
      <c r="AR222" s="306"/>
      <c r="AS222" s="306"/>
      <c r="AT222" s="306"/>
      <c r="AU222" s="306"/>
      <c r="AV222" s="306"/>
      <c r="AW222" s="306"/>
      <c r="AX222" s="306"/>
      <c r="AY222" s="306"/>
    </row>
    <row r="223" spans="3:51" s="296" customFormat="1" x14ac:dyDescent="0.25">
      <c r="C223" s="306"/>
      <c r="D223" s="306"/>
      <c r="E223" s="306"/>
      <c r="F223" s="306"/>
      <c r="G223" s="306"/>
      <c r="H223" s="306"/>
      <c r="I223" s="306"/>
      <c r="J223" s="306"/>
      <c r="K223" s="306"/>
      <c r="L223" s="306"/>
      <c r="M223" s="306"/>
      <c r="N223" s="306"/>
      <c r="O223" s="306"/>
      <c r="P223" s="306"/>
      <c r="Q223" s="306"/>
      <c r="R223" s="306"/>
      <c r="S223" s="306"/>
      <c r="T223" s="306"/>
      <c r="U223" s="306"/>
      <c r="V223" s="306"/>
      <c r="W223" s="306"/>
      <c r="X223" s="306"/>
      <c r="Y223" s="306"/>
      <c r="Z223" s="306"/>
      <c r="AA223" s="306"/>
      <c r="AB223" s="306"/>
      <c r="AC223" s="306"/>
      <c r="AD223" s="306"/>
      <c r="AE223" s="306"/>
      <c r="AF223" s="306"/>
      <c r="AG223" s="306"/>
      <c r="AH223" s="306"/>
      <c r="AI223" s="306"/>
      <c r="AJ223" s="306"/>
      <c r="AK223" s="306"/>
      <c r="AL223" s="306"/>
      <c r="AM223" s="306"/>
      <c r="AN223" s="306"/>
      <c r="AO223" s="306"/>
      <c r="AP223" s="306"/>
      <c r="AQ223" s="306"/>
      <c r="AR223" s="306"/>
      <c r="AS223" s="306"/>
      <c r="AT223" s="306"/>
      <c r="AU223" s="306"/>
      <c r="AV223" s="306"/>
      <c r="AW223" s="306"/>
      <c r="AX223" s="306"/>
      <c r="AY223" s="306"/>
    </row>
    <row r="224" spans="3:51" s="296" customFormat="1" x14ac:dyDescent="0.25">
      <c r="C224" s="306"/>
      <c r="D224" s="306"/>
      <c r="E224" s="306"/>
      <c r="F224" s="306"/>
      <c r="G224" s="306"/>
      <c r="H224" s="306"/>
      <c r="I224" s="306"/>
      <c r="J224" s="306"/>
      <c r="K224" s="306"/>
      <c r="L224" s="306"/>
      <c r="M224" s="306"/>
      <c r="N224" s="306"/>
      <c r="O224" s="306"/>
      <c r="P224" s="306"/>
      <c r="Q224" s="306"/>
      <c r="R224" s="306"/>
      <c r="S224" s="306"/>
      <c r="T224" s="306"/>
      <c r="U224" s="306"/>
      <c r="V224" s="306"/>
      <c r="W224" s="306"/>
      <c r="X224" s="306"/>
      <c r="Y224" s="306"/>
      <c r="Z224" s="306"/>
      <c r="AA224" s="306"/>
      <c r="AB224" s="306"/>
      <c r="AC224" s="306"/>
      <c r="AD224" s="306"/>
      <c r="AE224" s="306"/>
      <c r="AF224" s="306"/>
      <c r="AG224" s="306"/>
      <c r="AH224" s="306"/>
      <c r="AI224" s="306"/>
      <c r="AJ224" s="306"/>
      <c r="AK224" s="306"/>
      <c r="AL224" s="306"/>
      <c r="AM224" s="306"/>
      <c r="AN224" s="306"/>
      <c r="AO224" s="306"/>
      <c r="AP224" s="306"/>
      <c r="AQ224" s="306"/>
      <c r="AR224" s="306"/>
      <c r="AS224" s="306"/>
      <c r="AT224" s="306"/>
      <c r="AU224" s="306"/>
      <c r="AV224" s="306"/>
      <c r="AW224" s="306"/>
      <c r="AX224" s="306"/>
      <c r="AY224" s="306"/>
    </row>
    <row r="225" spans="3:51" s="296" customFormat="1" x14ac:dyDescent="0.25">
      <c r="C225" s="306"/>
      <c r="D225" s="306"/>
      <c r="E225" s="306"/>
      <c r="F225" s="306"/>
      <c r="G225" s="306"/>
      <c r="H225" s="306"/>
      <c r="I225" s="306"/>
      <c r="J225" s="306"/>
      <c r="K225" s="306"/>
      <c r="L225" s="306"/>
      <c r="M225" s="306"/>
      <c r="N225" s="306"/>
      <c r="O225" s="306"/>
      <c r="P225" s="306"/>
      <c r="Q225" s="306"/>
      <c r="R225" s="306"/>
      <c r="S225" s="306"/>
      <c r="T225" s="306"/>
      <c r="U225" s="306"/>
      <c r="V225" s="306"/>
      <c r="W225" s="306"/>
      <c r="X225" s="306"/>
      <c r="Y225" s="306"/>
      <c r="Z225" s="306"/>
      <c r="AA225" s="306"/>
      <c r="AB225" s="306"/>
      <c r="AC225" s="306"/>
      <c r="AD225" s="306"/>
      <c r="AE225" s="306"/>
      <c r="AF225" s="306"/>
      <c r="AG225" s="306"/>
      <c r="AH225" s="306"/>
      <c r="AI225" s="306"/>
      <c r="AJ225" s="306"/>
      <c r="AK225" s="306"/>
      <c r="AL225" s="306"/>
      <c r="AM225" s="306"/>
      <c r="AN225" s="306"/>
      <c r="AO225" s="306"/>
      <c r="AP225" s="306"/>
      <c r="AQ225" s="306"/>
      <c r="AR225" s="306"/>
      <c r="AS225" s="306"/>
      <c r="AT225" s="306"/>
      <c r="AU225" s="306"/>
      <c r="AV225" s="306"/>
      <c r="AW225" s="306"/>
      <c r="AX225" s="306"/>
      <c r="AY225" s="306"/>
    </row>
    <row r="226" spans="3:51" s="296" customFormat="1" x14ac:dyDescent="0.25">
      <c r="C226" s="306"/>
      <c r="D226" s="306"/>
      <c r="E226" s="306"/>
      <c r="F226" s="306"/>
      <c r="G226" s="306"/>
      <c r="H226" s="306"/>
      <c r="I226" s="306"/>
      <c r="J226" s="306"/>
      <c r="K226" s="306"/>
      <c r="L226" s="306"/>
      <c r="M226" s="306"/>
      <c r="N226" s="306"/>
      <c r="O226" s="306"/>
      <c r="P226" s="306"/>
      <c r="Q226" s="306"/>
      <c r="R226" s="306"/>
      <c r="S226" s="306"/>
      <c r="T226" s="306"/>
      <c r="U226" s="306"/>
      <c r="V226" s="306"/>
      <c r="W226" s="306"/>
      <c r="X226" s="306"/>
      <c r="Y226" s="306"/>
      <c r="Z226" s="306"/>
      <c r="AA226" s="306"/>
      <c r="AB226" s="306"/>
      <c r="AC226" s="306"/>
      <c r="AD226" s="306"/>
      <c r="AE226" s="306"/>
      <c r="AF226" s="306"/>
      <c r="AG226" s="306"/>
      <c r="AH226" s="306"/>
      <c r="AI226" s="306"/>
      <c r="AJ226" s="306"/>
      <c r="AK226" s="306"/>
      <c r="AL226" s="306"/>
      <c r="AM226" s="306"/>
      <c r="AN226" s="306"/>
      <c r="AO226" s="306"/>
      <c r="AP226" s="306"/>
      <c r="AQ226" s="306"/>
      <c r="AR226" s="306"/>
      <c r="AS226" s="306"/>
      <c r="AT226" s="306"/>
      <c r="AU226" s="306"/>
      <c r="AV226" s="306"/>
      <c r="AW226" s="306"/>
      <c r="AX226" s="306"/>
      <c r="AY226" s="306"/>
    </row>
    <row r="227" spans="3:51" s="296" customFormat="1" x14ac:dyDescent="0.25">
      <c r="C227" s="306"/>
      <c r="D227" s="306"/>
      <c r="E227" s="306"/>
      <c r="F227" s="306"/>
      <c r="G227" s="306"/>
      <c r="H227" s="306"/>
      <c r="I227" s="306"/>
      <c r="J227" s="306"/>
      <c r="K227" s="306"/>
      <c r="L227" s="306"/>
      <c r="M227" s="306"/>
      <c r="N227" s="306"/>
      <c r="O227" s="306"/>
      <c r="P227" s="306"/>
      <c r="Q227" s="306"/>
      <c r="R227" s="306"/>
      <c r="S227" s="306"/>
      <c r="T227" s="306"/>
      <c r="U227" s="306"/>
      <c r="V227" s="306"/>
      <c r="W227" s="306"/>
      <c r="X227" s="306"/>
      <c r="Y227" s="306"/>
      <c r="Z227" s="306"/>
      <c r="AA227" s="306"/>
      <c r="AB227" s="306"/>
      <c r="AC227" s="306"/>
      <c r="AD227" s="306"/>
      <c r="AE227" s="306"/>
      <c r="AF227" s="306"/>
      <c r="AG227" s="306"/>
      <c r="AH227" s="306"/>
      <c r="AI227" s="306"/>
      <c r="AJ227" s="306"/>
      <c r="AK227" s="306"/>
      <c r="AL227" s="306"/>
      <c r="AM227" s="306"/>
      <c r="AN227" s="306"/>
      <c r="AO227" s="306"/>
      <c r="AP227" s="306"/>
      <c r="AQ227" s="306"/>
      <c r="AR227" s="306"/>
      <c r="AS227" s="306"/>
      <c r="AT227" s="306"/>
      <c r="AU227" s="306"/>
      <c r="AV227" s="306"/>
      <c r="AW227" s="306"/>
      <c r="AX227" s="306"/>
      <c r="AY227" s="306"/>
    </row>
    <row r="228" spans="3:51" s="296" customFormat="1" x14ac:dyDescent="0.25">
      <c r="C228" s="306"/>
      <c r="D228" s="306"/>
      <c r="E228" s="306"/>
      <c r="F228" s="306"/>
      <c r="G228" s="306"/>
      <c r="H228" s="306"/>
      <c r="I228" s="306"/>
      <c r="J228" s="306"/>
      <c r="K228" s="306"/>
      <c r="L228" s="306"/>
      <c r="M228" s="306"/>
      <c r="N228" s="306"/>
      <c r="O228" s="306"/>
      <c r="P228" s="306"/>
      <c r="Q228" s="306"/>
      <c r="R228" s="306"/>
      <c r="S228" s="306"/>
      <c r="T228" s="306"/>
      <c r="U228" s="306"/>
      <c r="V228" s="306"/>
      <c r="W228" s="306"/>
      <c r="X228" s="306"/>
      <c r="Y228" s="306"/>
      <c r="Z228" s="306"/>
      <c r="AA228" s="306"/>
      <c r="AB228" s="306"/>
      <c r="AC228" s="306"/>
      <c r="AD228" s="306"/>
      <c r="AE228" s="306"/>
      <c r="AF228" s="306"/>
      <c r="AG228" s="306"/>
      <c r="AH228" s="306"/>
      <c r="AI228" s="306"/>
      <c r="AJ228" s="306"/>
      <c r="AK228" s="306"/>
      <c r="AL228" s="306"/>
      <c r="AM228" s="306"/>
      <c r="AN228" s="306"/>
      <c r="AO228" s="306"/>
      <c r="AP228" s="306"/>
      <c r="AQ228" s="306"/>
      <c r="AR228" s="306"/>
      <c r="AS228" s="306"/>
      <c r="AT228" s="306"/>
      <c r="AU228" s="306"/>
      <c r="AV228" s="306"/>
      <c r="AW228" s="306"/>
      <c r="AX228" s="306"/>
      <c r="AY228" s="306"/>
    </row>
    <row r="229" spans="3:51" s="296" customFormat="1" x14ac:dyDescent="0.25">
      <c r="C229" s="306"/>
      <c r="D229" s="306"/>
      <c r="E229" s="306"/>
      <c r="F229" s="306"/>
      <c r="G229" s="306"/>
      <c r="H229" s="306"/>
      <c r="I229" s="306"/>
      <c r="J229" s="306"/>
      <c r="K229" s="306"/>
      <c r="L229" s="306"/>
      <c r="M229" s="306"/>
      <c r="N229" s="306"/>
      <c r="O229" s="306"/>
      <c r="P229" s="306"/>
      <c r="Q229" s="306"/>
      <c r="R229" s="306"/>
      <c r="S229" s="306"/>
      <c r="T229" s="306"/>
      <c r="U229" s="306"/>
      <c r="V229" s="306"/>
      <c r="W229" s="306"/>
      <c r="X229" s="306"/>
      <c r="Y229" s="306"/>
      <c r="Z229" s="306"/>
      <c r="AA229" s="306"/>
      <c r="AB229" s="306"/>
      <c r="AC229" s="306"/>
      <c r="AD229" s="306"/>
      <c r="AE229" s="306"/>
      <c r="AF229" s="306"/>
      <c r="AG229" s="306"/>
      <c r="AH229" s="306"/>
      <c r="AI229" s="306"/>
      <c r="AJ229" s="306"/>
      <c r="AK229" s="306"/>
      <c r="AL229" s="306"/>
      <c r="AM229" s="306"/>
      <c r="AN229" s="306"/>
      <c r="AO229" s="306"/>
      <c r="AP229" s="306"/>
      <c r="AQ229" s="306"/>
      <c r="AR229" s="306"/>
      <c r="AS229" s="306"/>
      <c r="AT229" s="306"/>
      <c r="AU229" s="306"/>
      <c r="AV229" s="306"/>
      <c r="AW229" s="306"/>
      <c r="AX229" s="306"/>
      <c r="AY229" s="306"/>
    </row>
    <row r="230" spans="3:51" s="296" customFormat="1" x14ac:dyDescent="0.25">
      <c r="C230" s="306"/>
      <c r="D230" s="306"/>
      <c r="E230" s="306"/>
      <c r="F230" s="306"/>
      <c r="G230" s="306"/>
      <c r="H230" s="306"/>
      <c r="I230" s="306"/>
      <c r="J230" s="306"/>
      <c r="K230" s="306"/>
      <c r="L230" s="306"/>
      <c r="M230" s="306"/>
      <c r="N230" s="306"/>
      <c r="O230" s="306"/>
      <c r="P230" s="306"/>
      <c r="Q230" s="306"/>
      <c r="R230" s="306"/>
      <c r="S230" s="306"/>
      <c r="T230" s="306"/>
      <c r="U230" s="306"/>
      <c r="V230" s="306"/>
      <c r="W230" s="306"/>
      <c r="X230" s="306"/>
      <c r="Y230" s="306"/>
      <c r="Z230" s="306"/>
      <c r="AA230" s="306"/>
      <c r="AB230" s="306"/>
      <c r="AC230" s="306"/>
      <c r="AD230" s="306"/>
      <c r="AE230" s="306"/>
      <c r="AF230" s="306"/>
      <c r="AG230" s="306"/>
      <c r="AH230" s="306"/>
      <c r="AI230" s="306"/>
      <c r="AJ230" s="306"/>
      <c r="AK230" s="306"/>
      <c r="AL230" s="306"/>
      <c r="AM230" s="306"/>
      <c r="AN230" s="306"/>
      <c r="AO230" s="306"/>
      <c r="AP230" s="306"/>
      <c r="AQ230" s="306"/>
      <c r="AR230" s="306"/>
      <c r="AS230" s="306"/>
      <c r="AT230" s="306"/>
      <c r="AU230" s="306"/>
      <c r="AV230" s="306"/>
      <c r="AW230" s="306"/>
      <c r="AX230" s="306"/>
      <c r="AY230" s="306"/>
    </row>
    <row r="231" spans="3:51" s="296" customFormat="1" x14ac:dyDescent="0.25">
      <c r="C231" s="306"/>
      <c r="D231" s="306"/>
      <c r="E231" s="306"/>
      <c r="F231" s="306"/>
      <c r="G231" s="306"/>
      <c r="H231" s="306"/>
      <c r="I231" s="306"/>
      <c r="J231" s="306"/>
      <c r="K231" s="306"/>
      <c r="L231" s="306"/>
      <c r="M231" s="306"/>
      <c r="N231" s="306"/>
      <c r="O231" s="306"/>
      <c r="P231" s="306"/>
      <c r="Q231" s="306"/>
      <c r="R231" s="306"/>
      <c r="S231" s="306"/>
      <c r="T231" s="306"/>
      <c r="U231" s="306"/>
      <c r="V231" s="306"/>
      <c r="W231" s="306"/>
      <c r="X231" s="306"/>
      <c r="Y231" s="306"/>
      <c r="Z231" s="306"/>
      <c r="AA231" s="306"/>
      <c r="AB231" s="306"/>
      <c r="AC231" s="306"/>
      <c r="AD231" s="306"/>
      <c r="AE231" s="306"/>
      <c r="AF231" s="306"/>
      <c r="AG231" s="306"/>
      <c r="AH231" s="306"/>
      <c r="AI231" s="306"/>
      <c r="AJ231" s="306"/>
      <c r="AK231" s="306"/>
      <c r="AL231" s="306"/>
      <c r="AM231" s="306"/>
      <c r="AN231" s="306"/>
      <c r="AO231" s="306"/>
      <c r="AP231" s="306"/>
      <c r="AQ231" s="306"/>
      <c r="AR231" s="306"/>
      <c r="AS231" s="306"/>
      <c r="AT231" s="306"/>
      <c r="AU231" s="306"/>
      <c r="AV231" s="306"/>
      <c r="AW231" s="306"/>
      <c r="AX231" s="306"/>
      <c r="AY231" s="306"/>
    </row>
  </sheetData>
  <mergeCells count="22">
    <mergeCell ref="AA125:AL125"/>
    <mergeCell ref="AM125:AX125"/>
    <mergeCell ref="A126:A139"/>
    <mergeCell ref="A142:A158"/>
    <mergeCell ref="A161:A177"/>
    <mergeCell ref="C125:N125"/>
    <mergeCell ref="O125:Z125"/>
    <mergeCell ref="A107:A122"/>
    <mergeCell ref="B107:N107"/>
    <mergeCell ref="O107:Z107"/>
    <mergeCell ref="AA107:AL107"/>
    <mergeCell ref="AM107:AX107"/>
    <mergeCell ref="B108:N108"/>
    <mergeCell ref="O108:Z108"/>
    <mergeCell ref="AA108:AL108"/>
    <mergeCell ref="AM108:AX108"/>
    <mergeCell ref="A92:A105"/>
    <mergeCell ref="A77:A90"/>
    <mergeCell ref="A4:A19"/>
    <mergeCell ref="A22:A37"/>
    <mergeCell ref="A40:A55"/>
    <mergeCell ref="A58:A74"/>
  </mergeCells>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9" tint="0.59999389629810485"/>
  </sheetPr>
  <dimension ref="A1:BA201"/>
  <sheetViews>
    <sheetView topLeftCell="A22" zoomScale="80" zoomScaleNormal="80" workbookViewId="0">
      <pane xSplit="2" topLeftCell="AP1" activePane="topRight" state="frozen"/>
      <selection activeCell="C61" sqref="C61:H61"/>
      <selection pane="topRight" activeCell="AW53" sqref="AW53"/>
    </sheetView>
  </sheetViews>
  <sheetFormatPr defaultRowHeight="15" x14ac:dyDescent="0.25"/>
  <cols>
    <col min="1" max="1" width="7.85546875" customWidth="1"/>
    <col min="2" max="2" width="24.85546875" customWidth="1"/>
    <col min="3" max="15" width="14.5703125" customWidth="1"/>
    <col min="16" max="16" width="14.140625" bestFit="1" customWidth="1"/>
    <col min="17" max="51" width="14.140625" customWidth="1"/>
    <col min="52" max="53" width="10.5703125" bestFit="1" customWidth="1"/>
    <col min="64" max="64" width="9.140625" customWidth="1"/>
  </cols>
  <sheetData>
    <row r="1" spans="1:53" s="2" customFormat="1" ht="15.75" thickBot="1" x14ac:dyDescent="0.3">
      <c r="A1" s="18"/>
      <c r="B1" s="18"/>
      <c r="C1" s="18"/>
      <c r="D1" s="18"/>
      <c r="E1" s="18"/>
      <c r="F1" s="18"/>
      <c r="G1" s="18"/>
      <c r="H1" s="18"/>
      <c r="I1" s="18"/>
      <c r="J1" s="18"/>
      <c r="K1" s="18"/>
      <c r="L1" s="18"/>
      <c r="M1" s="18"/>
      <c r="N1" s="18"/>
      <c r="O1" s="18"/>
      <c r="P1" s="18"/>
      <c r="Q1" s="18"/>
      <c r="R1" s="18"/>
      <c r="S1" s="18"/>
      <c r="T1" s="18"/>
      <c r="U1" s="18"/>
      <c r="V1" s="18"/>
      <c r="W1" s="18"/>
      <c r="X1" s="18"/>
      <c r="Y1" s="18"/>
      <c r="Z1" s="18"/>
      <c r="AA1" s="18"/>
      <c r="AB1" s="18"/>
      <c r="AC1" s="18"/>
      <c r="AD1" s="18"/>
      <c r="AE1" s="18"/>
      <c r="AF1" s="18"/>
      <c r="AG1" s="18"/>
      <c r="AH1" s="18"/>
      <c r="AI1" s="18"/>
      <c r="AJ1" s="18"/>
      <c r="AK1" s="18"/>
      <c r="AL1" s="18"/>
      <c r="AM1" s="18"/>
      <c r="AN1" s="18"/>
      <c r="AO1" s="18"/>
      <c r="AP1" s="18"/>
      <c r="AQ1" s="18"/>
      <c r="AR1" s="18"/>
      <c r="AS1" s="18"/>
      <c r="AT1" s="18"/>
      <c r="AU1" s="18"/>
      <c r="AV1" s="18"/>
      <c r="AW1" s="18"/>
      <c r="AX1" s="18"/>
      <c r="AY1" s="18"/>
      <c r="AZ1"/>
      <c r="BA1"/>
    </row>
    <row r="2" spans="1:53" ht="15.75" thickBot="1" x14ac:dyDescent="0.3">
      <c r="A2" s="18"/>
      <c r="B2" s="28" t="s">
        <v>13</v>
      </c>
      <c r="C2" s="386">
        <f>' 1M - RES'!C2</f>
        <v>0.79559297687405006</v>
      </c>
      <c r="D2" s="386">
        <f>C2</f>
        <v>0.79559297687405006</v>
      </c>
      <c r="E2" s="380">
        <f t="shared" ref="E2:AY2" si="0">D2</f>
        <v>0.79559297687405006</v>
      </c>
      <c r="F2" s="385">
        <f t="shared" si="0"/>
        <v>0.79559297687405006</v>
      </c>
      <c r="G2" s="385">
        <f t="shared" si="0"/>
        <v>0.79559297687405006</v>
      </c>
      <c r="H2" s="385">
        <f t="shared" si="0"/>
        <v>0.79559297687405006</v>
      </c>
      <c r="I2" s="385">
        <f t="shared" si="0"/>
        <v>0.79559297687405006</v>
      </c>
      <c r="J2" s="385">
        <f t="shared" si="0"/>
        <v>0.79559297687405006</v>
      </c>
      <c r="K2" s="385">
        <f t="shared" si="0"/>
        <v>0.79559297687405006</v>
      </c>
      <c r="L2" s="385">
        <f t="shared" si="0"/>
        <v>0.79559297687405006</v>
      </c>
      <c r="M2" s="385">
        <f t="shared" si="0"/>
        <v>0.79559297687405006</v>
      </c>
      <c r="N2" s="385">
        <f t="shared" si="0"/>
        <v>0.79559297687405006</v>
      </c>
      <c r="O2" s="385">
        <f t="shared" si="0"/>
        <v>0.79559297687405006</v>
      </c>
      <c r="P2" s="385">
        <f t="shared" si="0"/>
        <v>0.79559297687405006</v>
      </c>
      <c r="Q2" s="385">
        <f t="shared" si="0"/>
        <v>0.79559297687405006</v>
      </c>
      <c r="R2" s="385">
        <f t="shared" si="0"/>
        <v>0.79559297687405006</v>
      </c>
      <c r="S2" s="385">
        <f t="shared" si="0"/>
        <v>0.79559297687405006</v>
      </c>
      <c r="T2" s="385">
        <f t="shared" si="0"/>
        <v>0.79559297687405006</v>
      </c>
      <c r="U2" s="385">
        <f t="shared" si="0"/>
        <v>0.79559297687405006</v>
      </c>
      <c r="V2" s="385">
        <f t="shared" si="0"/>
        <v>0.79559297687405006</v>
      </c>
      <c r="W2" s="385">
        <f t="shared" si="0"/>
        <v>0.79559297687405006</v>
      </c>
      <c r="X2" s="385">
        <f t="shared" si="0"/>
        <v>0.79559297687405006</v>
      </c>
      <c r="Y2" s="385">
        <f t="shared" si="0"/>
        <v>0.79559297687405006</v>
      </c>
      <c r="Z2" s="385">
        <f t="shared" si="0"/>
        <v>0.79559297687405006</v>
      </c>
      <c r="AA2" s="385">
        <f t="shared" si="0"/>
        <v>0.79559297687405006</v>
      </c>
      <c r="AB2" s="385">
        <f t="shared" si="0"/>
        <v>0.79559297687405006</v>
      </c>
      <c r="AC2" s="385">
        <f t="shared" si="0"/>
        <v>0.79559297687405006</v>
      </c>
      <c r="AD2" s="385">
        <f t="shared" si="0"/>
        <v>0.79559297687405006</v>
      </c>
      <c r="AE2" s="385">
        <f t="shared" si="0"/>
        <v>0.79559297687405006</v>
      </c>
      <c r="AF2" s="385">
        <f t="shared" si="0"/>
        <v>0.79559297687405006</v>
      </c>
      <c r="AG2" s="385">
        <f t="shared" si="0"/>
        <v>0.79559297687405006</v>
      </c>
      <c r="AH2" s="385">
        <f t="shared" si="0"/>
        <v>0.79559297687405006</v>
      </c>
      <c r="AI2" s="385">
        <f t="shared" si="0"/>
        <v>0.79559297687405006</v>
      </c>
      <c r="AJ2" s="385">
        <f t="shared" si="0"/>
        <v>0.79559297687405006</v>
      </c>
      <c r="AK2" s="385">
        <f t="shared" si="0"/>
        <v>0.79559297687405006</v>
      </c>
      <c r="AL2" s="385">
        <f t="shared" si="0"/>
        <v>0.79559297687405006</v>
      </c>
      <c r="AM2" s="385">
        <f t="shared" si="0"/>
        <v>0.79559297687405006</v>
      </c>
      <c r="AN2" s="385">
        <f t="shared" si="0"/>
        <v>0.79559297687405006</v>
      </c>
      <c r="AO2" s="385">
        <f t="shared" si="0"/>
        <v>0.79559297687405006</v>
      </c>
      <c r="AP2" s="385">
        <f t="shared" si="0"/>
        <v>0.79559297687405006</v>
      </c>
      <c r="AQ2" s="385">
        <f t="shared" si="0"/>
        <v>0.79559297687405006</v>
      </c>
      <c r="AR2" s="385">
        <f t="shared" si="0"/>
        <v>0.79559297687405006</v>
      </c>
      <c r="AS2" s="385">
        <f t="shared" si="0"/>
        <v>0.79559297687405006</v>
      </c>
      <c r="AT2" s="385">
        <f t="shared" si="0"/>
        <v>0.79559297687405006</v>
      </c>
      <c r="AU2" s="385">
        <f t="shared" si="0"/>
        <v>0.79559297687405006</v>
      </c>
      <c r="AV2" s="385">
        <f t="shared" si="0"/>
        <v>0.79559297687405006</v>
      </c>
      <c r="AW2" s="385">
        <f t="shared" si="0"/>
        <v>0.79559297687405006</v>
      </c>
      <c r="AX2" s="385">
        <f t="shared" si="0"/>
        <v>0.79559297687405006</v>
      </c>
      <c r="AY2" s="385">
        <f t="shared" si="0"/>
        <v>0.79559297687405006</v>
      </c>
    </row>
    <row r="3" spans="1:53" s="7" customFormat="1" ht="15.75" thickBot="1" x14ac:dyDescent="0.3">
      <c r="B3" s="18"/>
      <c r="C3" s="18"/>
      <c r="D3" s="18"/>
      <c r="E3" s="18"/>
      <c r="F3" s="18"/>
      <c r="G3" s="18"/>
      <c r="H3" s="18"/>
      <c r="I3" s="18"/>
      <c r="J3" s="18"/>
      <c r="K3" s="18"/>
      <c r="L3" s="18"/>
      <c r="M3" s="18"/>
      <c r="N3" s="18"/>
      <c r="O3" s="18"/>
      <c r="P3" s="18"/>
      <c r="Q3" s="18"/>
      <c r="R3" s="18"/>
      <c r="S3" s="18"/>
      <c r="T3" s="18"/>
      <c r="U3" s="18"/>
      <c r="V3" s="18"/>
      <c r="W3" s="18"/>
      <c r="X3" s="18"/>
      <c r="Y3" s="18"/>
      <c r="Z3" s="18"/>
      <c r="AA3" s="18"/>
      <c r="AB3" s="18"/>
      <c r="AC3" s="18"/>
      <c r="AD3" s="18"/>
      <c r="AE3" s="18"/>
      <c r="AF3" s="18"/>
      <c r="AG3" s="18"/>
      <c r="AH3" s="18"/>
      <c r="AI3" s="18"/>
      <c r="AJ3" s="18"/>
      <c r="AK3" s="18"/>
      <c r="AL3" s="18"/>
      <c r="AM3" s="18"/>
      <c r="AN3" s="18"/>
      <c r="AO3" s="18"/>
      <c r="AP3" s="18"/>
      <c r="AQ3" s="18"/>
      <c r="AR3" s="18"/>
      <c r="AS3" s="18"/>
      <c r="AT3" s="18"/>
      <c r="AU3" s="18"/>
      <c r="AV3" s="18"/>
      <c r="AW3" s="18"/>
      <c r="AX3" s="18"/>
      <c r="AY3" s="18"/>
    </row>
    <row r="4" spans="1:53" ht="15.75" customHeight="1" thickBot="1" x14ac:dyDescent="0.3">
      <c r="A4" s="574" t="s">
        <v>14</v>
      </c>
      <c r="B4" s="17" t="s">
        <v>10</v>
      </c>
      <c r="C4" s="146">
        <v>44197</v>
      </c>
      <c r="D4" s="146">
        <v>44228</v>
      </c>
      <c r="E4" s="146">
        <v>44256</v>
      </c>
      <c r="F4" s="146">
        <v>44287</v>
      </c>
      <c r="G4" s="146">
        <v>44317</v>
      </c>
      <c r="H4" s="146">
        <v>44348</v>
      </c>
      <c r="I4" s="146">
        <v>44378</v>
      </c>
      <c r="J4" s="146">
        <v>44409</v>
      </c>
      <c r="K4" s="146">
        <v>44440</v>
      </c>
      <c r="L4" s="146">
        <v>44470</v>
      </c>
      <c r="M4" s="146">
        <v>44501</v>
      </c>
      <c r="N4" s="146">
        <v>44531</v>
      </c>
      <c r="O4" s="146">
        <v>44562</v>
      </c>
      <c r="P4" s="146">
        <v>44593</v>
      </c>
      <c r="Q4" s="146">
        <v>44621</v>
      </c>
      <c r="R4" s="146">
        <v>44652</v>
      </c>
      <c r="S4" s="146">
        <v>44682</v>
      </c>
      <c r="T4" s="146">
        <v>44713</v>
      </c>
      <c r="U4" s="146">
        <v>44743</v>
      </c>
      <c r="V4" s="146">
        <v>44774</v>
      </c>
      <c r="W4" s="146">
        <v>44805</v>
      </c>
      <c r="X4" s="146">
        <v>44835</v>
      </c>
      <c r="Y4" s="146">
        <v>44866</v>
      </c>
      <c r="Z4" s="146">
        <v>44896</v>
      </c>
      <c r="AA4" s="146">
        <v>44927</v>
      </c>
      <c r="AB4" s="146">
        <v>44958</v>
      </c>
      <c r="AC4" s="146">
        <v>44986</v>
      </c>
      <c r="AD4" s="146">
        <v>45017</v>
      </c>
      <c r="AE4" s="146">
        <v>45047</v>
      </c>
      <c r="AF4" s="146">
        <v>45078</v>
      </c>
      <c r="AG4" s="146">
        <v>45108</v>
      </c>
      <c r="AH4" s="146">
        <v>45139</v>
      </c>
      <c r="AI4" s="146">
        <v>45170</v>
      </c>
      <c r="AJ4" s="146">
        <v>45200</v>
      </c>
      <c r="AK4" s="146">
        <v>45231</v>
      </c>
      <c r="AL4" s="146">
        <v>45261</v>
      </c>
      <c r="AM4" s="146">
        <v>45292</v>
      </c>
      <c r="AN4" s="146">
        <v>45323</v>
      </c>
      <c r="AO4" s="146">
        <v>45352</v>
      </c>
      <c r="AP4" s="146">
        <v>45383</v>
      </c>
      <c r="AQ4" s="146">
        <v>45413</v>
      </c>
      <c r="AR4" s="146">
        <v>45444</v>
      </c>
      <c r="AS4" s="146">
        <v>45474</v>
      </c>
      <c r="AT4" s="146">
        <v>45505</v>
      </c>
      <c r="AU4" s="146">
        <v>45536</v>
      </c>
      <c r="AV4" s="146">
        <v>45566</v>
      </c>
      <c r="AW4" s="146">
        <v>45597</v>
      </c>
      <c r="AX4" s="146">
        <v>45627</v>
      </c>
      <c r="AY4" s="146">
        <v>45658</v>
      </c>
    </row>
    <row r="5" spans="1:53" ht="15" customHeight="1" x14ac:dyDescent="0.25">
      <c r="A5" s="575"/>
      <c r="B5" s="11" t="s">
        <v>20</v>
      </c>
      <c r="C5" s="3">
        <f>'BIZ kWh ENTRY'!AY180</f>
        <v>0</v>
      </c>
      <c r="D5" s="3">
        <f>'BIZ kWh ENTRY'!AZ180</f>
        <v>0</v>
      </c>
      <c r="E5" s="3">
        <f>'BIZ kWh ENTRY'!BA180</f>
        <v>0</v>
      </c>
      <c r="F5" s="3">
        <f>'BIZ kWh ENTRY'!BB180</f>
        <v>0</v>
      </c>
      <c r="G5" s="3">
        <f>'BIZ kWh ENTRY'!BC180</f>
        <v>0</v>
      </c>
      <c r="H5" s="3">
        <f>'BIZ kWh ENTRY'!BD180</f>
        <v>0</v>
      </c>
      <c r="I5" s="3">
        <f>'BIZ kWh ENTRY'!BE180</f>
        <v>0</v>
      </c>
      <c r="J5" s="3">
        <f>'BIZ kWh ENTRY'!BF180</f>
        <v>0</v>
      </c>
      <c r="K5" s="3">
        <f>'BIZ kWh ENTRY'!BG180</f>
        <v>0</v>
      </c>
      <c r="L5" s="3">
        <f>'BIZ kWh ENTRY'!BH180</f>
        <v>0</v>
      </c>
      <c r="M5" s="3">
        <f>'BIZ kWh ENTRY'!BI180</f>
        <v>0</v>
      </c>
      <c r="N5" s="3">
        <f>'BIZ kWh ENTRY'!BJ180</f>
        <v>0</v>
      </c>
      <c r="O5" s="153"/>
      <c r="P5" s="153"/>
      <c r="Q5" s="153"/>
      <c r="R5" s="153"/>
      <c r="S5" s="153"/>
      <c r="T5" s="153"/>
      <c r="U5" s="153"/>
      <c r="V5" s="153"/>
      <c r="W5" s="153"/>
      <c r="X5" s="153"/>
      <c r="Y5" s="153"/>
      <c r="Z5" s="153"/>
      <c r="AA5" s="153"/>
      <c r="AB5" s="153"/>
      <c r="AC5" s="153"/>
      <c r="AD5" s="153"/>
      <c r="AE5" s="153"/>
      <c r="AF5" s="153"/>
      <c r="AG5" s="153"/>
      <c r="AH5" s="153"/>
      <c r="AI5" s="153"/>
      <c r="AJ5" s="153"/>
      <c r="AK5" s="153"/>
      <c r="AL5" s="153"/>
      <c r="AM5" s="153"/>
      <c r="AN5" s="153"/>
      <c r="AO5" s="153"/>
      <c r="AP5" s="153"/>
      <c r="AQ5" s="153"/>
      <c r="AR5" s="153"/>
      <c r="AS5" s="153"/>
      <c r="AT5" s="153"/>
      <c r="AU5" s="153"/>
      <c r="AV5" s="153"/>
      <c r="AW5" s="153"/>
      <c r="AX5" s="153"/>
      <c r="AY5" s="153"/>
    </row>
    <row r="6" spans="1:53" x14ac:dyDescent="0.25">
      <c r="A6" s="575"/>
      <c r="B6" s="12" t="s">
        <v>0</v>
      </c>
      <c r="C6" s="3">
        <f>'BIZ kWh ENTRY'!AY181</f>
        <v>0</v>
      </c>
      <c r="D6" s="3">
        <f>'BIZ kWh ENTRY'!AZ181</f>
        <v>0</v>
      </c>
      <c r="E6" s="3">
        <f>'BIZ kWh ENTRY'!BA181</f>
        <v>0</v>
      </c>
      <c r="F6" s="3">
        <f>'BIZ kWh ENTRY'!BB181</f>
        <v>0</v>
      </c>
      <c r="G6" s="3">
        <f>'BIZ kWh ENTRY'!BC181</f>
        <v>0</v>
      </c>
      <c r="H6" s="3">
        <f>'BIZ kWh ENTRY'!BD181</f>
        <v>0</v>
      </c>
      <c r="I6" s="3">
        <f>'BIZ kWh ENTRY'!BE181</f>
        <v>0</v>
      </c>
      <c r="J6" s="3">
        <f>'BIZ kWh ENTRY'!BF181</f>
        <v>0</v>
      </c>
      <c r="K6" s="3">
        <f>'BIZ kWh ENTRY'!BG181</f>
        <v>0</v>
      </c>
      <c r="L6" s="3">
        <f>'BIZ kWh ENTRY'!BH181</f>
        <v>0</v>
      </c>
      <c r="M6" s="3">
        <f>'BIZ kWh ENTRY'!BI181</f>
        <v>0</v>
      </c>
      <c r="N6" s="3">
        <f>'BIZ kWh ENTRY'!BJ181</f>
        <v>0</v>
      </c>
      <c r="O6" s="153"/>
      <c r="P6" s="153"/>
      <c r="Q6" s="153"/>
      <c r="R6" s="153"/>
      <c r="S6" s="153"/>
      <c r="T6" s="153"/>
      <c r="U6" s="153"/>
      <c r="V6" s="153"/>
      <c r="W6" s="153"/>
      <c r="X6" s="153"/>
      <c r="Y6" s="153"/>
      <c r="Z6" s="153"/>
      <c r="AA6" s="153"/>
      <c r="AB6" s="153"/>
      <c r="AC6" s="153"/>
      <c r="AD6" s="153"/>
      <c r="AE6" s="153"/>
      <c r="AF6" s="153"/>
      <c r="AG6" s="153"/>
      <c r="AH6" s="153"/>
      <c r="AI6" s="153"/>
      <c r="AJ6" s="153"/>
      <c r="AK6" s="153"/>
      <c r="AL6" s="153"/>
      <c r="AM6" s="153"/>
      <c r="AN6" s="153"/>
      <c r="AO6" s="153"/>
      <c r="AP6" s="153"/>
      <c r="AQ6" s="153"/>
      <c r="AR6" s="153"/>
      <c r="AS6" s="153"/>
      <c r="AT6" s="153"/>
      <c r="AU6" s="153"/>
      <c r="AV6" s="153"/>
      <c r="AW6" s="153"/>
      <c r="AX6" s="153"/>
      <c r="AY6" s="153"/>
    </row>
    <row r="7" spans="1:53" x14ac:dyDescent="0.25">
      <c r="A7" s="575"/>
      <c r="B7" s="11" t="s">
        <v>21</v>
      </c>
      <c r="C7" s="3">
        <f>'BIZ kWh ENTRY'!AY182</f>
        <v>0</v>
      </c>
      <c r="D7" s="3">
        <f>'BIZ kWh ENTRY'!AZ182</f>
        <v>0</v>
      </c>
      <c r="E7" s="3">
        <f>'BIZ kWh ENTRY'!BA182</f>
        <v>0</v>
      </c>
      <c r="F7" s="3">
        <f>'BIZ kWh ENTRY'!BB182</f>
        <v>0</v>
      </c>
      <c r="G7" s="3">
        <f>'BIZ kWh ENTRY'!BC182</f>
        <v>0</v>
      </c>
      <c r="H7" s="3">
        <f>'BIZ kWh ENTRY'!BD182</f>
        <v>0</v>
      </c>
      <c r="I7" s="3">
        <f>'BIZ kWh ENTRY'!BE182</f>
        <v>0</v>
      </c>
      <c r="J7" s="3">
        <f>'BIZ kWh ENTRY'!BF182</f>
        <v>0</v>
      </c>
      <c r="K7" s="3">
        <f>'BIZ kWh ENTRY'!BG182</f>
        <v>0</v>
      </c>
      <c r="L7" s="3">
        <f>'BIZ kWh ENTRY'!BH182</f>
        <v>0</v>
      </c>
      <c r="M7" s="3">
        <f>'BIZ kWh ENTRY'!BI182</f>
        <v>0</v>
      </c>
      <c r="N7" s="3">
        <f>'BIZ kWh ENTRY'!BJ182</f>
        <v>0</v>
      </c>
      <c r="O7" s="153"/>
      <c r="P7" s="153"/>
      <c r="Q7" s="153"/>
      <c r="R7" s="153"/>
      <c r="S7" s="153"/>
      <c r="T7" s="153"/>
      <c r="U7" s="153"/>
      <c r="V7" s="153"/>
      <c r="W7" s="153"/>
      <c r="X7" s="153"/>
      <c r="Y7" s="153"/>
      <c r="Z7" s="153"/>
      <c r="AA7" s="153"/>
      <c r="AB7" s="153"/>
      <c r="AC7" s="153"/>
      <c r="AD7" s="153"/>
      <c r="AE7" s="153"/>
      <c r="AF7" s="153"/>
      <c r="AG7" s="153"/>
      <c r="AH7" s="153"/>
      <c r="AI7" s="153"/>
      <c r="AJ7" s="153"/>
      <c r="AK7" s="153"/>
      <c r="AL7" s="153"/>
      <c r="AM7" s="153"/>
      <c r="AN7" s="153"/>
      <c r="AO7" s="153"/>
      <c r="AP7" s="153"/>
      <c r="AQ7" s="153"/>
      <c r="AR7" s="153"/>
      <c r="AS7" s="153"/>
      <c r="AT7" s="153"/>
      <c r="AU7" s="153"/>
      <c r="AV7" s="153"/>
      <c r="AW7" s="153"/>
      <c r="AX7" s="153"/>
      <c r="AY7" s="153"/>
    </row>
    <row r="8" spans="1:53" x14ac:dyDescent="0.25">
      <c r="A8" s="575"/>
      <c r="B8" s="11" t="s">
        <v>1</v>
      </c>
      <c r="C8" s="3">
        <f>'BIZ kWh ENTRY'!AY183</f>
        <v>0</v>
      </c>
      <c r="D8" s="3">
        <f>'BIZ kWh ENTRY'!AZ183</f>
        <v>0</v>
      </c>
      <c r="E8" s="3">
        <f>'BIZ kWh ENTRY'!BA183</f>
        <v>0</v>
      </c>
      <c r="F8" s="3">
        <f>'BIZ kWh ENTRY'!BB183</f>
        <v>0</v>
      </c>
      <c r="G8" s="3">
        <f>'BIZ kWh ENTRY'!BC183</f>
        <v>0</v>
      </c>
      <c r="H8" s="3">
        <f>'BIZ kWh ENTRY'!BD183</f>
        <v>0</v>
      </c>
      <c r="I8" s="3">
        <f>'BIZ kWh ENTRY'!BE183</f>
        <v>0</v>
      </c>
      <c r="J8" s="3">
        <f>'BIZ kWh ENTRY'!BF183</f>
        <v>0</v>
      </c>
      <c r="K8" s="3">
        <f>'BIZ kWh ENTRY'!BG183</f>
        <v>0</v>
      </c>
      <c r="L8" s="3">
        <f>'BIZ kWh ENTRY'!BH183</f>
        <v>0</v>
      </c>
      <c r="M8" s="3">
        <f>'BIZ kWh ENTRY'!BI183</f>
        <v>0</v>
      </c>
      <c r="N8" s="3">
        <f>'BIZ kWh ENTRY'!BJ183</f>
        <v>0</v>
      </c>
      <c r="O8" s="153"/>
      <c r="P8" s="153"/>
      <c r="Q8" s="153"/>
      <c r="R8" s="153"/>
      <c r="S8" s="153"/>
      <c r="T8" s="153"/>
      <c r="U8" s="153"/>
      <c r="V8" s="153"/>
      <c r="W8" s="153"/>
      <c r="X8" s="153"/>
      <c r="Y8" s="153"/>
      <c r="Z8" s="153"/>
      <c r="AA8" s="153"/>
      <c r="AB8" s="153"/>
      <c r="AC8" s="153"/>
      <c r="AD8" s="153"/>
      <c r="AE8" s="153"/>
      <c r="AF8" s="153"/>
      <c r="AG8" s="153"/>
      <c r="AH8" s="153"/>
      <c r="AI8" s="153"/>
      <c r="AJ8" s="153"/>
      <c r="AK8" s="153"/>
      <c r="AL8" s="153"/>
      <c r="AM8" s="153"/>
      <c r="AN8" s="153"/>
      <c r="AO8" s="153"/>
      <c r="AP8" s="153"/>
      <c r="AQ8" s="153"/>
      <c r="AR8" s="153"/>
      <c r="AS8" s="153"/>
      <c r="AT8" s="153"/>
      <c r="AU8" s="153"/>
      <c r="AV8" s="153"/>
      <c r="AW8" s="153"/>
      <c r="AX8" s="153"/>
      <c r="AY8" s="153"/>
    </row>
    <row r="9" spans="1:53" x14ac:dyDescent="0.25">
      <c r="A9" s="575"/>
      <c r="B9" s="12" t="s">
        <v>22</v>
      </c>
      <c r="C9" s="3">
        <f>'BIZ kWh ENTRY'!AY184</f>
        <v>0</v>
      </c>
      <c r="D9" s="3">
        <f>'BIZ kWh ENTRY'!AZ184</f>
        <v>0</v>
      </c>
      <c r="E9" s="3">
        <f>'BIZ kWh ENTRY'!BA184</f>
        <v>0</v>
      </c>
      <c r="F9" s="3">
        <f>'BIZ kWh ENTRY'!BB184</f>
        <v>0</v>
      </c>
      <c r="G9" s="3">
        <f>'BIZ kWh ENTRY'!BC184</f>
        <v>0</v>
      </c>
      <c r="H9" s="3">
        <f>'BIZ kWh ENTRY'!BD184</f>
        <v>0</v>
      </c>
      <c r="I9" s="3">
        <f>'BIZ kWh ENTRY'!BE184</f>
        <v>0</v>
      </c>
      <c r="J9" s="3">
        <f>'BIZ kWh ENTRY'!BF184</f>
        <v>0</v>
      </c>
      <c r="K9" s="3">
        <f>'BIZ kWh ENTRY'!BG184</f>
        <v>0</v>
      </c>
      <c r="L9" s="3">
        <f>'BIZ kWh ENTRY'!BH184</f>
        <v>0</v>
      </c>
      <c r="M9" s="3">
        <f>'BIZ kWh ENTRY'!BI184</f>
        <v>0</v>
      </c>
      <c r="N9" s="3">
        <f>'BIZ kWh ENTRY'!BJ184</f>
        <v>0</v>
      </c>
      <c r="O9" s="153"/>
      <c r="P9" s="153"/>
      <c r="Q9" s="153"/>
      <c r="R9" s="153"/>
      <c r="S9" s="153"/>
      <c r="T9" s="153"/>
      <c r="U9" s="153"/>
      <c r="V9" s="153"/>
      <c r="W9" s="153"/>
      <c r="X9" s="153"/>
      <c r="Y9" s="153"/>
      <c r="Z9" s="153"/>
      <c r="AA9" s="153"/>
      <c r="AB9" s="153"/>
      <c r="AC9" s="153"/>
      <c r="AD9" s="153"/>
      <c r="AE9" s="153"/>
      <c r="AF9" s="153"/>
      <c r="AG9" s="153"/>
      <c r="AH9" s="153"/>
      <c r="AI9" s="153"/>
      <c r="AJ9" s="153"/>
      <c r="AK9" s="153"/>
      <c r="AL9" s="153"/>
      <c r="AM9" s="153"/>
      <c r="AN9" s="153"/>
      <c r="AO9" s="153"/>
      <c r="AP9" s="153"/>
      <c r="AQ9" s="153"/>
      <c r="AR9" s="153"/>
      <c r="AS9" s="153"/>
      <c r="AT9" s="153"/>
      <c r="AU9" s="153"/>
      <c r="AV9" s="153"/>
      <c r="AW9" s="153"/>
      <c r="AX9" s="153"/>
      <c r="AY9" s="153"/>
    </row>
    <row r="10" spans="1:53" x14ac:dyDescent="0.25">
      <c r="A10" s="575"/>
      <c r="B10" s="11" t="s">
        <v>9</v>
      </c>
      <c r="C10" s="3">
        <f>'BIZ kWh ENTRY'!AY185</f>
        <v>0</v>
      </c>
      <c r="D10" s="3">
        <f>'BIZ kWh ENTRY'!AZ185</f>
        <v>0</v>
      </c>
      <c r="E10" s="3">
        <f>'BIZ kWh ENTRY'!BA185</f>
        <v>0</v>
      </c>
      <c r="F10" s="3">
        <f>'BIZ kWh ENTRY'!BB185</f>
        <v>0</v>
      </c>
      <c r="G10" s="3">
        <f>'BIZ kWh ENTRY'!BC185</f>
        <v>0</v>
      </c>
      <c r="H10" s="3">
        <f>'BIZ kWh ENTRY'!BD185</f>
        <v>0</v>
      </c>
      <c r="I10" s="3">
        <f>'BIZ kWh ENTRY'!BE185</f>
        <v>0</v>
      </c>
      <c r="J10" s="3">
        <f>'BIZ kWh ENTRY'!BF185</f>
        <v>0</v>
      </c>
      <c r="K10" s="3">
        <f>'BIZ kWh ENTRY'!BG185</f>
        <v>0</v>
      </c>
      <c r="L10" s="3">
        <f>'BIZ kWh ENTRY'!BH185</f>
        <v>0</v>
      </c>
      <c r="M10" s="3">
        <f>'BIZ kWh ENTRY'!BI185</f>
        <v>0</v>
      </c>
      <c r="N10" s="3">
        <f>'BIZ kWh ENTRY'!BJ185</f>
        <v>0</v>
      </c>
      <c r="O10" s="153"/>
      <c r="P10" s="153"/>
      <c r="Q10" s="153"/>
      <c r="R10" s="153"/>
      <c r="S10" s="153"/>
      <c r="T10" s="153"/>
      <c r="U10" s="153"/>
      <c r="V10" s="153"/>
      <c r="W10" s="153"/>
      <c r="X10" s="153"/>
      <c r="Y10" s="153"/>
      <c r="Z10" s="153"/>
      <c r="AA10" s="153"/>
      <c r="AB10" s="153"/>
      <c r="AC10" s="153"/>
      <c r="AD10" s="153"/>
      <c r="AE10" s="153"/>
      <c r="AF10" s="153"/>
      <c r="AG10" s="153"/>
      <c r="AH10" s="153"/>
      <c r="AI10" s="153"/>
      <c r="AJ10" s="153"/>
      <c r="AK10" s="153"/>
      <c r="AL10" s="153"/>
      <c r="AM10" s="153"/>
      <c r="AN10" s="153"/>
      <c r="AO10" s="153"/>
      <c r="AP10" s="153"/>
      <c r="AQ10" s="153"/>
      <c r="AR10" s="153"/>
      <c r="AS10" s="153"/>
      <c r="AT10" s="153"/>
      <c r="AU10" s="153"/>
      <c r="AV10" s="153"/>
      <c r="AW10" s="153"/>
      <c r="AX10" s="153"/>
      <c r="AY10" s="153"/>
    </row>
    <row r="11" spans="1:53" x14ac:dyDescent="0.25">
      <c r="A11" s="575"/>
      <c r="B11" s="11" t="s">
        <v>3</v>
      </c>
      <c r="C11" s="3">
        <f>'BIZ kWh ENTRY'!AY186</f>
        <v>0</v>
      </c>
      <c r="D11" s="3">
        <f>'BIZ kWh ENTRY'!AZ186</f>
        <v>0</v>
      </c>
      <c r="E11" s="3">
        <f>'BIZ kWh ENTRY'!BA186</f>
        <v>0</v>
      </c>
      <c r="F11" s="3">
        <f>'BIZ kWh ENTRY'!BB186</f>
        <v>0</v>
      </c>
      <c r="G11" s="3">
        <f>'BIZ kWh ENTRY'!BC186</f>
        <v>0</v>
      </c>
      <c r="H11" s="3">
        <f>'BIZ kWh ENTRY'!BD186</f>
        <v>0</v>
      </c>
      <c r="I11" s="3">
        <f>'BIZ kWh ENTRY'!BE186</f>
        <v>0</v>
      </c>
      <c r="J11" s="3">
        <f>'BIZ kWh ENTRY'!BF186</f>
        <v>0</v>
      </c>
      <c r="K11" s="3">
        <f>'BIZ kWh ENTRY'!BG186</f>
        <v>0</v>
      </c>
      <c r="L11" s="3">
        <f>'BIZ kWh ENTRY'!BH186</f>
        <v>0</v>
      </c>
      <c r="M11" s="3">
        <f>'BIZ kWh ENTRY'!BI186</f>
        <v>0</v>
      </c>
      <c r="N11" s="3">
        <f>'BIZ kWh ENTRY'!BJ186</f>
        <v>0</v>
      </c>
      <c r="O11" s="153"/>
      <c r="P11" s="153"/>
      <c r="Q11" s="153"/>
      <c r="R11" s="153"/>
      <c r="S11" s="153"/>
      <c r="T11" s="153"/>
      <c r="U11" s="153"/>
      <c r="V11" s="153"/>
      <c r="W11" s="153"/>
      <c r="X11" s="153"/>
      <c r="Y11" s="153"/>
      <c r="Z11" s="153"/>
      <c r="AA11" s="153"/>
      <c r="AB11" s="153"/>
      <c r="AC11" s="153"/>
      <c r="AD11" s="153"/>
      <c r="AE11" s="153"/>
      <c r="AF11" s="153"/>
      <c r="AG11" s="153"/>
      <c r="AH11" s="153"/>
      <c r="AI11" s="153"/>
      <c r="AJ11" s="153"/>
      <c r="AK11" s="153"/>
      <c r="AL11" s="153"/>
      <c r="AM11" s="153"/>
      <c r="AN11" s="153"/>
      <c r="AO11" s="153"/>
      <c r="AP11" s="153"/>
      <c r="AQ11" s="153"/>
      <c r="AR11" s="153"/>
      <c r="AS11" s="153"/>
      <c r="AT11" s="153"/>
      <c r="AU11" s="153"/>
      <c r="AV11" s="153"/>
      <c r="AW11" s="153"/>
      <c r="AX11" s="153"/>
      <c r="AY11" s="153"/>
    </row>
    <row r="12" spans="1:53" x14ac:dyDescent="0.25">
      <c r="A12" s="575"/>
      <c r="B12" s="11" t="s">
        <v>4</v>
      </c>
      <c r="C12" s="3">
        <f>'BIZ kWh ENTRY'!AY187</f>
        <v>0</v>
      </c>
      <c r="D12" s="3">
        <f>'BIZ kWh ENTRY'!AZ187</f>
        <v>0</v>
      </c>
      <c r="E12" s="3">
        <f>'BIZ kWh ENTRY'!BA187</f>
        <v>0</v>
      </c>
      <c r="F12" s="3">
        <f>'BIZ kWh ENTRY'!BB187</f>
        <v>0</v>
      </c>
      <c r="G12" s="3">
        <f>'BIZ kWh ENTRY'!BC187</f>
        <v>0</v>
      </c>
      <c r="H12" s="3">
        <f>'BIZ kWh ENTRY'!BD187</f>
        <v>0</v>
      </c>
      <c r="I12" s="3">
        <f>'BIZ kWh ENTRY'!BE187</f>
        <v>0</v>
      </c>
      <c r="J12" s="3">
        <f>'BIZ kWh ENTRY'!BF187</f>
        <v>0</v>
      </c>
      <c r="K12" s="3">
        <f>'BIZ kWh ENTRY'!BG187</f>
        <v>0</v>
      </c>
      <c r="L12" s="3">
        <f>'BIZ kWh ENTRY'!BH187</f>
        <v>0</v>
      </c>
      <c r="M12" s="3">
        <f>'BIZ kWh ENTRY'!BI187</f>
        <v>0</v>
      </c>
      <c r="N12" s="3">
        <f>'BIZ kWh ENTRY'!BJ187</f>
        <v>0</v>
      </c>
      <c r="O12" s="153"/>
      <c r="P12" s="153"/>
      <c r="Q12" s="153"/>
      <c r="R12" s="153"/>
      <c r="S12" s="153"/>
      <c r="T12" s="153"/>
      <c r="U12" s="153"/>
      <c r="V12" s="153"/>
      <c r="W12" s="153"/>
      <c r="X12" s="153"/>
      <c r="Y12" s="153"/>
      <c r="Z12" s="153"/>
      <c r="AA12" s="153"/>
      <c r="AB12" s="153"/>
      <c r="AC12" s="153"/>
      <c r="AD12" s="153"/>
      <c r="AE12" s="153"/>
      <c r="AF12" s="153"/>
      <c r="AG12" s="153"/>
      <c r="AH12" s="153"/>
      <c r="AI12" s="153"/>
      <c r="AJ12" s="153"/>
      <c r="AK12" s="153"/>
      <c r="AL12" s="153"/>
      <c r="AM12" s="153"/>
      <c r="AN12" s="153"/>
      <c r="AO12" s="153"/>
      <c r="AP12" s="153"/>
      <c r="AQ12" s="153"/>
      <c r="AR12" s="153"/>
      <c r="AS12" s="153"/>
      <c r="AT12" s="153"/>
      <c r="AU12" s="153"/>
      <c r="AV12" s="153"/>
      <c r="AW12" s="153"/>
      <c r="AX12" s="153"/>
      <c r="AY12" s="153"/>
    </row>
    <row r="13" spans="1:53" x14ac:dyDescent="0.25">
      <c r="A13" s="575"/>
      <c r="B13" s="11" t="s">
        <v>5</v>
      </c>
      <c r="C13" s="3">
        <f>'BIZ kWh ENTRY'!AY188</f>
        <v>0</v>
      </c>
      <c r="D13" s="3">
        <f>'BIZ kWh ENTRY'!AZ188</f>
        <v>0</v>
      </c>
      <c r="E13" s="3">
        <f>'BIZ kWh ENTRY'!BA188</f>
        <v>0</v>
      </c>
      <c r="F13" s="3">
        <f>'BIZ kWh ENTRY'!BB188</f>
        <v>0</v>
      </c>
      <c r="G13" s="3">
        <f>'BIZ kWh ENTRY'!BC188</f>
        <v>0</v>
      </c>
      <c r="H13" s="3">
        <f>'BIZ kWh ENTRY'!BD188</f>
        <v>0</v>
      </c>
      <c r="I13" s="3">
        <f>'BIZ kWh ENTRY'!BE188</f>
        <v>0</v>
      </c>
      <c r="J13" s="3">
        <f>'BIZ kWh ENTRY'!BF188</f>
        <v>0</v>
      </c>
      <c r="K13" s="3">
        <f>'BIZ kWh ENTRY'!BG188</f>
        <v>0</v>
      </c>
      <c r="L13" s="3">
        <f>'BIZ kWh ENTRY'!BH188</f>
        <v>0</v>
      </c>
      <c r="M13" s="3">
        <f>'BIZ kWh ENTRY'!BI188</f>
        <v>0</v>
      </c>
      <c r="N13" s="3">
        <f>'BIZ kWh ENTRY'!BJ188</f>
        <v>0</v>
      </c>
      <c r="O13" s="153"/>
      <c r="P13" s="153"/>
      <c r="Q13" s="153"/>
      <c r="R13" s="153"/>
      <c r="S13" s="153"/>
      <c r="T13" s="153"/>
      <c r="U13" s="153"/>
      <c r="V13" s="153"/>
      <c r="W13" s="153"/>
      <c r="X13" s="153"/>
      <c r="Y13" s="153"/>
      <c r="Z13" s="153"/>
      <c r="AA13" s="153"/>
      <c r="AB13" s="153"/>
      <c r="AC13" s="153"/>
      <c r="AD13" s="153"/>
      <c r="AE13" s="153"/>
      <c r="AF13" s="153"/>
      <c r="AG13" s="153"/>
      <c r="AH13" s="153"/>
      <c r="AI13" s="153"/>
      <c r="AJ13" s="153"/>
      <c r="AK13" s="153"/>
      <c r="AL13" s="153"/>
      <c r="AM13" s="153"/>
      <c r="AN13" s="153"/>
      <c r="AO13" s="153"/>
      <c r="AP13" s="153"/>
      <c r="AQ13" s="153"/>
      <c r="AR13" s="153"/>
      <c r="AS13" s="153"/>
      <c r="AT13" s="153"/>
      <c r="AU13" s="153"/>
      <c r="AV13" s="153"/>
      <c r="AW13" s="153"/>
      <c r="AX13" s="153"/>
      <c r="AY13" s="153"/>
    </row>
    <row r="14" spans="1:53" x14ac:dyDescent="0.25">
      <c r="A14" s="575"/>
      <c r="B14" s="11" t="s">
        <v>23</v>
      </c>
      <c r="C14" s="3">
        <f>'BIZ kWh ENTRY'!AY189</f>
        <v>0</v>
      </c>
      <c r="D14" s="3">
        <f>'BIZ kWh ENTRY'!AZ189</f>
        <v>0</v>
      </c>
      <c r="E14" s="3">
        <f>'BIZ kWh ENTRY'!BA189</f>
        <v>0</v>
      </c>
      <c r="F14" s="3">
        <f>'BIZ kWh ENTRY'!BB189</f>
        <v>0</v>
      </c>
      <c r="G14" s="3">
        <f>'BIZ kWh ENTRY'!BC189</f>
        <v>0</v>
      </c>
      <c r="H14" s="3">
        <f>'BIZ kWh ENTRY'!BD189</f>
        <v>0</v>
      </c>
      <c r="I14" s="3">
        <f>'BIZ kWh ENTRY'!BE189</f>
        <v>0</v>
      </c>
      <c r="J14" s="3">
        <f>'BIZ kWh ENTRY'!BF189</f>
        <v>0</v>
      </c>
      <c r="K14" s="3">
        <f>'BIZ kWh ENTRY'!BG189</f>
        <v>0</v>
      </c>
      <c r="L14" s="3">
        <f>'BIZ kWh ENTRY'!BH189</f>
        <v>0</v>
      </c>
      <c r="M14" s="3">
        <f>'BIZ kWh ENTRY'!BI189</f>
        <v>0</v>
      </c>
      <c r="N14" s="3">
        <f>'BIZ kWh ENTRY'!BJ189</f>
        <v>0</v>
      </c>
      <c r="O14" s="153"/>
      <c r="P14" s="153"/>
      <c r="Q14" s="153"/>
      <c r="R14" s="153"/>
      <c r="S14" s="153"/>
      <c r="T14" s="153"/>
      <c r="U14" s="153"/>
      <c r="V14" s="153"/>
      <c r="W14" s="153"/>
      <c r="X14" s="153"/>
      <c r="Y14" s="153"/>
      <c r="Z14" s="153"/>
      <c r="AA14" s="153"/>
      <c r="AB14" s="153"/>
      <c r="AC14" s="153"/>
      <c r="AD14" s="153"/>
      <c r="AE14" s="153"/>
      <c r="AF14" s="153"/>
      <c r="AG14" s="153"/>
      <c r="AH14" s="153"/>
      <c r="AI14" s="153"/>
      <c r="AJ14" s="153"/>
      <c r="AK14" s="153"/>
      <c r="AL14" s="153"/>
      <c r="AM14" s="153"/>
      <c r="AN14" s="153"/>
      <c r="AO14" s="153"/>
      <c r="AP14" s="153"/>
      <c r="AQ14" s="153"/>
      <c r="AR14" s="153"/>
      <c r="AS14" s="153"/>
      <c r="AT14" s="153"/>
      <c r="AU14" s="153"/>
      <c r="AV14" s="153"/>
      <c r="AW14" s="153"/>
      <c r="AX14" s="153"/>
      <c r="AY14" s="153"/>
    </row>
    <row r="15" spans="1:53" x14ac:dyDescent="0.25">
      <c r="A15" s="575"/>
      <c r="B15" s="11" t="s">
        <v>24</v>
      </c>
      <c r="C15" s="3">
        <f>'BIZ kWh ENTRY'!AY190</f>
        <v>0</v>
      </c>
      <c r="D15" s="3">
        <f>'BIZ kWh ENTRY'!AZ190</f>
        <v>0</v>
      </c>
      <c r="E15" s="3">
        <f>'BIZ kWh ENTRY'!BA190</f>
        <v>0</v>
      </c>
      <c r="F15" s="3">
        <f>'BIZ kWh ENTRY'!BB190</f>
        <v>0</v>
      </c>
      <c r="G15" s="3">
        <f>'BIZ kWh ENTRY'!BC190</f>
        <v>0</v>
      </c>
      <c r="H15" s="3">
        <f>'BIZ kWh ENTRY'!BD190</f>
        <v>0</v>
      </c>
      <c r="I15" s="3">
        <f>'BIZ kWh ENTRY'!BE190</f>
        <v>0</v>
      </c>
      <c r="J15" s="3">
        <f>'BIZ kWh ENTRY'!BF190</f>
        <v>0</v>
      </c>
      <c r="K15" s="3">
        <f>'BIZ kWh ENTRY'!BG190</f>
        <v>0</v>
      </c>
      <c r="L15" s="3">
        <f>'BIZ kWh ENTRY'!BH190</f>
        <v>0</v>
      </c>
      <c r="M15" s="3">
        <f>'BIZ kWh ENTRY'!BI190</f>
        <v>0</v>
      </c>
      <c r="N15" s="3">
        <f>'BIZ kWh ENTRY'!BJ190</f>
        <v>0</v>
      </c>
      <c r="O15" s="153"/>
      <c r="P15" s="153"/>
      <c r="Q15" s="153"/>
      <c r="R15" s="153"/>
      <c r="S15" s="153"/>
      <c r="T15" s="153"/>
      <c r="U15" s="153"/>
      <c r="V15" s="153"/>
      <c r="W15" s="153"/>
      <c r="X15" s="153"/>
      <c r="Y15" s="153"/>
      <c r="Z15" s="153"/>
      <c r="AA15" s="153"/>
      <c r="AB15" s="153"/>
      <c r="AC15" s="153"/>
      <c r="AD15" s="153"/>
      <c r="AE15" s="153"/>
      <c r="AF15" s="153"/>
      <c r="AG15" s="153"/>
      <c r="AH15" s="153"/>
      <c r="AI15" s="153"/>
      <c r="AJ15" s="153"/>
      <c r="AK15" s="153"/>
      <c r="AL15" s="153"/>
      <c r="AM15" s="153"/>
      <c r="AN15" s="153"/>
      <c r="AO15" s="153"/>
      <c r="AP15" s="153"/>
      <c r="AQ15" s="153"/>
      <c r="AR15" s="153"/>
      <c r="AS15" s="153"/>
      <c r="AT15" s="153"/>
      <c r="AU15" s="153"/>
      <c r="AV15" s="153"/>
      <c r="AW15" s="153"/>
      <c r="AX15" s="153"/>
      <c r="AY15" s="153"/>
    </row>
    <row r="16" spans="1:53" x14ac:dyDescent="0.25">
      <c r="A16" s="575"/>
      <c r="B16" s="11" t="s">
        <v>7</v>
      </c>
      <c r="C16" s="3">
        <f>'BIZ kWh ENTRY'!AY191</f>
        <v>0</v>
      </c>
      <c r="D16" s="3">
        <f>'BIZ kWh ENTRY'!AZ191</f>
        <v>0</v>
      </c>
      <c r="E16" s="3">
        <f>'BIZ kWh ENTRY'!BA191</f>
        <v>0</v>
      </c>
      <c r="F16" s="3">
        <f>'BIZ kWh ENTRY'!BB191</f>
        <v>0</v>
      </c>
      <c r="G16" s="3">
        <f>'BIZ kWh ENTRY'!BC191</f>
        <v>0</v>
      </c>
      <c r="H16" s="3">
        <f>'BIZ kWh ENTRY'!BD191</f>
        <v>0</v>
      </c>
      <c r="I16" s="3">
        <f>'BIZ kWh ENTRY'!BE191</f>
        <v>0</v>
      </c>
      <c r="J16" s="3">
        <f>'BIZ kWh ENTRY'!BF191</f>
        <v>0</v>
      </c>
      <c r="K16" s="3">
        <f>'BIZ kWh ENTRY'!BG191</f>
        <v>0</v>
      </c>
      <c r="L16" s="3">
        <f>'BIZ kWh ENTRY'!BH191</f>
        <v>0</v>
      </c>
      <c r="M16" s="3">
        <f>'BIZ kWh ENTRY'!BI191</f>
        <v>0</v>
      </c>
      <c r="N16" s="3">
        <f>'BIZ kWh ENTRY'!BJ191</f>
        <v>0</v>
      </c>
      <c r="O16" s="153"/>
      <c r="P16" s="153"/>
      <c r="Q16" s="153"/>
      <c r="R16" s="153"/>
      <c r="S16" s="153"/>
      <c r="T16" s="153"/>
      <c r="U16" s="153"/>
      <c r="V16" s="153"/>
      <c r="W16" s="153"/>
      <c r="X16" s="153"/>
      <c r="Y16" s="153"/>
      <c r="Z16" s="153"/>
      <c r="AA16" s="153"/>
      <c r="AB16" s="153"/>
      <c r="AC16" s="153"/>
      <c r="AD16" s="153"/>
      <c r="AE16" s="153"/>
      <c r="AF16" s="153"/>
      <c r="AG16" s="153"/>
      <c r="AH16" s="153"/>
      <c r="AI16" s="153"/>
      <c r="AJ16" s="153"/>
      <c r="AK16" s="153"/>
      <c r="AL16" s="153"/>
      <c r="AM16" s="153"/>
      <c r="AN16" s="153"/>
      <c r="AO16" s="153"/>
      <c r="AP16" s="153"/>
      <c r="AQ16" s="153"/>
      <c r="AR16" s="153"/>
      <c r="AS16" s="153"/>
      <c r="AT16" s="153"/>
      <c r="AU16" s="153"/>
      <c r="AV16" s="153"/>
      <c r="AW16" s="153"/>
      <c r="AX16" s="153"/>
      <c r="AY16" s="153"/>
    </row>
    <row r="17" spans="1:51" x14ac:dyDescent="0.25">
      <c r="A17" s="575"/>
      <c r="B17" s="11" t="s">
        <v>8</v>
      </c>
      <c r="C17" s="3">
        <f>'BIZ kWh ENTRY'!AY192</f>
        <v>0</v>
      </c>
      <c r="D17" s="3">
        <f>'BIZ kWh ENTRY'!AZ192</f>
        <v>0</v>
      </c>
      <c r="E17" s="3">
        <f>'BIZ kWh ENTRY'!BA192</f>
        <v>0</v>
      </c>
      <c r="F17" s="3">
        <f>'BIZ kWh ENTRY'!BB192</f>
        <v>0</v>
      </c>
      <c r="G17" s="3">
        <f>'BIZ kWh ENTRY'!BC192</f>
        <v>0</v>
      </c>
      <c r="H17" s="3">
        <f>'BIZ kWh ENTRY'!BD192</f>
        <v>0</v>
      </c>
      <c r="I17" s="3">
        <f>'BIZ kWh ENTRY'!BE192</f>
        <v>0</v>
      </c>
      <c r="J17" s="3">
        <f>'BIZ kWh ENTRY'!BF192</f>
        <v>0</v>
      </c>
      <c r="K17" s="3">
        <f>'BIZ kWh ENTRY'!BG192</f>
        <v>0</v>
      </c>
      <c r="L17" s="3">
        <f>'BIZ kWh ENTRY'!BH192</f>
        <v>0</v>
      </c>
      <c r="M17" s="3">
        <f>'BIZ kWh ENTRY'!BI192</f>
        <v>0</v>
      </c>
      <c r="N17" s="3">
        <f>'BIZ kWh ENTRY'!BJ192</f>
        <v>0</v>
      </c>
      <c r="O17" s="153"/>
      <c r="P17" s="153"/>
      <c r="Q17" s="153"/>
      <c r="R17" s="153"/>
      <c r="S17" s="153"/>
      <c r="T17" s="153"/>
      <c r="U17" s="153"/>
      <c r="V17" s="153"/>
      <c r="W17" s="153"/>
      <c r="X17" s="153"/>
      <c r="Y17" s="153"/>
      <c r="Z17" s="153"/>
      <c r="AA17" s="153"/>
      <c r="AB17" s="153"/>
      <c r="AC17" s="153"/>
      <c r="AD17" s="153"/>
      <c r="AE17" s="153"/>
      <c r="AF17" s="153"/>
      <c r="AG17" s="153"/>
      <c r="AH17" s="153"/>
      <c r="AI17" s="153"/>
      <c r="AJ17" s="153"/>
      <c r="AK17" s="153"/>
      <c r="AL17" s="153"/>
      <c r="AM17" s="153"/>
      <c r="AN17" s="153"/>
      <c r="AO17" s="153"/>
      <c r="AP17" s="153"/>
      <c r="AQ17" s="153"/>
      <c r="AR17" s="153"/>
      <c r="AS17" s="153"/>
      <c r="AT17" s="153"/>
      <c r="AU17" s="153"/>
      <c r="AV17" s="153"/>
      <c r="AW17" s="153"/>
      <c r="AX17" s="153"/>
      <c r="AY17" s="153"/>
    </row>
    <row r="18" spans="1:51" x14ac:dyDescent="0.25">
      <c r="A18" s="575"/>
      <c r="B18" s="11" t="s">
        <v>11</v>
      </c>
      <c r="C18" s="3"/>
      <c r="D18" s="3"/>
      <c r="E18" s="235"/>
      <c r="F18" s="235"/>
      <c r="G18" s="235"/>
      <c r="H18" s="235"/>
      <c r="I18" s="235"/>
      <c r="J18" s="235"/>
      <c r="K18" s="235"/>
      <c r="L18" s="235"/>
      <c r="M18" s="235"/>
      <c r="N18" s="235"/>
      <c r="O18" s="153"/>
      <c r="P18" s="153"/>
      <c r="Q18" s="153"/>
      <c r="R18" s="153"/>
      <c r="S18" s="153"/>
      <c r="T18" s="153"/>
      <c r="U18" s="153"/>
      <c r="V18" s="153"/>
      <c r="W18" s="153"/>
      <c r="X18" s="153"/>
      <c r="Y18" s="153"/>
      <c r="Z18" s="153"/>
      <c r="AA18" s="153"/>
      <c r="AB18" s="153"/>
      <c r="AC18" s="153"/>
      <c r="AD18" s="153"/>
      <c r="AE18" s="153"/>
      <c r="AF18" s="153"/>
      <c r="AG18" s="153"/>
      <c r="AH18" s="153"/>
      <c r="AI18" s="153"/>
      <c r="AJ18" s="153"/>
      <c r="AK18" s="153"/>
      <c r="AL18" s="153"/>
      <c r="AM18" s="153"/>
      <c r="AN18" s="153"/>
      <c r="AO18" s="153"/>
      <c r="AP18" s="153"/>
      <c r="AQ18" s="153"/>
      <c r="AR18" s="153"/>
      <c r="AS18" s="153"/>
      <c r="AT18" s="153"/>
      <c r="AU18" s="153"/>
      <c r="AV18" s="153"/>
      <c r="AW18" s="153"/>
      <c r="AX18" s="153"/>
      <c r="AY18" s="153"/>
    </row>
    <row r="19" spans="1:51" ht="15.75" thickBot="1" x14ac:dyDescent="0.3">
      <c r="A19" s="576"/>
      <c r="B19" s="188" t="str">
        <f>' LI 1M - RES'!B16</f>
        <v>Monthly kWh</v>
      </c>
      <c r="C19" s="236">
        <f>SUM(C5:C18)</f>
        <v>0</v>
      </c>
      <c r="D19" s="236">
        <f t="shared" ref="D19:AY19" si="1">SUM(D5:D18)</f>
        <v>0</v>
      </c>
      <c r="E19" s="236">
        <f t="shared" si="1"/>
        <v>0</v>
      </c>
      <c r="F19" s="236">
        <f t="shared" si="1"/>
        <v>0</v>
      </c>
      <c r="G19" s="236">
        <f t="shared" si="1"/>
        <v>0</v>
      </c>
      <c r="H19" s="236">
        <f t="shared" si="1"/>
        <v>0</v>
      </c>
      <c r="I19" s="236">
        <f t="shared" si="1"/>
        <v>0</v>
      </c>
      <c r="J19" s="236">
        <f t="shared" si="1"/>
        <v>0</v>
      </c>
      <c r="K19" s="236">
        <f t="shared" si="1"/>
        <v>0</v>
      </c>
      <c r="L19" s="236">
        <f t="shared" si="1"/>
        <v>0</v>
      </c>
      <c r="M19" s="236">
        <f t="shared" si="1"/>
        <v>0</v>
      </c>
      <c r="N19" s="236">
        <f t="shared" si="1"/>
        <v>0</v>
      </c>
      <c r="O19" s="237">
        <f t="shared" si="1"/>
        <v>0</v>
      </c>
      <c r="P19" s="237">
        <f t="shared" si="1"/>
        <v>0</v>
      </c>
      <c r="Q19" s="237">
        <f t="shared" si="1"/>
        <v>0</v>
      </c>
      <c r="R19" s="237">
        <f t="shared" si="1"/>
        <v>0</v>
      </c>
      <c r="S19" s="237">
        <f t="shared" si="1"/>
        <v>0</v>
      </c>
      <c r="T19" s="237">
        <f t="shared" si="1"/>
        <v>0</v>
      </c>
      <c r="U19" s="237">
        <f t="shared" si="1"/>
        <v>0</v>
      </c>
      <c r="V19" s="237">
        <f t="shared" si="1"/>
        <v>0</v>
      </c>
      <c r="W19" s="237">
        <f t="shared" si="1"/>
        <v>0</v>
      </c>
      <c r="X19" s="237">
        <f t="shared" si="1"/>
        <v>0</v>
      </c>
      <c r="Y19" s="237">
        <f t="shared" si="1"/>
        <v>0</v>
      </c>
      <c r="Z19" s="237">
        <f t="shared" si="1"/>
        <v>0</v>
      </c>
      <c r="AA19" s="237">
        <f t="shared" si="1"/>
        <v>0</v>
      </c>
      <c r="AB19" s="237">
        <f t="shared" si="1"/>
        <v>0</v>
      </c>
      <c r="AC19" s="237">
        <f t="shared" si="1"/>
        <v>0</v>
      </c>
      <c r="AD19" s="237">
        <f t="shared" si="1"/>
        <v>0</v>
      </c>
      <c r="AE19" s="237">
        <f t="shared" si="1"/>
        <v>0</v>
      </c>
      <c r="AF19" s="237">
        <f t="shared" si="1"/>
        <v>0</v>
      </c>
      <c r="AG19" s="237">
        <f t="shared" si="1"/>
        <v>0</v>
      </c>
      <c r="AH19" s="237">
        <f t="shared" si="1"/>
        <v>0</v>
      </c>
      <c r="AI19" s="237">
        <f t="shared" si="1"/>
        <v>0</v>
      </c>
      <c r="AJ19" s="237">
        <f t="shared" si="1"/>
        <v>0</v>
      </c>
      <c r="AK19" s="237">
        <f t="shared" si="1"/>
        <v>0</v>
      </c>
      <c r="AL19" s="237">
        <f t="shared" si="1"/>
        <v>0</v>
      </c>
      <c r="AM19" s="237">
        <f t="shared" si="1"/>
        <v>0</v>
      </c>
      <c r="AN19" s="237">
        <f t="shared" si="1"/>
        <v>0</v>
      </c>
      <c r="AO19" s="237">
        <f t="shared" si="1"/>
        <v>0</v>
      </c>
      <c r="AP19" s="237">
        <f t="shared" si="1"/>
        <v>0</v>
      </c>
      <c r="AQ19" s="237">
        <f t="shared" si="1"/>
        <v>0</v>
      </c>
      <c r="AR19" s="237">
        <f t="shared" si="1"/>
        <v>0</v>
      </c>
      <c r="AS19" s="237">
        <f t="shared" si="1"/>
        <v>0</v>
      </c>
      <c r="AT19" s="237">
        <f t="shared" si="1"/>
        <v>0</v>
      </c>
      <c r="AU19" s="237">
        <f t="shared" si="1"/>
        <v>0</v>
      </c>
      <c r="AV19" s="237">
        <f t="shared" si="1"/>
        <v>0</v>
      </c>
      <c r="AW19" s="237">
        <f t="shared" si="1"/>
        <v>0</v>
      </c>
      <c r="AX19" s="237">
        <f t="shared" si="1"/>
        <v>0</v>
      </c>
      <c r="AY19" s="237">
        <f t="shared" si="1"/>
        <v>0</v>
      </c>
    </row>
    <row r="20" spans="1:51" x14ac:dyDescent="0.25">
      <c r="A20" s="250"/>
      <c r="B20" s="251"/>
      <c r="C20" s="9"/>
      <c r="D20" s="251"/>
      <c r="E20" s="9"/>
      <c r="F20" s="251"/>
      <c r="G20" s="251"/>
      <c r="H20" s="9"/>
      <c r="I20" s="251"/>
      <c r="J20" s="251"/>
      <c r="K20" s="9"/>
      <c r="L20" s="251"/>
      <c r="M20" s="251"/>
      <c r="N20" s="9"/>
      <c r="O20" s="251"/>
      <c r="P20" s="251"/>
      <c r="Q20" s="9"/>
      <c r="R20" s="251"/>
      <c r="S20" s="251"/>
      <c r="T20" s="9"/>
      <c r="U20" s="251"/>
      <c r="V20" s="251"/>
      <c r="W20" s="9"/>
      <c r="X20" s="251"/>
      <c r="Y20" s="251"/>
      <c r="Z20" s="9"/>
      <c r="AA20" s="251"/>
      <c r="AB20" s="251"/>
      <c r="AC20" s="9"/>
      <c r="AD20" s="251"/>
      <c r="AE20" s="251"/>
      <c r="AF20" s="9"/>
      <c r="AG20" s="251"/>
      <c r="AH20" s="251"/>
      <c r="AI20" s="9"/>
      <c r="AJ20" s="251"/>
      <c r="AK20" s="251"/>
      <c r="AL20" s="9"/>
      <c r="AM20" s="251"/>
      <c r="AN20" s="251"/>
      <c r="AO20" s="9"/>
      <c r="AP20" s="251"/>
      <c r="AQ20" s="251"/>
      <c r="AR20" s="9"/>
      <c r="AS20" s="251"/>
      <c r="AT20" s="251"/>
      <c r="AU20" s="9"/>
      <c r="AV20" s="251"/>
      <c r="AW20" s="251"/>
      <c r="AX20" s="9"/>
      <c r="AY20" s="251"/>
    </row>
    <row r="21" spans="1:51" ht="15.75" thickBot="1" x14ac:dyDescent="0.3">
      <c r="C21" s="130"/>
      <c r="D21" s="130"/>
      <c r="E21" s="130"/>
      <c r="F21" s="130"/>
      <c r="G21" s="130"/>
      <c r="H21" s="130"/>
      <c r="I21" s="130"/>
      <c r="J21" s="130"/>
      <c r="K21" s="130"/>
      <c r="L21" s="130"/>
      <c r="M21" s="130"/>
      <c r="N21" s="130"/>
      <c r="O21" s="130"/>
      <c r="P21" s="130"/>
      <c r="Q21" s="130"/>
      <c r="R21" s="130"/>
      <c r="S21" s="130"/>
      <c r="T21" s="130"/>
      <c r="U21" s="130"/>
      <c r="V21" s="130"/>
      <c r="W21" s="130"/>
      <c r="X21" s="130"/>
      <c r="Y21" s="130"/>
      <c r="Z21" s="130"/>
      <c r="AA21" s="130"/>
      <c r="AB21" s="130"/>
      <c r="AC21" s="130"/>
      <c r="AD21" s="130"/>
      <c r="AE21" s="130"/>
      <c r="AF21" s="130"/>
      <c r="AG21" s="130"/>
      <c r="AH21" s="130"/>
      <c r="AI21" s="130"/>
      <c r="AJ21" s="130"/>
      <c r="AK21" s="130"/>
      <c r="AL21" s="130"/>
      <c r="AM21" s="130"/>
      <c r="AN21" s="130"/>
      <c r="AO21" s="130"/>
      <c r="AP21" s="130"/>
      <c r="AQ21" s="130"/>
      <c r="AR21" s="130"/>
      <c r="AS21" s="130"/>
      <c r="AT21" s="130"/>
      <c r="AU21" s="130"/>
      <c r="AV21" s="130"/>
      <c r="AW21" s="130"/>
      <c r="AX21" s="130"/>
      <c r="AY21" s="130"/>
    </row>
    <row r="22" spans="1:51" ht="16.5" thickBot="1" x14ac:dyDescent="0.3">
      <c r="A22" s="577" t="s">
        <v>15</v>
      </c>
      <c r="B22" s="17" t="str">
        <f t="shared" ref="B22" si="2">B4</f>
        <v>End Use</v>
      </c>
      <c r="C22" s="146">
        <f>C$4</f>
        <v>44197</v>
      </c>
      <c r="D22" s="146">
        <f t="shared" ref="D22:AY22" si="3">D$4</f>
        <v>44228</v>
      </c>
      <c r="E22" s="146">
        <f t="shared" si="3"/>
        <v>44256</v>
      </c>
      <c r="F22" s="146">
        <f t="shared" si="3"/>
        <v>44287</v>
      </c>
      <c r="G22" s="146">
        <f t="shared" si="3"/>
        <v>44317</v>
      </c>
      <c r="H22" s="146">
        <f t="shared" si="3"/>
        <v>44348</v>
      </c>
      <c r="I22" s="146">
        <f t="shared" si="3"/>
        <v>44378</v>
      </c>
      <c r="J22" s="146">
        <f t="shared" si="3"/>
        <v>44409</v>
      </c>
      <c r="K22" s="146">
        <f t="shared" si="3"/>
        <v>44440</v>
      </c>
      <c r="L22" s="146">
        <f t="shared" si="3"/>
        <v>44470</v>
      </c>
      <c r="M22" s="146">
        <f t="shared" si="3"/>
        <v>44501</v>
      </c>
      <c r="N22" s="146">
        <f t="shared" si="3"/>
        <v>44531</v>
      </c>
      <c r="O22" s="146">
        <f t="shared" si="3"/>
        <v>44562</v>
      </c>
      <c r="P22" s="146">
        <f t="shared" si="3"/>
        <v>44593</v>
      </c>
      <c r="Q22" s="146">
        <f t="shared" si="3"/>
        <v>44621</v>
      </c>
      <c r="R22" s="146">
        <f t="shared" si="3"/>
        <v>44652</v>
      </c>
      <c r="S22" s="146">
        <f t="shared" si="3"/>
        <v>44682</v>
      </c>
      <c r="T22" s="146">
        <f t="shared" si="3"/>
        <v>44713</v>
      </c>
      <c r="U22" s="146">
        <f t="shared" si="3"/>
        <v>44743</v>
      </c>
      <c r="V22" s="146">
        <f t="shared" si="3"/>
        <v>44774</v>
      </c>
      <c r="W22" s="146">
        <f t="shared" si="3"/>
        <v>44805</v>
      </c>
      <c r="X22" s="146">
        <f t="shared" si="3"/>
        <v>44835</v>
      </c>
      <c r="Y22" s="146">
        <f t="shared" si="3"/>
        <v>44866</v>
      </c>
      <c r="Z22" s="146">
        <f t="shared" si="3"/>
        <v>44896</v>
      </c>
      <c r="AA22" s="146">
        <f t="shared" si="3"/>
        <v>44927</v>
      </c>
      <c r="AB22" s="146">
        <f t="shared" si="3"/>
        <v>44958</v>
      </c>
      <c r="AC22" s="146">
        <f t="shared" si="3"/>
        <v>44986</v>
      </c>
      <c r="AD22" s="146">
        <f t="shared" si="3"/>
        <v>45017</v>
      </c>
      <c r="AE22" s="146">
        <f t="shared" si="3"/>
        <v>45047</v>
      </c>
      <c r="AF22" s="146">
        <f t="shared" si="3"/>
        <v>45078</v>
      </c>
      <c r="AG22" s="146">
        <f t="shared" si="3"/>
        <v>45108</v>
      </c>
      <c r="AH22" s="146">
        <f t="shared" si="3"/>
        <v>45139</v>
      </c>
      <c r="AI22" s="146">
        <f t="shared" si="3"/>
        <v>45170</v>
      </c>
      <c r="AJ22" s="146">
        <f t="shared" si="3"/>
        <v>45200</v>
      </c>
      <c r="AK22" s="146">
        <f t="shared" si="3"/>
        <v>45231</v>
      </c>
      <c r="AL22" s="146">
        <f t="shared" si="3"/>
        <v>45261</v>
      </c>
      <c r="AM22" s="146">
        <f t="shared" si="3"/>
        <v>45292</v>
      </c>
      <c r="AN22" s="146">
        <f t="shared" si="3"/>
        <v>45323</v>
      </c>
      <c r="AO22" s="146">
        <f t="shared" si="3"/>
        <v>45352</v>
      </c>
      <c r="AP22" s="146">
        <f t="shared" si="3"/>
        <v>45383</v>
      </c>
      <c r="AQ22" s="146">
        <f t="shared" si="3"/>
        <v>45413</v>
      </c>
      <c r="AR22" s="146">
        <f t="shared" si="3"/>
        <v>45444</v>
      </c>
      <c r="AS22" s="146">
        <f t="shared" si="3"/>
        <v>45474</v>
      </c>
      <c r="AT22" s="146">
        <f t="shared" si="3"/>
        <v>45505</v>
      </c>
      <c r="AU22" s="146">
        <f t="shared" si="3"/>
        <v>45536</v>
      </c>
      <c r="AV22" s="146">
        <f t="shared" si="3"/>
        <v>45566</v>
      </c>
      <c r="AW22" s="146">
        <f t="shared" si="3"/>
        <v>45597</v>
      </c>
      <c r="AX22" s="146">
        <f t="shared" si="3"/>
        <v>45627</v>
      </c>
      <c r="AY22" s="146">
        <f t="shared" si="3"/>
        <v>45658</v>
      </c>
    </row>
    <row r="23" spans="1:51" ht="15" customHeight="1" x14ac:dyDescent="0.25">
      <c r="A23" s="578"/>
      <c r="B23" s="11" t="str">
        <f t="shared" ref="B23:C37" si="4">B5</f>
        <v>Air Comp</v>
      </c>
      <c r="C23" s="3">
        <f>C5</f>
        <v>0</v>
      </c>
      <c r="D23" s="3">
        <f>IF(SUM($C$19:$N$19)=0,0,C23+D5)</f>
        <v>0</v>
      </c>
      <c r="E23" s="3">
        <f t="shared" ref="E23:AY23" si="5">IF(SUM($C$19:$N$19)=0,0,D23+E5)</f>
        <v>0</v>
      </c>
      <c r="F23" s="348">
        <f t="shared" si="5"/>
        <v>0</v>
      </c>
      <c r="G23" s="3">
        <f t="shared" si="5"/>
        <v>0</v>
      </c>
      <c r="H23" s="3">
        <f t="shared" si="5"/>
        <v>0</v>
      </c>
      <c r="I23" s="3">
        <f t="shared" si="5"/>
        <v>0</v>
      </c>
      <c r="J23" s="3">
        <f t="shared" si="5"/>
        <v>0</v>
      </c>
      <c r="K23" s="3">
        <f t="shared" si="5"/>
        <v>0</v>
      </c>
      <c r="L23" s="3">
        <f t="shared" si="5"/>
        <v>0</v>
      </c>
      <c r="M23" s="3">
        <f t="shared" si="5"/>
        <v>0</v>
      </c>
      <c r="N23" s="3">
        <f t="shared" si="5"/>
        <v>0</v>
      </c>
      <c r="O23" s="3">
        <f t="shared" si="5"/>
        <v>0</v>
      </c>
      <c r="P23" s="3">
        <f t="shared" si="5"/>
        <v>0</v>
      </c>
      <c r="Q23" s="3">
        <f t="shared" si="5"/>
        <v>0</v>
      </c>
      <c r="R23" s="3">
        <f t="shared" si="5"/>
        <v>0</v>
      </c>
      <c r="S23" s="3">
        <f t="shared" si="5"/>
        <v>0</v>
      </c>
      <c r="T23" s="3">
        <f t="shared" si="5"/>
        <v>0</v>
      </c>
      <c r="U23" s="3">
        <f t="shared" si="5"/>
        <v>0</v>
      </c>
      <c r="V23" s="3">
        <f t="shared" si="5"/>
        <v>0</v>
      </c>
      <c r="W23" s="3">
        <f t="shared" si="5"/>
        <v>0</v>
      </c>
      <c r="X23" s="3">
        <f t="shared" si="5"/>
        <v>0</v>
      </c>
      <c r="Y23" s="3">
        <f t="shared" si="5"/>
        <v>0</v>
      </c>
      <c r="Z23" s="462">
        <f t="shared" si="5"/>
        <v>0</v>
      </c>
      <c r="AA23" s="3">
        <f t="shared" si="5"/>
        <v>0</v>
      </c>
      <c r="AB23" s="3">
        <f t="shared" si="5"/>
        <v>0</v>
      </c>
      <c r="AC23" s="3">
        <f t="shared" si="5"/>
        <v>0</v>
      </c>
      <c r="AD23" s="3">
        <f t="shared" si="5"/>
        <v>0</v>
      </c>
      <c r="AE23" s="3">
        <f t="shared" si="5"/>
        <v>0</v>
      </c>
      <c r="AF23" s="3">
        <f t="shared" si="5"/>
        <v>0</v>
      </c>
      <c r="AG23" s="3">
        <f t="shared" si="5"/>
        <v>0</v>
      </c>
      <c r="AH23" s="3">
        <f t="shared" si="5"/>
        <v>0</v>
      </c>
      <c r="AI23" s="3">
        <f t="shared" si="5"/>
        <v>0</v>
      </c>
      <c r="AJ23" s="3">
        <f t="shared" si="5"/>
        <v>0</v>
      </c>
      <c r="AK23" s="3">
        <f t="shared" si="5"/>
        <v>0</v>
      </c>
      <c r="AL23" s="3">
        <f t="shared" si="5"/>
        <v>0</v>
      </c>
      <c r="AM23" s="3">
        <f t="shared" si="5"/>
        <v>0</v>
      </c>
      <c r="AN23" s="3">
        <f t="shared" si="5"/>
        <v>0</v>
      </c>
      <c r="AO23" s="3">
        <f t="shared" si="5"/>
        <v>0</v>
      </c>
      <c r="AP23" s="3">
        <f t="shared" si="5"/>
        <v>0</v>
      </c>
      <c r="AQ23" s="3">
        <f t="shared" si="5"/>
        <v>0</v>
      </c>
      <c r="AR23" s="3">
        <f t="shared" si="5"/>
        <v>0</v>
      </c>
      <c r="AS23" s="3">
        <f t="shared" si="5"/>
        <v>0</v>
      </c>
      <c r="AT23" s="3">
        <f t="shared" si="5"/>
        <v>0</v>
      </c>
      <c r="AU23" s="3">
        <f t="shared" si="5"/>
        <v>0</v>
      </c>
      <c r="AV23" s="3">
        <f t="shared" si="5"/>
        <v>0</v>
      </c>
      <c r="AW23" s="3">
        <f t="shared" si="5"/>
        <v>0</v>
      </c>
      <c r="AX23" s="3">
        <f t="shared" si="5"/>
        <v>0</v>
      </c>
      <c r="AY23" s="3">
        <f t="shared" si="5"/>
        <v>0</v>
      </c>
    </row>
    <row r="24" spans="1:51" x14ac:dyDescent="0.25">
      <c r="A24" s="578"/>
      <c r="B24" s="12" t="str">
        <f t="shared" si="4"/>
        <v>Building Shell</v>
      </c>
      <c r="C24" s="3">
        <f t="shared" si="4"/>
        <v>0</v>
      </c>
      <c r="D24" s="3">
        <f t="shared" ref="D24:AY24" si="6">IF(SUM($C$19:$N$19)=0,0,C24+D6)</f>
        <v>0</v>
      </c>
      <c r="E24" s="3">
        <f t="shared" si="6"/>
        <v>0</v>
      </c>
      <c r="F24" s="348">
        <f t="shared" si="6"/>
        <v>0</v>
      </c>
      <c r="G24" s="3">
        <f t="shared" si="6"/>
        <v>0</v>
      </c>
      <c r="H24" s="3">
        <f t="shared" si="6"/>
        <v>0</v>
      </c>
      <c r="I24" s="3">
        <f t="shared" si="6"/>
        <v>0</v>
      </c>
      <c r="J24" s="3">
        <f t="shared" si="6"/>
        <v>0</v>
      </c>
      <c r="K24" s="3">
        <f t="shared" si="6"/>
        <v>0</v>
      </c>
      <c r="L24" s="3">
        <f t="shared" si="6"/>
        <v>0</v>
      </c>
      <c r="M24" s="3">
        <f t="shared" si="6"/>
        <v>0</v>
      </c>
      <c r="N24" s="3">
        <f t="shared" si="6"/>
        <v>0</v>
      </c>
      <c r="O24" s="3">
        <f t="shared" si="6"/>
        <v>0</v>
      </c>
      <c r="P24" s="3">
        <f t="shared" si="6"/>
        <v>0</v>
      </c>
      <c r="Q24" s="3">
        <f t="shared" si="6"/>
        <v>0</v>
      </c>
      <c r="R24" s="3">
        <f t="shared" si="6"/>
        <v>0</v>
      </c>
      <c r="S24" s="3">
        <f t="shared" si="6"/>
        <v>0</v>
      </c>
      <c r="T24" s="3">
        <f t="shared" si="6"/>
        <v>0</v>
      </c>
      <c r="U24" s="3">
        <f t="shared" si="6"/>
        <v>0</v>
      </c>
      <c r="V24" s="3">
        <f t="shared" si="6"/>
        <v>0</v>
      </c>
      <c r="W24" s="3">
        <f t="shared" si="6"/>
        <v>0</v>
      </c>
      <c r="X24" s="3">
        <f t="shared" si="6"/>
        <v>0</v>
      </c>
      <c r="Y24" s="3">
        <f t="shared" si="6"/>
        <v>0</v>
      </c>
      <c r="Z24" s="462">
        <f t="shared" si="6"/>
        <v>0</v>
      </c>
      <c r="AA24" s="3">
        <f t="shared" si="6"/>
        <v>0</v>
      </c>
      <c r="AB24" s="3">
        <f t="shared" si="6"/>
        <v>0</v>
      </c>
      <c r="AC24" s="3">
        <f t="shared" si="6"/>
        <v>0</v>
      </c>
      <c r="AD24" s="3">
        <f t="shared" si="6"/>
        <v>0</v>
      </c>
      <c r="AE24" s="3">
        <f t="shared" si="6"/>
        <v>0</v>
      </c>
      <c r="AF24" s="3">
        <f t="shared" si="6"/>
        <v>0</v>
      </c>
      <c r="AG24" s="3">
        <f t="shared" si="6"/>
        <v>0</v>
      </c>
      <c r="AH24" s="3">
        <f t="shared" si="6"/>
        <v>0</v>
      </c>
      <c r="AI24" s="3">
        <f t="shared" si="6"/>
        <v>0</v>
      </c>
      <c r="AJ24" s="3">
        <f t="shared" si="6"/>
        <v>0</v>
      </c>
      <c r="AK24" s="3">
        <f t="shared" si="6"/>
        <v>0</v>
      </c>
      <c r="AL24" s="3">
        <f t="shared" si="6"/>
        <v>0</v>
      </c>
      <c r="AM24" s="3">
        <f t="shared" si="6"/>
        <v>0</v>
      </c>
      <c r="AN24" s="3">
        <f t="shared" si="6"/>
        <v>0</v>
      </c>
      <c r="AO24" s="3">
        <f t="shared" si="6"/>
        <v>0</v>
      </c>
      <c r="AP24" s="3">
        <f t="shared" si="6"/>
        <v>0</v>
      </c>
      <c r="AQ24" s="3">
        <f t="shared" si="6"/>
        <v>0</v>
      </c>
      <c r="AR24" s="3">
        <f t="shared" si="6"/>
        <v>0</v>
      </c>
      <c r="AS24" s="3">
        <f t="shared" si="6"/>
        <v>0</v>
      </c>
      <c r="AT24" s="3">
        <f t="shared" si="6"/>
        <v>0</v>
      </c>
      <c r="AU24" s="3">
        <f t="shared" si="6"/>
        <v>0</v>
      </c>
      <c r="AV24" s="3">
        <f t="shared" si="6"/>
        <v>0</v>
      </c>
      <c r="AW24" s="3">
        <f t="shared" si="6"/>
        <v>0</v>
      </c>
      <c r="AX24" s="3">
        <f t="shared" si="6"/>
        <v>0</v>
      </c>
      <c r="AY24" s="3">
        <f t="shared" si="6"/>
        <v>0</v>
      </c>
    </row>
    <row r="25" spans="1:51" x14ac:dyDescent="0.25">
      <c r="A25" s="578"/>
      <c r="B25" s="11" t="str">
        <f t="shared" si="4"/>
        <v>Cooking</v>
      </c>
      <c r="C25" s="3">
        <f t="shared" si="4"/>
        <v>0</v>
      </c>
      <c r="D25" s="3">
        <f t="shared" ref="D25:AY25" si="7">IF(SUM($C$19:$N$19)=0,0,C25+D7)</f>
        <v>0</v>
      </c>
      <c r="E25" s="3">
        <f t="shared" si="7"/>
        <v>0</v>
      </c>
      <c r="F25" s="348">
        <f t="shared" si="7"/>
        <v>0</v>
      </c>
      <c r="G25" s="3">
        <f t="shared" si="7"/>
        <v>0</v>
      </c>
      <c r="H25" s="3">
        <f t="shared" si="7"/>
        <v>0</v>
      </c>
      <c r="I25" s="3">
        <f t="shared" si="7"/>
        <v>0</v>
      </c>
      <c r="J25" s="3">
        <f t="shared" si="7"/>
        <v>0</v>
      </c>
      <c r="K25" s="3">
        <f t="shared" si="7"/>
        <v>0</v>
      </c>
      <c r="L25" s="3">
        <f t="shared" si="7"/>
        <v>0</v>
      </c>
      <c r="M25" s="3">
        <f t="shared" si="7"/>
        <v>0</v>
      </c>
      <c r="N25" s="3">
        <f t="shared" si="7"/>
        <v>0</v>
      </c>
      <c r="O25" s="3">
        <f t="shared" si="7"/>
        <v>0</v>
      </c>
      <c r="P25" s="3">
        <f t="shared" si="7"/>
        <v>0</v>
      </c>
      <c r="Q25" s="3">
        <f t="shared" si="7"/>
        <v>0</v>
      </c>
      <c r="R25" s="3">
        <f t="shared" si="7"/>
        <v>0</v>
      </c>
      <c r="S25" s="3">
        <f t="shared" si="7"/>
        <v>0</v>
      </c>
      <c r="T25" s="3">
        <f t="shared" si="7"/>
        <v>0</v>
      </c>
      <c r="U25" s="3">
        <f t="shared" si="7"/>
        <v>0</v>
      </c>
      <c r="V25" s="3">
        <f t="shared" si="7"/>
        <v>0</v>
      </c>
      <c r="W25" s="3">
        <f t="shared" si="7"/>
        <v>0</v>
      </c>
      <c r="X25" s="3">
        <f t="shared" si="7"/>
        <v>0</v>
      </c>
      <c r="Y25" s="3">
        <f t="shared" si="7"/>
        <v>0</v>
      </c>
      <c r="Z25" s="462">
        <f t="shared" si="7"/>
        <v>0</v>
      </c>
      <c r="AA25" s="3">
        <f t="shared" si="7"/>
        <v>0</v>
      </c>
      <c r="AB25" s="3">
        <f t="shared" si="7"/>
        <v>0</v>
      </c>
      <c r="AC25" s="3">
        <f t="shared" si="7"/>
        <v>0</v>
      </c>
      <c r="AD25" s="3">
        <f t="shared" si="7"/>
        <v>0</v>
      </c>
      <c r="AE25" s="3">
        <f t="shared" si="7"/>
        <v>0</v>
      </c>
      <c r="AF25" s="3">
        <f t="shared" si="7"/>
        <v>0</v>
      </c>
      <c r="AG25" s="3">
        <f t="shared" si="7"/>
        <v>0</v>
      </c>
      <c r="AH25" s="3">
        <f t="shared" si="7"/>
        <v>0</v>
      </c>
      <c r="AI25" s="3">
        <f t="shared" si="7"/>
        <v>0</v>
      </c>
      <c r="AJ25" s="3">
        <f t="shared" si="7"/>
        <v>0</v>
      </c>
      <c r="AK25" s="3">
        <f t="shared" si="7"/>
        <v>0</v>
      </c>
      <c r="AL25" s="3">
        <f t="shared" si="7"/>
        <v>0</v>
      </c>
      <c r="AM25" s="3">
        <f t="shared" si="7"/>
        <v>0</v>
      </c>
      <c r="AN25" s="3">
        <f t="shared" si="7"/>
        <v>0</v>
      </c>
      <c r="AO25" s="3">
        <f t="shared" si="7"/>
        <v>0</v>
      </c>
      <c r="AP25" s="3">
        <f t="shared" si="7"/>
        <v>0</v>
      </c>
      <c r="AQ25" s="3">
        <f t="shared" si="7"/>
        <v>0</v>
      </c>
      <c r="AR25" s="3">
        <f t="shared" si="7"/>
        <v>0</v>
      </c>
      <c r="AS25" s="3">
        <f t="shared" si="7"/>
        <v>0</v>
      </c>
      <c r="AT25" s="3">
        <f t="shared" si="7"/>
        <v>0</v>
      </c>
      <c r="AU25" s="3">
        <f t="shared" si="7"/>
        <v>0</v>
      </c>
      <c r="AV25" s="3">
        <f t="shared" si="7"/>
        <v>0</v>
      </c>
      <c r="AW25" s="3">
        <f t="shared" si="7"/>
        <v>0</v>
      </c>
      <c r="AX25" s="3">
        <f t="shared" si="7"/>
        <v>0</v>
      </c>
      <c r="AY25" s="3">
        <f t="shared" si="7"/>
        <v>0</v>
      </c>
    </row>
    <row r="26" spans="1:51" x14ac:dyDescent="0.25">
      <c r="A26" s="578"/>
      <c r="B26" s="11" t="str">
        <f t="shared" si="4"/>
        <v>Cooling</v>
      </c>
      <c r="C26" s="3">
        <f t="shared" si="4"/>
        <v>0</v>
      </c>
      <c r="D26" s="3">
        <f t="shared" ref="D26:AY26" si="8">IF(SUM($C$19:$N$19)=0,0,C26+D8)</f>
        <v>0</v>
      </c>
      <c r="E26" s="3">
        <f t="shared" si="8"/>
        <v>0</v>
      </c>
      <c r="F26" s="348">
        <f t="shared" si="8"/>
        <v>0</v>
      </c>
      <c r="G26" s="3">
        <f t="shared" si="8"/>
        <v>0</v>
      </c>
      <c r="H26" s="3">
        <f t="shared" si="8"/>
        <v>0</v>
      </c>
      <c r="I26" s="3">
        <f t="shared" si="8"/>
        <v>0</v>
      </c>
      <c r="J26" s="3">
        <f t="shared" si="8"/>
        <v>0</v>
      </c>
      <c r="K26" s="3">
        <f t="shared" si="8"/>
        <v>0</v>
      </c>
      <c r="L26" s="3">
        <f t="shared" si="8"/>
        <v>0</v>
      </c>
      <c r="M26" s="3">
        <f t="shared" si="8"/>
        <v>0</v>
      </c>
      <c r="N26" s="3">
        <f t="shared" si="8"/>
        <v>0</v>
      </c>
      <c r="O26" s="3">
        <f t="shared" si="8"/>
        <v>0</v>
      </c>
      <c r="P26" s="3">
        <f t="shared" si="8"/>
        <v>0</v>
      </c>
      <c r="Q26" s="3">
        <f t="shared" si="8"/>
        <v>0</v>
      </c>
      <c r="R26" s="3">
        <f t="shared" si="8"/>
        <v>0</v>
      </c>
      <c r="S26" s="3">
        <f t="shared" si="8"/>
        <v>0</v>
      </c>
      <c r="T26" s="3">
        <f t="shared" si="8"/>
        <v>0</v>
      </c>
      <c r="U26" s="3">
        <f t="shared" si="8"/>
        <v>0</v>
      </c>
      <c r="V26" s="3">
        <f t="shared" si="8"/>
        <v>0</v>
      </c>
      <c r="W26" s="3">
        <f t="shared" si="8"/>
        <v>0</v>
      </c>
      <c r="X26" s="3">
        <f t="shared" si="8"/>
        <v>0</v>
      </c>
      <c r="Y26" s="3">
        <f t="shared" si="8"/>
        <v>0</v>
      </c>
      <c r="Z26" s="462">
        <f t="shared" si="8"/>
        <v>0</v>
      </c>
      <c r="AA26" s="3">
        <f t="shared" si="8"/>
        <v>0</v>
      </c>
      <c r="AB26" s="3">
        <f t="shared" si="8"/>
        <v>0</v>
      </c>
      <c r="AC26" s="3">
        <f t="shared" si="8"/>
        <v>0</v>
      </c>
      <c r="AD26" s="3">
        <f t="shared" si="8"/>
        <v>0</v>
      </c>
      <c r="AE26" s="3">
        <f t="shared" si="8"/>
        <v>0</v>
      </c>
      <c r="AF26" s="3">
        <f t="shared" si="8"/>
        <v>0</v>
      </c>
      <c r="AG26" s="3">
        <f t="shared" si="8"/>
        <v>0</v>
      </c>
      <c r="AH26" s="3">
        <f t="shared" si="8"/>
        <v>0</v>
      </c>
      <c r="AI26" s="3">
        <f t="shared" si="8"/>
        <v>0</v>
      </c>
      <c r="AJ26" s="3">
        <f t="shared" si="8"/>
        <v>0</v>
      </c>
      <c r="AK26" s="3">
        <f t="shared" si="8"/>
        <v>0</v>
      </c>
      <c r="AL26" s="3">
        <f t="shared" si="8"/>
        <v>0</v>
      </c>
      <c r="AM26" s="3">
        <f t="shared" si="8"/>
        <v>0</v>
      </c>
      <c r="AN26" s="3">
        <f t="shared" si="8"/>
        <v>0</v>
      </c>
      <c r="AO26" s="3">
        <f t="shared" si="8"/>
        <v>0</v>
      </c>
      <c r="AP26" s="3">
        <f t="shared" si="8"/>
        <v>0</v>
      </c>
      <c r="AQ26" s="3">
        <f t="shared" si="8"/>
        <v>0</v>
      </c>
      <c r="AR26" s="3">
        <f t="shared" si="8"/>
        <v>0</v>
      </c>
      <c r="AS26" s="3">
        <f t="shared" si="8"/>
        <v>0</v>
      </c>
      <c r="AT26" s="3">
        <f t="shared" si="8"/>
        <v>0</v>
      </c>
      <c r="AU26" s="3">
        <f t="shared" si="8"/>
        <v>0</v>
      </c>
      <c r="AV26" s="3">
        <f t="shared" si="8"/>
        <v>0</v>
      </c>
      <c r="AW26" s="3">
        <f t="shared" si="8"/>
        <v>0</v>
      </c>
      <c r="AX26" s="3">
        <f t="shared" si="8"/>
        <v>0</v>
      </c>
      <c r="AY26" s="3">
        <f t="shared" si="8"/>
        <v>0</v>
      </c>
    </row>
    <row r="27" spans="1:51" x14ac:dyDescent="0.25">
      <c r="A27" s="578"/>
      <c r="B27" s="12" t="str">
        <f t="shared" si="4"/>
        <v>Ext Lighting</v>
      </c>
      <c r="C27" s="3">
        <f t="shared" si="4"/>
        <v>0</v>
      </c>
      <c r="D27" s="3">
        <f t="shared" ref="D27:AY27" si="9">IF(SUM($C$19:$N$19)=0,0,C27+D9)</f>
        <v>0</v>
      </c>
      <c r="E27" s="3">
        <f t="shared" si="9"/>
        <v>0</v>
      </c>
      <c r="F27" s="348">
        <f t="shared" si="9"/>
        <v>0</v>
      </c>
      <c r="G27" s="3">
        <f t="shared" si="9"/>
        <v>0</v>
      </c>
      <c r="H27" s="3">
        <f t="shared" si="9"/>
        <v>0</v>
      </c>
      <c r="I27" s="3">
        <f t="shared" si="9"/>
        <v>0</v>
      </c>
      <c r="J27" s="3">
        <f t="shared" si="9"/>
        <v>0</v>
      </c>
      <c r="K27" s="3">
        <f t="shared" si="9"/>
        <v>0</v>
      </c>
      <c r="L27" s="3">
        <f t="shared" si="9"/>
        <v>0</v>
      </c>
      <c r="M27" s="3">
        <f t="shared" si="9"/>
        <v>0</v>
      </c>
      <c r="N27" s="3">
        <f t="shared" si="9"/>
        <v>0</v>
      </c>
      <c r="O27" s="3">
        <f t="shared" si="9"/>
        <v>0</v>
      </c>
      <c r="P27" s="3">
        <f t="shared" si="9"/>
        <v>0</v>
      </c>
      <c r="Q27" s="3">
        <f t="shared" si="9"/>
        <v>0</v>
      </c>
      <c r="R27" s="3">
        <f t="shared" si="9"/>
        <v>0</v>
      </c>
      <c r="S27" s="3">
        <f t="shared" si="9"/>
        <v>0</v>
      </c>
      <c r="T27" s="3">
        <f t="shared" si="9"/>
        <v>0</v>
      </c>
      <c r="U27" s="3">
        <f t="shared" si="9"/>
        <v>0</v>
      </c>
      <c r="V27" s="3">
        <f t="shared" si="9"/>
        <v>0</v>
      </c>
      <c r="W27" s="3">
        <f t="shared" si="9"/>
        <v>0</v>
      </c>
      <c r="X27" s="3">
        <f t="shared" si="9"/>
        <v>0</v>
      </c>
      <c r="Y27" s="3">
        <f t="shared" si="9"/>
        <v>0</v>
      </c>
      <c r="Z27" s="462">
        <f t="shared" si="9"/>
        <v>0</v>
      </c>
      <c r="AA27" s="3">
        <f t="shared" si="9"/>
        <v>0</v>
      </c>
      <c r="AB27" s="3">
        <f t="shared" si="9"/>
        <v>0</v>
      </c>
      <c r="AC27" s="3">
        <f t="shared" si="9"/>
        <v>0</v>
      </c>
      <c r="AD27" s="3">
        <f t="shared" si="9"/>
        <v>0</v>
      </c>
      <c r="AE27" s="3">
        <f t="shared" si="9"/>
        <v>0</v>
      </c>
      <c r="AF27" s="3">
        <f t="shared" si="9"/>
        <v>0</v>
      </c>
      <c r="AG27" s="3">
        <f t="shared" si="9"/>
        <v>0</v>
      </c>
      <c r="AH27" s="3">
        <f t="shared" si="9"/>
        <v>0</v>
      </c>
      <c r="AI27" s="3">
        <f t="shared" si="9"/>
        <v>0</v>
      </c>
      <c r="AJ27" s="3">
        <f t="shared" si="9"/>
        <v>0</v>
      </c>
      <c r="AK27" s="3">
        <f t="shared" si="9"/>
        <v>0</v>
      </c>
      <c r="AL27" s="3">
        <f t="shared" si="9"/>
        <v>0</v>
      </c>
      <c r="AM27" s="3">
        <f t="shared" si="9"/>
        <v>0</v>
      </c>
      <c r="AN27" s="3">
        <f t="shared" si="9"/>
        <v>0</v>
      </c>
      <c r="AO27" s="3">
        <f t="shared" si="9"/>
        <v>0</v>
      </c>
      <c r="AP27" s="3">
        <f t="shared" si="9"/>
        <v>0</v>
      </c>
      <c r="AQ27" s="3">
        <f t="shared" si="9"/>
        <v>0</v>
      </c>
      <c r="AR27" s="3">
        <f t="shared" si="9"/>
        <v>0</v>
      </c>
      <c r="AS27" s="3">
        <f t="shared" si="9"/>
        <v>0</v>
      </c>
      <c r="AT27" s="3">
        <f t="shared" si="9"/>
        <v>0</v>
      </c>
      <c r="AU27" s="3">
        <f t="shared" si="9"/>
        <v>0</v>
      </c>
      <c r="AV27" s="3">
        <f t="shared" si="9"/>
        <v>0</v>
      </c>
      <c r="AW27" s="3">
        <f t="shared" si="9"/>
        <v>0</v>
      </c>
      <c r="AX27" s="3">
        <f t="shared" si="9"/>
        <v>0</v>
      </c>
      <c r="AY27" s="3">
        <f t="shared" si="9"/>
        <v>0</v>
      </c>
    </row>
    <row r="28" spans="1:51" x14ac:dyDescent="0.25">
      <c r="A28" s="578"/>
      <c r="B28" s="11" t="str">
        <f t="shared" si="4"/>
        <v>Heating</v>
      </c>
      <c r="C28" s="3">
        <f t="shared" si="4"/>
        <v>0</v>
      </c>
      <c r="D28" s="3">
        <f t="shared" ref="D28:AY28" si="10">IF(SUM($C$19:$N$19)=0,0,C28+D10)</f>
        <v>0</v>
      </c>
      <c r="E28" s="3">
        <f t="shared" si="10"/>
        <v>0</v>
      </c>
      <c r="F28" s="348">
        <f t="shared" si="10"/>
        <v>0</v>
      </c>
      <c r="G28" s="3">
        <f t="shared" si="10"/>
        <v>0</v>
      </c>
      <c r="H28" s="3">
        <f t="shared" si="10"/>
        <v>0</v>
      </c>
      <c r="I28" s="3">
        <f t="shared" si="10"/>
        <v>0</v>
      </c>
      <c r="J28" s="3">
        <f t="shared" si="10"/>
        <v>0</v>
      </c>
      <c r="K28" s="3">
        <f t="shared" si="10"/>
        <v>0</v>
      </c>
      <c r="L28" s="3">
        <f t="shared" si="10"/>
        <v>0</v>
      </c>
      <c r="M28" s="3">
        <f t="shared" si="10"/>
        <v>0</v>
      </c>
      <c r="N28" s="3">
        <f t="shared" si="10"/>
        <v>0</v>
      </c>
      <c r="O28" s="3">
        <f t="shared" si="10"/>
        <v>0</v>
      </c>
      <c r="P28" s="3">
        <f t="shared" si="10"/>
        <v>0</v>
      </c>
      <c r="Q28" s="3">
        <f t="shared" si="10"/>
        <v>0</v>
      </c>
      <c r="R28" s="3">
        <f t="shared" si="10"/>
        <v>0</v>
      </c>
      <c r="S28" s="3">
        <f t="shared" si="10"/>
        <v>0</v>
      </c>
      <c r="T28" s="3">
        <f t="shared" si="10"/>
        <v>0</v>
      </c>
      <c r="U28" s="3">
        <f t="shared" si="10"/>
        <v>0</v>
      </c>
      <c r="V28" s="3">
        <f t="shared" si="10"/>
        <v>0</v>
      </c>
      <c r="W28" s="3">
        <f t="shared" si="10"/>
        <v>0</v>
      </c>
      <c r="X28" s="3">
        <f t="shared" si="10"/>
        <v>0</v>
      </c>
      <c r="Y28" s="3">
        <f t="shared" si="10"/>
        <v>0</v>
      </c>
      <c r="Z28" s="462">
        <f t="shared" si="10"/>
        <v>0</v>
      </c>
      <c r="AA28" s="3">
        <f t="shared" si="10"/>
        <v>0</v>
      </c>
      <c r="AB28" s="3">
        <f t="shared" si="10"/>
        <v>0</v>
      </c>
      <c r="AC28" s="3">
        <f t="shared" si="10"/>
        <v>0</v>
      </c>
      <c r="AD28" s="3">
        <f t="shared" si="10"/>
        <v>0</v>
      </c>
      <c r="AE28" s="3">
        <f t="shared" si="10"/>
        <v>0</v>
      </c>
      <c r="AF28" s="3">
        <f t="shared" si="10"/>
        <v>0</v>
      </c>
      <c r="AG28" s="3">
        <f t="shared" si="10"/>
        <v>0</v>
      </c>
      <c r="AH28" s="3">
        <f t="shared" si="10"/>
        <v>0</v>
      </c>
      <c r="AI28" s="3">
        <f t="shared" si="10"/>
        <v>0</v>
      </c>
      <c r="AJ28" s="3">
        <f t="shared" si="10"/>
        <v>0</v>
      </c>
      <c r="AK28" s="3">
        <f t="shared" si="10"/>
        <v>0</v>
      </c>
      <c r="AL28" s="3">
        <f t="shared" si="10"/>
        <v>0</v>
      </c>
      <c r="AM28" s="3">
        <f t="shared" si="10"/>
        <v>0</v>
      </c>
      <c r="AN28" s="3">
        <f t="shared" si="10"/>
        <v>0</v>
      </c>
      <c r="AO28" s="3">
        <f t="shared" si="10"/>
        <v>0</v>
      </c>
      <c r="AP28" s="3">
        <f t="shared" si="10"/>
        <v>0</v>
      </c>
      <c r="AQ28" s="3">
        <f t="shared" si="10"/>
        <v>0</v>
      </c>
      <c r="AR28" s="3">
        <f t="shared" si="10"/>
        <v>0</v>
      </c>
      <c r="AS28" s="3">
        <f t="shared" si="10"/>
        <v>0</v>
      </c>
      <c r="AT28" s="3">
        <f t="shared" si="10"/>
        <v>0</v>
      </c>
      <c r="AU28" s="3">
        <f t="shared" si="10"/>
        <v>0</v>
      </c>
      <c r="AV28" s="3">
        <f t="shared" si="10"/>
        <v>0</v>
      </c>
      <c r="AW28" s="3">
        <f t="shared" si="10"/>
        <v>0</v>
      </c>
      <c r="AX28" s="3">
        <f t="shared" si="10"/>
        <v>0</v>
      </c>
      <c r="AY28" s="3">
        <f t="shared" si="10"/>
        <v>0</v>
      </c>
    </row>
    <row r="29" spans="1:51" x14ac:dyDescent="0.25">
      <c r="A29" s="578"/>
      <c r="B29" s="11" t="str">
        <f t="shared" si="4"/>
        <v>HVAC</v>
      </c>
      <c r="C29" s="3">
        <f t="shared" si="4"/>
        <v>0</v>
      </c>
      <c r="D29" s="3">
        <f t="shared" ref="D29:AY29" si="11">IF(SUM($C$19:$N$19)=0,0,C29+D11)</f>
        <v>0</v>
      </c>
      <c r="E29" s="3">
        <f t="shared" si="11"/>
        <v>0</v>
      </c>
      <c r="F29" s="348">
        <f t="shared" si="11"/>
        <v>0</v>
      </c>
      <c r="G29" s="3">
        <f t="shared" si="11"/>
        <v>0</v>
      </c>
      <c r="H29" s="3">
        <f t="shared" si="11"/>
        <v>0</v>
      </c>
      <c r="I29" s="3">
        <f t="shared" si="11"/>
        <v>0</v>
      </c>
      <c r="J29" s="3">
        <f t="shared" si="11"/>
        <v>0</v>
      </c>
      <c r="K29" s="3">
        <f t="shared" si="11"/>
        <v>0</v>
      </c>
      <c r="L29" s="3">
        <f t="shared" si="11"/>
        <v>0</v>
      </c>
      <c r="M29" s="3">
        <f t="shared" si="11"/>
        <v>0</v>
      </c>
      <c r="N29" s="3">
        <f t="shared" si="11"/>
        <v>0</v>
      </c>
      <c r="O29" s="3">
        <f t="shared" si="11"/>
        <v>0</v>
      </c>
      <c r="P29" s="3">
        <f t="shared" si="11"/>
        <v>0</v>
      </c>
      <c r="Q29" s="3">
        <f t="shared" si="11"/>
        <v>0</v>
      </c>
      <c r="R29" s="3">
        <f t="shared" si="11"/>
        <v>0</v>
      </c>
      <c r="S29" s="3">
        <f t="shared" si="11"/>
        <v>0</v>
      </c>
      <c r="T29" s="3">
        <f t="shared" si="11"/>
        <v>0</v>
      </c>
      <c r="U29" s="3">
        <f t="shared" si="11"/>
        <v>0</v>
      </c>
      <c r="V29" s="3">
        <f t="shared" si="11"/>
        <v>0</v>
      </c>
      <c r="W29" s="3">
        <f t="shared" si="11"/>
        <v>0</v>
      </c>
      <c r="X29" s="3">
        <f t="shared" si="11"/>
        <v>0</v>
      </c>
      <c r="Y29" s="3">
        <f t="shared" si="11"/>
        <v>0</v>
      </c>
      <c r="Z29" s="462">
        <f t="shared" si="11"/>
        <v>0</v>
      </c>
      <c r="AA29" s="3">
        <f t="shared" si="11"/>
        <v>0</v>
      </c>
      <c r="AB29" s="3">
        <f t="shared" si="11"/>
        <v>0</v>
      </c>
      <c r="AC29" s="3">
        <f t="shared" si="11"/>
        <v>0</v>
      </c>
      <c r="AD29" s="3">
        <f t="shared" si="11"/>
        <v>0</v>
      </c>
      <c r="AE29" s="3">
        <f t="shared" si="11"/>
        <v>0</v>
      </c>
      <c r="AF29" s="3">
        <f t="shared" si="11"/>
        <v>0</v>
      </c>
      <c r="AG29" s="3">
        <f t="shared" si="11"/>
        <v>0</v>
      </c>
      <c r="AH29" s="3">
        <f t="shared" si="11"/>
        <v>0</v>
      </c>
      <c r="AI29" s="3">
        <f t="shared" si="11"/>
        <v>0</v>
      </c>
      <c r="AJ29" s="3">
        <f t="shared" si="11"/>
        <v>0</v>
      </c>
      <c r="AK29" s="3">
        <f t="shared" si="11"/>
        <v>0</v>
      </c>
      <c r="AL29" s="3">
        <f t="shared" si="11"/>
        <v>0</v>
      </c>
      <c r="AM29" s="3">
        <f t="shared" si="11"/>
        <v>0</v>
      </c>
      <c r="AN29" s="3">
        <f t="shared" si="11"/>
        <v>0</v>
      </c>
      <c r="AO29" s="3">
        <f t="shared" si="11"/>
        <v>0</v>
      </c>
      <c r="AP29" s="3">
        <f t="shared" si="11"/>
        <v>0</v>
      </c>
      <c r="AQ29" s="3">
        <f t="shared" si="11"/>
        <v>0</v>
      </c>
      <c r="AR29" s="3">
        <f t="shared" si="11"/>
        <v>0</v>
      </c>
      <c r="AS29" s="3">
        <f t="shared" si="11"/>
        <v>0</v>
      </c>
      <c r="AT29" s="3">
        <f t="shared" si="11"/>
        <v>0</v>
      </c>
      <c r="AU29" s="3">
        <f t="shared" si="11"/>
        <v>0</v>
      </c>
      <c r="AV29" s="3">
        <f t="shared" si="11"/>
        <v>0</v>
      </c>
      <c r="AW29" s="3">
        <f t="shared" si="11"/>
        <v>0</v>
      </c>
      <c r="AX29" s="3">
        <f t="shared" si="11"/>
        <v>0</v>
      </c>
      <c r="AY29" s="3">
        <f t="shared" si="11"/>
        <v>0</v>
      </c>
    </row>
    <row r="30" spans="1:51" x14ac:dyDescent="0.25">
      <c r="A30" s="578"/>
      <c r="B30" s="11" t="str">
        <f t="shared" si="4"/>
        <v>Lighting</v>
      </c>
      <c r="C30" s="3">
        <f t="shared" si="4"/>
        <v>0</v>
      </c>
      <c r="D30" s="3">
        <f t="shared" ref="D30:AY30" si="12">IF(SUM($C$19:$N$19)=0,0,C30+D12)</f>
        <v>0</v>
      </c>
      <c r="E30" s="3">
        <f t="shared" si="12"/>
        <v>0</v>
      </c>
      <c r="F30" s="348">
        <f t="shared" si="12"/>
        <v>0</v>
      </c>
      <c r="G30" s="3">
        <f t="shared" si="12"/>
        <v>0</v>
      </c>
      <c r="H30" s="3">
        <f t="shared" si="12"/>
        <v>0</v>
      </c>
      <c r="I30" s="3">
        <f t="shared" si="12"/>
        <v>0</v>
      </c>
      <c r="J30" s="3">
        <f t="shared" si="12"/>
        <v>0</v>
      </c>
      <c r="K30" s="3">
        <f t="shared" si="12"/>
        <v>0</v>
      </c>
      <c r="L30" s="3">
        <f t="shared" si="12"/>
        <v>0</v>
      </c>
      <c r="M30" s="3">
        <f t="shared" si="12"/>
        <v>0</v>
      </c>
      <c r="N30" s="3">
        <f t="shared" si="12"/>
        <v>0</v>
      </c>
      <c r="O30" s="3">
        <f t="shared" si="12"/>
        <v>0</v>
      </c>
      <c r="P30" s="3">
        <f t="shared" si="12"/>
        <v>0</v>
      </c>
      <c r="Q30" s="3">
        <f t="shared" si="12"/>
        <v>0</v>
      </c>
      <c r="R30" s="3">
        <f t="shared" si="12"/>
        <v>0</v>
      </c>
      <c r="S30" s="3">
        <f t="shared" si="12"/>
        <v>0</v>
      </c>
      <c r="T30" s="3">
        <f t="shared" si="12"/>
        <v>0</v>
      </c>
      <c r="U30" s="3">
        <f t="shared" si="12"/>
        <v>0</v>
      </c>
      <c r="V30" s="3">
        <f t="shared" si="12"/>
        <v>0</v>
      </c>
      <c r="W30" s="3">
        <f t="shared" si="12"/>
        <v>0</v>
      </c>
      <c r="X30" s="3">
        <f t="shared" si="12"/>
        <v>0</v>
      </c>
      <c r="Y30" s="3">
        <f t="shared" si="12"/>
        <v>0</v>
      </c>
      <c r="Z30" s="462">
        <f t="shared" si="12"/>
        <v>0</v>
      </c>
      <c r="AA30" s="3">
        <f t="shared" si="12"/>
        <v>0</v>
      </c>
      <c r="AB30" s="3">
        <f t="shared" si="12"/>
        <v>0</v>
      </c>
      <c r="AC30" s="3">
        <f t="shared" si="12"/>
        <v>0</v>
      </c>
      <c r="AD30" s="3">
        <f t="shared" si="12"/>
        <v>0</v>
      </c>
      <c r="AE30" s="3">
        <f t="shared" si="12"/>
        <v>0</v>
      </c>
      <c r="AF30" s="3">
        <f t="shared" si="12"/>
        <v>0</v>
      </c>
      <c r="AG30" s="3">
        <f t="shared" si="12"/>
        <v>0</v>
      </c>
      <c r="AH30" s="3">
        <f t="shared" si="12"/>
        <v>0</v>
      </c>
      <c r="AI30" s="3">
        <f t="shared" si="12"/>
        <v>0</v>
      </c>
      <c r="AJ30" s="3">
        <f t="shared" si="12"/>
        <v>0</v>
      </c>
      <c r="AK30" s="3">
        <f t="shared" si="12"/>
        <v>0</v>
      </c>
      <c r="AL30" s="3">
        <f t="shared" si="12"/>
        <v>0</v>
      </c>
      <c r="AM30" s="3">
        <f t="shared" si="12"/>
        <v>0</v>
      </c>
      <c r="AN30" s="3">
        <f t="shared" si="12"/>
        <v>0</v>
      </c>
      <c r="AO30" s="3">
        <f t="shared" si="12"/>
        <v>0</v>
      </c>
      <c r="AP30" s="3">
        <f t="shared" si="12"/>
        <v>0</v>
      </c>
      <c r="AQ30" s="3">
        <f t="shared" si="12"/>
        <v>0</v>
      </c>
      <c r="AR30" s="3">
        <f t="shared" si="12"/>
        <v>0</v>
      </c>
      <c r="AS30" s="3">
        <f t="shared" si="12"/>
        <v>0</v>
      </c>
      <c r="AT30" s="3">
        <f t="shared" si="12"/>
        <v>0</v>
      </c>
      <c r="AU30" s="3">
        <f t="shared" si="12"/>
        <v>0</v>
      </c>
      <c r="AV30" s="3">
        <f t="shared" si="12"/>
        <v>0</v>
      </c>
      <c r="AW30" s="3">
        <f t="shared" si="12"/>
        <v>0</v>
      </c>
      <c r="AX30" s="3">
        <f t="shared" si="12"/>
        <v>0</v>
      </c>
      <c r="AY30" s="3">
        <f t="shared" si="12"/>
        <v>0</v>
      </c>
    </row>
    <row r="31" spans="1:51" x14ac:dyDescent="0.25">
      <c r="A31" s="578"/>
      <c r="B31" s="11" t="str">
        <f t="shared" si="4"/>
        <v>Miscellaneous</v>
      </c>
      <c r="C31" s="3">
        <f t="shared" si="4"/>
        <v>0</v>
      </c>
      <c r="D31" s="3">
        <f t="shared" ref="D31:AY31" si="13">IF(SUM($C$19:$N$19)=0,0,C31+D13)</f>
        <v>0</v>
      </c>
      <c r="E31" s="3">
        <f t="shared" si="13"/>
        <v>0</v>
      </c>
      <c r="F31" s="348">
        <f t="shared" si="13"/>
        <v>0</v>
      </c>
      <c r="G31" s="3">
        <f t="shared" si="13"/>
        <v>0</v>
      </c>
      <c r="H31" s="3">
        <f t="shared" si="13"/>
        <v>0</v>
      </c>
      <c r="I31" s="3">
        <f t="shared" si="13"/>
        <v>0</v>
      </c>
      <c r="J31" s="3">
        <f t="shared" si="13"/>
        <v>0</v>
      </c>
      <c r="K31" s="3">
        <f t="shared" si="13"/>
        <v>0</v>
      </c>
      <c r="L31" s="3">
        <f t="shared" si="13"/>
        <v>0</v>
      </c>
      <c r="M31" s="3">
        <f t="shared" si="13"/>
        <v>0</v>
      </c>
      <c r="N31" s="3">
        <f t="shared" si="13"/>
        <v>0</v>
      </c>
      <c r="O31" s="3">
        <f t="shared" si="13"/>
        <v>0</v>
      </c>
      <c r="P31" s="3">
        <f t="shared" si="13"/>
        <v>0</v>
      </c>
      <c r="Q31" s="3">
        <f t="shared" si="13"/>
        <v>0</v>
      </c>
      <c r="R31" s="3">
        <f t="shared" si="13"/>
        <v>0</v>
      </c>
      <c r="S31" s="3">
        <f t="shared" si="13"/>
        <v>0</v>
      </c>
      <c r="T31" s="3">
        <f t="shared" si="13"/>
        <v>0</v>
      </c>
      <c r="U31" s="3">
        <f t="shared" si="13"/>
        <v>0</v>
      </c>
      <c r="V31" s="3">
        <f t="shared" si="13"/>
        <v>0</v>
      </c>
      <c r="W31" s="3">
        <f t="shared" si="13"/>
        <v>0</v>
      </c>
      <c r="X31" s="3">
        <f t="shared" si="13"/>
        <v>0</v>
      </c>
      <c r="Y31" s="3">
        <f t="shared" si="13"/>
        <v>0</v>
      </c>
      <c r="Z31" s="462">
        <f t="shared" si="13"/>
        <v>0</v>
      </c>
      <c r="AA31" s="3">
        <f t="shared" si="13"/>
        <v>0</v>
      </c>
      <c r="AB31" s="3">
        <f t="shared" si="13"/>
        <v>0</v>
      </c>
      <c r="AC31" s="3">
        <f t="shared" si="13"/>
        <v>0</v>
      </c>
      <c r="AD31" s="3">
        <f t="shared" si="13"/>
        <v>0</v>
      </c>
      <c r="AE31" s="3">
        <f t="shared" si="13"/>
        <v>0</v>
      </c>
      <c r="AF31" s="3">
        <f t="shared" si="13"/>
        <v>0</v>
      </c>
      <c r="AG31" s="3">
        <f t="shared" si="13"/>
        <v>0</v>
      </c>
      <c r="AH31" s="3">
        <f t="shared" si="13"/>
        <v>0</v>
      </c>
      <c r="AI31" s="3">
        <f t="shared" si="13"/>
        <v>0</v>
      </c>
      <c r="AJ31" s="3">
        <f t="shared" si="13"/>
        <v>0</v>
      </c>
      <c r="AK31" s="3">
        <f t="shared" si="13"/>
        <v>0</v>
      </c>
      <c r="AL31" s="3">
        <f t="shared" si="13"/>
        <v>0</v>
      </c>
      <c r="AM31" s="3">
        <f t="shared" si="13"/>
        <v>0</v>
      </c>
      <c r="AN31" s="3">
        <f t="shared" si="13"/>
        <v>0</v>
      </c>
      <c r="AO31" s="3">
        <f t="shared" si="13"/>
        <v>0</v>
      </c>
      <c r="AP31" s="3">
        <f t="shared" si="13"/>
        <v>0</v>
      </c>
      <c r="AQ31" s="3">
        <f t="shared" si="13"/>
        <v>0</v>
      </c>
      <c r="AR31" s="3">
        <f t="shared" si="13"/>
        <v>0</v>
      </c>
      <c r="AS31" s="3">
        <f t="shared" si="13"/>
        <v>0</v>
      </c>
      <c r="AT31" s="3">
        <f t="shared" si="13"/>
        <v>0</v>
      </c>
      <c r="AU31" s="3">
        <f t="shared" si="13"/>
        <v>0</v>
      </c>
      <c r="AV31" s="3">
        <f t="shared" si="13"/>
        <v>0</v>
      </c>
      <c r="AW31" s="3">
        <f t="shared" si="13"/>
        <v>0</v>
      </c>
      <c r="AX31" s="3">
        <f t="shared" si="13"/>
        <v>0</v>
      </c>
      <c r="AY31" s="3">
        <f t="shared" si="13"/>
        <v>0</v>
      </c>
    </row>
    <row r="32" spans="1:51" ht="15" customHeight="1" x14ac:dyDescent="0.25">
      <c r="A32" s="578"/>
      <c r="B32" s="11" t="str">
        <f t="shared" si="4"/>
        <v>Motors</v>
      </c>
      <c r="C32" s="3">
        <f t="shared" si="4"/>
        <v>0</v>
      </c>
      <c r="D32" s="3">
        <f t="shared" ref="D32:AY32" si="14">IF(SUM($C$19:$N$19)=0,0,C32+D14)</f>
        <v>0</v>
      </c>
      <c r="E32" s="3">
        <f t="shared" si="14"/>
        <v>0</v>
      </c>
      <c r="F32" s="348">
        <f t="shared" si="14"/>
        <v>0</v>
      </c>
      <c r="G32" s="3">
        <f t="shared" si="14"/>
        <v>0</v>
      </c>
      <c r="H32" s="3">
        <f t="shared" si="14"/>
        <v>0</v>
      </c>
      <c r="I32" s="3">
        <f t="shared" si="14"/>
        <v>0</v>
      </c>
      <c r="J32" s="3">
        <f t="shared" si="14"/>
        <v>0</v>
      </c>
      <c r="K32" s="3">
        <f t="shared" si="14"/>
        <v>0</v>
      </c>
      <c r="L32" s="3">
        <f t="shared" si="14"/>
        <v>0</v>
      </c>
      <c r="M32" s="3">
        <f t="shared" si="14"/>
        <v>0</v>
      </c>
      <c r="N32" s="3">
        <f t="shared" si="14"/>
        <v>0</v>
      </c>
      <c r="O32" s="3">
        <f t="shared" si="14"/>
        <v>0</v>
      </c>
      <c r="P32" s="3">
        <f t="shared" si="14"/>
        <v>0</v>
      </c>
      <c r="Q32" s="3">
        <f t="shared" si="14"/>
        <v>0</v>
      </c>
      <c r="R32" s="3">
        <f t="shared" si="14"/>
        <v>0</v>
      </c>
      <c r="S32" s="3">
        <f t="shared" si="14"/>
        <v>0</v>
      </c>
      <c r="T32" s="3">
        <f t="shared" si="14"/>
        <v>0</v>
      </c>
      <c r="U32" s="3">
        <f t="shared" si="14"/>
        <v>0</v>
      </c>
      <c r="V32" s="3">
        <f t="shared" si="14"/>
        <v>0</v>
      </c>
      <c r="W32" s="3">
        <f t="shared" si="14"/>
        <v>0</v>
      </c>
      <c r="X32" s="3">
        <f t="shared" si="14"/>
        <v>0</v>
      </c>
      <c r="Y32" s="3">
        <f t="shared" si="14"/>
        <v>0</v>
      </c>
      <c r="Z32" s="462">
        <f t="shared" si="14"/>
        <v>0</v>
      </c>
      <c r="AA32" s="3">
        <f t="shared" si="14"/>
        <v>0</v>
      </c>
      <c r="AB32" s="3">
        <f t="shared" si="14"/>
        <v>0</v>
      </c>
      <c r="AC32" s="3">
        <f t="shared" si="14"/>
        <v>0</v>
      </c>
      <c r="AD32" s="3">
        <f t="shared" si="14"/>
        <v>0</v>
      </c>
      <c r="AE32" s="3">
        <f t="shared" si="14"/>
        <v>0</v>
      </c>
      <c r="AF32" s="3">
        <f t="shared" si="14"/>
        <v>0</v>
      </c>
      <c r="AG32" s="3">
        <f t="shared" si="14"/>
        <v>0</v>
      </c>
      <c r="AH32" s="3">
        <f t="shared" si="14"/>
        <v>0</v>
      </c>
      <c r="AI32" s="3">
        <f t="shared" si="14"/>
        <v>0</v>
      </c>
      <c r="AJ32" s="3">
        <f t="shared" si="14"/>
        <v>0</v>
      </c>
      <c r="AK32" s="3">
        <f t="shared" si="14"/>
        <v>0</v>
      </c>
      <c r="AL32" s="3">
        <f t="shared" si="14"/>
        <v>0</v>
      </c>
      <c r="AM32" s="3">
        <f t="shared" si="14"/>
        <v>0</v>
      </c>
      <c r="AN32" s="3">
        <f t="shared" si="14"/>
        <v>0</v>
      </c>
      <c r="AO32" s="3">
        <f t="shared" si="14"/>
        <v>0</v>
      </c>
      <c r="AP32" s="3">
        <f t="shared" si="14"/>
        <v>0</v>
      </c>
      <c r="AQ32" s="3">
        <f t="shared" si="14"/>
        <v>0</v>
      </c>
      <c r="AR32" s="3">
        <f t="shared" si="14"/>
        <v>0</v>
      </c>
      <c r="AS32" s="3">
        <f t="shared" si="14"/>
        <v>0</v>
      </c>
      <c r="AT32" s="3">
        <f t="shared" si="14"/>
        <v>0</v>
      </c>
      <c r="AU32" s="3">
        <f t="shared" si="14"/>
        <v>0</v>
      </c>
      <c r="AV32" s="3">
        <f t="shared" si="14"/>
        <v>0</v>
      </c>
      <c r="AW32" s="3">
        <f t="shared" si="14"/>
        <v>0</v>
      </c>
      <c r="AX32" s="3">
        <f t="shared" si="14"/>
        <v>0</v>
      </c>
      <c r="AY32" s="3">
        <f t="shared" si="14"/>
        <v>0</v>
      </c>
    </row>
    <row r="33" spans="1:51" x14ac:dyDescent="0.25">
      <c r="A33" s="578"/>
      <c r="B33" s="11" t="str">
        <f t="shared" si="4"/>
        <v>Process</v>
      </c>
      <c r="C33" s="3">
        <f t="shared" si="4"/>
        <v>0</v>
      </c>
      <c r="D33" s="3">
        <f t="shared" ref="D33:AY33" si="15">IF(SUM($C$19:$N$19)=0,0,C33+D15)</f>
        <v>0</v>
      </c>
      <c r="E33" s="3">
        <f t="shared" si="15"/>
        <v>0</v>
      </c>
      <c r="F33" s="348">
        <f t="shared" si="15"/>
        <v>0</v>
      </c>
      <c r="G33" s="3">
        <f t="shared" si="15"/>
        <v>0</v>
      </c>
      <c r="H33" s="3">
        <f t="shared" si="15"/>
        <v>0</v>
      </c>
      <c r="I33" s="3">
        <f t="shared" si="15"/>
        <v>0</v>
      </c>
      <c r="J33" s="3">
        <f t="shared" si="15"/>
        <v>0</v>
      </c>
      <c r="K33" s="3">
        <f t="shared" si="15"/>
        <v>0</v>
      </c>
      <c r="L33" s="3">
        <f t="shared" si="15"/>
        <v>0</v>
      </c>
      <c r="M33" s="3">
        <f t="shared" si="15"/>
        <v>0</v>
      </c>
      <c r="N33" s="3">
        <f t="shared" si="15"/>
        <v>0</v>
      </c>
      <c r="O33" s="3">
        <f t="shared" si="15"/>
        <v>0</v>
      </c>
      <c r="P33" s="3">
        <f t="shared" si="15"/>
        <v>0</v>
      </c>
      <c r="Q33" s="3">
        <f t="shared" si="15"/>
        <v>0</v>
      </c>
      <c r="R33" s="3">
        <f t="shared" si="15"/>
        <v>0</v>
      </c>
      <c r="S33" s="3">
        <f t="shared" si="15"/>
        <v>0</v>
      </c>
      <c r="T33" s="3">
        <f t="shared" si="15"/>
        <v>0</v>
      </c>
      <c r="U33" s="3">
        <f t="shared" si="15"/>
        <v>0</v>
      </c>
      <c r="V33" s="3">
        <f t="shared" si="15"/>
        <v>0</v>
      </c>
      <c r="W33" s="3">
        <f t="shared" si="15"/>
        <v>0</v>
      </c>
      <c r="X33" s="3">
        <f t="shared" si="15"/>
        <v>0</v>
      </c>
      <c r="Y33" s="3">
        <f t="shared" si="15"/>
        <v>0</v>
      </c>
      <c r="Z33" s="462">
        <f t="shared" si="15"/>
        <v>0</v>
      </c>
      <c r="AA33" s="3">
        <f t="shared" si="15"/>
        <v>0</v>
      </c>
      <c r="AB33" s="3">
        <f t="shared" si="15"/>
        <v>0</v>
      </c>
      <c r="AC33" s="3">
        <f t="shared" si="15"/>
        <v>0</v>
      </c>
      <c r="AD33" s="3">
        <f t="shared" si="15"/>
        <v>0</v>
      </c>
      <c r="AE33" s="3">
        <f t="shared" si="15"/>
        <v>0</v>
      </c>
      <c r="AF33" s="3">
        <f t="shared" si="15"/>
        <v>0</v>
      </c>
      <c r="AG33" s="3">
        <f t="shared" si="15"/>
        <v>0</v>
      </c>
      <c r="AH33" s="3">
        <f t="shared" si="15"/>
        <v>0</v>
      </c>
      <c r="AI33" s="3">
        <f t="shared" si="15"/>
        <v>0</v>
      </c>
      <c r="AJ33" s="3">
        <f t="shared" si="15"/>
        <v>0</v>
      </c>
      <c r="AK33" s="3">
        <f t="shared" si="15"/>
        <v>0</v>
      </c>
      <c r="AL33" s="3">
        <f t="shared" si="15"/>
        <v>0</v>
      </c>
      <c r="AM33" s="3">
        <f t="shared" si="15"/>
        <v>0</v>
      </c>
      <c r="AN33" s="3">
        <f t="shared" si="15"/>
        <v>0</v>
      </c>
      <c r="AO33" s="3">
        <f t="shared" si="15"/>
        <v>0</v>
      </c>
      <c r="AP33" s="3">
        <f t="shared" si="15"/>
        <v>0</v>
      </c>
      <c r="AQ33" s="3">
        <f t="shared" si="15"/>
        <v>0</v>
      </c>
      <c r="AR33" s="3">
        <f t="shared" si="15"/>
        <v>0</v>
      </c>
      <c r="AS33" s="3">
        <f t="shared" si="15"/>
        <v>0</v>
      </c>
      <c r="AT33" s="3">
        <f t="shared" si="15"/>
        <v>0</v>
      </c>
      <c r="AU33" s="3">
        <f t="shared" si="15"/>
        <v>0</v>
      </c>
      <c r="AV33" s="3">
        <f t="shared" si="15"/>
        <v>0</v>
      </c>
      <c r="AW33" s="3">
        <f t="shared" si="15"/>
        <v>0</v>
      </c>
      <c r="AX33" s="3">
        <f t="shared" si="15"/>
        <v>0</v>
      </c>
      <c r="AY33" s="3">
        <f t="shared" si="15"/>
        <v>0</v>
      </c>
    </row>
    <row r="34" spans="1:51" x14ac:dyDescent="0.25">
      <c r="A34" s="578"/>
      <c r="B34" s="11" t="str">
        <f t="shared" si="4"/>
        <v>Refrigeration</v>
      </c>
      <c r="C34" s="3">
        <f t="shared" si="4"/>
        <v>0</v>
      </c>
      <c r="D34" s="3">
        <f t="shared" ref="D34:AY34" si="16">IF(SUM($C$19:$N$19)=0,0,C34+D16)</f>
        <v>0</v>
      </c>
      <c r="E34" s="3">
        <f t="shared" si="16"/>
        <v>0</v>
      </c>
      <c r="F34" s="348">
        <f t="shared" si="16"/>
        <v>0</v>
      </c>
      <c r="G34" s="3">
        <f t="shared" si="16"/>
        <v>0</v>
      </c>
      <c r="H34" s="3">
        <f t="shared" si="16"/>
        <v>0</v>
      </c>
      <c r="I34" s="3">
        <f t="shared" si="16"/>
        <v>0</v>
      </c>
      <c r="J34" s="3">
        <f t="shared" si="16"/>
        <v>0</v>
      </c>
      <c r="K34" s="3">
        <f t="shared" si="16"/>
        <v>0</v>
      </c>
      <c r="L34" s="3">
        <f t="shared" si="16"/>
        <v>0</v>
      </c>
      <c r="M34" s="3">
        <f t="shared" si="16"/>
        <v>0</v>
      </c>
      <c r="N34" s="3">
        <f t="shared" si="16"/>
        <v>0</v>
      </c>
      <c r="O34" s="3">
        <f t="shared" si="16"/>
        <v>0</v>
      </c>
      <c r="P34" s="3">
        <f t="shared" si="16"/>
        <v>0</v>
      </c>
      <c r="Q34" s="3">
        <f t="shared" si="16"/>
        <v>0</v>
      </c>
      <c r="R34" s="3">
        <f t="shared" si="16"/>
        <v>0</v>
      </c>
      <c r="S34" s="3">
        <f t="shared" si="16"/>
        <v>0</v>
      </c>
      <c r="T34" s="3">
        <f t="shared" si="16"/>
        <v>0</v>
      </c>
      <c r="U34" s="3">
        <f t="shared" si="16"/>
        <v>0</v>
      </c>
      <c r="V34" s="3">
        <f t="shared" si="16"/>
        <v>0</v>
      </c>
      <c r="W34" s="3">
        <f t="shared" si="16"/>
        <v>0</v>
      </c>
      <c r="X34" s="3">
        <f t="shared" si="16"/>
        <v>0</v>
      </c>
      <c r="Y34" s="3">
        <f t="shared" si="16"/>
        <v>0</v>
      </c>
      <c r="Z34" s="462">
        <f t="shared" si="16"/>
        <v>0</v>
      </c>
      <c r="AA34" s="3">
        <f t="shared" si="16"/>
        <v>0</v>
      </c>
      <c r="AB34" s="3">
        <f t="shared" si="16"/>
        <v>0</v>
      </c>
      <c r="AC34" s="3">
        <f t="shared" si="16"/>
        <v>0</v>
      </c>
      <c r="AD34" s="3">
        <f t="shared" si="16"/>
        <v>0</v>
      </c>
      <c r="AE34" s="3">
        <f t="shared" si="16"/>
        <v>0</v>
      </c>
      <c r="AF34" s="3">
        <f t="shared" si="16"/>
        <v>0</v>
      </c>
      <c r="AG34" s="3">
        <f t="shared" si="16"/>
        <v>0</v>
      </c>
      <c r="AH34" s="3">
        <f t="shared" si="16"/>
        <v>0</v>
      </c>
      <c r="AI34" s="3">
        <f t="shared" si="16"/>
        <v>0</v>
      </c>
      <c r="AJ34" s="3">
        <f t="shared" si="16"/>
        <v>0</v>
      </c>
      <c r="AK34" s="3">
        <f t="shared" si="16"/>
        <v>0</v>
      </c>
      <c r="AL34" s="3">
        <f t="shared" si="16"/>
        <v>0</v>
      </c>
      <c r="AM34" s="3">
        <f t="shared" si="16"/>
        <v>0</v>
      </c>
      <c r="AN34" s="3">
        <f t="shared" si="16"/>
        <v>0</v>
      </c>
      <c r="AO34" s="3">
        <f t="shared" si="16"/>
        <v>0</v>
      </c>
      <c r="AP34" s="3">
        <f t="shared" si="16"/>
        <v>0</v>
      </c>
      <c r="AQ34" s="3">
        <f t="shared" si="16"/>
        <v>0</v>
      </c>
      <c r="AR34" s="3">
        <f t="shared" si="16"/>
        <v>0</v>
      </c>
      <c r="AS34" s="3">
        <f t="shared" si="16"/>
        <v>0</v>
      </c>
      <c r="AT34" s="3">
        <f t="shared" si="16"/>
        <v>0</v>
      </c>
      <c r="AU34" s="3">
        <f t="shared" si="16"/>
        <v>0</v>
      </c>
      <c r="AV34" s="3">
        <f t="shared" si="16"/>
        <v>0</v>
      </c>
      <c r="AW34" s="3">
        <f t="shared" si="16"/>
        <v>0</v>
      </c>
      <c r="AX34" s="3">
        <f t="shared" si="16"/>
        <v>0</v>
      </c>
      <c r="AY34" s="3">
        <f t="shared" si="16"/>
        <v>0</v>
      </c>
    </row>
    <row r="35" spans="1:51" x14ac:dyDescent="0.25">
      <c r="A35" s="578"/>
      <c r="B35" s="11" t="str">
        <f t="shared" si="4"/>
        <v>Water Heating</v>
      </c>
      <c r="C35" s="3">
        <f t="shared" si="4"/>
        <v>0</v>
      </c>
      <c r="D35" s="3">
        <f t="shared" ref="D35:AY35" si="17">IF(SUM($C$19:$N$19)=0,0,C35+D17)</f>
        <v>0</v>
      </c>
      <c r="E35" s="3">
        <f t="shared" si="17"/>
        <v>0</v>
      </c>
      <c r="F35" s="348">
        <f t="shared" si="17"/>
        <v>0</v>
      </c>
      <c r="G35" s="3">
        <f t="shared" si="17"/>
        <v>0</v>
      </c>
      <c r="H35" s="3">
        <f t="shared" si="17"/>
        <v>0</v>
      </c>
      <c r="I35" s="3">
        <f t="shared" si="17"/>
        <v>0</v>
      </c>
      <c r="J35" s="3">
        <f t="shared" si="17"/>
        <v>0</v>
      </c>
      <c r="K35" s="3">
        <f t="shared" si="17"/>
        <v>0</v>
      </c>
      <c r="L35" s="3">
        <f t="shared" si="17"/>
        <v>0</v>
      </c>
      <c r="M35" s="3">
        <f t="shared" si="17"/>
        <v>0</v>
      </c>
      <c r="N35" s="3">
        <f t="shared" si="17"/>
        <v>0</v>
      </c>
      <c r="O35" s="3">
        <f t="shared" si="17"/>
        <v>0</v>
      </c>
      <c r="P35" s="3">
        <f t="shared" si="17"/>
        <v>0</v>
      </c>
      <c r="Q35" s="3">
        <f t="shared" si="17"/>
        <v>0</v>
      </c>
      <c r="R35" s="3">
        <f t="shared" si="17"/>
        <v>0</v>
      </c>
      <c r="S35" s="3">
        <f t="shared" si="17"/>
        <v>0</v>
      </c>
      <c r="T35" s="3">
        <f t="shared" si="17"/>
        <v>0</v>
      </c>
      <c r="U35" s="3">
        <f t="shared" si="17"/>
        <v>0</v>
      </c>
      <c r="V35" s="3">
        <f t="shared" si="17"/>
        <v>0</v>
      </c>
      <c r="W35" s="3">
        <f t="shared" si="17"/>
        <v>0</v>
      </c>
      <c r="X35" s="3">
        <f t="shared" si="17"/>
        <v>0</v>
      </c>
      <c r="Y35" s="3">
        <f t="shared" si="17"/>
        <v>0</v>
      </c>
      <c r="Z35" s="462">
        <f t="shared" si="17"/>
        <v>0</v>
      </c>
      <c r="AA35" s="3">
        <f t="shared" si="17"/>
        <v>0</v>
      </c>
      <c r="AB35" s="3">
        <f t="shared" si="17"/>
        <v>0</v>
      </c>
      <c r="AC35" s="3">
        <f t="shared" si="17"/>
        <v>0</v>
      </c>
      <c r="AD35" s="3">
        <f t="shared" si="17"/>
        <v>0</v>
      </c>
      <c r="AE35" s="3">
        <f t="shared" si="17"/>
        <v>0</v>
      </c>
      <c r="AF35" s="3">
        <f t="shared" si="17"/>
        <v>0</v>
      </c>
      <c r="AG35" s="3">
        <f t="shared" si="17"/>
        <v>0</v>
      </c>
      <c r="AH35" s="3">
        <f t="shared" si="17"/>
        <v>0</v>
      </c>
      <c r="AI35" s="3">
        <f t="shared" si="17"/>
        <v>0</v>
      </c>
      <c r="AJ35" s="3">
        <f t="shared" si="17"/>
        <v>0</v>
      </c>
      <c r="AK35" s="3">
        <f t="shared" si="17"/>
        <v>0</v>
      </c>
      <c r="AL35" s="3">
        <f t="shared" si="17"/>
        <v>0</v>
      </c>
      <c r="AM35" s="3">
        <f t="shared" si="17"/>
        <v>0</v>
      </c>
      <c r="AN35" s="3">
        <f t="shared" si="17"/>
        <v>0</v>
      </c>
      <c r="AO35" s="3">
        <f t="shared" si="17"/>
        <v>0</v>
      </c>
      <c r="AP35" s="3">
        <f t="shared" si="17"/>
        <v>0</v>
      </c>
      <c r="AQ35" s="3">
        <f t="shared" si="17"/>
        <v>0</v>
      </c>
      <c r="AR35" s="3">
        <f t="shared" si="17"/>
        <v>0</v>
      </c>
      <c r="AS35" s="3">
        <f t="shared" si="17"/>
        <v>0</v>
      </c>
      <c r="AT35" s="3">
        <f t="shared" si="17"/>
        <v>0</v>
      </c>
      <c r="AU35" s="3">
        <f t="shared" si="17"/>
        <v>0</v>
      </c>
      <c r="AV35" s="3">
        <f t="shared" si="17"/>
        <v>0</v>
      </c>
      <c r="AW35" s="3">
        <f t="shared" si="17"/>
        <v>0</v>
      </c>
      <c r="AX35" s="3">
        <f t="shared" si="17"/>
        <v>0</v>
      </c>
      <c r="AY35" s="3">
        <f t="shared" si="17"/>
        <v>0</v>
      </c>
    </row>
    <row r="36" spans="1:51" ht="15" customHeight="1" x14ac:dyDescent="0.25">
      <c r="A36" s="578"/>
      <c r="B36" s="11" t="str">
        <f t="shared" si="4"/>
        <v xml:space="preserve"> </v>
      </c>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c r="AL36" s="3"/>
      <c r="AM36" s="3"/>
      <c r="AN36" s="3"/>
      <c r="AO36" s="3"/>
      <c r="AP36" s="3"/>
      <c r="AQ36" s="3"/>
      <c r="AR36" s="3"/>
      <c r="AS36" s="3"/>
      <c r="AT36" s="3"/>
      <c r="AU36" s="3"/>
      <c r="AV36" s="3"/>
      <c r="AW36" s="3"/>
      <c r="AX36" s="3"/>
      <c r="AY36" s="3"/>
    </row>
    <row r="37" spans="1:51" ht="15" customHeight="1" thickBot="1" x14ac:dyDescent="0.3">
      <c r="A37" s="579"/>
      <c r="B37" s="188" t="str">
        <f t="shared" si="4"/>
        <v>Monthly kWh</v>
      </c>
      <c r="C37" s="236">
        <f>SUM(C23:C36)</f>
        <v>0</v>
      </c>
      <c r="D37" s="236">
        <f t="shared" ref="D37:AY37" si="18">SUM(D23:D36)</f>
        <v>0</v>
      </c>
      <c r="E37" s="236">
        <f t="shared" si="18"/>
        <v>0</v>
      </c>
      <c r="F37" s="236">
        <f t="shared" si="18"/>
        <v>0</v>
      </c>
      <c r="G37" s="236">
        <f t="shared" si="18"/>
        <v>0</v>
      </c>
      <c r="H37" s="236">
        <f t="shared" si="18"/>
        <v>0</v>
      </c>
      <c r="I37" s="236">
        <f t="shared" si="18"/>
        <v>0</v>
      </c>
      <c r="J37" s="236">
        <f t="shared" si="18"/>
        <v>0</v>
      </c>
      <c r="K37" s="236">
        <f t="shared" si="18"/>
        <v>0</v>
      </c>
      <c r="L37" s="236">
        <f t="shared" si="18"/>
        <v>0</v>
      </c>
      <c r="M37" s="236">
        <f t="shared" si="18"/>
        <v>0</v>
      </c>
      <c r="N37" s="236">
        <f t="shared" si="18"/>
        <v>0</v>
      </c>
      <c r="O37" s="236">
        <f t="shared" si="18"/>
        <v>0</v>
      </c>
      <c r="P37" s="236">
        <f t="shared" si="18"/>
        <v>0</v>
      </c>
      <c r="Q37" s="236">
        <f t="shared" si="18"/>
        <v>0</v>
      </c>
      <c r="R37" s="236">
        <f t="shared" si="18"/>
        <v>0</v>
      </c>
      <c r="S37" s="236">
        <f t="shared" si="18"/>
        <v>0</v>
      </c>
      <c r="T37" s="236">
        <f t="shared" si="18"/>
        <v>0</v>
      </c>
      <c r="U37" s="236">
        <f t="shared" si="18"/>
        <v>0</v>
      </c>
      <c r="V37" s="236">
        <f t="shared" si="18"/>
        <v>0</v>
      </c>
      <c r="W37" s="236">
        <f t="shared" si="18"/>
        <v>0</v>
      </c>
      <c r="X37" s="236">
        <f t="shared" si="18"/>
        <v>0</v>
      </c>
      <c r="Y37" s="236">
        <f t="shared" si="18"/>
        <v>0</v>
      </c>
      <c r="Z37" s="236">
        <f t="shared" si="18"/>
        <v>0</v>
      </c>
      <c r="AA37" s="236">
        <f t="shared" si="18"/>
        <v>0</v>
      </c>
      <c r="AB37" s="236">
        <f t="shared" si="18"/>
        <v>0</v>
      </c>
      <c r="AC37" s="236">
        <f t="shared" si="18"/>
        <v>0</v>
      </c>
      <c r="AD37" s="236">
        <f t="shared" si="18"/>
        <v>0</v>
      </c>
      <c r="AE37" s="236">
        <f t="shared" si="18"/>
        <v>0</v>
      </c>
      <c r="AF37" s="236">
        <f t="shared" si="18"/>
        <v>0</v>
      </c>
      <c r="AG37" s="236">
        <f t="shared" si="18"/>
        <v>0</v>
      </c>
      <c r="AH37" s="236">
        <f t="shared" si="18"/>
        <v>0</v>
      </c>
      <c r="AI37" s="236">
        <f t="shared" si="18"/>
        <v>0</v>
      </c>
      <c r="AJ37" s="236">
        <f t="shared" si="18"/>
        <v>0</v>
      </c>
      <c r="AK37" s="236">
        <f t="shared" si="18"/>
        <v>0</v>
      </c>
      <c r="AL37" s="236">
        <f t="shared" si="18"/>
        <v>0</v>
      </c>
      <c r="AM37" s="236">
        <f t="shared" si="18"/>
        <v>0</v>
      </c>
      <c r="AN37" s="236">
        <f t="shared" si="18"/>
        <v>0</v>
      </c>
      <c r="AO37" s="236">
        <f t="shared" si="18"/>
        <v>0</v>
      </c>
      <c r="AP37" s="236">
        <f t="shared" si="18"/>
        <v>0</v>
      </c>
      <c r="AQ37" s="236">
        <f t="shared" si="18"/>
        <v>0</v>
      </c>
      <c r="AR37" s="236">
        <f t="shared" si="18"/>
        <v>0</v>
      </c>
      <c r="AS37" s="236">
        <f t="shared" si="18"/>
        <v>0</v>
      </c>
      <c r="AT37" s="236">
        <f t="shared" si="18"/>
        <v>0</v>
      </c>
      <c r="AU37" s="236">
        <f t="shared" si="18"/>
        <v>0</v>
      </c>
      <c r="AV37" s="236">
        <f t="shared" si="18"/>
        <v>0</v>
      </c>
      <c r="AW37" s="236">
        <f t="shared" si="18"/>
        <v>0</v>
      </c>
      <c r="AX37" s="236">
        <f t="shared" si="18"/>
        <v>0</v>
      </c>
      <c r="AY37" s="236">
        <f t="shared" si="18"/>
        <v>0</v>
      </c>
    </row>
    <row r="38" spans="1:51" x14ac:dyDescent="0.25">
      <c r="A38" s="8"/>
      <c r="B38" s="251"/>
      <c r="C38" s="9"/>
      <c r="D38" s="251"/>
      <c r="E38" s="9"/>
      <c r="F38" s="251"/>
      <c r="G38" s="251"/>
      <c r="H38" s="9"/>
      <c r="I38" s="251"/>
      <c r="J38" s="251"/>
      <c r="K38" s="9"/>
      <c r="L38" s="251"/>
      <c r="M38" s="251"/>
      <c r="N38" s="310" t="s">
        <v>197</v>
      </c>
      <c r="O38" s="309">
        <f>SUM(C5:N18)</f>
        <v>0</v>
      </c>
      <c r="P38" s="251"/>
      <c r="Q38" s="9"/>
      <c r="R38" s="251"/>
      <c r="S38" s="251"/>
      <c r="T38" s="9"/>
      <c r="U38" s="251"/>
      <c r="V38" s="251"/>
      <c r="W38" s="9"/>
      <c r="X38" s="251"/>
      <c r="Y38" s="251"/>
      <c r="Z38" s="9"/>
      <c r="AA38" s="251"/>
      <c r="AB38" s="251"/>
      <c r="AC38" s="9"/>
      <c r="AD38" s="251"/>
      <c r="AE38" s="251"/>
      <c r="AF38" s="9"/>
      <c r="AG38" s="251"/>
      <c r="AH38" s="251"/>
      <c r="AI38" s="9"/>
      <c r="AJ38" s="251"/>
      <c r="AK38" s="251"/>
      <c r="AL38" s="9"/>
      <c r="AM38" s="251"/>
      <c r="AN38" s="251"/>
      <c r="AO38" s="9"/>
      <c r="AP38" s="251"/>
      <c r="AQ38" s="251"/>
      <c r="AR38" s="9"/>
      <c r="AS38" s="251"/>
      <c r="AT38" s="251"/>
      <c r="AU38" s="9"/>
      <c r="AV38" s="251"/>
      <c r="AW38" s="251"/>
      <c r="AX38" s="9"/>
      <c r="AY38" s="251"/>
    </row>
    <row r="39" spans="1:51" ht="15.75" thickBot="1" x14ac:dyDescent="0.3">
      <c r="C39" s="130"/>
      <c r="D39" s="130"/>
      <c r="E39" s="130"/>
      <c r="F39" s="130"/>
      <c r="G39" s="130"/>
      <c r="H39" s="130"/>
      <c r="I39" s="130"/>
      <c r="J39" s="130"/>
      <c r="K39" s="130"/>
      <c r="L39" s="130"/>
      <c r="M39" s="130"/>
      <c r="N39" s="130"/>
      <c r="O39" s="130"/>
      <c r="P39" s="130"/>
      <c r="Q39" s="346" t="s">
        <v>217</v>
      </c>
      <c r="R39" s="130"/>
      <c r="S39" s="130"/>
      <c r="T39" s="130"/>
      <c r="U39" s="130"/>
      <c r="V39" s="130"/>
      <c r="W39" s="130"/>
      <c r="X39" s="130"/>
      <c r="Y39" s="130"/>
      <c r="Z39" s="130"/>
      <c r="AA39" s="130"/>
      <c r="AB39" s="130"/>
      <c r="AC39" s="130"/>
      <c r="AD39" s="130"/>
      <c r="AE39" s="130"/>
      <c r="AF39" s="130"/>
      <c r="AG39" s="463" t="s">
        <v>287</v>
      </c>
      <c r="AH39" s="130"/>
      <c r="AI39" s="130"/>
      <c r="AJ39" s="130"/>
      <c r="AK39" s="130"/>
      <c r="AL39" s="130"/>
      <c r="AM39" s="130"/>
      <c r="AN39" s="130"/>
      <c r="AO39" s="130"/>
      <c r="AP39" s="130"/>
      <c r="AQ39" s="130"/>
      <c r="AR39" s="130"/>
      <c r="AS39" s="130"/>
      <c r="AT39" s="130"/>
      <c r="AU39" s="130"/>
      <c r="AV39" s="130"/>
      <c r="AW39" s="130"/>
      <c r="AX39" s="130"/>
      <c r="AY39" s="130"/>
    </row>
    <row r="40" spans="1:51" ht="16.5" thickBot="1" x14ac:dyDescent="0.3">
      <c r="A40" s="580" t="s">
        <v>16</v>
      </c>
      <c r="B40" s="17" t="str">
        <f t="shared" ref="B40:B55" si="19">B22</f>
        <v>End Use</v>
      </c>
      <c r="C40" s="146">
        <f>C$4</f>
        <v>44197</v>
      </c>
      <c r="D40" s="146">
        <f t="shared" ref="D40:AY40" si="20">D$4</f>
        <v>44228</v>
      </c>
      <c r="E40" s="146">
        <f t="shared" si="20"/>
        <v>44256</v>
      </c>
      <c r="F40" s="146">
        <f t="shared" si="20"/>
        <v>44287</v>
      </c>
      <c r="G40" s="146">
        <f t="shared" si="20"/>
        <v>44317</v>
      </c>
      <c r="H40" s="146">
        <f t="shared" si="20"/>
        <v>44348</v>
      </c>
      <c r="I40" s="146">
        <f t="shared" si="20"/>
        <v>44378</v>
      </c>
      <c r="J40" s="146">
        <f t="shared" si="20"/>
        <v>44409</v>
      </c>
      <c r="K40" s="146">
        <f t="shared" si="20"/>
        <v>44440</v>
      </c>
      <c r="L40" s="146">
        <f t="shared" si="20"/>
        <v>44470</v>
      </c>
      <c r="M40" s="146">
        <f t="shared" si="20"/>
        <v>44501</v>
      </c>
      <c r="N40" s="146">
        <f t="shared" si="20"/>
        <v>44531</v>
      </c>
      <c r="O40" s="146">
        <f t="shared" si="20"/>
        <v>44562</v>
      </c>
      <c r="P40" s="146">
        <f t="shared" si="20"/>
        <v>44593</v>
      </c>
      <c r="Q40" s="146">
        <f t="shared" si="20"/>
        <v>44621</v>
      </c>
      <c r="R40" s="146">
        <f t="shared" si="20"/>
        <v>44652</v>
      </c>
      <c r="S40" s="146">
        <f t="shared" si="20"/>
        <v>44682</v>
      </c>
      <c r="T40" s="146">
        <f t="shared" si="20"/>
        <v>44713</v>
      </c>
      <c r="U40" s="146">
        <f t="shared" si="20"/>
        <v>44743</v>
      </c>
      <c r="V40" s="146">
        <f t="shared" si="20"/>
        <v>44774</v>
      </c>
      <c r="W40" s="146">
        <f t="shared" si="20"/>
        <v>44805</v>
      </c>
      <c r="X40" s="146">
        <f t="shared" si="20"/>
        <v>44835</v>
      </c>
      <c r="Y40" s="146">
        <f t="shared" si="20"/>
        <v>44866</v>
      </c>
      <c r="Z40" s="146">
        <f t="shared" si="20"/>
        <v>44896</v>
      </c>
      <c r="AA40" s="146">
        <f t="shared" si="20"/>
        <v>44927</v>
      </c>
      <c r="AB40" s="146">
        <f t="shared" si="20"/>
        <v>44958</v>
      </c>
      <c r="AC40" s="146">
        <f t="shared" si="20"/>
        <v>44986</v>
      </c>
      <c r="AD40" s="146">
        <f t="shared" si="20"/>
        <v>45017</v>
      </c>
      <c r="AE40" s="146">
        <f t="shared" si="20"/>
        <v>45047</v>
      </c>
      <c r="AF40" s="146">
        <f t="shared" si="20"/>
        <v>45078</v>
      </c>
      <c r="AG40" s="146">
        <f t="shared" si="20"/>
        <v>45108</v>
      </c>
      <c r="AH40" s="146">
        <f t="shared" si="20"/>
        <v>45139</v>
      </c>
      <c r="AI40" s="146">
        <f t="shared" si="20"/>
        <v>45170</v>
      </c>
      <c r="AJ40" s="146">
        <f t="shared" si="20"/>
        <v>45200</v>
      </c>
      <c r="AK40" s="146">
        <f t="shared" si="20"/>
        <v>45231</v>
      </c>
      <c r="AL40" s="146">
        <f t="shared" si="20"/>
        <v>45261</v>
      </c>
      <c r="AM40" s="146">
        <f t="shared" si="20"/>
        <v>45292</v>
      </c>
      <c r="AN40" s="146">
        <f t="shared" si="20"/>
        <v>45323</v>
      </c>
      <c r="AO40" s="146">
        <f t="shared" si="20"/>
        <v>45352</v>
      </c>
      <c r="AP40" s="146">
        <f t="shared" si="20"/>
        <v>45383</v>
      </c>
      <c r="AQ40" s="146">
        <f t="shared" si="20"/>
        <v>45413</v>
      </c>
      <c r="AR40" s="146">
        <f t="shared" si="20"/>
        <v>45444</v>
      </c>
      <c r="AS40" s="146">
        <f t="shared" si="20"/>
        <v>45474</v>
      </c>
      <c r="AT40" s="146">
        <f t="shared" si="20"/>
        <v>45505</v>
      </c>
      <c r="AU40" s="146">
        <f t="shared" si="20"/>
        <v>45536</v>
      </c>
      <c r="AV40" s="146">
        <f t="shared" si="20"/>
        <v>45566</v>
      </c>
      <c r="AW40" s="146">
        <f t="shared" si="20"/>
        <v>45597</v>
      </c>
      <c r="AX40" s="146">
        <f t="shared" si="20"/>
        <v>45627</v>
      </c>
      <c r="AY40" s="146">
        <f t="shared" si="20"/>
        <v>45658</v>
      </c>
    </row>
    <row r="41" spans="1:51" ht="15" customHeight="1" x14ac:dyDescent="0.25">
      <c r="A41" s="581"/>
      <c r="B41" s="11" t="str">
        <f t="shared" si="19"/>
        <v>Air Comp</v>
      </c>
      <c r="C41" s="3">
        <v>0</v>
      </c>
      <c r="D41" s="3">
        <v>0</v>
      </c>
      <c r="E41" s="3">
        <v>0</v>
      </c>
      <c r="F41" s="3">
        <v>0</v>
      </c>
      <c r="G41" s="3">
        <f>G42</f>
        <v>0</v>
      </c>
      <c r="H41" s="3">
        <f t="shared" ref="H41:H53" si="21">H42</f>
        <v>0</v>
      </c>
      <c r="I41" s="3">
        <f t="shared" ref="I41:I53" si="22">I42</f>
        <v>0</v>
      </c>
      <c r="J41" s="3">
        <f t="shared" ref="J41:J53" si="23">J42</f>
        <v>0</v>
      </c>
      <c r="K41" s="3">
        <f t="shared" ref="K41:K53" si="24">K42</f>
        <v>0</v>
      </c>
      <c r="L41" s="3">
        <f t="shared" ref="L41:L53" si="25">L42</f>
        <v>0</v>
      </c>
      <c r="M41" s="3">
        <f t="shared" ref="M41:M53" si="26">M42</f>
        <v>0</v>
      </c>
      <c r="N41" s="3">
        <f t="shared" ref="N41:N53" si="27">N42</f>
        <v>0</v>
      </c>
      <c r="O41" s="3">
        <f t="shared" ref="O41:O53" si="28">O42</f>
        <v>0</v>
      </c>
      <c r="P41" s="3">
        <f t="shared" ref="P41:P53" si="29">P42</f>
        <v>0</v>
      </c>
      <c r="Q41" s="347">
        <v>0</v>
      </c>
      <c r="R41" s="3">
        <f t="shared" ref="R41:R53" si="30">R42</f>
        <v>0</v>
      </c>
      <c r="S41" s="3">
        <f t="shared" ref="S41:S53" si="31">S42</f>
        <v>0</v>
      </c>
      <c r="T41" s="3">
        <f t="shared" ref="T41:T53" si="32">T42</f>
        <v>0</v>
      </c>
      <c r="U41" s="3">
        <f t="shared" ref="U41:U53" si="33">U42</f>
        <v>0</v>
      </c>
      <c r="V41" s="3">
        <f t="shared" ref="V41:V53" si="34">V42</f>
        <v>0</v>
      </c>
      <c r="W41" s="3">
        <f t="shared" ref="W41:W53" si="35">W42</f>
        <v>0</v>
      </c>
      <c r="X41" s="3">
        <f t="shared" ref="X41:X53" si="36">X42</f>
        <v>0</v>
      </c>
      <c r="Y41" s="3">
        <f t="shared" ref="Y41:Y53" si="37">Y42</f>
        <v>0</v>
      </c>
      <c r="Z41" s="3">
        <f t="shared" ref="Z41:Z53" si="38">Z42</f>
        <v>0</v>
      </c>
      <c r="AA41" s="3">
        <f t="shared" ref="AA41:AA53" si="39">AA42</f>
        <v>0</v>
      </c>
      <c r="AB41" s="3">
        <f t="shared" ref="AB41:AB53" si="40">AB42</f>
        <v>0</v>
      </c>
      <c r="AC41" s="3">
        <f t="shared" ref="AC41:AC53" si="41">AC42</f>
        <v>0</v>
      </c>
      <c r="AD41" s="3">
        <f t="shared" ref="AD41:AD53" si="42">AD42</f>
        <v>0</v>
      </c>
      <c r="AE41" s="3">
        <f t="shared" ref="AE41:AE53" si="43">AE42</f>
        <v>0</v>
      </c>
      <c r="AF41" s="3">
        <f t="shared" ref="AF41:AF53" si="44">AF42</f>
        <v>0</v>
      </c>
      <c r="AG41" s="462">
        <v>0</v>
      </c>
      <c r="AH41" s="3">
        <f t="shared" ref="AH41:AH53" si="45">AH42</f>
        <v>0</v>
      </c>
      <c r="AI41" s="3">
        <f t="shared" ref="AI41:AI53" si="46">AI42</f>
        <v>0</v>
      </c>
      <c r="AJ41" s="3">
        <f t="shared" ref="AJ41:AJ53" si="47">AJ42</f>
        <v>0</v>
      </c>
      <c r="AK41" s="3">
        <f t="shared" ref="AK41:AK53" si="48">AK42</f>
        <v>0</v>
      </c>
      <c r="AL41" s="3">
        <f t="shared" ref="AL41:AL53" si="49">AL42</f>
        <v>0</v>
      </c>
      <c r="AM41" s="3">
        <f t="shared" ref="AM41:AM53" si="50">AM42</f>
        <v>0</v>
      </c>
      <c r="AN41" s="3">
        <f t="shared" ref="AN41:AN53" si="51">AN42</f>
        <v>0</v>
      </c>
      <c r="AO41" s="3">
        <f t="shared" ref="AO41:AO53" si="52">AO42</f>
        <v>0</v>
      </c>
      <c r="AP41" s="3">
        <f t="shared" ref="AP41:AP53" si="53">AP42</f>
        <v>0</v>
      </c>
      <c r="AQ41" s="3">
        <f t="shared" ref="AQ41:AQ53" si="54">AQ42</f>
        <v>0</v>
      </c>
      <c r="AR41" s="3">
        <f t="shared" ref="AR41:AR53" si="55">AR42</f>
        <v>0</v>
      </c>
      <c r="AS41" s="3">
        <f t="shared" ref="AS41:AS53" si="56">AS42</f>
        <v>0</v>
      </c>
      <c r="AT41" s="3">
        <f t="shared" ref="AT41:AT53" si="57">AT42</f>
        <v>0</v>
      </c>
      <c r="AU41" s="3">
        <f t="shared" ref="AU41:AU53" si="58">AU42</f>
        <v>0</v>
      </c>
      <c r="AV41" s="3">
        <f t="shared" ref="AV41:AV53" si="59">AV42</f>
        <v>0</v>
      </c>
      <c r="AW41" s="3">
        <f t="shared" ref="AW41:AW53" si="60">AW42</f>
        <v>0</v>
      </c>
      <c r="AX41" s="3">
        <f t="shared" ref="AX41:AX53" si="61">AX42</f>
        <v>0</v>
      </c>
      <c r="AY41" s="3">
        <f t="shared" ref="AY41:AY53" si="62">AY42</f>
        <v>0</v>
      </c>
    </row>
    <row r="42" spans="1:51" x14ac:dyDescent="0.25">
      <c r="A42" s="581"/>
      <c r="B42" s="12" t="str">
        <f t="shared" si="19"/>
        <v>Building Shell</v>
      </c>
      <c r="C42" s="3">
        <v>0</v>
      </c>
      <c r="D42" s="3">
        <v>0</v>
      </c>
      <c r="E42" s="3">
        <v>0</v>
      </c>
      <c r="F42" s="3">
        <v>0</v>
      </c>
      <c r="G42" s="3">
        <f t="shared" ref="G42:G53" si="63">G43</f>
        <v>0</v>
      </c>
      <c r="H42" s="3">
        <f t="shared" si="21"/>
        <v>0</v>
      </c>
      <c r="I42" s="3">
        <f t="shared" si="22"/>
        <v>0</v>
      </c>
      <c r="J42" s="3">
        <f t="shared" si="23"/>
        <v>0</v>
      </c>
      <c r="K42" s="3">
        <f t="shared" si="24"/>
        <v>0</v>
      </c>
      <c r="L42" s="3">
        <f t="shared" si="25"/>
        <v>0</v>
      </c>
      <c r="M42" s="3">
        <f t="shared" si="26"/>
        <v>0</v>
      </c>
      <c r="N42" s="3">
        <f t="shared" si="27"/>
        <v>0</v>
      </c>
      <c r="O42" s="3">
        <f t="shared" si="28"/>
        <v>0</v>
      </c>
      <c r="P42" s="3">
        <f t="shared" si="29"/>
        <v>0</v>
      </c>
      <c r="Q42" s="347">
        <v>0</v>
      </c>
      <c r="R42" s="3">
        <f t="shared" si="30"/>
        <v>0</v>
      </c>
      <c r="S42" s="3">
        <f t="shared" si="31"/>
        <v>0</v>
      </c>
      <c r="T42" s="3">
        <f t="shared" si="32"/>
        <v>0</v>
      </c>
      <c r="U42" s="3">
        <f t="shared" si="33"/>
        <v>0</v>
      </c>
      <c r="V42" s="3">
        <f t="shared" si="34"/>
        <v>0</v>
      </c>
      <c r="W42" s="3">
        <f t="shared" si="35"/>
        <v>0</v>
      </c>
      <c r="X42" s="3">
        <f t="shared" si="36"/>
        <v>0</v>
      </c>
      <c r="Y42" s="3">
        <f t="shared" si="37"/>
        <v>0</v>
      </c>
      <c r="Z42" s="3">
        <f t="shared" si="38"/>
        <v>0</v>
      </c>
      <c r="AA42" s="3">
        <f t="shared" si="39"/>
        <v>0</v>
      </c>
      <c r="AB42" s="3">
        <f t="shared" si="40"/>
        <v>0</v>
      </c>
      <c r="AC42" s="3">
        <f t="shared" si="41"/>
        <v>0</v>
      </c>
      <c r="AD42" s="3">
        <f t="shared" si="42"/>
        <v>0</v>
      </c>
      <c r="AE42" s="3">
        <f t="shared" si="43"/>
        <v>0</v>
      </c>
      <c r="AF42" s="3">
        <f t="shared" si="44"/>
        <v>0</v>
      </c>
      <c r="AG42" s="462">
        <v>0</v>
      </c>
      <c r="AH42" s="3">
        <f t="shared" si="45"/>
        <v>0</v>
      </c>
      <c r="AI42" s="3">
        <f t="shared" si="46"/>
        <v>0</v>
      </c>
      <c r="AJ42" s="3">
        <f t="shared" si="47"/>
        <v>0</v>
      </c>
      <c r="AK42" s="3">
        <f t="shared" si="48"/>
        <v>0</v>
      </c>
      <c r="AL42" s="3">
        <f t="shared" si="49"/>
        <v>0</v>
      </c>
      <c r="AM42" s="3">
        <f t="shared" si="50"/>
        <v>0</v>
      </c>
      <c r="AN42" s="3">
        <f t="shared" si="51"/>
        <v>0</v>
      </c>
      <c r="AO42" s="3">
        <f t="shared" si="52"/>
        <v>0</v>
      </c>
      <c r="AP42" s="3">
        <f t="shared" si="53"/>
        <v>0</v>
      </c>
      <c r="AQ42" s="3">
        <f t="shared" si="54"/>
        <v>0</v>
      </c>
      <c r="AR42" s="3">
        <f t="shared" si="55"/>
        <v>0</v>
      </c>
      <c r="AS42" s="3">
        <f t="shared" si="56"/>
        <v>0</v>
      </c>
      <c r="AT42" s="3">
        <f t="shared" si="57"/>
        <v>0</v>
      </c>
      <c r="AU42" s="3">
        <f t="shared" si="58"/>
        <v>0</v>
      </c>
      <c r="AV42" s="3">
        <f t="shared" si="59"/>
        <v>0</v>
      </c>
      <c r="AW42" s="3">
        <f t="shared" si="60"/>
        <v>0</v>
      </c>
      <c r="AX42" s="3">
        <f t="shared" si="61"/>
        <v>0</v>
      </c>
      <c r="AY42" s="3">
        <f t="shared" si="62"/>
        <v>0</v>
      </c>
    </row>
    <row r="43" spans="1:51" x14ac:dyDescent="0.25">
      <c r="A43" s="581"/>
      <c r="B43" s="11" t="str">
        <f t="shared" si="19"/>
        <v>Cooking</v>
      </c>
      <c r="C43" s="3">
        <v>0</v>
      </c>
      <c r="D43" s="3">
        <v>0</v>
      </c>
      <c r="E43" s="3">
        <v>0</v>
      </c>
      <c r="F43" s="3">
        <v>0</v>
      </c>
      <c r="G43" s="3">
        <f t="shared" si="63"/>
        <v>0</v>
      </c>
      <c r="H43" s="3">
        <f t="shared" si="21"/>
        <v>0</v>
      </c>
      <c r="I43" s="3">
        <f t="shared" si="22"/>
        <v>0</v>
      </c>
      <c r="J43" s="3">
        <f t="shared" si="23"/>
        <v>0</v>
      </c>
      <c r="K43" s="3">
        <f t="shared" si="24"/>
        <v>0</v>
      </c>
      <c r="L43" s="3">
        <f t="shared" si="25"/>
        <v>0</v>
      </c>
      <c r="M43" s="3">
        <f t="shared" si="26"/>
        <v>0</v>
      </c>
      <c r="N43" s="3">
        <f t="shared" si="27"/>
        <v>0</v>
      </c>
      <c r="O43" s="3">
        <f t="shared" si="28"/>
        <v>0</v>
      </c>
      <c r="P43" s="3">
        <f t="shared" si="29"/>
        <v>0</v>
      </c>
      <c r="Q43" s="347">
        <v>0</v>
      </c>
      <c r="R43" s="3">
        <f t="shared" si="30"/>
        <v>0</v>
      </c>
      <c r="S43" s="3">
        <f t="shared" si="31"/>
        <v>0</v>
      </c>
      <c r="T43" s="3">
        <f t="shared" si="32"/>
        <v>0</v>
      </c>
      <c r="U43" s="3">
        <f t="shared" si="33"/>
        <v>0</v>
      </c>
      <c r="V43" s="3">
        <f t="shared" si="34"/>
        <v>0</v>
      </c>
      <c r="W43" s="3">
        <f t="shared" si="35"/>
        <v>0</v>
      </c>
      <c r="X43" s="3">
        <f t="shared" si="36"/>
        <v>0</v>
      </c>
      <c r="Y43" s="3">
        <f t="shared" si="37"/>
        <v>0</v>
      </c>
      <c r="Z43" s="3">
        <f t="shared" si="38"/>
        <v>0</v>
      </c>
      <c r="AA43" s="3">
        <f t="shared" si="39"/>
        <v>0</v>
      </c>
      <c r="AB43" s="3">
        <f t="shared" si="40"/>
        <v>0</v>
      </c>
      <c r="AC43" s="3">
        <f t="shared" si="41"/>
        <v>0</v>
      </c>
      <c r="AD43" s="3">
        <f t="shared" si="42"/>
        <v>0</v>
      </c>
      <c r="AE43" s="3">
        <f t="shared" si="43"/>
        <v>0</v>
      </c>
      <c r="AF43" s="3">
        <f t="shared" si="44"/>
        <v>0</v>
      </c>
      <c r="AG43" s="462">
        <v>0</v>
      </c>
      <c r="AH43" s="3">
        <f t="shared" si="45"/>
        <v>0</v>
      </c>
      <c r="AI43" s="3">
        <f t="shared" si="46"/>
        <v>0</v>
      </c>
      <c r="AJ43" s="3">
        <f t="shared" si="47"/>
        <v>0</v>
      </c>
      <c r="AK43" s="3">
        <f t="shared" si="48"/>
        <v>0</v>
      </c>
      <c r="AL43" s="3">
        <f t="shared" si="49"/>
        <v>0</v>
      </c>
      <c r="AM43" s="3">
        <f t="shared" si="50"/>
        <v>0</v>
      </c>
      <c r="AN43" s="3">
        <f t="shared" si="51"/>
        <v>0</v>
      </c>
      <c r="AO43" s="3">
        <f t="shared" si="52"/>
        <v>0</v>
      </c>
      <c r="AP43" s="3">
        <f t="shared" si="53"/>
        <v>0</v>
      </c>
      <c r="AQ43" s="3">
        <f t="shared" si="54"/>
        <v>0</v>
      </c>
      <c r="AR43" s="3">
        <f t="shared" si="55"/>
        <v>0</v>
      </c>
      <c r="AS43" s="3">
        <f t="shared" si="56"/>
        <v>0</v>
      </c>
      <c r="AT43" s="3">
        <f t="shared" si="57"/>
        <v>0</v>
      </c>
      <c r="AU43" s="3">
        <f t="shared" si="58"/>
        <v>0</v>
      </c>
      <c r="AV43" s="3">
        <f t="shared" si="59"/>
        <v>0</v>
      </c>
      <c r="AW43" s="3">
        <f t="shared" si="60"/>
        <v>0</v>
      </c>
      <c r="AX43" s="3">
        <f t="shared" si="61"/>
        <v>0</v>
      </c>
      <c r="AY43" s="3">
        <f t="shared" si="62"/>
        <v>0</v>
      </c>
    </row>
    <row r="44" spans="1:51" x14ac:dyDescent="0.25">
      <c r="A44" s="581"/>
      <c r="B44" s="11" t="str">
        <f t="shared" si="19"/>
        <v>Cooling</v>
      </c>
      <c r="C44" s="3">
        <v>0</v>
      </c>
      <c r="D44" s="3">
        <v>0</v>
      </c>
      <c r="E44" s="3">
        <v>0</v>
      </c>
      <c r="F44" s="3">
        <v>0</v>
      </c>
      <c r="G44" s="3">
        <f t="shared" si="63"/>
        <v>0</v>
      </c>
      <c r="H44" s="3">
        <f t="shared" si="21"/>
        <v>0</v>
      </c>
      <c r="I44" s="3">
        <f t="shared" si="22"/>
        <v>0</v>
      </c>
      <c r="J44" s="3">
        <f t="shared" si="23"/>
        <v>0</v>
      </c>
      <c r="K44" s="3">
        <f t="shared" si="24"/>
        <v>0</v>
      </c>
      <c r="L44" s="3">
        <f t="shared" si="25"/>
        <v>0</v>
      </c>
      <c r="M44" s="3">
        <f t="shared" si="26"/>
        <v>0</v>
      </c>
      <c r="N44" s="3">
        <f t="shared" si="27"/>
        <v>0</v>
      </c>
      <c r="O44" s="3">
        <f t="shared" si="28"/>
        <v>0</v>
      </c>
      <c r="P44" s="3">
        <f t="shared" si="29"/>
        <v>0</v>
      </c>
      <c r="Q44" s="347">
        <v>0</v>
      </c>
      <c r="R44" s="3">
        <f t="shared" si="30"/>
        <v>0</v>
      </c>
      <c r="S44" s="3">
        <f t="shared" si="31"/>
        <v>0</v>
      </c>
      <c r="T44" s="3">
        <f t="shared" si="32"/>
        <v>0</v>
      </c>
      <c r="U44" s="3">
        <f t="shared" si="33"/>
        <v>0</v>
      </c>
      <c r="V44" s="3">
        <f t="shared" si="34"/>
        <v>0</v>
      </c>
      <c r="W44" s="3">
        <f t="shared" si="35"/>
        <v>0</v>
      </c>
      <c r="X44" s="3">
        <f t="shared" si="36"/>
        <v>0</v>
      </c>
      <c r="Y44" s="3">
        <f t="shared" si="37"/>
        <v>0</v>
      </c>
      <c r="Z44" s="3">
        <f t="shared" si="38"/>
        <v>0</v>
      </c>
      <c r="AA44" s="3">
        <f t="shared" si="39"/>
        <v>0</v>
      </c>
      <c r="AB44" s="3">
        <f t="shared" si="40"/>
        <v>0</v>
      </c>
      <c r="AC44" s="3">
        <f t="shared" si="41"/>
        <v>0</v>
      </c>
      <c r="AD44" s="3">
        <f t="shared" si="42"/>
        <v>0</v>
      </c>
      <c r="AE44" s="3">
        <f t="shared" si="43"/>
        <v>0</v>
      </c>
      <c r="AF44" s="3">
        <f t="shared" si="44"/>
        <v>0</v>
      </c>
      <c r="AG44" s="462">
        <v>0</v>
      </c>
      <c r="AH44" s="3">
        <f t="shared" si="45"/>
        <v>0</v>
      </c>
      <c r="AI44" s="3">
        <f t="shared" si="46"/>
        <v>0</v>
      </c>
      <c r="AJ44" s="3">
        <f t="shared" si="47"/>
        <v>0</v>
      </c>
      <c r="AK44" s="3">
        <f t="shared" si="48"/>
        <v>0</v>
      </c>
      <c r="AL44" s="3">
        <f t="shared" si="49"/>
        <v>0</v>
      </c>
      <c r="AM44" s="3">
        <f t="shared" si="50"/>
        <v>0</v>
      </c>
      <c r="AN44" s="3">
        <f t="shared" si="51"/>
        <v>0</v>
      </c>
      <c r="AO44" s="3">
        <f t="shared" si="52"/>
        <v>0</v>
      </c>
      <c r="AP44" s="3">
        <f t="shared" si="53"/>
        <v>0</v>
      </c>
      <c r="AQ44" s="3">
        <f t="shared" si="54"/>
        <v>0</v>
      </c>
      <c r="AR44" s="3">
        <f t="shared" si="55"/>
        <v>0</v>
      </c>
      <c r="AS44" s="3">
        <f t="shared" si="56"/>
        <v>0</v>
      </c>
      <c r="AT44" s="3">
        <f t="shared" si="57"/>
        <v>0</v>
      </c>
      <c r="AU44" s="3">
        <f t="shared" si="58"/>
        <v>0</v>
      </c>
      <c r="AV44" s="3">
        <f t="shared" si="59"/>
        <v>0</v>
      </c>
      <c r="AW44" s="3">
        <f t="shared" si="60"/>
        <v>0</v>
      </c>
      <c r="AX44" s="3">
        <f t="shared" si="61"/>
        <v>0</v>
      </c>
      <c r="AY44" s="3">
        <f t="shared" si="62"/>
        <v>0</v>
      </c>
    </row>
    <row r="45" spans="1:51" x14ac:dyDescent="0.25">
      <c r="A45" s="581"/>
      <c r="B45" s="12" t="str">
        <f t="shared" si="19"/>
        <v>Ext Lighting</v>
      </c>
      <c r="C45" s="3">
        <v>0</v>
      </c>
      <c r="D45" s="3">
        <v>0</v>
      </c>
      <c r="E45" s="3">
        <v>0</v>
      </c>
      <c r="F45" s="3">
        <v>0</v>
      </c>
      <c r="G45" s="3">
        <f t="shared" si="63"/>
        <v>0</v>
      </c>
      <c r="H45" s="3">
        <f t="shared" si="21"/>
        <v>0</v>
      </c>
      <c r="I45" s="3">
        <f t="shared" si="22"/>
        <v>0</v>
      </c>
      <c r="J45" s="3">
        <f t="shared" si="23"/>
        <v>0</v>
      </c>
      <c r="K45" s="3">
        <f t="shared" si="24"/>
        <v>0</v>
      </c>
      <c r="L45" s="3">
        <f t="shared" si="25"/>
        <v>0</v>
      </c>
      <c r="M45" s="3">
        <f t="shared" si="26"/>
        <v>0</v>
      </c>
      <c r="N45" s="3">
        <f t="shared" si="27"/>
        <v>0</v>
      </c>
      <c r="O45" s="3">
        <f t="shared" si="28"/>
        <v>0</v>
      </c>
      <c r="P45" s="3">
        <f t="shared" si="29"/>
        <v>0</v>
      </c>
      <c r="Q45" s="347">
        <v>0</v>
      </c>
      <c r="R45" s="3">
        <f t="shared" si="30"/>
        <v>0</v>
      </c>
      <c r="S45" s="3">
        <f t="shared" si="31"/>
        <v>0</v>
      </c>
      <c r="T45" s="3">
        <f t="shared" si="32"/>
        <v>0</v>
      </c>
      <c r="U45" s="3">
        <f t="shared" si="33"/>
        <v>0</v>
      </c>
      <c r="V45" s="3">
        <f t="shared" si="34"/>
        <v>0</v>
      </c>
      <c r="W45" s="3">
        <f t="shared" si="35"/>
        <v>0</v>
      </c>
      <c r="X45" s="3">
        <f t="shared" si="36"/>
        <v>0</v>
      </c>
      <c r="Y45" s="3">
        <f t="shared" si="37"/>
        <v>0</v>
      </c>
      <c r="Z45" s="3">
        <f t="shared" si="38"/>
        <v>0</v>
      </c>
      <c r="AA45" s="3">
        <f t="shared" si="39"/>
        <v>0</v>
      </c>
      <c r="AB45" s="3">
        <f t="shared" si="40"/>
        <v>0</v>
      </c>
      <c r="AC45" s="3">
        <f t="shared" si="41"/>
        <v>0</v>
      </c>
      <c r="AD45" s="3">
        <f t="shared" si="42"/>
        <v>0</v>
      </c>
      <c r="AE45" s="3">
        <f t="shared" si="43"/>
        <v>0</v>
      </c>
      <c r="AF45" s="3">
        <f t="shared" si="44"/>
        <v>0</v>
      </c>
      <c r="AG45" s="462">
        <v>0</v>
      </c>
      <c r="AH45" s="3">
        <f t="shared" si="45"/>
        <v>0</v>
      </c>
      <c r="AI45" s="3">
        <f t="shared" si="46"/>
        <v>0</v>
      </c>
      <c r="AJ45" s="3">
        <f t="shared" si="47"/>
        <v>0</v>
      </c>
      <c r="AK45" s="3">
        <f t="shared" si="48"/>
        <v>0</v>
      </c>
      <c r="AL45" s="3">
        <f t="shared" si="49"/>
        <v>0</v>
      </c>
      <c r="AM45" s="3">
        <f t="shared" si="50"/>
        <v>0</v>
      </c>
      <c r="AN45" s="3">
        <f t="shared" si="51"/>
        <v>0</v>
      </c>
      <c r="AO45" s="3">
        <f t="shared" si="52"/>
        <v>0</v>
      </c>
      <c r="AP45" s="3">
        <f t="shared" si="53"/>
        <v>0</v>
      </c>
      <c r="AQ45" s="3">
        <f t="shared" si="54"/>
        <v>0</v>
      </c>
      <c r="AR45" s="3">
        <f t="shared" si="55"/>
        <v>0</v>
      </c>
      <c r="AS45" s="3">
        <f t="shared" si="56"/>
        <v>0</v>
      </c>
      <c r="AT45" s="3">
        <f t="shared" si="57"/>
        <v>0</v>
      </c>
      <c r="AU45" s="3">
        <f t="shared" si="58"/>
        <v>0</v>
      </c>
      <c r="AV45" s="3">
        <f t="shared" si="59"/>
        <v>0</v>
      </c>
      <c r="AW45" s="3">
        <f t="shared" si="60"/>
        <v>0</v>
      </c>
      <c r="AX45" s="3">
        <f t="shared" si="61"/>
        <v>0</v>
      </c>
      <c r="AY45" s="3">
        <f t="shared" si="62"/>
        <v>0</v>
      </c>
    </row>
    <row r="46" spans="1:51" x14ac:dyDescent="0.25">
      <c r="A46" s="581"/>
      <c r="B46" s="11" t="str">
        <f t="shared" si="19"/>
        <v>Heating</v>
      </c>
      <c r="C46" s="3">
        <v>0</v>
      </c>
      <c r="D46" s="3">
        <v>0</v>
      </c>
      <c r="E46" s="3">
        <v>0</v>
      </c>
      <c r="F46" s="3">
        <v>0</v>
      </c>
      <c r="G46" s="3">
        <f t="shared" si="63"/>
        <v>0</v>
      </c>
      <c r="H46" s="3">
        <f t="shared" si="21"/>
        <v>0</v>
      </c>
      <c r="I46" s="3">
        <f t="shared" si="22"/>
        <v>0</v>
      </c>
      <c r="J46" s="3">
        <f t="shared" si="23"/>
        <v>0</v>
      </c>
      <c r="K46" s="3">
        <f t="shared" si="24"/>
        <v>0</v>
      </c>
      <c r="L46" s="3">
        <f t="shared" si="25"/>
        <v>0</v>
      </c>
      <c r="M46" s="3">
        <f t="shared" si="26"/>
        <v>0</v>
      </c>
      <c r="N46" s="3">
        <f t="shared" si="27"/>
        <v>0</v>
      </c>
      <c r="O46" s="3">
        <f t="shared" si="28"/>
        <v>0</v>
      </c>
      <c r="P46" s="3">
        <f t="shared" si="29"/>
        <v>0</v>
      </c>
      <c r="Q46" s="347">
        <v>0</v>
      </c>
      <c r="R46" s="3">
        <f t="shared" si="30"/>
        <v>0</v>
      </c>
      <c r="S46" s="3">
        <f t="shared" si="31"/>
        <v>0</v>
      </c>
      <c r="T46" s="3">
        <f t="shared" si="32"/>
        <v>0</v>
      </c>
      <c r="U46" s="3">
        <f t="shared" si="33"/>
        <v>0</v>
      </c>
      <c r="V46" s="3">
        <f t="shared" si="34"/>
        <v>0</v>
      </c>
      <c r="W46" s="3">
        <f t="shared" si="35"/>
        <v>0</v>
      </c>
      <c r="X46" s="3">
        <f t="shared" si="36"/>
        <v>0</v>
      </c>
      <c r="Y46" s="3">
        <f t="shared" si="37"/>
        <v>0</v>
      </c>
      <c r="Z46" s="3">
        <f t="shared" si="38"/>
        <v>0</v>
      </c>
      <c r="AA46" s="3">
        <f t="shared" si="39"/>
        <v>0</v>
      </c>
      <c r="AB46" s="3">
        <f t="shared" si="40"/>
        <v>0</v>
      </c>
      <c r="AC46" s="3">
        <f t="shared" si="41"/>
        <v>0</v>
      </c>
      <c r="AD46" s="3">
        <f t="shared" si="42"/>
        <v>0</v>
      </c>
      <c r="AE46" s="3">
        <f t="shared" si="43"/>
        <v>0</v>
      </c>
      <c r="AF46" s="3">
        <f t="shared" si="44"/>
        <v>0</v>
      </c>
      <c r="AG46" s="462">
        <v>0</v>
      </c>
      <c r="AH46" s="3">
        <f t="shared" si="45"/>
        <v>0</v>
      </c>
      <c r="AI46" s="3">
        <f t="shared" si="46"/>
        <v>0</v>
      </c>
      <c r="AJ46" s="3">
        <f t="shared" si="47"/>
        <v>0</v>
      </c>
      <c r="AK46" s="3">
        <f t="shared" si="48"/>
        <v>0</v>
      </c>
      <c r="AL46" s="3">
        <f t="shared" si="49"/>
        <v>0</v>
      </c>
      <c r="AM46" s="3">
        <f t="shared" si="50"/>
        <v>0</v>
      </c>
      <c r="AN46" s="3">
        <f t="shared" si="51"/>
        <v>0</v>
      </c>
      <c r="AO46" s="3">
        <f t="shared" si="52"/>
        <v>0</v>
      </c>
      <c r="AP46" s="3">
        <f t="shared" si="53"/>
        <v>0</v>
      </c>
      <c r="AQ46" s="3">
        <f t="shared" si="54"/>
        <v>0</v>
      </c>
      <c r="AR46" s="3">
        <f t="shared" si="55"/>
        <v>0</v>
      </c>
      <c r="AS46" s="3">
        <f t="shared" si="56"/>
        <v>0</v>
      </c>
      <c r="AT46" s="3">
        <f t="shared" si="57"/>
        <v>0</v>
      </c>
      <c r="AU46" s="3">
        <f t="shared" si="58"/>
        <v>0</v>
      </c>
      <c r="AV46" s="3">
        <f t="shared" si="59"/>
        <v>0</v>
      </c>
      <c r="AW46" s="3">
        <f t="shared" si="60"/>
        <v>0</v>
      </c>
      <c r="AX46" s="3">
        <f t="shared" si="61"/>
        <v>0</v>
      </c>
      <c r="AY46" s="3">
        <f t="shared" si="62"/>
        <v>0</v>
      </c>
    </row>
    <row r="47" spans="1:51" x14ac:dyDescent="0.25">
      <c r="A47" s="581"/>
      <c r="B47" s="11" t="str">
        <f t="shared" si="19"/>
        <v>HVAC</v>
      </c>
      <c r="C47" s="3">
        <v>0</v>
      </c>
      <c r="D47" s="3">
        <v>0</v>
      </c>
      <c r="E47" s="3">
        <v>0</v>
      </c>
      <c r="F47" s="3">
        <v>0</v>
      </c>
      <c r="G47" s="3">
        <f t="shared" si="63"/>
        <v>0</v>
      </c>
      <c r="H47" s="3">
        <f t="shared" si="21"/>
        <v>0</v>
      </c>
      <c r="I47" s="3">
        <f t="shared" si="22"/>
        <v>0</v>
      </c>
      <c r="J47" s="3">
        <f t="shared" si="23"/>
        <v>0</v>
      </c>
      <c r="K47" s="3">
        <f t="shared" si="24"/>
        <v>0</v>
      </c>
      <c r="L47" s="3">
        <f t="shared" si="25"/>
        <v>0</v>
      </c>
      <c r="M47" s="3">
        <f t="shared" si="26"/>
        <v>0</v>
      </c>
      <c r="N47" s="3">
        <f t="shared" si="27"/>
        <v>0</v>
      </c>
      <c r="O47" s="3">
        <f t="shared" si="28"/>
        <v>0</v>
      </c>
      <c r="P47" s="3">
        <f t="shared" si="29"/>
        <v>0</v>
      </c>
      <c r="Q47" s="347">
        <v>0</v>
      </c>
      <c r="R47" s="3">
        <f t="shared" si="30"/>
        <v>0</v>
      </c>
      <c r="S47" s="3">
        <f t="shared" si="31"/>
        <v>0</v>
      </c>
      <c r="T47" s="3">
        <f t="shared" si="32"/>
        <v>0</v>
      </c>
      <c r="U47" s="3">
        <f t="shared" si="33"/>
        <v>0</v>
      </c>
      <c r="V47" s="3">
        <f t="shared" si="34"/>
        <v>0</v>
      </c>
      <c r="W47" s="3">
        <f t="shared" si="35"/>
        <v>0</v>
      </c>
      <c r="X47" s="3">
        <f t="shared" si="36"/>
        <v>0</v>
      </c>
      <c r="Y47" s="3">
        <f t="shared" si="37"/>
        <v>0</v>
      </c>
      <c r="Z47" s="3">
        <f t="shared" si="38"/>
        <v>0</v>
      </c>
      <c r="AA47" s="3">
        <f t="shared" si="39"/>
        <v>0</v>
      </c>
      <c r="AB47" s="3">
        <f t="shared" si="40"/>
        <v>0</v>
      </c>
      <c r="AC47" s="3">
        <f t="shared" si="41"/>
        <v>0</v>
      </c>
      <c r="AD47" s="3">
        <f t="shared" si="42"/>
        <v>0</v>
      </c>
      <c r="AE47" s="3">
        <f t="shared" si="43"/>
        <v>0</v>
      </c>
      <c r="AF47" s="3">
        <f t="shared" si="44"/>
        <v>0</v>
      </c>
      <c r="AG47" s="462">
        <v>0</v>
      </c>
      <c r="AH47" s="3">
        <f t="shared" si="45"/>
        <v>0</v>
      </c>
      <c r="AI47" s="3">
        <f t="shared" si="46"/>
        <v>0</v>
      </c>
      <c r="AJ47" s="3">
        <f t="shared" si="47"/>
        <v>0</v>
      </c>
      <c r="AK47" s="3">
        <f t="shared" si="48"/>
        <v>0</v>
      </c>
      <c r="AL47" s="3">
        <f t="shared" si="49"/>
        <v>0</v>
      </c>
      <c r="AM47" s="3">
        <f t="shared" si="50"/>
        <v>0</v>
      </c>
      <c r="AN47" s="3">
        <f t="shared" si="51"/>
        <v>0</v>
      </c>
      <c r="AO47" s="3">
        <f t="shared" si="52"/>
        <v>0</v>
      </c>
      <c r="AP47" s="3">
        <f t="shared" si="53"/>
        <v>0</v>
      </c>
      <c r="AQ47" s="3">
        <f t="shared" si="54"/>
        <v>0</v>
      </c>
      <c r="AR47" s="3">
        <f t="shared" si="55"/>
        <v>0</v>
      </c>
      <c r="AS47" s="3">
        <f t="shared" si="56"/>
        <v>0</v>
      </c>
      <c r="AT47" s="3">
        <f t="shared" si="57"/>
        <v>0</v>
      </c>
      <c r="AU47" s="3">
        <f t="shared" si="58"/>
        <v>0</v>
      </c>
      <c r="AV47" s="3">
        <f t="shared" si="59"/>
        <v>0</v>
      </c>
      <c r="AW47" s="3">
        <f t="shared" si="60"/>
        <v>0</v>
      </c>
      <c r="AX47" s="3">
        <f t="shared" si="61"/>
        <v>0</v>
      </c>
      <c r="AY47" s="3">
        <f t="shared" si="62"/>
        <v>0</v>
      </c>
    </row>
    <row r="48" spans="1:51" x14ac:dyDescent="0.25">
      <c r="A48" s="581"/>
      <c r="B48" s="11" t="str">
        <f t="shared" si="19"/>
        <v>Lighting</v>
      </c>
      <c r="C48" s="3">
        <v>0</v>
      </c>
      <c r="D48" s="3">
        <v>0</v>
      </c>
      <c r="E48" s="3">
        <v>0</v>
      </c>
      <c r="F48" s="3">
        <v>0</v>
      </c>
      <c r="G48" s="3">
        <f t="shared" si="63"/>
        <v>0</v>
      </c>
      <c r="H48" s="3">
        <f t="shared" si="21"/>
        <v>0</v>
      </c>
      <c r="I48" s="3">
        <f t="shared" si="22"/>
        <v>0</v>
      </c>
      <c r="J48" s="3">
        <f t="shared" si="23"/>
        <v>0</v>
      </c>
      <c r="K48" s="3">
        <f t="shared" si="24"/>
        <v>0</v>
      </c>
      <c r="L48" s="3">
        <f t="shared" si="25"/>
        <v>0</v>
      </c>
      <c r="M48" s="3">
        <f t="shared" si="26"/>
        <v>0</v>
      </c>
      <c r="N48" s="3">
        <f t="shared" si="27"/>
        <v>0</v>
      </c>
      <c r="O48" s="3">
        <f t="shared" si="28"/>
        <v>0</v>
      </c>
      <c r="P48" s="3">
        <f t="shared" si="29"/>
        <v>0</v>
      </c>
      <c r="Q48" s="347">
        <v>0</v>
      </c>
      <c r="R48" s="3">
        <f t="shared" si="30"/>
        <v>0</v>
      </c>
      <c r="S48" s="3">
        <f t="shared" si="31"/>
        <v>0</v>
      </c>
      <c r="T48" s="3">
        <f t="shared" si="32"/>
        <v>0</v>
      </c>
      <c r="U48" s="3">
        <f t="shared" si="33"/>
        <v>0</v>
      </c>
      <c r="V48" s="3">
        <f t="shared" si="34"/>
        <v>0</v>
      </c>
      <c r="W48" s="3">
        <f t="shared" si="35"/>
        <v>0</v>
      </c>
      <c r="X48" s="3">
        <f t="shared" si="36"/>
        <v>0</v>
      </c>
      <c r="Y48" s="3">
        <f t="shared" si="37"/>
        <v>0</v>
      </c>
      <c r="Z48" s="3">
        <f t="shared" si="38"/>
        <v>0</v>
      </c>
      <c r="AA48" s="3">
        <f t="shared" si="39"/>
        <v>0</v>
      </c>
      <c r="AB48" s="3">
        <f t="shared" si="40"/>
        <v>0</v>
      </c>
      <c r="AC48" s="3">
        <f t="shared" si="41"/>
        <v>0</v>
      </c>
      <c r="AD48" s="3">
        <f t="shared" si="42"/>
        <v>0</v>
      </c>
      <c r="AE48" s="3">
        <f t="shared" si="43"/>
        <v>0</v>
      </c>
      <c r="AF48" s="3">
        <f t="shared" si="44"/>
        <v>0</v>
      </c>
      <c r="AG48" s="462">
        <v>0</v>
      </c>
      <c r="AH48" s="3">
        <f t="shared" si="45"/>
        <v>0</v>
      </c>
      <c r="AI48" s="3">
        <f t="shared" si="46"/>
        <v>0</v>
      </c>
      <c r="AJ48" s="3">
        <f t="shared" si="47"/>
        <v>0</v>
      </c>
      <c r="AK48" s="3">
        <f t="shared" si="48"/>
        <v>0</v>
      </c>
      <c r="AL48" s="3">
        <f t="shared" si="49"/>
        <v>0</v>
      </c>
      <c r="AM48" s="3">
        <f t="shared" si="50"/>
        <v>0</v>
      </c>
      <c r="AN48" s="3">
        <f t="shared" si="51"/>
        <v>0</v>
      </c>
      <c r="AO48" s="3">
        <f t="shared" si="52"/>
        <v>0</v>
      </c>
      <c r="AP48" s="3">
        <f t="shared" si="53"/>
        <v>0</v>
      </c>
      <c r="AQ48" s="3">
        <f t="shared" si="54"/>
        <v>0</v>
      </c>
      <c r="AR48" s="3">
        <f t="shared" si="55"/>
        <v>0</v>
      </c>
      <c r="AS48" s="3">
        <f t="shared" si="56"/>
        <v>0</v>
      </c>
      <c r="AT48" s="3">
        <f t="shared" si="57"/>
        <v>0</v>
      </c>
      <c r="AU48" s="3">
        <f t="shared" si="58"/>
        <v>0</v>
      </c>
      <c r="AV48" s="3">
        <f t="shared" si="59"/>
        <v>0</v>
      </c>
      <c r="AW48" s="3">
        <f t="shared" si="60"/>
        <v>0</v>
      </c>
      <c r="AX48" s="3">
        <f t="shared" si="61"/>
        <v>0</v>
      </c>
      <c r="AY48" s="3">
        <f t="shared" si="62"/>
        <v>0</v>
      </c>
    </row>
    <row r="49" spans="1:51" x14ac:dyDescent="0.25">
      <c r="A49" s="581"/>
      <c r="B49" s="11" t="str">
        <f t="shared" si="19"/>
        <v>Miscellaneous</v>
      </c>
      <c r="C49" s="3">
        <v>0</v>
      </c>
      <c r="D49" s="3">
        <v>0</v>
      </c>
      <c r="E49" s="3">
        <v>0</v>
      </c>
      <c r="F49" s="3">
        <v>0</v>
      </c>
      <c r="G49" s="3">
        <f t="shared" si="63"/>
        <v>0</v>
      </c>
      <c r="H49" s="3">
        <f t="shared" si="21"/>
        <v>0</v>
      </c>
      <c r="I49" s="3">
        <f t="shared" si="22"/>
        <v>0</v>
      </c>
      <c r="J49" s="3">
        <f t="shared" si="23"/>
        <v>0</v>
      </c>
      <c r="K49" s="3">
        <f t="shared" si="24"/>
        <v>0</v>
      </c>
      <c r="L49" s="3">
        <f t="shared" si="25"/>
        <v>0</v>
      </c>
      <c r="M49" s="3">
        <f t="shared" si="26"/>
        <v>0</v>
      </c>
      <c r="N49" s="3">
        <f t="shared" si="27"/>
        <v>0</v>
      </c>
      <c r="O49" s="3">
        <f t="shared" si="28"/>
        <v>0</v>
      </c>
      <c r="P49" s="3">
        <f t="shared" si="29"/>
        <v>0</v>
      </c>
      <c r="Q49" s="347">
        <v>0</v>
      </c>
      <c r="R49" s="3">
        <f t="shared" si="30"/>
        <v>0</v>
      </c>
      <c r="S49" s="3">
        <f t="shared" si="31"/>
        <v>0</v>
      </c>
      <c r="T49" s="3">
        <f t="shared" si="32"/>
        <v>0</v>
      </c>
      <c r="U49" s="3">
        <f t="shared" si="33"/>
        <v>0</v>
      </c>
      <c r="V49" s="3">
        <f t="shared" si="34"/>
        <v>0</v>
      </c>
      <c r="W49" s="3">
        <f t="shared" si="35"/>
        <v>0</v>
      </c>
      <c r="X49" s="3">
        <f t="shared" si="36"/>
        <v>0</v>
      </c>
      <c r="Y49" s="3">
        <f t="shared" si="37"/>
        <v>0</v>
      </c>
      <c r="Z49" s="3">
        <f t="shared" si="38"/>
        <v>0</v>
      </c>
      <c r="AA49" s="3">
        <f t="shared" si="39"/>
        <v>0</v>
      </c>
      <c r="AB49" s="3">
        <f t="shared" si="40"/>
        <v>0</v>
      </c>
      <c r="AC49" s="3">
        <f t="shared" si="41"/>
        <v>0</v>
      </c>
      <c r="AD49" s="3">
        <f t="shared" si="42"/>
        <v>0</v>
      </c>
      <c r="AE49" s="3">
        <f t="shared" si="43"/>
        <v>0</v>
      </c>
      <c r="AF49" s="3">
        <f t="shared" si="44"/>
        <v>0</v>
      </c>
      <c r="AG49" s="462">
        <v>0</v>
      </c>
      <c r="AH49" s="3">
        <f t="shared" si="45"/>
        <v>0</v>
      </c>
      <c r="AI49" s="3">
        <f t="shared" si="46"/>
        <v>0</v>
      </c>
      <c r="AJ49" s="3">
        <f t="shared" si="47"/>
        <v>0</v>
      </c>
      <c r="AK49" s="3">
        <f t="shared" si="48"/>
        <v>0</v>
      </c>
      <c r="AL49" s="3">
        <f t="shared" si="49"/>
        <v>0</v>
      </c>
      <c r="AM49" s="3">
        <f t="shared" si="50"/>
        <v>0</v>
      </c>
      <c r="AN49" s="3">
        <f t="shared" si="51"/>
        <v>0</v>
      </c>
      <c r="AO49" s="3">
        <f t="shared" si="52"/>
        <v>0</v>
      </c>
      <c r="AP49" s="3">
        <f t="shared" si="53"/>
        <v>0</v>
      </c>
      <c r="AQ49" s="3">
        <f t="shared" si="54"/>
        <v>0</v>
      </c>
      <c r="AR49" s="3">
        <f t="shared" si="55"/>
        <v>0</v>
      </c>
      <c r="AS49" s="3">
        <f t="shared" si="56"/>
        <v>0</v>
      </c>
      <c r="AT49" s="3">
        <f t="shared" si="57"/>
        <v>0</v>
      </c>
      <c r="AU49" s="3">
        <f t="shared" si="58"/>
        <v>0</v>
      </c>
      <c r="AV49" s="3">
        <f t="shared" si="59"/>
        <v>0</v>
      </c>
      <c r="AW49" s="3">
        <f t="shared" si="60"/>
        <v>0</v>
      </c>
      <c r="AX49" s="3">
        <f t="shared" si="61"/>
        <v>0</v>
      </c>
      <c r="AY49" s="3">
        <f t="shared" si="62"/>
        <v>0</v>
      </c>
    </row>
    <row r="50" spans="1:51" ht="15" customHeight="1" x14ac:dyDescent="0.25">
      <c r="A50" s="581"/>
      <c r="B50" s="11" t="str">
        <f t="shared" si="19"/>
        <v>Motors</v>
      </c>
      <c r="C50" s="3">
        <v>0</v>
      </c>
      <c r="D50" s="3">
        <v>0</v>
      </c>
      <c r="E50" s="3">
        <v>0</v>
      </c>
      <c r="F50" s="3">
        <v>0</v>
      </c>
      <c r="G50" s="3">
        <f t="shared" si="63"/>
        <v>0</v>
      </c>
      <c r="H50" s="3">
        <f t="shared" si="21"/>
        <v>0</v>
      </c>
      <c r="I50" s="3">
        <f t="shared" si="22"/>
        <v>0</v>
      </c>
      <c r="J50" s="3">
        <f t="shared" si="23"/>
        <v>0</v>
      </c>
      <c r="K50" s="3">
        <f t="shared" si="24"/>
        <v>0</v>
      </c>
      <c r="L50" s="3">
        <f t="shared" si="25"/>
        <v>0</v>
      </c>
      <c r="M50" s="3">
        <f t="shared" si="26"/>
        <v>0</v>
      </c>
      <c r="N50" s="3">
        <f t="shared" si="27"/>
        <v>0</v>
      </c>
      <c r="O50" s="3">
        <f t="shared" si="28"/>
        <v>0</v>
      </c>
      <c r="P50" s="3">
        <f t="shared" si="29"/>
        <v>0</v>
      </c>
      <c r="Q50" s="347">
        <v>0</v>
      </c>
      <c r="R50" s="3">
        <f t="shared" si="30"/>
        <v>0</v>
      </c>
      <c r="S50" s="3">
        <f t="shared" si="31"/>
        <v>0</v>
      </c>
      <c r="T50" s="3">
        <f t="shared" si="32"/>
        <v>0</v>
      </c>
      <c r="U50" s="3">
        <f t="shared" si="33"/>
        <v>0</v>
      </c>
      <c r="V50" s="3">
        <f t="shared" si="34"/>
        <v>0</v>
      </c>
      <c r="W50" s="3">
        <f t="shared" si="35"/>
        <v>0</v>
      </c>
      <c r="X50" s="3">
        <f t="shared" si="36"/>
        <v>0</v>
      </c>
      <c r="Y50" s="3">
        <f t="shared" si="37"/>
        <v>0</v>
      </c>
      <c r="Z50" s="3">
        <f t="shared" si="38"/>
        <v>0</v>
      </c>
      <c r="AA50" s="3">
        <f t="shared" si="39"/>
        <v>0</v>
      </c>
      <c r="AB50" s="3">
        <f t="shared" si="40"/>
        <v>0</v>
      </c>
      <c r="AC50" s="3">
        <f t="shared" si="41"/>
        <v>0</v>
      </c>
      <c r="AD50" s="3">
        <f t="shared" si="42"/>
        <v>0</v>
      </c>
      <c r="AE50" s="3">
        <f t="shared" si="43"/>
        <v>0</v>
      </c>
      <c r="AF50" s="3">
        <f t="shared" si="44"/>
        <v>0</v>
      </c>
      <c r="AG50" s="462">
        <v>0</v>
      </c>
      <c r="AH50" s="3">
        <f t="shared" si="45"/>
        <v>0</v>
      </c>
      <c r="AI50" s="3">
        <f t="shared" si="46"/>
        <v>0</v>
      </c>
      <c r="AJ50" s="3">
        <f t="shared" si="47"/>
        <v>0</v>
      </c>
      <c r="AK50" s="3">
        <f t="shared" si="48"/>
        <v>0</v>
      </c>
      <c r="AL50" s="3">
        <f t="shared" si="49"/>
        <v>0</v>
      </c>
      <c r="AM50" s="3">
        <f t="shared" si="50"/>
        <v>0</v>
      </c>
      <c r="AN50" s="3">
        <f t="shared" si="51"/>
        <v>0</v>
      </c>
      <c r="AO50" s="3">
        <f t="shared" si="52"/>
        <v>0</v>
      </c>
      <c r="AP50" s="3">
        <f t="shared" si="53"/>
        <v>0</v>
      </c>
      <c r="AQ50" s="3">
        <f t="shared" si="54"/>
        <v>0</v>
      </c>
      <c r="AR50" s="3">
        <f t="shared" si="55"/>
        <v>0</v>
      </c>
      <c r="AS50" s="3">
        <f t="shared" si="56"/>
        <v>0</v>
      </c>
      <c r="AT50" s="3">
        <f t="shared" si="57"/>
        <v>0</v>
      </c>
      <c r="AU50" s="3">
        <f t="shared" si="58"/>
        <v>0</v>
      </c>
      <c r="AV50" s="3">
        <f t="shared" si="59"/>
        <v>0</v>
      </c>
      <c r="AW50" s="3">
        <f t="shared" si="60"/>
        <v>0</v>
      </c>
      <c r="AX50" s="3">
        <f t="shared" si="61"/>
        <v>0</v>
      </c>
      <c r="AY50" s="3">
        <f t="shared" si="62"/>
        <v>0</v>
      </c>
    </row>
    <row r="51" spans="1:51" x14ac:dyDescent="0.25">
      <c r="A51" s="581"/>
      <c r="B51" s="11" t="str">
        <f t="shared" si="19"/>
        <v>Process</v>
      </c>
      <c r="C51" s="3">
        <v>0</v>
      </c>
      <c r="D51" s="3">
        <v>0</v>
      </c>
      <c r="E51" s="3">
        <v>0</v>
      </c>
      <c r="F51" s="3">
        <v>0</v>
      </c>
      <c r="G51" s="3">
        <f t="shared" si="63"/>
        <v>0</v>
      </c>
      <c r="H51" s="3">
        <f t="shared" si="21"/>
        <v>0</v>
      </c>
      <c r="I51" s="3">
        <f t="shared" si="22"/>
        <v>0</v>
      </c>
      <c r="J51" s="3">
        <f t="shared" si="23"/>
        <v>0</v>
      </c>
      <c r="K51" s="3">
        <f t="shared" si="24"/>
        <v>0</v>
      </c>
      <c r="L51" s="3">
        <f t="shared" si="25"/>
        <v>0</v>
      </c>
      <c r="M51" s="3">
        <f t="shared" si="26"/>
        <v>0</v>
      </c>
      <c r="N51" s="3">
        <f t="shared" si="27"/>
        <v>0</v>
      </c>
      <c r="O51" s="3">
        <f t="shared" si="28"/>
        <v>0</v>
      </c>
      <c r="P51" s="3">
        <f t="shared" si="29"/>
        <v>0</v>
      </c>
      <c r="Q51" s="347">
        <v>0</v>
      </c>
      <c r="R51" s="3">
        <f t="shared" si="30"/>
        <v>0</v>
      </c>
      <c r="S51" s="3">
        <f t="shared" si="31"/>
        <v>0</v>
      </c>
      <c r="T51" s="3">
        <f t="shared" si="32"/>
        <v>0</v>
      </c>
      <c r="U51" s="3">
        <f t="shared" si="33"/>
        <v>0</v>
      </c>
      <c r="V51" s="3">
        <f t="shared" si="34"/>
        <v>0</v>
      </c>
      <c r="W51" s="3">
        <f t="shared" si="35"/>
        <v>0</v>
      </c>
      <c r="X51" s="3">
        <f t="shared" si="36"/>
        <v>0</v>
      </c>
      <c r="Y51" s="3">
        <f t="shared" si="37"/>
        <v>0</v>
      </c>
      <c r="Z51" s="3">
        <f t="shared" si="38"/>
        <v>0</v>
      </c>
      <c r="AA51" s="3">
        <f t="shared" si="39"/>
        <v>0</v>
      </c>
      <c r="AB51" s="3">
        <f t="shared" si="40"/>
        <v>0</v>
      </c>
      <c r="AC51" s="3">
        <f t="shared" si="41"/>
        <v>0</v>
      </c>
      <c r="AD51" s="3">
        <f t="shared" si="42"/>
        <v>0</v>
      </c>
      <c r="AE51" s="3">
        <f t="shared" si="43"/>
        <v>0</v>
      </c>
      <c r="AF51" s="3">
        <f t="shared" si="44"/>
        <v>0</v>
      </c>
      <c r="AG51" s="462">
        <v>0</v>
      </c>
      <c r="AH51" s="3">
        <f t="shared" si="45"/>
        <v>0</v>
      </c>
      <c r="AI51" s="3">
        <f t="shared" si="46"/>
        <v>0</v>
      </c>
      <c r="AJ51" s="3">
        <f t="shared" si="47"/>
        <v>0</v>
      </c>
      <c r="AK51" s="3">
        <f t="shared" si="48"/>
        <v>0</v>
      </c>
      <c r="AL51" s="3">
        <f t="shared" si="49"/>
        <v>0</v>
      </c>
      <c r="AM51" s="3">
        <f t="shared" si="50"/>
        <v>0</v>
      </c>
      <c r="AN51" s="3">
        <f t="shared" si="51"/>
        <v>0</v>
      </c>
      <c r="AO51" s="3">
        <f t="shared" si="52"/>
        <v>0</v>
      </c>
      <c r="AP51" s="3">
        <f t="shared" si="53"/>
        <v>0</v>
      </c>
      <c r="AQ51" s="3">
        <f t="shared" si="54"/>
        <v>0</v>
      </c>
      <c r="AR51" s="3">
        <f t="shared" si="55"/>
        <v>0</v>
      </c>
      <c r="AS51" s="3">
        <f t="shared" si="56"/>
        <v>0</v>
      </c>
      <c r="AT51" s="3">
        <f t="shared" si="57"/>
        <v>0</v>
      </c>
      <c r="AU51" s="3">
        <f t="shared" si="58"/>
        <v>0</v>
      </c>
      <c r="AV51" s="3">
        <f t="shared" si="59"/>
        <v>0</v>
      </c>
      <c r="AW51" s="3">
        <f t="shared" si="60"/>
        <v>0</v>
      </c>
      <c r="AX51" s="3">
        <f t="shared" si="61"/>
        <v>0</v>
      </c>
      <c r="AY51" s="3">
        <f t="shared" si="62"/>
        <v>0</v>
      </c>
    </row>
    <row r="52" spans="1:51" x14ac:dyDescent="0.25">
      <c r="A52" s="581"/>
      <c r="B52" s="11" t="str">
        <f t="shared" si="19"/>
        <v>Refrigeration</v>
      </c>
      <c r="C52" s="3">
        <v>0</v>
      </c>
      <c r="D52" s="3">
        <v>0</v>
      </c>
      <c r="E52" s="3">
        <v>0</v>
      </c>
      <c r="F52" s="3">
        <v>0</v>
      </c>
      <c r="G52" s="3">
        <f t="shared" si="63"/>
        <v>0</v>
      </c>
      <c r="H52" s="3">
        <f t="shared" si="21"/>
        <v>0</v>
      </c>
      <c r="I52" s="3">
        <f t="shared" si="22"/>
        <v>0</v>
      </c>
      <c r="J52" s="3">
        <f t="shared" si="23"/>
        <v>0</v>
      </c>
      <c r="K52" s="3">
        <f t="shared" si="24"/>
        <v>0</v>
      </c>
      <c r="L52" s="3">
        <f t="shared" si="25"/>
        <v>0</v>
      </c>
      <c r="M52" s="3">
        <f t="shared" si="26"/>
        <v>0</v>
      </c>
      <c r="N52" s="3">
        <f t="shared" si="27"/>
        <v>0</v>
      </c>
      <c r="O52" s="3">
        <f t="shared" si="28"/>
        <v>0</v>
      </c>
      <c r="P52" s="3">
        <f t="shared" si="29"/>
        <v>0</v>
      </c>
      <c r="Q52" s="347">
        <v>0</v>
      </c>
      <c r="R52" s="3">
        <f t="shared" si="30"/>
        <v>0</v>
      </c>
      <c r="S52" s="3">
        <f t="shared" si="31"/>
        <v>0</v>
      </c>
      <c r="T52" s="3">
        <f t="shared" si="32"/>
        <v>0</v>
      </c>
      <c r="U52" s="3">
        <f t="shared" si="33"/>
        <v>0</v>
      </c>
      <c r="V52" s="3">
        <f t="shared" si="34"/>
        <v>0</v>
      </c>
      <c r="W52" s="3">
        <f t="shared" si="35"/>
        <v>0</v>
      </c>
      <c r="X52" s="3">
        <f t="shared" si="36"/>
        <v>0</v>
      </c>
      <c r="Y52" s="3">
        <f t="shared" si="37"/>
        <v>0</v>
      </c>
      <c r="Z52" s="3">
        <f t="shared" si="38"/>
        <v>0</v>
      </c>
      <c r="AA52" s="3">
        <f t="shared" si="39"/>
        <v>0</v>
      </c>
      <c r="AB52" s="3">
        <f t="shared" si="40"/>
        <v>0</v>
      </c>
      <c r="AC52" s="3">
        <f t="shared" si="41"/>
        <v>0</v>
      </c>
      <c r="AD52" s="3">
        <f t="shared" si="42"/>
        <v>0</v>
      </c>
      <c r="AE52" s="3">
        <f t="shared" si="43"/>
        <v>0</v>
      </c>
      <c r="AF52" s="3">
        <f t="shared" si="44"/>
        <v>0</v>
      </c>
      <c r="AG52" s="462">
        <v>0</v>
      </c>
      <c r="AH52" s="3">
        <f t="shared" si="45"/>
        <v>0</v>
      </c>
      <c r="AI52" s="3">
        <f t="shared" si="46"/>
        <v>0</v>
      </c>
      <c r="AJ52" s="3">
        <f t="shared" si="47"/>
        <v>0</v>
      </c>
      <c r="AK52" s="3">
        <f t="shared" si="48"/>
        <v>0</v>
      </c>
      <c r="AL52" s="3">
        <f t="shared" si="49"/>
        <v>0</v>
      </c>
      <c r="AM52" s="3">
        <f t="shared" si="50"/>
        <v>0</v>
      </c>
      <c r="AN52" s="3">
        <f t="shared" si="51"/>
        <v>0</v>
      </c>
      <c r="AO52" s="3">
        <f t="shared" si="52"/>
        <v>0</v>
      </c>
      <c r="AP52" s="3">
        <f t="shared" si="53"/>
        <v>0</v>
      </c>
      <c r="AQ52" s="3">
        <f t="shared" si="54"/>
        <v>0</v>
      </c>
      <c r="AR52" s="3">
        <f t="shared" si="55"/>
        <v>0</v>
      </c>
      <c r="AS52" s="3">
        <f t="shared" si="56"/>
        <v>0</v>
      </c>
      <c r="AT52" s="3">
        <f t="shared" si="57"/>
        <v>0</v>
      </c>
      <c r="AU52" s="3">
        <f t="shared" si="58"/>
        <v>0</v>
      </c>
      <c r="AV52" s="3">
        <f t="shared" si="59"/>
        <v>0</v>
      </c>
      <c r="AW52" s="3">
        <f t="shared" si="60"/>
        <v>0</v>
      </c>
      <c r="AX52" s="3">
        <f t="shared" si="61"/>
        <v>0</v>
      </c>
      <c r="AY52" s="3">
        <f t="shared" si="62"/>
        <v>0</v>
      </c>
    </row>
    <row r="53" spans="1:51" x14ac:dyDescent="0.25">
      <c r="A53" s="581"/>
      <c r="B53" s="11" t="str">
        <f t="shared" si="19"/>
        <v>Water Heating</v>
      </c>
      <c r="C53" s="3">
        <v>0</v>
      </c>
      <c r="D53" s="3">
        <v>0</v>
      </c>
      <c r="E53" s="3">
        <v>0</v>
      </c>
      <c r="F53" s="3">
        <v>0</v>
      </c>
      <c r="G53" s="3">
        <f t="shared" si="63"/>
        <v>0</v>
      </c>
      <c r="H53" s="3">
        <f t="shared" si="21"/>
        <v>0</v>
      </c>
      <c r="I53" s="3">
        <f t="shared" si="22"/>
        <v>0</v>
      </c>
      <c r="J53" s="3">
        <f t="shared" si="23"/>
        <v>0</v>
      </c>
      <c r="K53" s="3">
        <f t="shared" si="24"/>
        <v>0</v>
      </c>
      <c r="L53" s="3">
        <f t="shared" si="25"/>
        <v>0</v>
      </c>
      <c r="M53" s="3">
        <f t="shared" si="26"/>
        <v>0</v>
      </c>
      <c r="N53" s="3">
        <f t="shared" si="27"/>
        <v>0</v>
      </c>
      <c r="O53" s="3">
        <f t="shared" si="28"/>
        <v>0</v>
      </c>
      <c r="P53" s="3">
        <f t="shared" si="29"/>
        <v>0</v>
      </c>
      <c r="Q53" s="347">
        <v>0</v>
      </c>
      <c r="R53" s="3">
        <f t="shared" si="30"/>
        <v>0</v>
      </c>
      <c r="S53" s="3">
        <f t="shared" si="31"/>
        <v>0</v>
      </c>
      <c r="T53" s="3">
        <f t="shared" si="32"/>
        <v>0</v>
      </c>
      <c r="U53" s="3">
        <f t="shared" si="33"/>
        <v>0</v>
      </c>
      <c r="V53" s="3">
        <f t="shared" si="34"/>
        <v>0</v>
      </c>
      <c r="W53" s="3">
        <f t="shared" si="35"/>
        <v>0</v>
      </c>
      <c r="X53" s="3">
        <f t="shared" si="36"/>
        <v>0</v>
      </c>
      <c r="Y53" s="3">
        <f t="shared" si="37"/>
        <v>0</v>
      </c>
      <c r="Z53" s="3">
        <f t="shared" si="38"/>
        <v>0</v>
      </c>
      <c r="AA53" s="3">
        <f t="shared" si="39"/>
        <v>0</v>
      </c>
      <c r="AB53" s="3">
        <f t="shared" si="40"/>
        <v>0</v>
      </c>
      <c r="AC53" s="3">
        <f t="shared" si="41"/>
        <v>0</v>
      </c>
      <c r="AD53" s="3">
        <f t="shared" si="42"/>
        <v>0</v>
      </c>
      <c r="AE53" s="3">
        <f t="shared" si="43"/>
        <v>0</v>
      </c>
      <c r="AF53" s="3">
        <f t="shared" si="44"/>
        <v>0</v>
      </c>
      <c r="AG53" s="462">
        <v>0</v>
      </c>
      <c r="AH53" s="3">
        <f t="shared" si="45"/>
        <v>0</v>
      </c>
      <c r="AI53" s="3">
        <f t="shared" si="46"/>
        <v>0</v>
      </c>
      <c r="AJ53" s="3">
        <f t="shared" si="47"/>
        <v>0</v>
      </c>
      <c r="AK53" s="3">
        <f t="shared" si="48"/>
        <v>0</v>
      </c>
      <c r="AL53" s="3">
        <f t="shared" si="49"/>
        <v>0</v>
      </c>
      <c r="AM53" s="3">
        <f t="shared" si="50"/>
        <v>0</v>
      </c>
      <c r="AN53" s="3">
        <f t="shared" si="51"/>
        <v>0</v>
      </c>
      <c r="AO53" s="3">
        <f t="shared" si="52"/>
        <v>0</v>
      </c>
      <c r="AP53" s="3">
        <f t="shared" si="53"/>
        <v>0</v>
      </c>
      <c r="AQ53" s="3">
        <f t="shared" si="54"/>
        <v>0</v>
      </c>
      <c r="AR53" s="3">
        <f t="shared" si="55"/>
        <v>0</v>
      </c>
      <c r="AS53" s="3">
        <f t="shared" si="56"/>
        <v>0</v>
      </c>
      <c r="AT53" s="3">
        <f t="shared" si="57"/>
        <v>0</v>
      </c>
      <c r="AU53" s="3">
        <f t="shared" si="58"/>
        <v>0</v>
      </c>
      <c r="AV53" s="3">
        <f t="shared" si="59"/>
        <v>0</v>
      </c>
      <c r="AW53" s="3">
        <f t="shared" si="60"/>
        <v>0</v>
      </c>
      <c r="AX53" s="3">
        <f t="shared" si="61"/>
        <v>0</v>
      </c>
      <c r="AY53" s="3">
        <f t="shared" si="62"/>
        <v>0</v>
      </c>
    </row>
    <row r="54" spans="1:51" ht="15" customHeight="1" x14ac:dyDescent="0.25">
      <c r="A54" s="581"/>
      <c r="B54" s="11" t="str">
        <f t="shared" si="19"/>
        <v xml:space="preserve"> </v>
      </c>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c r="AI54" s="3"/>
      <c r="AJ54" s="3"/>
      <c r="AK54" s="3"/>
      <c r="AL54" s="3"/>
      <c r="AM54" s="3"/>
      <c r="AN54" s="3"/>
      <c r="AO54" s="3"/>
      <c r="AP54" s="3"/>
      <c r="AQ54" s="3"/>
      <c r="AR54" s="3"/>
      <c r="AS54" s="3"/>
      <c r="AT54" s="3"/>
      <c r="AU54" s="3"/>
      <c r="AV54" s="3"/>
      <c r="AW54" s="3"/>
      <c r="AX54" s="3"/>
      <c r="AY54" s="3"/>
    </row>
    <row r="55" spans="1:51" ht="15" customHeight="1" thickBot="1" x14ac:dyDescent="0.3">
      <c r="A55" s="582"/>
      <c r="B55" s="188" t="str">
        <f t="shared" si="19"/>
        <v>Monthly kWh</v>
      </c>
      <c r="C55" s="236">
        <f>SUM(C41:C54)</f>
        <v>0</v>
      </c>
      <c r="D55" s="236">
        <f t="shared" ref="D55:AY55" si="64">SUM(D41:D54)</f>
        <v>0</v>
      </c>
      <c r="E55" s="236">
        <f t="shared" si="64"/>
        <v>0</v>
      </c>
      <c r="F55" s="236">
        <f t="shared" si="64"/>
        <v>0</v>
      </c>
      <c r="G55" s="236">
        <f t="shared" si="64"/>
        <v>0</v>
      </c>
      <c r="H55" s="236">
        <f t="shared" si="64"/>
        <v>0</v>
      </c>
      <c r="I55" s="236">
        <f t="shared" si="64"/>
        <v>0</v>
      </c>
      <c r="J55" s="236">
        <f t="shared" si="64"/>
        <v>0</v>
      </c>
      <c r="K55" s="236">
        <f t="shared" si="64"/>
        <v>0</v>
      </c>
      <c r="L55" s="236">
        <f t="shared" si="64"/>
        <v>0</v>
      </c>
      <c r="M55" s="236">
        <f t="shared" si="64"/>
        <v>0</v>
      </c>
      <c r="N55" s="236">
        <f t="shared" si="64"/>
        <v>0</v>
      </c>
      <c r="O55" s="236">
        <f t="shared" si="64"/>
        <v>0</v>
      </c>
      <c r="P55" s="236">
        <f t="shared" si="64"/>
        <v>0</v>
      </c>
      <c r="Q55" s="236">
        <f t="shared" si="64"/>
        <v>0</v>
      </c>
      <c r="R55" s="236">
        <f t="shared" si="64"/>
        <v>0</v>
      </c>
      <c r="S55" s="236">
        <f t="shared" si="64"/>
        <v>0</v>
      </c>
      <c r="T55" s="236">
        <f t="shared" si="64"/>
        <v>0</v>
      </c>
      <c r="U55" s="236">
        <f t="shared" si="64"/>
        <v>0</v>
      </c>
      <c r="V55" s="236">
        <f t="shared" si="64"/>
        <v>0</v>
      </c>
      <c r="W55" s="236">
        <f t="shared" si="64"/>
        <v>0</v>
      </c>
      <c r="X55" s="236">
        <f t="shared" si="64"/>
        <v>0</v>
      </c>
      <c r="Y55" s="236">
        <f t="shared" si="64"/>
        <v>0</v>
      </c>
      <c r="Z55" s="236">
        <f t="shared" si="64"/>
        <v>0</v>
      </c>
      <c r="AA55" s="236">
        <f t="shared" si="64"/>
        <v>0</v>
      </c>
      <c r="AB55" s="236">
        <f t="shared" si="64"/>
        <v>0</v>
      </c>
      <c r="AC55" s="236">
        <f t="shared" si="64"/>
        <v>0</v>
      </c>
      <c r="AD55" s="236">
        <f t="shared" si="64"/>
        <v>0</v>
      </c>
      <c r="AE55" s="236">
        <f t="shared" si="64"/>
        <v>0</v>
      </c>
      <c r="AF55" s="236">
        <f t="shared" si="64"/>
        <v>0</v>
      </c>
      <c r="AG55" s="236">
        <f t="shared" si="64"/>
        <v>0</v>
      </c>
      <c r="AH55" s="236">
        <f t="shared" si="64"/>
        <v>0</v>
      </c>
      <c r="AI55" s="236">
        <f t="shared" si="64"/>
        <v>0</v>
      </c>
      <c r="AJ55" s="236">
        <f t="shared" si="64"/>
        <v>0</v>
      </c>
      <c r="AK55" s="236">
        <f t="shared" si="64"/>
        <v>0</v>
      </c>
      <c r="AL55" s="236">
        <f t="shared" si="64"/>
        <v>0</v>
      </c>
      <c r="AM55" s="236">
        <f t="shared" si="64"/>
        <v>0</v>
      </c>
      <c r="AN55" s="236">
        <f t="shared" si="64"/>
        <v>0</v>
      </c>
      <c r="AO55" s="236">
        <f t="shared" si="64"/>
        <v>0</v>
      </c>
      <c r="AP55" s="236">
        <f t="shared" si="64"/>
        <v>0</v>
      </c>
      <c r="AQ55" s="236">
        <f t="shared" si="64"/>
        <v>0</v>
      </c>
      <c r="AR55" s="236">
        <f t="shared" si="64"/>
        <v>0</v>
      </c>
      <c r="AS55" s="236">
        <f t="shared" si="64"/>
        <v>0</v>
      </c>
      <c r="AT55" s="236">
        <f t="shared" si="64"/>
        <v>0</v>
      </c>
      <c r="AU55" s="236">
        <f t="shared" si="64"/>
        <v>0</v>
      </c>
      <c r="AV55" s="236">
        <f t="shared" si="64"/>
        <v>0</v>
      </c>
      <c r="AW55" s="236">
        <f t="shared" si="64"/>
        <v>0</v>
      </c>
      <c r="AX55" s="236">
        <f t="shared" si="64"/>
        <v>0</v>
      </c>
      <c r="AY55" s="236">
        <f t="shared" si="64"/>
        <v>0</v>
      </c>
    </row>
    <row r="56" spans="1:51" x14ac:dyDescent="0.25">
      <c r="A56" s="8"/>
      <c r="B56" s="251"/>
      <c r="C56" s="9"/>
      <c r="D56" s="251"/>
      <c r="E56" s="9"/>
      <c r="F56" s="251"/>
      <c r="G56" s="251"/>
      <c r="H56" s="9"/>
      <c r="I56" s="251"/>
      <c r="J56" s="251"/>
      <c r="K56" s="9"/>
      <c r="L56" s="251"/>
      <c r="M56" s="251"/>
      <c r="N56" s="9"/>
      <c r="O56" s="251"/>
      <c r="P56" s="251"/>
      <c r="Q56" s="9"/>
      <c r="R56" s="251"/>
      <c r="S56" s="251"/>
      <c r="T56" s="9"/>
      <c r="U56" s="251"/>
      <c r="V56" s="251"/>
      <c r="W56" s="9"/>
      <c r="X56" s="251"/>
      <c r="Y56" s="251"/>
      <c r="Z56" s="9"/>
      <c r="AA56" s="251"/>
      <c r="AB56" s="251"/>
      <c r="AC56" s="9"/>
      <c r="AD56" s="251"/>
      <c r="AE56" s="251"/>
      <c r="AF56" s="9"/>
      <c r="AG56" s="251"/>
      <c r="AH56" s="251"/>
      <c r="AI56" s="9"/>
      <c r="AJ56" s="251"/>
      <c r="AK56" s="251"/>
      <c r="AL56" s="9"/>
      <c r="AM56" s="251"/>
      <c r="AN56" s="251"/>
      <c r="AO56" s="9"/>
      <c r="AP56" s="251"/>
      <c r="AQ56" s="251"/>
      <c r="AR56" s="9"/>
      <c r="AS56" s="251"/>
      <c r="AT56" s="251"/>
      <c r="AU56" s="9"/>
      <c r="AV56" s="251"/>
      <c r="AW56" s="251"/>
      <c r="AX56" s="9"/>
      <c r="AY56" s="251"/>
    </row>
    <row r="57" spans="1:51" ht="15.75" thickBot="1" x14ac:dyDescent="0.3">
      <c r="A57" s="203" t="s">
        <v>184</v>
      </c>
      <c r="B57" s="203"/>
      <c r="C57" s="203"/>
      <c r="D57" s="203"/>
      <c r="E57" s="203"/>
      <c r="F57" s="203"/>
      <c r="G57" s="203"/>
      <c r="H57" s="203"/>
      <c r="I57" s="203"/>
      <c r="J57" s="203"/>
      <c r="K57" s="130"/>
      <c r="L57" s="130"/>
      <c r="M57" s="130"/>
      <c r="N57" s="130"/>
      <c r="O57" s="130"/>
      <c r="P57" s="130"/>
      <c r="Q57" s="130"/>
      <c r="R57" s="130"/>
      <c r="S57" s="130"/>
      <c r="T57" s="130"/>
      <c r="U57" s="130"/>
      <c r="V57" s="130"/>
      <c r="W57" s="130"/>
      <c r="X57" s="130"/>
      <c r="Y57" s="130"/>
      <c r="Z57" s="130"/>
      <c r="AA57" s="130"/>
      <c r="AB57" s="130"/>
      <c r="AC57" s="130"/>
      <c r="AD57" s="130"/>
      <c r="AE57" s="130"/>
      <c r="AF57" s="130"/>
      <c r="AG57" s="130"/>
      <c r="AH57" s="130"/>
      <c r="AI57" s="130"/>
      <c r="AJ57" s="130"/>
      <c r="AK57" s="130"/>
      <c r="AL57" s="130"/>
      <c r="AM57" s="130"/>
      <c r="AN57" s="130"/>
      <c r="AO57" s="130"/>
      <c r="AP57" s="130"/>
      <c r="AQ57" s="130"/>
      <c r="AR57" s="130"/>
      <c r="AS57" s="130"/>
      <c r="AT57" s="130"/>
      <c r="AU57" s="130"/>
      <c r="AV57" s="130"/>
      <c r="AW57" s="130"/>
      <c r="AX57" s="130"/>
      <c r="AY57" s="130"/>
    </row>
    <row r="58" spans="1:51" ht="16.5" thickBot="1" x14ac:dyDescent="0.3">
      <c r="A58" s="583" t="s">
        <v>17</v>
      </c>
      <c r="B58" s="17" t="s">
        <v>10</v>
      </c>
      <c r="C58" s="146">
        <f>C$4</f>
        <v>44197</v>
      </c>
      <c r="D58" s="146">
        <f t="shared" ref="D58:AY58" si="65">D$4</f>
        <v>44228</v>
      </c>
      <c r="E58" s="146">
        <f t="shared" si="65"/>
        <v>44256</v>
      </c>
      <c r="F58" s="146">
        <f t="shared" si="65"/>
        <v>44287</v>
      </c>
      <c r="G58" s="146">
        <f t="shared" si="65"/>
        <v>44317</v>
      </c>
      <c r="H58" s="146">
        <f t="shared" si="65"/>
        <v>44348</v>
      </c>
      <c r="I58" s="146">
        <f t="shared" si="65"/>
        <v>44378</v>
      </c>
      <c r="J58" s="146">
        <f t="shared" si="65"/>
        <v>44409</v>
      </c>
      <c r="K58" s="146">
        <f t="shared" si="65"/>
        <v>44440</v>
      </c>
      <c r="L58" s="146">
        <f t="shared" si="65"/>
        <v>44470</v>
      </c>
      <c r="M58" s="146">
        <f t="shared" si="65"/>
        <v>44501</v>
      </c>
      <c r="N58" s="146">
        <f t="shared" si="65"/>
        <v>44531</v>
      </c>
      <c r="O58" s="146">
        <f t="shared" si="65"/>
        <v>44562</v>
      </c>
      <c r="P58" s="146">
        <f t="shared" si="65"/>
        <v>44593</v>
      </c>
      <c r="Q58" s="146">
        <f t="shared" si="65"/>
        <v>44621</v>
      </c>
      <c r="R58" s="146">
        <f t="shared" si="65"/>
        <v>44652</v>
      </c>
      <c r="S58" s="146">
        <f t="shared" si="65"/>
        <v>44682</v>
      </c>
      <c r="T58" s="146">
        <f t="shared" si="65"/>
        <v>44713</v>
      </c>
      <c r="U58" s="146">
        <f t="shared" si="65"/>
        <v>44743</v>
      </c>
      <c r="V58" s="146">
        <f t="shared" si="65"/>
        <v>44774</v>
      </c>
      <c r="W58" s="146">
        <f t="shared" si="65"/>
        <v>44805</v>
      </c>
      <c r="X58" s="146">
        <f t="shared" si="65"/>
        <v>44835</v>
      </c>
      <c r="Y58" s="146">
        <f t="shared" si="65"/>
        <v>44866</v>
      </c>
      <c r="Z58" s="146">
        <f t="shared" si="65"/>
        <v>44896</v>
      </c>
      <c r="AA58" s="146">
        <f t="shared" si="65"/>
        <v>44927</v>
      </c>
      <c r="AB58" s="146">
        <f t="shared" si="65"/>
        <v>44958</v>
      </c>
      <c r="AC58" s="146">
        <f t="shared" si="65"/>
        <v>44986</v>
      </c>
      <c r="AD58" s="146">
        <f t="shared" si="65"/>
        <v>45017</v>
      </c>
      <c r="AE58" s="146">
        <f t="shared" si="65"/>
        <v>45047</v>
      </c>
      <c r="AF58" s="146">
        <f t="shared" si="65"/>
        <v>45078</v>
      </c>
      <c r="AG58" s="146">
        <f t="shared" si="65"/>
        <v>45108</v>
      </c>
      <c r="AH58" s="146">
        <f t="shared" si="65"/>
        <v>45139</v>
      </c>
      <c r="AI58" s="146">
        <f t="shared" si="65"/>
        <v>45170</v>
      </c>
      <c r="AJ58" s="146">
        <f t="shared" si="65"/>
        <v>45200</v>
      </c>
      <c r="AK58" s="146">
        <f t="shared" si="65"/>
        <v>45231</v>
      </c>
      <c r="AL58" s="146">
        <f t="shared" si="65"/>
        <v>45261</v>
      </c>
      <c r="AM58" s="146">
        <f t="shared" si="65"/>
        <v>45292</v>
      </c>
      <c r="AN58" s="146">
        <f t="shared" si="65"/>
        <v>45323</v>
      </c>
      <c r="AO58" s="146">
        <f t="shared" si="65"/>
        <v>45352</v>
      </c>
      <c r="AP58" s="146">
        <f t="shared" si="65"/>
        <v>45383</v>
      </c>
      <c r="AQ58" s="146">
        <f t="shared" si="65"/>
        <v>45413</v>
      </c>
      <c r="AR58" s="146">
        <f t="shared" si="65"/>
        <v>45444</v>
      </c>
      <c r="AS58" s="146">
        <f t="shared" si="65"/>
        <v>45474</v>
      </c>
      <c r="AT58" s="146">
        <f t="shared" si="65"/>
        <v>45505</v>
      </c>
      <c r="AU58" s="146">
        <f t="shared" si="65"/>
        <v>45536</v>
      </c>
      <c r="AV58" s="146">
        <f t="shared" si="65"/>
        <v>45566</v>
      </c>
      <c r="AW58" s="146">
        <f t="shared" si="65"/>
        <v>45597</v>
      </c>
      <c r="AX58" s="146">
        <f t="shared" si="65"/>
        <v>45627</v>
      </c>
      <c r="AY58" s="146">
        <f t="shared" si="65"/>
        <v>45658</v>
      </c>
    </row>
    <row r="59" spans="1:51" ht="15" customHeight="1" x14ac:dyDescent="0.25">
      <c r="A59" s="584"/>
      <c r="B59" s="13" t="str">
        <f t="shared" ref="B59:B72" si="66">B41</f>
        <v>Air Comp</v>
      </c>
      <c r="C59" s="26">
        <f>((C5*0.5)-C41)*C78*C93*C$2</f>
        <v>0</v>
      </c>
      <c r="D59" s="26">
        <f>((D5*0.5)+C23-D41)*D78*D93*D$2</f>
        <v>0</v>
      </c>
      <c r="E59" s="26">
        <f t="shared" ref="E59:AY59" si="67">((E5*0.5)+D23-E41)*E78*E93*E$2</f>
        <v>0</v>
      </c>
      <c r="F59" s="26">
        <f t="shared" si="67"/>
        <v>0</v>
      </c>
      <c r="G59" s="26">
        <f t="shared" si="67"/>
        <v>0</v>
      </c>
      <c r="H59" s="26">
        <f t="shared" si="67"/>
        <v>0</v>
      </c>
      <c r="I59" s="26">
        <f t="shared" si="67"/>
        <v>0</v>
      </c>
      <c r="J59" s="26">
        <f t="shared" si="67"/>
        <v>0</v>
      </c>
      <c r="K59" s="26">
        <f t="shared" si="67"/>
        <v>0</v>
      </c>
      <c r="L59" s="26">
        <f t="shared" si="67"/>
        <v>0</v>
      </c>
      <c r="M59" s="26">
        <f t="shared" si="67"/>
        <v>0</v>
      </c>
      <c r="N59" s="26">
        <f t="shared" si="67"/>
        <v>0</v>
      </c>
      <c r="O59" s="26">
        <f t="shared" si="67"/>
        <v>0</v>
      </c>
      <c r="P59" s="26">
        <f t="shared" si="67"/>
        <v>0</v>
      </c>
      <c r="Q59" s="26">
        <f t="shared" si="67"/>
        <v>0</v>
      </c>
      <c r="R59" s="26">
        <f t="shared" si="67"/>
        <v>0</v>
      </c>
      <c r="S59" s="26">
        <f t="shared" si="67"/>
        <v>0</v>
      </c>
      <c r="T59" s="26">
        <f t="shared" si="67"/>
        <v>0</v>
      </c>
      <c r="U59" s="26">
        <f t="shared" si="67"/>
        <v>0</v>
      </c>
      <c r="V59" s="26">
        <f t="shared" si="67"/>
        <v>0</v>
      </c>
      <c r="W59" s="26">
        <f t="shared" si="67"/>
        <v>0</v>
      </c>
      <c r="X59" s="26">
        <f t="shared" si="67"/>
        <v>0</v>
      </c>
      <c r="Y59" s="26">
        <f t="shared" si="67"/>
        <v>0</v>
      </c>
      <c r="Z59" s="26">
        <f t="shared" si="67"/>
        <v>0</v>
      </c>
      <c r="AA59" s="26">
        <f t="shared" si="67"/>
        <v>0</v>
      </c>
      <c r="AB59" s="26">
        <f t="shared" si="67"/>
        <v>0</v>
      </c>
      <c r="AC59" s="26">
        <f t="shared" si="67"/>
        <v>0</v>
      </c>
      <c r="AD59" s="26">
        <f t="shared" si="67"/>
        <v>0</v>
      </c>
      <c r="AE59" s="26">
        <f t="shared" si="67"/>
        <v>0</v>
      </c>
      <c r="AF59" s="26">
        <f t="shared" si="67"/>
        <v>0</v>
      </c>
      <c r="AG59" s="26">
        <f t="shared" si="67"/>
        <v>0</v>
      </c>
      <c r="AH59" s="26">
        <f t="shared" si="67"/>
        <v>0</v>
      </c>
      <c r="AI59" s="26">
        <f t="shared" si="67"/>
        <v>0</v>
      </c>
      <c r="AJ59" s="26">
        <f t="shared" si="67"/>
        <v>0</v>
      </c>
      <c r="AK59" s="26">
        <f t="shared" si="67"/>
        <v>0</v>
      </c>
      <c r="AL59" s="26">
        <f t="shared" si="67"/>
        <v>0</v>
      </c>
      <c r="AM59" s="26">
        <f t="shared" si="67"/>
        <v>0</v>
      </c>
      <c r="AN59" s="26">
        <f t="shared" si="67"/>
        <v>0</v>
      </c>
      <c r="AO59" s="26">
        <f t="shared" si="67"/>
        <v>0</v>
      </c>
      <c r="AP59" s="26">
        <f t="shared" si="67"/>
        <v>0</v>
      </c>
      <c r="AQ59" s="26">
        <f t="shared" si="67"/>
        <v>0</v>
      </c>
      <c r="AR59" s="26">
        <f t="shared" si="67"/>
        <v>0</v>
      </c>
      <c r="AS59" s="26">
        <f t="shared" si="67"/>
        <v>0</v>
      </c>
      <c r="AT59" s="26">
        <f t="shared" si="67"/>
        <v>0</v>
      </c>
      <c r="AU59" s="26">
        <f t="shared" si="67"/>
        <v>0</v>
      </c>
      <c r="AV59" s="26">
        <f t="shared" si="67"/>
        <v>0</v>
      </c>
      <c r="AW59" s="26">
        <f t="shared" si="67"/>
        <v>0</v>
      </c>
      <c r="AX59" s="26">
        <f t="shared" si="67"/>
        <v>0</v>
      </c>
      <c r="AY59" s="26">
        <f t="shared" si="67"/>
        <v>0</v>
      </c>
    </row>
    <row r="60" spans="1:51" ht="15.75" x14ac:dyDescent="0.25">
      <c r="A60" s="584"/>
      <c r="B60" s="13" t="str">
        <f t="shared" si="66"/>
        <v>Building Shell</v>
      </c>
      <c r="C60" s="26">
        <f>((C6*0.5)-C42)*C79*C94*C$2</f>
        <v>0</v>
      </c>
      <c r="D60" s="26">
        <f t="shared" ref="D60:AY60" si="68">((D6*0.5)+C24-D42)*D79*D94*D$2</f>
        <v>0</v>
      </c>
      <c r="E60" s="26">
        <f t="shared" si="68"/>
        <v>0</v>
      </c>
      <c r="F60" s="26">
        <f t="shared" si="68"/>
        <v>0</v>
      </c>
      <c r="G60" s="26">
        <f t="shared" si="68"/>
        <v>0</v>
      </c>
      <c r="H60" s="26">
        <f t="shared" si="68"/>
        <v>0</v>
      </c>
      <c r="I60" s="26">
        <f t="shared" si="68"/>
        <v>0</v>
      </c>
      <c r="J60" s="26">
        <f t="shared" si="68"/>
        <v>0</v>
      </c>
      <c r="K60" s="26">
        <f t="shared" si="68"/>
        <v>0</v>
      </c>
      <c r="L60" s="26">
        <f t="shared" si="68"/>
        <v>0</v>
      </c>
      <c r="M60" s="26">
        <f t="shared" si="68"/>
        <v>0</v>
      </c>
      <c r="N60" s="26">
        <f t="shared" si="68"/>
        <v>0</v>
      </c>
      <c r="O60" s="26">
        <f t="shared" si="68"/>
        <v>0</v>
      </c>
      <c r="P60" s="26">
        <f t="shared" si="68"/>
        <v>0</v>
      </c>
      <c r="Q60" s="26">
        <f t="shared" si="68"/>
        <v>0</v>
      </c>
      <c r="R60" s="26">
        <f t="shared" si="68"/>
        <v>0</v>
      </c>
      <c r="S60" s="26">
        <f t="shared" si="68"/>
        <v>0</v>
      </c>
      <c r="T60" s="26">
        <f t="shared" si="68"/>
        <v>0</v>
      </c>
      <c r="U60" s="26">
        <f t="shared" si="68"/>
        <v>0</v>
      </c>
      <c r="V60" s="26">
        <f t="shared" si="68"/>
        <v>0</v>
      </c>
      <c r="W60" s="26">
        <f t="shared" si="68"/>
        <v>0</v>
      </c>
      <c r="X60" s="26">
        <f t="shared" si="68"/>
        <v>0</v>
      </c>
      <c r="Y60" s="26">
        <f t="shared" si="68"/>
        <v>0</v>
      </c>
      <c r="Z60" s="26">
        <f t="shared" si="68"/>
        <v>0</v>
      </c>
      <c r="AA60" s="26">
        <f t="shared" si="68"/>
        <v>0</v>
      </c>
      <c r="AB60" s="26">
        <f t="shared" si="68"/>
        <v>0</v>
      </c>
      <c r="AC60" s="26">
        <f t="shared" si="68"/>
        <v>0</v>
      </c>
      <c r="AD60" s="26">
        <f t="shared" si="68"/>
        <v>0</v>
      </c>
      <c r="AE60" s="26">
        <f t="shared" si="68"/>
        <v>0</v>
      </c>
      <c r="AF60" s="26">
        <f t="shared" si="68"/>
        <v>0</v>
      </c>
      <c r="AG60" s="26">
        <f t="shared" si="68"/>
        <v>0</v>
      </c>
      <c r="AH60" s="26">
        <f t="shared" si="68"/>
        <v>0</v>
      </c>
      <c r="AI60" s="26">
        <f t="shared" si="68"/>
        <v>0</v>
      </c>
      <c r="AJ60" s="26">
        <f t="shared" si="68"/>
        <v>0</v>
      </c>
      <c r="AK60" s="26">
        <f t="shared" si="68"/>
        <v>0</v>
      </c>
      <c r="AL60" s="26">
        <f t="shared" si="68"/>
        <v>0</v>
      </c>
      <c r="AM60" s="26">
        <f t="shared" si="68"/>
        <v>0</v>
      </c>
      <c r="AN60" s="26">
        <f t="shared" si="68"/>
        <v>0</v>
      </c>
      <c r="AO60" s="26">
        <f t="shared" si="68"/>
        <v>0</v>
      </c>
      <c r="AP60" s="26">
        <f t="shared" si="68"/>
        <v>0</v>
      </c>
      <c r="AQ60" s="26">
        <f t="shared" si="68"/>
        <v>0</v>
      </c>
      <c r="AR60" s="26">
        <f t="shared" si="68"/>
        <v>0</v>
      </c>
      <c r="AS60" s="26">
        <f t="shared" si="68"/>
        <v>0</v>
      </c>
      <c r="AT60" s="26">
        <f t="shared" si="68"/>
        <v>0</v>
      </c>
      <c r="AU60" s="26">
        <f t="shared" si="68"/>
        <v>0</v>
      </c>
      <c r="AV60" s="26">
        <f t="shared" si="68"/>
        <v>0</v>
      </c>
      <c r="AW60" s="26">
        <f t="shared" si="68"/>
        <v>0</v>
      </c>
      <c r="AX60" s="26">
        <f t="shared" si="68"/>
        <v>0</v>
      </c>
      <c r="AY60" s="26">
        <f t="shared" si="68"/>
        <v>0</v>
      </c>
    </row>
    <row r="61" spans="1:51" ht="15.75" x14ac:dyDescent="0.25">
      <c r="A61" s="584"/>
      <c r="B61" s="13" t="str">
        <f t="shared" si="66"/>
        <v>Cooking</v>
      </c>
      <c r="C61" s="26">
        <f t="shared" ref="C61:C71" si="69">((C7*0.5)-C43)*C80*C95*C$2</f>
        <v>0</v>
      </c>
      <c r="D61" s="26">
        <f t="shared" ref="D61:AY61" si="70">((D7*0.5)+C25-D43)*D80*D95*D$2</f>
        <v>0</v>
      </c>
      <c r="E61" s="26">
        <f t="shared" si="70"/>
        <v>0</v>
      </c>
      <c r="F61" s="26">
        <f t="shared" si="70"/>
        <v>0</v>
      </c>
      <c r="G61" s="26">
        <f t="shared" si="70"/>
        <v>0</v>
      </c>
      <c r="H61" s="26">
        <f t="shared" si="70"/>
        <v>0</v>
      </c>
      <c r="I61" s="26">
        <f t="shared" si="70"/>
        <v>0</v>
      </c>
      <c r="J61" s="26">
        <f t="shared" si="70"/>
        <v>0</v>
      </c>
      <c r="K61" s="26">
        <f t="shared" si="70"/>
        <v>0</v>
      </c>
      <c r="L61" s="26">
        <f t="shared" si="70"/>
        <v>0</v>
      </c>
      <c r="M61" s="26">
        <f t="shared" si="70"/>
        <v>0</v>
      </c>
      <c r="N61" s="26">
        <f t="shared" si="70"/>
        <v>0</v>
      </c>
      <c r="O61" s="26">
        <f t="shared" si="70"/>
        <v>0</v>
      </c>
      <c r="P61" s="26">
        <f t="shared" si="70"/>
        <v>0</v>
      </c>
      <c r="Q61" s="26">
        <f t="shared" si="70"/>
        <v>0</v>
      </c>
      <c r="R61" s="26">
        <f t="shared" si="70"/>
        <v>0</v>
      </c>
      <c r="S61" s="26">
        <f t="shared" si="70"/>
        <v>0</v>
      </c>
      <c r="T61" s="26">
        <f t="shared" si="70"/>
        <v>0</v>
      </c>
      <c r="U61" s="26">
        <f t="shared" si="70"/>
        <v>0</v>
      </c>
      <c r="V61" s="26">
        <f t="shared" si="70"/>
        <v>0</v>
      </c>
      <c r="W61" s="26">
        <f t="shared" si="70"/>
        <v>0</v>
      </c>
      <c r="X61" s="26">
        <f t="shared" si="70"/>
        <v>0</v>
      </c>
      <c r="Y61" s="26">
        <f t="shared" si="70"/>
        <v>0</v>
      </c>
      <c r="Z61" s="26">
        <f t="shared" si="70"/>
        <v>0</v>
      </c>
      <c r="AA61" s="26">
        <f t="shared" si="70"/>
        <v>0</v>
      </c>
      <c r="AB61" s="26">
        <f t="shared" si="70"/>
        <v>0</v>
      </c>
      <c r="AC61" s="26">
        <f t="shared" si="70"/>
        <v>0</v>
      </c>
      <c r="AD61" s="26">
        <f t="shared" si="70"/>
        <v>0</v>
      </c>
      <c r="AE61" s="26">
        <f t="shared" si="70"/>
        <v>0</v>
      </c>
      <c r="AF61" s="26">
        <f t="shared" si="70"/>
        <v>0</v>
      </c>
      <c r="AG61" s="26">
        <f t="shared" si="70"/>
        <v>0</v>
      </c>
      <c r="AH61" s="26">
        <f t="shared" si="70"/>
        <v>0</v>
      </c>
      <c r="AI61" s="26">
        <f t="shared" si="70"/>
        <v>0</v>
      </c>
      <c r="AJ61" s="26">
        <f t="shared" si="70"/>
        <v>0</v>
      </c>
      <c r="AK61" s="26">
        <f t="shared" si="70"/>
        <v>0</v>
      </c>
      <c r="AL61" s="26">
        <f t="shared" si="70"/>
        <v>0</v>
      </c>
      <c r="AM61" s="26">
        <f t="shared" si="70"/>
        <v>0</v>
      </c>
      <c r="AN61" s="26">
        <f t="shared" si="70"/>
        <v>0</v>
      </c>
      <c r="AO61" s="26">
        <f t="shared" si="70"/>
        <v>0</v>
      </c>
      <c r="AP61" s="26">
        <f t="shared" si="70"/>
        <v>0</v>
      </c>
      <c r="AQ61" s="26">
        <f t="shared" si="70"/>
        <v>0</v>
      </c>
      <c r="AR61" s="26">
        <f t="shared" si="70"/>
        <v>0</v>
      </c>
      <c r="AS61" s="26">
        <f t="shared" si="70"/>
        <v>0</v>
      </c>
      <c r="AT61" s="26">
        <f t="shared" si="70"/>
        <v>0</v>
      </c>
      <c r="AU61" s="26">
        <f t="shared" si="70"/>
        <v>0</v>
      </c>
      <c r="AV61" s="26">
        <f t="shared" si="70"/>
        <v>0</v>
      </c>
      <c r="AW61" s="26">
        <f t="shared" si="70"/>
        <v>0</v>
      </c>
      <c r="AX61" s="26">
        <f t="shared" si="70"/>
        <v>0</v>
      </c>
      <c r="AY61" s="26">
        <f t="shared" si="70"/>
        <v>0</v>
      </c>
    </row>
    <row r="62" spans="1:51" ht="15.75" x14ac:dyDescent="0.25">
      <c r="A62" s="584"/>
      <c r="B62" s="13" t="str">
        <f t="shared" si="66"/>
        <v>Cooling</v>
      </c>
      <c r="C62" s="26">
        <f t="shared" si="69"/>
        <v>0</v>
      </c>
      <c r="D62" s="26">
        <f t="shared" ref="D62:AY62" si="71">((D8*0.5)+C26-D44)*D81*D96*D$2</f>
        <v>0</v>
      </c>
      <c r="E62" s="26">
        <f t="shared" si="71"/>
        <v>0</v>
      </c>
      <c r="F62" s="26">
        <f t="shared" si="71"/>
        <v>0</v>
      </c>
      <c r="G62" s="26">
        <f t="shared" si="71"/>
        <v>0</v>
      </c>
      <c r="H62" s="26">
        <f t="shared" si="71"/>
        <v>0</v>
      </c>
      <c r="I62" s="26">
        <f t="shared" si="71"/>
        <v>0</v>
      </c>
      <c r="J62" s="26">
        <f t="shared" si="71"/>
        <v>0</v>
      </c>
      <c r="K62" s="26">
        <f t="shared" si="71"/>
        <v>0</v>
      </c>
      <c r="L62" s="26">
        <f t="shared" si="71"/>
        <v>0</v>
      </c>
      <c r="M62" s="26">
        <f t="shared" si="71"/>
        <v>0</v>
      </c>
      <c r="N62" s="26">
        <f t="shared" si="71"/>
        <v>0</v>
      </c>
      <c r="O62" s="26">
        <f t="shared" si="71"/>
        <v>0</v>
      </c>
      <c r="P62" s="26">
        <f t="shared" si="71"/>
        <v>0</v>
      </c>
      <c r="Q62" s="26">
        <f t="shared" si="71"/>
        <v>0</v>
      </c>
      <c r="R62" s="26">
        <f t="shared" si="71"/>
        <v>0</v>
      </c>
      <c r="S62" s="26">
        <f t="shared" si="71"/>
        <v>0</v>
      </c>
      <c r="T62" s="26">
        <f t="shared" si="71"/>
        <v>0</v>
      </c>
      <c r="U62" s="26">
        <f t="shared" si="71"/>
        <v>0</v>
      </c>
      <c r="V62" s="26">
        <f t="shared" si="71"/>
        <v>0</v>
      </c>
      <c r="W62" s="26">
        <f t="shared" si="71"/>
        <v>0</v>
      </c>
      <c r="X62" s="26">
        <f t="shared" si="71"/>
        <v>0</v>
      </c>
      <c r="Y62" s="26">
        <f t="shared" si="71"/>
        <v>0</v>
      </c>
      <c r="Z62" s="26">
        <f t="shared" si="71"/>
        <v>0</v>
      </c>
      <c r="AA62" s="26">
        <f t="shared" si="71"/>
        <v>0</v>
      </c>
      <c r="AB62" s="26">
        <f t="shared" si="71"/>
        <v>0</v>
      </c>
      <c r="AC62" s="26">
        <f t="shared" si="71"/>
        <v>0</v>
      </c>
      <c r="AD62" s="26">
        <f t="shared" si="71"/>
        <v>0</v>
      </c>
      <c r="AE62" s="26">
        <f t="shared" si="71"/>
        <v>0</v>
      </c>
      <c r="AF62" s="26">
        <f t="shared" si="71"/>
        <v>0</v>
      </c>
      <c r="AG62" s="26">
        <f t="shared" si="71"/>
        <v>0</v>
      </c>
      <c r="AH62" s="26">
        <f t="shared" si="71"/>
        <v>0</v>
      </c>
      <c r="AI62" s="26">
        <f t="shared" si="71"/>
        <v>0</v>
      </c>
      <c r="AJ62" s="26">
        <f t="shared" si="71"/>
        <v>0</v>
      </c>
      <c r="AK62" s="26">
        <f t="shared" si="71"/>
        <v>0</v>
      </c>
      <c r="AL62" s="26">
        <f t="shared" si="71"/>
        <v>0</v>
      </c>
      <c r="AM62" s="26">
        <f t="shared" si="71"/>
        <v>0</v>
      </c>
      <c r="AN62" s="26">
        <f t="shared" si="71"/>
        <v>0</v>
      </c>
      <c r="AO62" s="26">
        <f t="shared" si="71"/>
        <v>0</v>
      </c>
      <c r="AP62" s="26">
        <f t="shared" si="71"/>
        <v>0</v>
      </c>
      <c r="AQ62" s="26">
        <f t="shared" si="71"/>
        <v>0</v>
      </c>
      <c r="AR62" s="26">
        <f t="shared" si="71"/>
        <v>0</v>
      </c>
      <c r="AS62" s="26">
        <f t="shared" si="71"/>
        <v>0</v>
      </c>
      <c r="AT62" s="26">
        <f t="shared" si="71"/>
        <v>0</v>
      </c>
      <c r="AU62" s="26">
        <f t="shared" si="71"/>
        <v>0</v>
      </c>
      <c r="AV62" s="26">
        <f t="shared" si="71"/>
        <v>0</v>
      </c>
      <c r="AW62" s="26">
        <f t="shared" si="71"/>
        <v>0</v>
      </c>
      <c r="AX62" s="26">
        <f t="shared" si="71"/>
        <v>0</v>
      </c>
      <c r="AY62" s="26">
        <f t="shared" si="71"/>
        <v>0</v>
      </c>
    </row>
    <row r="63" spans="1:51" ht="15.75" x14ac:dyDescent="0.25">
      <c r="A63" s="584"/>
      <c r="B63" s="13" t="str">
        <f t="shared" si="66"/>
        <v>Ext Lighting</v>
      </c>
      <c r="C63" s="26">
        <f t="shared" si="69"/>
        <v>0</v>
      </c>
      <c r="D63" s="26">
        <f t="shared" ref="D63:AY63" si="72">((D9*0.5)+C27-D45)*D82*D97*D$2</f>
        <v>0</v>
      </c>
      <c r="E63" s="26">
        <f t="shared" si="72"/>
        <v>0</v>
      </c>
      <c r="F63" s="26">
        <f t="shared" si="72"/>
        <v>0</v>
      </c>
      <c r="G63" s="26">
        <f t="shared" si="72"/>
        <v>0</v>
      </c>
      <c r="H63" s="26">
        <f t="shared" si="72"/>
        <v>0</v>
      </c>
      <c r="I63" s="26">
        <f t="shared" si="72"/>
        <v>0</v>
      </c>
      <c r="J63" s="26">
        <f t="shared" si="72"/>
        <v>0</v>
      </c>
      <c r="K63" s="26">
        <f t="shared" si="72"/>
        <v>0</v>
      </c>
      <c r="L63" s="26">
        <f t="shared" si="72"/>
        <v>0</v>
      </c>
      <c r="M63" s="26">
        <f t="shared" si="72"/>
        <v>0</v>
      </c>
      <c r="N63" s="26">
        <f t="shared" si="72"/>
        <v>0</v>
      </c>
      <c r="O63" s="26">
        <f t="shared" si="72"/>
        <v>0</v>
      </c>
      <c r="P63" s="26">
        <f t="shared" si="72"/>
        <v>0</v>
      </c>
      <c r="Q63" s="26">
        <f t="shared" si="72"/>
        <v>0</v>
      </c>
      <c r="R63" s="26">
        <f t="shared" si="72"/>
        <v>0</v>
      </c>
      <c r="S63" s="26">
        <f t="shared" si="72"/>
        <v>0</v>
      </c>
      <c r="T63" s="26">
        <f t="shared" si="72"/>
        <v>0</v>
      </c>
      <c r="U63" s="26">
        <f t="shared" si="72"/>
        <v>0</v>
      </c>
      <c r="V63" s="26">
        <f t="shared" si="72"/>
        <v>0</v>
      </c>
      <c r="W63" s="26">
        <f t="shared" si="72"/>
        <v>0</v>
      </c>
      <c r="X63" s="26">
        <f t="shared" si="72"/>
        <v>0</v>
      </c>
      <c r="Y63" s="26">
        <f t="shared" si="72"/>
        <v>0</v>
      </c>
      <c r="Z63" s="26">
        <f t="shared" si="72"/>
        <v>0</v>
      </c>
      <c r="AA63" s="26">
        <f t="shared" si="72"/>
        <v>0</v>
      </c>
      <c r="AB63" s="26">
        <f t="shared" si="72"/>
        <v>0</v>
      </c>
      <c r="AC63" s="26">
        <f t="shared" si="72"/>
        <v>0</v>
      </c>
      <c r="AD63" s="26">
        <f t="shared" si="72"/>
        <v>0</v>
      </c>
      <c r="AE63" s="26">
        <f t="shared" si="72"/>
        <v>0</v>
      </c>
      <c r="AF63" s="26">
        <f t="shared" si="72"/>
        <v>0</v>
      </c>
      <c r="AG63" s="26">
        <f t="shared" si="72"/>
        <v>0</v>
      </c>
      <c r="AH63" s="26">
        <f t="shared" si="72"/>
        <v>0</v>
      </c>
      <c r="AI63" s="26">
        <f t="shared" si="72"/>
        <v>0</v>
      </c>
      <c r="AJ63" s="26">
        <f t="shared" si="72"/>
        <v>0</v>
      </c>
      <c r="AK63" s="26">
        <f t="shared" si="72"/>
        <v>0</v>
      </c>
      <c r="AL63" s="26">
        <f t="shared" si="72"/>
        <v>0</v>
      </c>
      <c r="AM63" s="26">
        <f t="shared" si="72"/>
        <v>0</v>
      </c>
      <c r="AN63" s="26">
        <f t="shared" si="72"/>
        <v>0</v>
      </c>
      <c r="AO63" s="26">
        <f t="shared" si="72"/>
        <v>0</v>
      </c>
      <c r="AP63" s="26">
        <f t="shared" si="72"/>
        <v>0</v>
      </c>
      <c r="AQ63" s="26">
        <f t="shared" si="72"/>
        <v>0</v>
      </c>
      <c r="AR63" s="26">
        <f t="shared" si="72"/>
        <v>0</v>
      </c>
      <c r="AS63" s="26">
        <f t="shared" si="72"/>
        <v>0</v>
      </c>
      <c r="AT63" s="26">
        <f t="shared" si="72"/>
        <v>0</v>
      </c>
      <c r="AU63" s="26">
        <f t="shared" si="72"/>
        <v>0</v>
      </c>
      <c r="AV63" s="26">
        <f t="shared" si="72"/>
        <v>0</v>
      </c>
      <c r="AW63" s="26">
        <f t="shared" si="72"/>
        <v>0</v>
      </c>
      <c r="AX63" s="26">
        <f t="shared" si="72"/>
        <v>0</v>
      </c>
      <c r="AY63" s="26">
        <f t="shared" si="72"/>
        <v>0</v>
      </c>
    </row>
    <row r="64" spans="1:51" ht="15.75" x14ac:dyDescent="0.25">
      <c r="A64" s="584"/>
      <c r="B64" s="13" t="str">
        <f t="shared" si="66"/>
        <v>Heating</v>
      </c>
      <c r="C64" s="26">
        <f t="shared" si="69"/>
        <v>0</v>
      </c>
      <c r="D64" s="26">
        <f t="shared" ref="D64:AY64" si="73">((D10*0.5)+C28-D46)*D83*D98*D$2</f>
        <v>0</v>
      </c>
      <c r="E64" s="26">
        <f t="shared" si="73"/>
        <v>0</v>
      </c>
      <c r="F64" s="26">
        <f t="shared" si="73"/>
        <v>0</v>
      </c>
      <c r="G64" s="26">
        <f t="shared" si="73"/>
        <v>0</v>
      </c>
      <c r="H64" s="26">
        <f t="shared" si="73"/>
        <v>0</v>
      </c>
      <c r="I64" s="26">
        <f t="shared" si="73"/>
        <v>0</v>
      </c>
      <c r="J64" s="26">
        <f t="shared" si="73"/>
        <v>0</v>
      </c>
      <c r="K64" s="26">
        <f t="shared" si="73"/>
        <v>0</v>
      </c>
      <c r="L64" s="26">
        <f t="shared" si="73"/>
        <v>0</v>
      </c>
      <c r="M64" s="26">
        <f t="shared" si="73"/>
        <v>0</v>
      </c>
      <c r="N64" s="26">
        <f t="shared" si="73"/>
        <v>0</v>
      </c>
      <c r="O64" s="26">
        <f t="shared" si="73"/>
        <v>0</v>
      </c>
      <c r="P64" s="26">
        <f t="shared" si="73"/>
        <v>0</v>
      </c>
      <c r="Q64" s="26">
        <f t="shared" si="73"/>
        <v>0</v>
      </c>
      <c r="R64" s="26">
        <f t="shared" si="73"/>
        <v>0</v>
      </c>
      <c r="S64" s="26">
        <f t="shared" si="73"/>
        <v>0</v>
      </c>
      <c r="T64" s="26">
        <f t="shared" si="73"/>
        <v>0</v>
      </c>
      <c r="U64" s="26">
        <f t="shared" si="73"/>
        <v>0</v>
      </c>
      <c r="V64" s="26">
        <f t="shared" si="73"/>
        <v>0</v>
      </c>
      <c r="W64" s="26">
        <f t="shared" si="73"/>
        <v>0</v>
      </c>
      <c r="X64" s="26">
        <f t="shared" si="73"/>
        <v>0</v>
      </c>
      <c r="Y64" s="26">
        <f t="shared" si="73"/>
        <v>0</v>
      </c>
      <c r="Z64" s="26">
        <f t="shared" si="73"/>
        <v>0</v>
      </c>
      <c r="AA64" s="26">
        <f t="shared" si="73"/>
        <v>0</v>
      </c>
      <c r="AB64" s="26">
        <f t="shared" si="73"/>
        <v>0</v>
      </c>
      <c r="AC64" s="26">
        <f t="shared" si="73"/>
        <v>0</v>
      </c>
      <c r="AD64" s="26">
        <f t="shared" si="73"/>
        <v>0</v>
      </c>
      <c r="AE64" s="26">
        <f t="shared" si="73"/>
        <v>0</v>
      </c>
      <c r="AF64" s="26">
        <f t="shared" si="73"/>
        <v>0</v>
      </c>
      <c r="AG64" s="26">
        <f t="shared" si="73"/>
        <v>0</v>
      </c>
      <c r="AH64" s="26">
        <f t="shared" si="73"/>
        <v>0</v>
      </c>
      <c r="AI64" s="26">
        <f t="shared" si="73"/>
        <v>0</v>
      </c>
      <c r="AJ64" s="26">
        <f t="shared" si="73"/>
        <v>0</v>
      </c>
      <c r="AK64" s="26">
        <f t="shared" si="73"/>
        <v>0</v>
      </c>
      <c r="AL64" s="26">
        <f t="shared" si="73"/>
        <v>0</v>
      </c>
      <c r="AM64" s="26">
        <f t="shared" si="73"/>
        <v>0</v>
      </c>
      <c r="AN64" s="26">
        <f t="shared" si="73"/>
        <v>0</v>
      </c>
      <c r="AO64" s="26">
        <f t="shared" si="73"/>
        <v>0</v>
      </c>
      <c r="AP64" s="26">
        <f t="shared" si="73"/>
        <v>0</v>
      </c>
      <c r="AQ64" s="26">
        <f t="shared" si="73"/>
        <v>0</v>
      </c>
      <c r="AR64" s="26">
        <f t="shared" si="73"/>
        <v>0</v>
      </c>
      <c r="AS64" s="26">
        <f t="shared" si="73"/>
        <v>0</v>
      </c>
      <c r="AT64" s="26">
        <f t="shared" si="73"/>
        <v>0</v>
      </c>
      <c r="AU64" s="26">
        <f t="shared" si="73"/>
        <v>0</v>
      </c>
      <c r="AV64" s="26">
        <f t="shared" si="73"/>
        <v>0</v>
      </c>
      <c r="AW64" s="26">
        <f t="shared" si="73"/>
        <v>0</v>
      </c>
      <c r="AX64" s="26">
        <f t="shared" si="73"/>
        <v>0</v>
      </c>
      <c r="AY64" s="26">
        <f t="shared" si="73"/>
        <v>0</v>
      </c>
    </row>
    <row r="65" spans="1:53" ht="15.75" x14ac:dyDescent="0.25">
      <c r="A65" s="584"/>
      <c r="B65" s="13" t="str">
        <f t="shared" si="66"/>
        <v>HVAC</v>
      </c>
      <c r="C65" s="26">
        <f t="shared" si="69"/>
        <v>0</v>
      </c>
      <c r="D65" s="26">
        <f t="shared" ref="D65:AY65" si="74">((D11*0.5)+C29-D47)*D84*D99*D$2</f>
        <v>0</v>
      </c>
      <c r="E65" s="26">
        <f t="shared" si="74"/>
        <v>0</v>
      </c>
      <c r="F65" s="26">
        <f t="shared" si="74"/>
        <v>0</v>
      </c>
      <c r="G65" s="26">
        <f t="shared" si="74"/>
        <v>0</v>
      </c>
      <c r="H65" s="26">
        <f t="shared" si="74"/>
        <v>0</v>
      </c>
      <c r="I65" s="26">
        <f t="shared" si="74"/>
        <v>0</v>
      </c>
      <c r="J65" s="26">
        <f t="shared" si="74"/>
        <v>0</v>
      </c>
      <c r="K65" s="26">
        <f t="shared" si="74"/>
        <v>0</v>
      </c>
      <c r="L65" s="26">
        <f t="shared" si="74"/>
        <v>0</v>
      </c>
      <c r="M65" s="26">
        <f t="shared" si="74"/>
        <v>0</v>
      </c>
      <c r="N65" s="26">
        <f t="shared" si="74"/>
        <v>0</v>
      </c>
      <c r="O65" s="26">
        <f t="shared" si="74"/>
        <v>0</v>
      </c>
      <c r="P65" s="26">
        <f t="shared" si="74"/>
        <v>0</v>
      </c>
      <c r="Q65" s="26">
        <f t="shared" si="74"/>
        <v>0</v>
      </c>
      <c r="R65" s="26">
        <f t="shared" si="74"/>
        <v>0</v>
      </c>
      <c r="S65" s="26">
        <f t="shared" si="74"/>
        <v>0</v>
      </c>
      <c r="T65" s="26">
        <f t="shared" si="74"/>
        <v>0</v>
      </c>
      <c r="U65" s="26">
        <f t="shared" si="74"/>
        <v>0</v>
      </c>
      <c r="V65" s="26">
        <f t="shared" si="74"/>
        <v>0</v>
      </c>
      <c r="W65" s="26">
        <f t="shared" si="74"/>
        <v>0</v>
      </c>
      <c r="X65" s="26">
        <f t="shared" si="74"/>
        <v>0</v>
      </c>
      <c r="Y65" s="26">
        <f t="shared" si="74"/>
        <v>0</v>
      </c>
      <c r="Z65" s="26">
        <f t="shared" si="74"/>
        <v>0</v>
      </c>
      <c r="AA65" s="26">
        <f t="shared" si="74"/>
        <v>0</v>
      </c>
      <c r="AB65" s="26">
        <f t="shared" si="74"/>
        <v>0</v>
      </c>
      <c r="AC65" s="26">
        <f t="shared" si="74"/>
        <v>0</v>
      </c>
      <c r="AD65" s="26">
        <f t="shared" si="74"/>
        <v>0</v>
      </c>
      <c r="AE65" s="26">
        <f t="shared" si="74"/>
        <v>0</v>
      </c>
      <c r="AF65" s="26">
        <f t="shared" si="74"/>
        <v>0</v>
      </c>
      <c r="AG65" s="26">
        <f t="shared" si="74"/>
        <v>0</v>
      </c>
      <c r="AH65" s="26">
        <f t="shared" si="74"/>
        <v>0</v>
      </c>
      <c r="AI65" s="26">
        <f t="shared" si="74"/>
        <v>0</v>
      </c>
      <c r="AJ65" s="26">
        <f t="shared" si="74"/>
        <v>0</v>
      </c>
      <c r="AK65" s="26">
        <f t="shared" si="74"/>
        <v>0</v>
      </c>
      <c r="AL65" s="26">
        <f t="shared" si="74"/>
        <v>0</v>
      </c>
      <c r="AM65" s="26">
        <f t="shared" si="74"/>
        <v>0</v>
      </c>
      <c r="AN65" s="26">
        <f t="shared" si="74"/>
        <v>0</v>
      </c>
      <c r="AO65" s="26">
        <f t="shared" si="74"/>
        <v>0</v>
      </c>
      <c r="AP65" s="26">
        <f t="shared" si="74"/>
        <v>0</v>
      </c>
      <c r="AQ65" s="26">
        <f t="shared" si="74"/>
        <v>0</v>
      </c>
      <c r="AR65" s="26">
        <f t="shared" si="74"/>
        <v>0</v>
      </c>
      <c r="AS65" s="26">
        <f t="shared" si="74"/>
        <v>0</v>
      </c>
      <c r="AT65" s="26">
        <f t="shared" si="74"/>
        <v>0</v>
      </c>
      <c r="AU65" s="26">
        <f t="shared" si="74"/>
        <v>0</v>
      </c>
      <c r="AV65" s="26">
        <f t="shared" si="74"/>
        <v>0</v>
      </c>
      <c r="AW65" s="26">
        <f t="shared" si="74"/>
        <v>0</v>
      </c>
      <c r="AX65" s="26">
        <f t="shared" si="74"/>
        <v>0</v>
      </c>
      <c r="AY65" s="26">
        <f t="shared" si="74"/>
        <v>0</v>
      </c>
    </row>
    <row r="66" spans="1:53" ht="15.75" x14ac:dyDescent="0.25">
      <c r="A66" s="584"/>
      <c r="B66" s="13" t="str">
        <f t="shared" si="66"/>
        <v>Lighting</v>
      </c>
      <c r="C66" s="26">
        <f t="shared" si="69"/>
        <v>0</v>
      </c>
      <c r="D66" s="26">
        <f t="shared" ref="D66:AY66" si="75">((D12*0.5)+C30-D48)*D85*D100*D$2</f>
        <v>0</v>
      </c>
      <c r="E66" s="26">
        <f t="shared" si="75"/>
        <v>0</v>
      </c>
      <c r="F66" s="26">
        <f t="shared" si="75"/>
        <v>0</v>
      </c>
      <c r="G66" s="26">
        <f t="shared" si="75"/>
        <v>0</v>
      </c>
      <c r="H66" s="26">
        <f t="shared" si="75"/>
        <v>0</v>
      </c>
      <c r="I66" s="26">
        <f t="shared" si="75"/>
        <v>0</v>
      </c>
      <c r="J66" s="26">
        <f t="shared" si="75"/>
        <v>0</v>
      </c>
      <c r="K66" s="26">
        <f t="shared" si="75"/>
        <v>0</v>
      </c>
      <c r="L66" s="26">
        <f t="shared" si="75"/>
        <v>0</v>
      </c>
      <c r="M66" s="26">
        <f t="shared" si="75"/>
        <v>0</v>
      </c>
      <c r="N66" s="26">
        <f t="shared" si="75"/>
        <v>0</v>
      </c>
      <c r="O66" s="26">
        <f t="shared" si="75"/>
        <v>0</v>
      </c>
      <c r="P66" s="26">
        <f t="shared" si="75"/>
        <v>0</v>
      </c>
      <c r="Q66" s="26">
        <f t="shared" si="75"/>
        <v>0</v>
      </c>
      <c r="R66" s="26">
        <f t="shared" si="75"/>
        <v>0</v>
      </c>
      <c r="S66" s="26">
        <f t="shared" si="75"/>
        <v>0</v>
      </c>
      <c r="T66" s="26">
        <f t="shared" si="75"/>
        <v>0</v>
      </c>
      <c r="U66" s="26">
        <f t="shared" si="75"/>
        <v>0</v>
      </c>
      <c r="V66" s="26">
        <f t="shared" si="75"/>
        <v>0</v>
      </c>
      <c r="W66" s="26">
        <f t="shared" si="75"/>
        <v>0</v>
      </c>
      <c r="X66" s="26">
        <f t="shared" si="75"/>
        <v>0</v>
      </c>
      <c r="Y66" s="26">
        <f t="shared" si="75"/>
        <v>0</v>
      </c>
      <c r="Z66" s="26">
        <f t="shared" si="75"/>
        <v>0</v>
      </c>
      <c r="AA66" s="26">
        <f t="shared" si="75"/>
        <v>0</v>
      </c>
      <c r="AB66" s="26">
        <f t="shared" si="75"/>
        <v>0</v>
      </c>
      <c r="AC66" s="26">
        <f t="shared" si="75"/>
        <v>0</v>
      </c>
      <c r="AD66" s="26">
        <f t="shared" si="75"/>
        <v>0</v>
      </c>
      <c r="AE66" s="26">
        <f t="shared" si="75"/>
        <v>0</v>
      </c>
      <c r="AF66" s="26">
        <f t="shared" si="75"/>
        <v>0</v>
      </c>
      <c r="AG66" s="26">
        <f t="shared" si="75"/>
        <v>0</v>
      </c>
      <c r="AH66" s="26">
        <f t="shared" si="75"/>
        <v>0</v>
      </c>
      <c r="AI66" s="26">
        <f t="shared" si="75"/>
        <v>0</v>
      </c>
      <c r="AJ66" s="26">
        <f t="shared" si="75"/>
        <v>0</v>
      </c>
      <c r="AK66" s="26">
        <f t="shared" si="75"/>
        <v>0</v>
      </c>
      <c r="AL66" s="26">
        <f t="shared" si="75"/>
        <v>0</v>
      </c>
      <c r="AM66" s="26">
        <f t="shared" si="75"/>
        <v>0</v>
      </c>
      <c r="AN66" s="26">
        <f t="shared" si="75"/>
        <v>0</v>
      </c>
      <c r="AO66" s="26">
        <f t="shared" si="75"/>
        <v>0</v>
      </c>
      <c r="AP66" s="26">
        <f t="shared" si="75"/>
        <v>0</v>
      </c>
      <c r="AQ66" s="26">
        <f t="shared" si="75"/>
        <v>0</v>
      </c>
      <c r="AR66" s="26">
        <f t="shared" si="75"/>
        <v>0</v>
      </c>
      <c r="AS66" s="26">
        <f t="shared" si="75"/>
        <v>0</v>
      </c>
      <c r="AT66" s="26">
        <f t="shared" si="75"/>
        <v>0</v>
      </c>
      <c r="AU66" s="26">
        <f t="shared" si="75"/>
        <v>0</v>
      </c>
      <c r="AV66" s="26">
        <f t="shared" si="75"/>
        <v>0</v>
      </c>
      <c r="AW66" s="26">
        <f t="shared" si="75"/>
        <v>0</v>
      </c>
      <c r="AX66" s="26">
        <f t="shared" si="75"/>
        <v>0</v>
      </c>
      <c r="AY66" s="26">
        <f t="shared" si="75"/>
        <v>0</v>
      </c>
    </row>
    <row r="67" spans="1:53" ht="15.75" x14ac:dyDescent="0.25">
      <c r="A67" s="584"/>
      <c r="B67" s="13" t="str">
        <f t="shared" si="66"/>
        <v>Miscellaneous</v>
      </c>
      <c r="C67" s="26">
        <f t="shared" si="69"/>
        <v>0</v>
      </c>
      <c r="D67" s="26">
        <f t="shared" ref="D67:AY67" si="76">((D13*0.5)+C31-D49)*D86*D101*D$2</f>
        <v>0</v>
      </c>
      <c r="E67" s="26">
        <f t="shared" si="76"/>
        <v>0</v>
      </c>
      <c r="F67" s="26">
        <f t="shared" si="76"/>
        <v>0</v>
      </c>
      <c r="G67" s="26">
        <f t="shared" si="76"/>
        <v>0</v>
      </c>
      <c r="H67" s="26">
        <f t="shared" si="76"/>
        <v>0</v>
      </c>
      <c r="I67" s="26">
        <f t="shared" si="76"/>
        <v>0</v>
      </c>
      <c r="J67" s="26">
        <f t="shared" si="76"/>
        <v>0</v>
      </c>
      <c r="K67" s="26">
        <f t="shared" si="76"/>
        <v>0</v>
      </c>
      <c r="L67" s="26">
        <f t="shared" si="76"/>
        <v>0</v>
      </c>
      <c r="M67" s="26">
        <f t="shared" si="76"/>
        <v>0</v>
      </c>
      <c r="N67" s="26">
        <f t="shared" si="76"/>
        <v>0</v>
      </c>
      <c r="O67" s="26">
        <f t="shared" si="76"/>
        <v>0</v>
      </c>
      <c r="P67" s="26">
        <f t="shared" si="76"/>
        <v>0</v>
      </c>
      <c r="Q67" s="26">
        <f t="shared" si="76"/>
        <v>0</v>
      </c>
      <c r="R67" s="26">
        <f t="shared" si="76"/>
        <v>0</v>
      </c>
      <c r="S67" s="26">
        <f t="shared" si="76"/>
        <v>0</v>
      </c>
      <c r="T67" s="26">
        <f t="shared" si="76"/>
        <v>0</v>
      </c>
      <c r="U67" s="26">
        <f t="shared" si="76"/>
        <v>0</v>
      </c>
      <c r="V67" s="26">
        <f t="shared" si="76"/>
        <v>0</v>
      </c>
      <c r="W67" s="26">
        <f t="shared" si="76"/>
        <v>0</v>
      </c>
      <c r="X67" s="26">
        <f t="shared" si="76"/>
        <v>0</v>
      </c>
      <c r="Y67" s="26">
        <f t="shared" si="76"/>
        <v>0</v>
      </c>
      <c r="Z67" s="26">
        <f t="shared" si="76"/>
        <v>0</v>
      </c>
      <c r="AA67" s="26">
        <f t="shared" si="76"/>
        <v>0</v>
      </c>
      <c r="AB67" s="26">
        <f t="shared" si="76"/>
        <v>0</v>
      </c>
      <c r="AC67" s="26">
        <f t="shared" si="76"/>
        <v>0</v>
      </c>
      <c r="AD67" s="26">
        <f t="shared" si="76"/>
        <v>0</v>
      </c>
      <c r="AE67" s="26">
        <f t="shared" si="76"/>
        <v>0</v>
      </c>
      <c r="AF67" s="26">
        <f t="shared" si="76"/>
        <v>0</v>
      </c>
      <c r="AG67" s="26">
        <f t="shared" si="76"/>
        <v>0</v>
      </c>
      <c r="AH67" s="26">
        <f t="shared" si="76"/>
        <v>0</v>
      </c>
      <c r="AI67" s="26">
        <f t="shared" si="76"/>
        <v>0</v>
      </c>
      <c r="AJ67" s="26">
        <f t="shared" si="76"/>
        <v>0</v>
      </c>
      <c r="AK67" s="26">
        <f t="shared" si="76"/>
        <v>0</v>
      </c>
      <c r="AL67" s="26">
        <f t="shared" si="76"/>
        <v>0</v>
      </c>
      <c r="AM67" s="26">
        <f t="shared" si="76"/>
        <v>0</v>
      </c>
      <c r="AN67" s="26">
        <f t="shared" si="76"/>
        <v>0</v>
      </c>
      <c r="AO67" s="26">
        <f t="shared" si="76"/>
        <v>0</v>
      </c>
      <c r="AP67" s="26">
        <f t="shared" si="76"/>
        <v>0</v>
      </c>
      <c r="AQ67" s="26">
        <f t="shared" si="76"/>
        <v>0</v>
      </c>
      <c r="AR67" s="26">
        <f t="shared" si="76"/>
        <v>0</v>
      </c>
      <c r="AS67" s="26">
        <f t="shared" si="76"/>
        <v>0</v>
      </c>
      <c r="AT67" s="26">
        <f t="shared" si="76"/>
        <v>0</v>
      </c>
      <c r="AU67" s="26">
        <f t="shared" si="76"/>
        <v>0</v>
      </c>
      <c r="AV67" s="26">
        <f t="shared" si="76"/>
        <v>0</v>
      </c>
      <c r="AW67" s="26">
        <f t="shared" si="76"/>
        <v>0</v>
      </c>
      <c r="AX67" s="26">
        <f t="shared" si="76"/>
        <v>0</v>
      </c>
      <c r="AY67" s="26">
        <f t="shared" si="76"/>
        <v>0</v>
      </c>
    </row>
    <row r="68" spans="1:53" ht="15.75" customHeight="1" x14ac:dyDescent="0.25">
      <c r="A68" s="584"/>
      <c r="B68" s="13" t="str">
        <f t="shared" si="66"/>
        <v>Motors</v>
      </c>
      <c r="C68" s="26">
        <f t="shared" si="69"/>
        <v>0</v>
      </c>
      <c r="D68" s="26">
        <f t="shared" ref="D68:AY68" si="77">((D14*0.5)+C32-D50)*D87*D102*D$2</f>
        <v>0</v>
      </c>
      <c r="E68" s="26">
        <f t="shared" si="77"/>
        <v>0</v>
      </c>
      <c r="F68" s="26">
        <f t="shared" si="77"/>
        <v>0</v>
      </c>
      <c r="G68" s="26">
        <f t="shared" si="77"/>
        <v>0</v>
      </c>
      <c r="H68" s="26">
        <f t="shared" si="77"/>
        <v>0</v>
      </c>
      <c r="I68" s="26">
        <f t="shared" si="77"/>
        <v>0</v>
      </c>
      <c r="J68" s="26">
        <f t="shared" si="77"/>
        <v>0</v>
      </c>
      <c r="K68" s="26">
        <f t="shared" si="77"/>
        <v>0</v>
      </c>
      <c r="L68" s="26">
        <f t="shared" si="77"/>
        <v>0</v>
      </c>
      <c r="M68" s="26">
        <f t="shared" si="77"/>
        <v>0</v>
      </c>
      <c r="N68" s="26">
        <f t="shared" si="77"/>
        <v>0</v>
      </c>
      <c r="O68" s="26">
        <f t="shared" si="77"/>
        <v>0</v>
      </c>
      <c r="P68" s="26">
        <f t="shared" si="77"/>
        <v>0</v>
      </c>
      <c r="Q68" s="26">
        <f t="shared" si="77"/>
        <v>0</v>
      </c>
      <c r="R68" s="26">
        <f t="shared" si="77"/>
        <v>0</v>
      </c>
      <c r="S68" s="26">
        <f t="shared" si="77"/>
        <v>0</v>
      </c>
      <c r="T68" s="26">
        <f t="shared" si="77"/>
        <v>0</v>
      </c>
      <c r="U68" s="26">
        <f t="shared" si="77"/>
        <v>0</v>
      </c>
      <c r="V68" s="26">
        <f t="shared" si="77"/>
        <v>0</v>
      </c>
      <c r="W68" s="26">
        <f t="shared" si="77"/>
        <v>0</v>
      </c>
      <c r="X68" s="26">
        <f t="shared" si="77"/>
        <v>0</v>
      </c>
      <c r="Y68" s="26">
        <f t="shared" si="77"/>
        <v>0</v>
      </c>
      <c r="Z68" s="26">
        <f t="shared" si="77"/>
        <v>0</v>
      </c>
      <c r="AA68" s="26">
        <f t="shared" si="77"/>
        <v>0</v>
      </c>
      <c r="AB68" s="26">
        <f t="shared" si="77"/>
        <v>0</v>
      </c>
      <c r="AC68" s="26">
        <f t="shared" si="77"/>
        <v>0</v>
      </c>
      <c r="AD68" s="26">
        <f t="shared" si="77"/>
        <v>0</v>
      </c>
      <c r="AE68" s="26">
        <f t="shared" si="77"/>
        <v>0</v>
      </c>
      <c r="AF68" s="26">
        <f t="shared" si="77"/>
        <v>0</v>
      </c>
      <c r="AG68" s="26">
        <f t="shared" si="77"/>
        <v>0</v>
      </c>
      <c r="AH68" s="26">
        <f t="shared" si="77"/>
        <v>0</v>
      </c>
      <c r="AI68" s="26">
        <f t="shared" si="77"/>
        <v>0</v>
      </c>
      <c r="AJ68" s="26">
        <f t="shared" si="77"/>
        <v>0</v>
      </c>
      <c r="AK68" s="26">
        <f t="shared" si="77"/>
        <v>0</v>
      </c>
      <c r="AL68" s="26">
        <f t="shared" si="77"/>
        <v>0</v>
      </c>
      <c r="AM68" s="26">
        <f t="shared" si="77"/>
        <v>0</v>
      </c>
      <c r="AN68" s="26">
        <f t="shared" si="77"/>
        <v>0</v>
      </c>
      <c r="AO68" s="26">
        <f t="shared" si="77"/>
        <v>0</v>
      </c>
      <c r="AP68" s="26">
        <f t="shared" si="77"/>
        <v>0</v>
      </c>
      <c r="AQ68" s="26">
        <f t="shared" si="77"/>
        <v>0</v>
      </c>
      <c r="AR68" s="26">
        <f t="shared" si="77"/>
        <v>0</v>
      </c>
      <c r="AS68" s="26">
        <f t="shared" si="77"/>
        <v>0</v>
      </c>
      <c r="AT68" s="26">
        <f t="shared" si="77"/>
        <v>0</v>
      </c>
      <c r="AU68" s="26">
        <f t="shared" si="77"/>
        <v>0</v>
      </c>
      <c r="AV68" s="26">
        <f t="shared" si="77"/>
        <v>0</v>
      </c>
      <c r="AW68" s="26">
        <f t="shared" si="77"/>
        <v>0</v>
      </c>
      <c r="AX68" s="26">
        <f t="shared" si="77"/>
        <v>0</v>
      </c>
      <c r="AY68" s="26">
        <f t="shared" si="77"/>
        <v>0</v>
      </c>
    </row>
    <row r="69" spans="1:53" ht="15.75" x14ac:dyDescent="0.25">
      <c r="A69" s="584"/>
      <c r="B69" s="13" t="str">
        <f t="shared" si="66"/>
        <v>Process</v>
      </c>
      <c r="C69" s="26">
        <f t="shared" si="69"/>
        <v>0</v>
      </c>
      <c r="D69" s="26">
        <f t="shared" ref="D69:AY69" si="78">((D15*0.5)+C33-D51)*D88*D103*D$2</f>
        <v>0</v>
      </c>
      <c r="E69" s="26">
        <f t="shared" si="78"/>
        <v>0</v>
      </c>
      <c r="F69" s="26">
        <f t="shared" si="78"/>
        <v>0</v>
      </c>
      <c r="G69" s="26">
        <f t="shared" si="78"/>
        <v>0</v>
      </c>
      <c r="H69" s="26">
        <f t="shared" si="78"/>
        <v>0</v>
      </c>
      <c r="I69" s="26">
        <f t="shared" si="78"/>
        <v>0</v>
      </c>
      <c r="J69" s="26">
        <f t="shared" si="78"/>
        <v>0</v>
      </c>
      <c r="K69" s="26">
        <f t="shared" si="78"/>
        <v>0</v>
      </c>
      <c r="L69" s="26">
        <f t="shared" si="78"/>
        <v>0</v>
      </c>
      <c r="M69" s="26">
        <f t="shared" si="78"/>
        <v>0</v>
      </c>
      <c r="N69" s="26">
        <f t="shared" si="78"/>
        <v>0</v>
      </c>
      <c r="O69" s="26">
        <f t="shared" si="78"/>
        <v>0</v>
      </c>
      <c r="P69" s="26">
        <f t="shared" si="78"/>
        <v>0</v>
      </c>
      <c r="Q69" s="26">
        <f t="shared" si="78"/>
        <v>0</v>
      </c>
      <c r="R69" s="26">
        <f t="shared" si="78"/>
        <v>0</v>
      </c>
      <c r="S69" s="26">
        <f t="shared" si="78"/>
        <v>0</v>
      </c>
      <c r="T69" s="26">
        <f t="shared" si="78"/>
        <v>0</v>
      </c>
      <c r="U69" s="26">
        <f t="shared" si="78"/>
        <v>0</v>
      </c>
      <c r="V69" s="26">
        <f t="shared" si="78"/>
        <v>0</v>
      </c>
      <c r="W69" s="26">
        <f t="shared" si="78"/>
        <v>0</v>
      </c>
      <c r="X69" s="26">
        <f t="shared" si="78"/>
        <v>0</v>
      </c>
      <c r="Y69" s="26">
        <f t="shared" si="78"/>
        <v>0</v>
      </c>
      <c r="Z69" s="26">
        <f t="shared" si="78"/>
        <v>0</v>
      </c>
      <c r="AA69" s="26">
        <f t="shared" si="78"/>
        <v>0</v>
      </c>
      <c r="AB69" s="26">
        <f t="shared" si="78"/>
        <v>0</v>
      </c>
      <c r="AC69" s="26">
        <f t="shared" si="78"/>
        <v>0</v>
      </c>
      <c r="AD69" s="26">
        <f t="shared" si="78"/>
        <v>0</v>
      </c>
      <c r="AE69" s="26">
        <f t="shared" si="78"/>
        <v>0</v>
      </c>
      <c r="AF69" s="26">
        <f t="shared" si="78"/>
        <v>0</v>
      </c>
      <c r="AG69" s="26">
        <f t="shared" si="78"/>
        <v>0</v>
      </c>
      <c r="AH69" s="26">
        <f t="shared" si="78"/>
        <v>0</v>
      </c>
      <c r="AI69" s="26">
        <f t="shared" si="78"/>
        <v>0</v>
      </c>
      <c r="AJ69" s="26">
        <f t="shared" si="78"/>
        <v>0</v>
      </c>
      <c r="AK69" s="26">
        <f t="shared" si="78"/>
        <v>0</v>
      </c>
      <c r="AL69" s="26">
        <f t="shared" si="78"/>
        <v>0</v>
      </c>
      <c r="AM69" s="26">
        <f t="shared" si="78"/>
        <v>0</v>
      </c>
      <c r="AN69" s="26">
        <f t="shared" si="78"/>
        <v>0</v>
      </c>
      <c r="AO69" s="26">
        <f t="shared" si="78"/>
        <v>0</v>
      </c>
      <c r="AP69" s="26">
        <f t="shared" si="78"/>
        <v>0</v>
      </c>
      <c r="AQ69" s="26">
        <f t="shared" si="78"/>
        <v>0</v>
      </c>
      <c r="AR69" s="26">
        <f t="shared" si="78"/>
        <v>0</v>
      </c>
      <c r="AS69" s="26">
        <f t="shared" si="78"/>
        <v>0</v>
      </c>
      <c r="AT69" s="26">
        <f t="shared" si="78"/>
        <v>0</v>
      </c>
      <c r="AU69" s="26">
        <f t="shared" si="78"/>
        <v>0</v>
      </c>
      <c r="AV69" s="26">
        <f t="shared" si="78"/>
        <v>0</v>
      </c>
      <c r="AW69" s="26">
        <f t="shared" si="78"/>
        <v>0</v>
      </c>
      <c r="AX69" s="26">
        <f t="shared" si="78"/>
        <v>0</v>
      </c>
      <c r="AY69" s="26">
        <f t="shared" si="78"/>
        <v>0</v>
      </c>
    </row>
    <row r="70" spans="1:53" ht="15.75" x14ac:dyDescent="0.25">
      <c r="A70" s="584"/>
      <c r="B70" s="13" t="str">
        <f t="shared" si="66"/>
        <v>Refrigeration</v>
      </c>
      <c r="C70" s="26">
        <f t="shared" si="69"/>
        <v>0</v>
      </c>
      <c r="D70" s="26">
        <f t="shared" ref="D70:AY70" si="79">((D16*0.5)+C34-D52)*D89*D104*D$2</f>
        <v>0</v>
      </c>
      <c r="E70" s="26">
        <f t="shared" si="79"/>
        <v>0</v>
      </c>
      <c r="F70" s="26">
        <f t="shared" si="79"/>
        <v>0</v>
      </c>
      <c r="G70" s="26">
        <f t="shared" si="79"/>
        <v>0</v>
      </c>
      <c r="H70" s="26">
        <f t="shared" si="79"/>
        <v>0</v>
      </c>
      <c r="I70" s="26">
        <f t="shared" si="79"/>
        <v>0</v>
      </c>
      <c r="J70" s="26">
        <f t="shared" si="79"/>
        <v>0</v>
      </c>
      <c r="K70" s="26">
        <f t="shared" si="79"/>
        <v>0</v>
      </c>
      <c r="L70" s="26">
        <f t="shared" si="79"/>
        <v>0</v>
      </c>
      <c r="M70" s="26">
        <f t="shared" si="79"/>
        <v>0</v>
      </c>
      <c r="N70" s="26">
        <f t="shared" si="79"/>
        <v>0</v>
      </c>
      <c r="O70" s="26">
        <f t="shared" si="79"/>
        <v>0</v>
      </c>
      <c r="P70" s="26">
        <f t="shared" si="79"/>
        <v>0</v>
      </c>
      <c r="Q70" s="26">
        <f t="shared" si="79"/>
        <v>0</v>
      </c>
      <c r="R70" s="26">
        <f t="shared" si="79"/>
        <v>0</v>
      </c>
      <c r="S70" s="26">
        <f t="shared" si="79"/>
        <v>0</v>
      </c>
      <c r="T70" s="26">
        <f t="shared" si="79"/>
        <v>0</v>
      </c>
      <c r="U70" s="26">
        <f t="shared" si="79"/>
        <v>0</v>
      </c>
      <c r="V70" s="26">
        <f t="shared" si="79"/>
        <v>0</v>
      </c>
      <c r="W70" s="26">
        <f t="shared" si="79"/>
        <v>0</v>
      </c>
      <c r="X70" s="26">
        <f t="shared" si="79"/>
        <v>0</v>
      </c>
      <c r="Y70" s="26">
        <f t="shared" si="79"/>
        <v>0</v>
      </c>
      <c r="Z70" s="26">
        <f t="shared" si="79"/>
        <v>0</v>
      </c>
      <c r="AA70" s="26">
        <f t="shared" si="79"/>
        <v>0</v>
      </c>
      <c r="AB70" s="26">
        <f t="shared" si="79"/>
        <v>0</v>
      </c>
      <c r="AC70" s="26">
        <f t="shared" si="79"/>
        <v>0</v>
      </c>
      <c r="AD70" s="26">
        <f t="shared" si="79"/>
        <v>0</v>
      </c>
      <c r="AE70" s="26">
        <f t="shared" si="79"/>
        <v>0</v>
      </c>
      <c r="AF70" s="26">
        <f t="shared" si="79"/>
        <v>0</v>
      </c>
      <c r="AG70" s="26">
        <f t="shared" si="79"/>
        <v>0</v>
      </c>
      <c r="AH70" s="26">
        <f t="shared" si="79"/>
        <v>0</v>
      </c>
      <c r="AI70" s="26">
        <f t="shared" si="79"/>
        <v>0</v>
      </c>
      <c r="AJ70" s="26">
        <f t="shared" si="79"/>
        <v>0</v>
      </c>
      <c r="AK70" s="26">
        <f t="shared" si="79"/>
        <v>0</v>
      </c>
      <c r="AL70" s="26">
        <f t="shared" si="79"/>
        <v>0</v>
      </c>
      <c r="AM70" s="26">
        <f t="shared" si="79"/>
        <v>0</v>
      </c>
      <c r="AN70" s="26">
        <f t="shared" si="79"/>
        <v>0</v>
      </c>
      <c r="AO70" s="26">
        <f t="shared" si="79"/>
        <v>0</v>
      </c>
      <c r="AP70" s="26">
        <f t="shared" si="79"/>
        <v>0</v>
      </c>
      <c r="AQ70" s="26">
        <f t="shared" si="79"/>
        <v>0</v>
      </c>
      <c r="AR70" s="26">
        <f t="shared" si="79"/>
        <v>0</v>
      </c>
      <c r="AS70" s="26">
        <f t="shared" si="79"/>
        <v>0</v>
      </c>
      <c r="AT70" s="26">
        <f t="shared" si="79"/>
        <v>0</v>
      </c>
      <c r="AU70" s="26">
        <f t="shared" si="79"/>
        <v>0</v>
      </c>
      <c r="AV70" s="26">
        <f t="shared" si="79"/>
        <v>0</v>
      </c>
      <c r="AW70" s="26">
        <f t="shared" si="79"/>
        <v>0</v>
      </c>
      <c r="AX70" s="26">
        <f t="shared" si="79"/>
        <v>0</v>
      </c>
      <c r="AY70" s="26">
        <f t="shared" si="79"/>
        <v>0</v>
      </c>
    </row>
    <row r="71" spans="1:53" ht="15.75" x14ac:dyDescent="0.25">
      <c r="A71" s="584"/>
      <c r="B71" s="13" t="str">
        <f t="shared" si="66"/>
        <v>Water Heating</v>
      </c>
      <c r="C71" s="26">
        <f t="shared" si="69"/>
        <v>0</v>
      </c>
      <c r="D71" s="26">
        <f t="shared" ref="D71:AY71" si="80">((D17*0.5)+C35-D53)*D90*D105*D$2</f>
        <v>0</v>
      </c>
      <c r="E71" s="26">
        <f t="shared" si="80"/>
        <v>0</v>
      </c>
      <c r="F71" s="26">
        <f t="shared" si="80"/>
        <v>0</v>
      </c>
      <c r="G71" s="26">
        <f t="shared" si="80"/>
        <v>0</v>
      </c>
      <c r="H71" s="26">
        <f t="shared" si="80"/>
        <v>0</v>
      </c>
      <c r="I71" s="26">
        <f t="shared" si="80"/>
        <v>0</v>
      </c>
      <c r="J71" s="26">
        <f t="shared" si="80"/>
        <v>0</v>
      </c>
      <c r="K71" s="26">
        <f t="shared" si="80"/>
        <v>0</v>
      </c>
      <c r="L71" s="26">
        <f t="shared" si="80"/>
        <v>0</v>
      </c>
      <c r="M71" s="26">
        <f t="shared" si="80"/>
        <v>0</v>
      </c>
      <c r="N71" s="26">
        <f t="shared" si="80"/>
        <v>0</v>
      </c>
      <c r="O71" s="26">
        <f t="shared" si="80"/>
        <v>0</v>
      </c>
      <c r="P71" s="26">
        <f t="shared" si="80"/>
        <v>0</v>
      </c>
      <c r="Q71" s="26">
        <f t="shared" si="80"/>
        <v>0</v>
      </c>
      <c r="R71" s="26">
        <f t="shared" si="80"/>
        <v>0</v>
      </c>
      <c r="S71" s="26">
        <f t="shared" si="80"/>
        <v>0</v>
      </c>
      <c r="T71" s="26">
        <f t="shared" si="80"/>
        <v>0</v>
      </c>
      <c r="U71" s="26">
        <f t="shared" si="80"/>
        <v>0</v>
      </c>
      <c r="V71" s="26">
        <f t="shared" si="80"/>
        <v>0</v>
      </c>
      <c r="W71" s="26">
        <f t="shared" si="80"/>
        <v>0</v>
      </c>
      <c r="X71" s="26">
        <f t="shared" si="80"/>
        <v>0</v>
      </c>
      <c r="Y71" s="26">
        <f t="shared" si="80"/>
        <v>0</v>
      </c>
      <c r="Z71" s="26">
        <f t="shared" si="80"/>
        <v>0</v>
      </c>
      <c r="AA71" s="26">
        <f t="shared" si="80"/>
        <v>0</v>
      </c>
      <c r="AB71" s="26">
        <f t="shared" si="80"/>
        <v>0</v>
      </c>
      <c r="AC71" s="26">
        <f t="shared" si="80"/>
        <v>0</v>
      </c>
      <c r="AD71" s="26">
        <f t="shared" si="80"/>
        <v>0</v>
      </c>
      <c r="AE71" s="26">
        <f t="shared" si="80"/>
        <v>0</v>
      </c>
      <c r="AF71" s="26">
        <f t="shared" si="80"/>
        <v>0</v>
      </c>
      <c r="AG71" s="26">
        <f t="shared" si="80"/>
        <v>0</v>
      </c>
      <c r="AH71" s="26">
        <f t="shared" si="80"/>
        <v>0</v>
      </c>
      <c r="AI71" s="26">
        <f t="shared" si="80"/>
        <v>0</v>
      </c>
      <c r="AJ71" s="26">
        <f t="shared" si="80"/>
        <v>0</v>
      </c>
      <c r="AK71" s="26">
        <f t="shared" si="80"/>
        <v>0</v>
      </c>
      <c r="AL71" s="26">
        <f t="shared" si="80"/>
        <v>0</v>
      </c>
      <c r="AM71" s="26">
        <f t="shared" si="80"/>
        <v>0</v>
      </c>
      <c r="AN71" s="26">
        <f t="shared" si="80"/>
        <v>0</v>
      </c>
      <c r="AO71" s="26">
        <f t="shared" si="80"/>
        <v>0</v>
      </c>
      <c r="AP71" s="26">
        <f t="shared" si="80"/>
        <v>0</v>
      </c>
      <c r="AQ71" s="26">
        <f t="shared" si="80"/>
        <v>0</v>
      </c>
      <c r="AR71" s="26">
        <f t="shared" si="80"/>
        <v>0</v>
      </c>
      <c r="AS71" s="26">
        <f t="shared" si="80"/>
        <v>0</v>
      </c>
      <c r="AT71" s="26">
        <f t="shared" si="80"/>
        <v>0</v>
      </c>
      <c r="AU71" s="26">
        <f t="shared" si="80"/>
        <v>0</v>
      </c>
      <c r="AV71" s="26">
        <f t="shared" si="80"/>
        <v>0</v>
      </c>
      <c r="AW71" s="26">
        <f t="shared" si="80"/>
        <v>0</v>
      </c>
      <c r="AX71" s="26">
        <f t="shared" si="80"/>
        <v>0</v>
      </c>
      <c r="AY71" s="26">
        <f t="shared" si="80"/>
        <v>0</v>
      </c>
    </row>
    <row r="72" spans="1:53" ht="15.75" customHeight="1" x14ac:dyDescent="0.25">
      <c r="A72" s="584"/>
      <c r="B72" s="13" t="str">
        <f t="shared" si="66"/>
        <v xml:space="preserve"> </v>
      </c>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c r="AF72" s="3"/>
      <c r="AG72" s="3"/>
      <c r="AH72" s="3"/>
      <c r="AI72" s="3"/>
      <c r="AJ72" s="3"/>
      <c r="AK72" s="3"/>
      <c r="AL72" s="3"/>
      <c r="AM72" s="3"/>
      <c r="AN72" s="3"/>
      <c r="AO72" s="3"/>
      <c r="AP72" s="3"/>
      <c r="AQ72" s="3"/>
      <c r="AR72" s="3"/>
      <c r="AS72" s="3"/>
      <c r="AT72" s="3"/>
      <c r="AU72" s="3"/>
      <c r="AV72" s="3"/>
      <c r="AW72" s="3"/>
      <c r="AX72" s="3"/>
      <c r="AY72" s="3"/>
    </row>
    <row r="73" spans="1:53" ht="15.75" customHeight="1" x14ac:dyDescent="0.25">
      <c r="A73" s="584"/>
      <c r="B73" s="239" t="s">
        <v>26</v>
      </c>
      <c r="C73" s="26">
        <f>SUM(C59:C72)</f>
        <v>0</v>
      </c>
      <c r="D73" s="26">
        <f>SUM(D59:D72)</f>
        <v>0</v>
      </c>
      <c r="E73" s="26">
        <f t="shared" ref="E73:AY73" si="81">SUM(E59:E72)</f>
        <v>0</v>
      </c>
      <c r="F73" s="26">
        <f t="shared" si="81"/>
        <v>0</v>
      </c>
      <c r="G73" s="26">
        <f t="shared" si="81"/>
        <v>0</v>
      </c>
      <c r="H73" s="26">
        <f t="shared" si="81"/>
        <v>0</v>
      </c>
      <c r="I73" s="26">
        <f t="shared" si="81"/>
        <v>0</v>
      </c>
      <c r="J73" s="26">
        <f t="shared" si="81"/>
        <v>0</v>
      </c>
      <c r="K73" s="26">
        <f t="shared" si="81"/>
        <v>0</v>
      </c>
      <c r="L73" s="26">
        <f t="shared" si="81"/>
        <v>0</v>
      </c>
      <c r="M73" s="26">
        <f t="shared" si="81"/>
        <v>0</v>
      </c>
      <c r="N73" s="26">
        <f t="shared" si="81"/>
        <v>0</v>
      </c>
      <c r="O73" s="26">
        <f t="shared" si="81"/>
        <v>0</v>
      </c>
      <c r="P73" s="26">
        <f t="shared" si="81"/>
        <v>0</v>
      </c>
      <c r="Q73" s="26">
        <f t="shared" si="81"/>
        <v>0</v>
      </c>
      <c r="R73" s="26">
        <f t="shared" si="81"/>
        <v>0</v>
      </c>
      <c r="S73" s="26">
        <f t="shared" si="81"/>
        <v>0</v>
      </c>
      <c r="T73" s="26">
        <f t="shared" si="81"/>
        <v>0</v>
      </c>
      <c r="U73" s="26">
        <f t="shared" si="81"/>
        <v>0</v>
      </c>
      <c r="V73" s="26">
        <f t="shared" si="81"/>
        <v>0</v>
      </c>
      <c r="W73" s="26">
        <f t="shared" si="81"/>
        <v>0</v>
      </c>
      <c r="X73" s="26">
        <f t="shared" si="81"/>
        <v>0</v>
      </c>
      <c r="Y73" s="26">
        <f t="shared" si="81"/>
        <v>0</v>
      </c>
      <c r="Z73" s="26">
        <f t="shared" si="81"/>
        <v>0</v>
      </c>
      <c r="AA73" s="26">
        <f t="shared" si="81"/>
        <v>0</v>
      </c>
      <c r="AB73" s="26">
        <f t="shared" si="81"/>
        <v>0</v>
      </c>
      <c r="AC73" s="26">
        <f t="shared" si="81"/>
        <v>0</v>
      </c>
      <c r="AD73" s="26">
        <f t="shared" si="81"/>
        <v>0</v>
      </c>
      <c r="AE73" s="26">
        <f t="shared" si="81"/>
        <v>0</v>
      </c>
      <c r="AF73" s="26">
        <f t="shared" si="81"/>
        <v>0</v>
      </c>
      <c r="AG73" s="26">
        <f t="shared" si="81"/>
        <v>0</v>
      </c>
      <c r="AH73" s="26">
        <f t="shared" si="81"/>
        <v>0</v>
      </c>
      <c r="AI73" s="26">
        <f t="shared" si="81"/>
        <v>0</v>
      </c>
      <c r="AJ73" s="26">
        <f t="shared" si="81"/>
        <v>0</v>
      </c>
      <c r="AK73" s="26">
        <f t="shared" si="81"/>
        <v>0</v>
      </c>
      <c r="AL73" s="26">
        <f t="shared" si="81"/>
        <v>0</v>
      </c>
      <c r="AM73" s="26">
        <f t="shared" si="81"/>
        <v>0</v>
      </c>
      <c r="AN73" s="26">
        <f t="shared" si="81"/>
        <v>0</v>
      </c>
      <c r="AO73" s="26">
        <f t="shared" si="81"/>
        <v>0</v>
      </c>
      <c r="AP73" s="26">
        <f t="shared" si="81"/>
        <v>0</v>
      </c>
      <c r="AQ73" s="26">
        <f t="shared" si="81"/>
        <v>0</v>
      </c>
      <c r="AR73" s="26">
        <f t="shared" si="81"/>
        <v>0</v>
      </c>
      <c r="AS73" s="26">
        <f t="shared" si="81"/>
        <v>0</v>
      </c>
      <c r="AT73" s="26">
        <f t="shared" si="81"/>
        <v>0</v>
      </c>
      <c r="AU73" s="26">
        <f t="shared" si="81"/>
        <v>0</v>
      </c>
      <c r="AV73" s="26">
        <f t="shared" si="81"/>
        <v>0</v>
      </c>
      <c r="AW73" s="26">
        <f t="shared" si="81"/>
        <v>0</v>
      </c>
      <c r="AX73" s="26">
        <f t="shared" si="81"/>
        <v>0</v>
      </c>
      <c r="AY73" s="26">
        <f t="shared" si="81"/>
        <v>0</v>
      </c>
    </row>
    <row r="74" spans="1:53" ht="16.5" customHeight="1" thickBot="1" x14ac:dyDescent="0.3">
      <c r="A74" s="585"/>
      <c r="B74" s="138" t="s">
        <v>27</v>
      </c>
      <c r="C74" s="27">
        <f>C73</f>
        <v>0</v>
      </c>
      <c r="D74" s="27">
        <f>C74+D73</f>
        <v>0</v>
      </c>
      <c r="E74" s="27">
        <f t="shared" ref="E74:AY74" si="82">D74+E73</f>
        <v>0</v>
      </c>
      <c r="F74" s="27">
        <f t="shared" si="82"/>
        <v>0</v>
      </c>
      <c r="G74" s="27">
        <f t="shared" si="82"/>
        <v>0</v>
      </c>
      <c r="H74" s="27">
        <f t="shared" si="82"/>
        <v>0</v>
      </c>
      <c r="I74" s="27">
        <f t="shared" si="82"/>
        <v>0</v>
      </c>
      <c r="J74" s="27">
        <f t="shared" si="82"/>
        <v>0</v>
      </c>
      <c r="K74" s="27">
        <f t="shared" si="82"/>
        <v>0</v>
      </c>
      <c r="L74" s="27">
        <f t="shared" si="82"/>
        <v>0</v>
      </c>
      <c r="M74" s="27">
        <f t="shared" si="82"/>
        <v>0</v>
      </c>
      <c r="N74" s="27">
        <f t="shared" si="82"/>
        <v>0</v>
      </c>
      <c r="O74" s="27">
        <f t="shared" si="82"/>
        <v>0</v>
      </c>
      <c r="P74" s="27">
        <f t="shared" si="82"/>
        <v>0</v>
      </c>
      <c r="Q74" s="27">
        <f t="shared" si="82"/>
        <v>0</v>
      </c>
      <c r="R74" s="27">
        <f t="shared" si="82"/>
        <v>0</v>
      </c>
      <c r="S74" s="27">
        <f t="shared" si="82"/>
        <v>0</v>
      </c>
      <c r="T74" s="27">
        <f t="shared" si="82"/>
        <v>0</v>
      </c>
      <c r="U74" s="27">
        <f t="shared" si="82"/>
        <v>0</v>
      </c>
      <c r="V74" s="27">
        <f t="shared" si="82"/>
        <v>0</v>
      </c>
      <c r="W74" s="27">
        <f t="shared" si="82"/>
        <v>0</v>
      </c>
      <c r="X74" s="27">
        <f t="shared" si="82"/>
        <v>0</v>
      </c>
      <c r="Y74" s="27">
        <f t="shared" si="82"/>
        <v>0</v>
      </c>
      <c r="Z74" s="27">
        <f t="shared" si="82"/>
        <v>0</v>
      </c>
      <c r="AA74" s="27">
        <f t="shared" si="82"/>
        <v>0</v>
      </c>
      <c r="AB74" s="27">
        <f t="shared" si="82"/>
        <v>0</v>
      </c>
      <c r="AC74" s="27">
        <f t="shared" si="82"/>
        <v>0</v>
      </c>
      <c r="AD74" s="27">
        <f t="shared" si="82"/>
        <v>0</v>
      </c>
      <c r="AE74" s="27">
        <f t="shared" si="82"/>
        <v>0</v>
      </c>
      <c r="AF74" s="27">
        <f t="shared" si="82"/>
        <v>0</v>
      </c>
      <c r="AG74" s="27">
        <f t="shared" si="82"/>
        <v>0</v>
      </c>
      <c r="AH74" s="27">
        <f t="shared" si="82"/>
        <v>0</v>
      </c>
      <c r="AI74" s="27">
        <f t="shared" si="82"/>
        <v>0</v>
      </c>
      <c r="AJ74" s="27">
        <f t="shared" si="82"/>
        <v>0</v>
      </c>
      <c r="AK74" s="27">
        <f t="shared" si="82"/>
        <v>0</v>
      </c>
      <c r="AL74" s="27">
        <f t="shared" si="82"/>
        <v>0</v>
      </c>
      <c r="AM74" s="27">
        <f t="shared" si="82"/>
        <v>0</v>
      </c>
      <c r="AN74" s="27">
        <f t="shared" si="82"/>
        <v>0</v>
      </c>
      <c r="AO74" s="27">
        <f t="shared" si="82"/>
        <v>0</v>
      </c>
      <c r="AP74" s="27">
        <f t="shared" si="82"/>
        <v>0</v>
      </c>
      <c r="AQ74" s="27">
        <f t="shared" si="82"/>
        <v>0</v>
      </c>
      <c r="AR74" s="27">
        <f t="shared" si="82"/>
        <v>0</v>
      </c>
      <c r="AS74" s="27">
        <f t="shared" si="82"/>
        <v>0</v>
      </c>
      <c r="AT74" s="27">
        <f t="shared" si="82"/>
        <v>0</v>
      </c>
      <c r="AU74" s="27">
        <f t="shared" si="82"/>
        <v>0</v>
      </c>
      <c r="AV74" s="27">
        <f t="shared" si="82"/>
        <v>0</v>
      </c>
      <c r="AW74" s="27">
        <f t="shared" si="82"/>
        <v>0</v>
      </c>
      <c r="AX74" s="27">
        <f t="shared" si="82"/>
        <v>0</v>
      </c>
      <c r="AY74" s="27">
        <f t="shared" si="82"/>
        <v>0</v>
      </c>
    </row>
    <row r="75" spans="1:53" x14ac:dyDescent="0.25">
      <c r="A75" s="8"/>
      <c r="B75" s="33"/>
      <c r="C75" s="30"/>
      <c r="D75" s="35"/>
      <c r="E75" s="30"/>
      <c r="F75" s="35"/>
      <c r="G75" s="30"/>
      <c r="H75" s="35"/>
      <c r="I75" s="30"/>
      <c r="J75" s="35"/>
      <c r="K75" s="30"/>
      <c r="L75" s="35"/>
      <c r="M75" s="30"/>
      <c r="N75" s="35"/>
      <c r="O75" s="30"/>
      <c r="P75" s="35"/>
      <c r="Q75" s="30"/>
      <c r="R75" s="35"/>
      <c r="S75" s="30"/>
      <c r="T75" s="35"/>
      <c r="U75" s="30"/>
      <c r="V75" s="35"/>
      <c r="W75" s="30"/>
      <c r="X75" s="35"/>
      <c r="Y75" s="30"/>
      <c r="Z75" s="35"/>
      <c r="AA75" s="30"/>
      <c r="AB75" s="35"/>
      <c r="AC75" s="30"/>
      <c r="AD75" s="35"/>
      <c r="AE75" s="30"/>
      <c r="AF75" s="35"/>
      <c r="AG75" s="30"/>
      <c r="AH75" s="35"/>
      <c r="AI75" s="30"/>
      <c r="AJ75" s="35"/>
      <c r="AK75" s="30"/>
      <c r="AL75" s="35"/>
      <c r="AM75" s="30"/>
      <c r="AN75" s="35"/>
      <c r="AO75" s="30"/>
      <c r="AP75" s="35"/>
      <c r="AQ75" s="30"/>
      <c r="AR75" s="35"/>
      <c r="AS75" s="30"/>
      <c r="AT75" s="35"/>
      <c r="AU75" s="30"/>
      <c r="AV75" s="35"/>
      <c r="AW75" s="30"/>
      <c r="AX75" s="35"/>
      <c r="AY75" s="30"/>
    </row>
    <row r="76" spans="1:53" ht="15.75" thickBot="1" x14ac:dyDescent="0.3">
      <c r="B76" s="16"/>
      <c r="C76" s="8"/>
      <c r="D76" s="8"/>
      <c r="E76" s="8"/>
      <c r="F76" s="8"/>
      <c r="G76" s="8"/>
      <c r="H76" s="8"/>
      <c r="I76" s="8"/>
      <c r="J76" s="8"/>
      <c r="K76" s="8"/>
      <c r="L76" s="8"/>
      <c r="M76" s="8"/>
      <c r="N76" s="8"/>
      <c r="O76" s="8"/>
      <c r="P76" s="8"/>
      <c r="Q76" s="8"/>
      <c r="R76" s="8"/>
      <c r="S76" s="8"/>
      <c r="T76" s="8"/>
      <c r="U76" s="8"/>
      <c r="V76" s="8"/>
      <c r="W76" s="8"/>
      <c r="X76" s="8"/>
      <c r="Y76" s="8"/>
      <c r="Z76" s="8"/>
      <c r="AA76" s="8"/>
      <c r="AB76" s="8"/>
      <c r="AC76" s="8"/>
      <c r="AD76" s="8"/>
      <c r="AE76" s="8"/>
      <c r="AF76" s="8"/>
      <c r="AG76" s="8"/>
      <c r="AH76" s="8"/>
      <c r="AI76" s="8"/>
      <c r="AJ76" s="8"/>
      <c r="AK76" s="8"/>
      <c r="AL76" s="8"/>
      <c r="AM76" s="8"/>
      <c r="AN76" s="8"/>
      <c r="AO76" s="8"/>
      <c r="AP76" s="8"/>
      <c r="AQ76" s="8"/>
      <c r="AR76" s="8"/>
      <c r="AS76" s="8"/>
      <c r="AT76" s="8"/>
      <c r="AU76" s="8"/>
      <c r="AV76" s="8"/>
      <c r="AW76" s="8"/>
      <c r="AX76" s="8"/>
      <c r="AY76" s="8"/>
      <c r="AZ76" s="193"/>
    </row>
    <row r="77" spans="1:53" ht="16.5" thickBot="1" x14ac:dyDescent="0.3">
      <c r="A77" s="613" t="s">
        <v>12</v>
      </c>
      <c r="B77" s="17" t="s">
        <v>12</v>
      </c>
      <c r="C77" s="146">
        <f>C$4</f>
        <v>44197</v>
      </c>
      <c r="D77" s="146">
        <f t="shared" ref="D77:AY77" si="83">D$4</f>
        <v>44228</v>
      </c>
      <c r="E77" s="146">
        <f t="shared" si="83"/>
        <v>44256</v>
      </c>
      <c r="F77" s="146">
        <f t="shared" si="83"/>
        <v>44287</v>
      </c>
      <c r="G77" s="146">
        <f t="shared" si="83"/>
        <v>44317</v>
      </c>
      <c r="H77" s="146">
        <f t="shared" si="83"/>
        <v>44348</v>
      </c>
      <c r="I77" s="146">
        <f t="shared" si="83"/>
        <v>44378</v>
      </c>
      <c r="J77" s="146">
        <f t="shared" si="83"/>
        <v>44409</v>
      </c>
      <c r="K77" s="146">
        <f t="shared" si="83"/>
        <v>44440</v>
      </c>
      <c r="L77" s="146">
        <f t="shared" si="83"/>
        <v>44470</v>
      </c>
      <c r="M77" s="146">
        <f t="shared" si="83"/>
        <v>44501</v>
      </c>
      <c r="N77" s="146">
        <f t="shared" si="83"/>
        <v>44531</v>
      </c>
      <c r="O77" s="146">
        <f t="shared" si="83"/>
        <v>44562</v>
      </c>
      <c r="P77" s="146">
        <f t="shared" si="83"/>
        <v>44593</v>
      </c>
      <c r="Q77" s="146">
        <f t="shared" si="83"/>
        <v>44621</v>
      </c>
      <c r="R77" s="146">
        <f t="shared" si="83"/>
        <v>44652</v>
      </c>
      <c r="S77" s="146">
        <f t="shared" si="83"/>
        <v>44682</v>
      </c>
      <c r="T77" s="146">
        <f t="shared" si="83"/>
        <v>44713</v>
      </c>
      <c r="U77" s="146">
        <f t="shared" si="83"/>
        <v>44743</v>
      </c>
      <c r="V77" s="146">
        <f t="shared" si="83"/>
        <v>44774</v>
      </c>
      <c r="W77" s="146">
        <f t="shared" si="83"/>
        <v>44805</v>
      </c>
      <c r="X77" s="146">
        <f t="shared" si="83"/>
        <v>44835</v>
      </c>
      <c r="Y77" s="146">
        <f t="shared" si="83"/>
        <v>44866</v>
      </c>
      <c r="Z77" s="146">
        <f t="shared" si="83"/>
        <v>44896</v>
      </c>
      <c r="AA77" s="146">
        <f t="shared" si="83"/>
        <v>44927</v>
      </c>
      <c r="AB77" s="146">
        <f t="shared" si="83"/>
        <v>44958</v>
      </c>
      <c r="AC77" s="146">
        <f t="shared" si="83"/>
        <v>44986</v>
      </c>
      <c r="AD77" s="146">
        <f t="shared" si="83"/>
        <v>45017</v>
      </c>
      <c r="AE77" s="146">
        <f t="shared" si="83"/>
        <v>45047</v>
      </c>
      <c r="AF77" s="146">
        <f t="shared" si="83"/>
        <v>45078</v>
      </c>
      <c r="AG77" s="146">
        <f t="shared" si="83"/>
        <v>45108</v>
      </c>
      <c r="AH77" s="146">
        <f t="shared" si="83"/>
        <v>45139</v>
      </c>
      <c r="AI77" s="146">
        <f t="shared" si="83"/>
        <v>45170</v>
      </c>
      <c r="AJ77" s="146">
        <f t="shared" si="83"/>
        <v>45200</v>
      </c>
      <c r="AK77" s="146">
        <f t="shared" si="83"/>
        <v>45231</v>
      </c>
      <c r="AL77" s="146">
        <f t="shared" si="83"/>
        <v>45261</v>
      </c>
      <c r="AM77" s="146">
        <f t="shared" si="83"/>
        <v>45292</v>
      </c>
      <c r="AN77" s="146">
        <f t="shared" si="83"/>
        <v>45323</v>
      </c>
      <c r="AO77" s="146">
        <f t="shared" si="83"/>
        <v>45352</v>
      </c>
      <c r="AP77" s="146">
        <f t="shared" si="83"/>
        <v>45383</v>
      </c>
      <c r="AQ77" s="146">
        <f t="shared" si="83"/>
        <v>45413</v>
      </c>
      <c r="AR77" s="146">
        <f t="shared" si="83"/>
        <v>45444</v>
      </c>
      <c r="AS77" s="146">
        <f t="shared" si="83"/>
        <v>45474</v>
      </c>
      <c r="AT77" s="146">
        <f t="shared" si="83"/>
        <v>45505</v>
      </c>
      <c r="AU77" s="146">
        <f t="shared" si="83"/>
        <v>45536</v>
      </c>
      <c r="AV77" s="146">
        <f t="shared" si="83"/>
        <v>45566</v>
      </c>
      <c r="AW77" s="146">
        <f t="shared" si="83"/>
        <v>45597</v>
      </c>
      <c r="AX77" s="146">
        <f t="shared" si="83"/>
        <v>45627</v>
      </c>
      <c r="AY77" s="146">
        <f t="shared" si="83"/>
        <v>45658</v>
      </c>
      <c r="BA77" s="195" t="s">
        <v>183</v>
      </c>
    </row>
    <row r="78" spans="1:53" ht="15.75" customHeight="1" x14ac:dyDescent="0.25">
      <c r="A78" s="614"/>
      <c r="B78" s="13" t="str">
        <f>B59</f>
        <v>Air Comp</v>
      </c>
      <c r="C78" s="300">
        <f>'2M - SGS'!C78</f>
        <v>8.5109000000000004E-2</v>
      </c>
      <c r="D78" s="300">
        <f>'2M - SGS'!D78</f>
        <v>7.7715000000000006E-2</v>
      </c>
      <c r="E78" s="300">
        <f>'2M - SGS'!E78</f>
        <v>8.6136000000000004E-2</v>
      </c>
      <c r="F78" s="300">
        <f>'2M - SGS'!F78</f>
        <v>7.9796000000000006E-2</v>
      </c>
      <c r="G78" s="300">
        <f>'2M - SGS'!G78</f>
        <v>8.5334999999999994E-2</v>
      </c>
      <c r="H78" s="300">
        <f>'2M - SGS'!H78</f>
        <v>8.1994999999999998E-2</v>
      </c>
      <c r="I78" s="300">
        <f>'2M - SGS'!I78</f>
        <v>8.4098999999999993E-2</v>
      </c>
      <c r="J78" s="300">
        <f>'2M - SGS'!J78</f>
        <v>8.4198999999999996E-2</v>
      </c>
      <c r="K78" s="300">
        <f>'2M - SGS'!K78</f>
        <v>8.2512000000000002E-2</v>
      </c>
      <c r="L78" s="300">
        <f>'2M - SGS'!L78</f>
        <v>8.5277000000000006E-2</v>
      </c>
      <c r="M78" s="300">
        <f>'2M - SGS'!M78</f>
        <v>8.2588999999999996E-2</v>
      </c>
      <c r="N78" s="300">
        <f>'2M - SGS'!N78</f>
        <v>8.5237999999999994E-2</v>
      </c>
      <c r="O78" s="300">
        <f>'2M - SGS'!O78</f>
        <v>8.5109000000000004E-2</v>
      </c>
      <c r="P78" s="300">
        <f>'2M - SGS'!P78</f>
        <v>7.7715000000000006E-2</v>
      </c>
      <c r="Q78" s="300">
        <f>'2M - SGS'!Q78</f>
        <v>8.6136000000000004E-2</v>
      </c>
      <c r="R78" s="300">
        <f>'2M - SGS'!R78</f>
        <v>7.9796000000000006E-2</v>
      </c>
      <c r="S78" s="300">
        <f>'2M - SGS'!S78</f>
        <v>8.5334999999999994E-2</v>
      </c>
      <c r="T78" s="300">
        <f>'2M - SGS'!T78</f>
        <v>8.1994999999999998E-2</v>
      </c>
      <c r="U78" s="300">
        <f>'2M - SGS'!U78</f>
        <v>8.4098999999999993E-2</v>
      </c>
      <c r="V78" s="300">
        <f>'2M - SGS'!V78</f>
        <v>8.4198999999999996E-2</v>
      </c>
      <c r="W78" s="300">
        <f>'2M - SGS'!W78</f>
        <v>8.2512000000000002E-2</v>
      </c>
      <c r="X78" s="300">
        <f>'2M - SGS'!X78</f>
        <v>8.5277000000000006E-2</v>
      </c>
      <c r="Y78" s="300">
        <f>'2M - SGS'!Y78</f>
        <v>8.2588999999999996E-2</v>
      </c>
      <c r="Z78" s="300">
        <f>'2M - SGS'!Z78</f>
        <v>8.5237999999999994E-2</v>
      </c>
      <c r="AA78" s="300">
        <f>'2M - SGS'!AA78</f>
        <v>8.5109000000000004E-2</v>
      </c>
      <c r="AB78" s="300">
        <f>'2M - SGS'!AB78</f>
        <v>7.7715000000000006E-2</v>
      </c>
      <c r="AC78" s="300">
        <f>'2M - SGS'!AC78</f>
        <v>8.6136000000000004E-2</v>
      </c>
      <c r="AD78" s="300">
        <f>'2M - SGS'!AD78</f>
        <v>7.9796000000000006E-2</v>
      </c>
      <c r="AE78" s="300">
        <f>'2M - SGS'!AE78</f>
        <v>8.5334999999999994E-2</v>
      </c>
      <c r="AF78" s="300">
        <f>'2M - SGS'!AF78</f>
        <v>8.1994999999999998E-2</v>
      </c>
      <c r="AG78" s="300">
        <f>'2M - SGS'!AG78</f>
        <v>8.4098999999999993E-2</v>
      </c>
      <c r="AH78" s="300">
        <f>'2M - SGS'!AH78</f>
        <v>8.4198999999999996E-2</v>
      </c>
      <c r="AI78" s="300">
        <f>'2M - SGS'!AI78</f>
        <v>8.2512000000000002E-2</v>
      </c>
      <c r="AJ78" s="300">
        <f>'2M - SGS'!AJ78</f>
        <v>8.5277000000000006E-2</v>
      </c>
      <c r="AK78" s="300">
        <f>'2M - SGS'!AK78</f>
        <v>8.2588999999999996E-2</v>
      </c>
      <c r="AL78" s="300">
        <f>'2M - SGS'!AL78</f>
        <v>8.5237999999999994E-2</v>
      </c>
      <c r="AM78" s="300">
        <f>'2M - SGS'!AM78</f>
        <v>8.5109000000000004E-2</v>
      </c>
      <c r="AN78" s="300">
        <f>'2M - SGS'!AN78</f>
        <v>7.7715000000000006E-2</v>
      </c>
      <c r="AO78" s="300">
        <f>'2M - SGS'!AO78</f>
        <v>8.6136000000000004E-2</v>
      </c>
      <c r="AP78" s="300">
        <f>'2M - SGS'!AP78</f>
        <v>7.9796000000000006E-2</v>
      </c>
      <c r="AQ78" s="300">
        <f>'2M - SGS'!AQ78</f>
        <v>8.5334999999999994E-2</v>
      </c>
      <c r="AR78" s="300">
        <f>'2M - SGS'!AR78</f>
        <v>8.1994999999999998E-2</v>
      </c>
      <c r="AS78" s="300">
        <f>'2M - SGS'!AS78</f>
        <v>8.4098999999999993E-2</v>
      </c>
      <c r="AT78" s="300">
        <f>'2M - SGS'!AT78</f>
        <v>8.4198999999999996E-2</v>
      </c>
      <c r="AU78" s="300">
        <f>'2M - SGS'!AU78</f>
        <v>8.2512000000000002E-2</v>
      </c>
      <c r="AV78" s="300">
        <f>'2M - SGS'!AV78</f>
        <v>8.5277000000000006E-2</v>
      </c>
      <c r="AW78" s="300">
        <f>'2M - SGS'!AW78</f>
        <v>8.2588999999999996E-2</v>
      </c>
      <c r="AX78" s="300">
        <f>'2M - SGS'!AX78</f>
        <v>8.5237999999999994E-2</v>
      </c>
      <c r="AY78" s="300">
        <f>'2M - SGS'!AY78</f>
        <v>8.5109000000000004E-2</v>
      </c>
      <c r="BA78" s="210">
        <f t="shared" ref="BA78:BA90" si="84">SUM(C78:N78)</f>
        <v>1.0000000000000002</v>
      </c>
    </row>
    <row r="79" spans="1:53" ht="15.75" x14ac:dyDescent="0.25">
      <c r="A79" s="614"/>
      <c r="B79" s="13" t="str">
        <f t="shared" ref="B79:B90" si="85">B60</f>
        <v>Building Shell</v>
      </c>
      <c r="C79" s="300">
        <f>'2M - SGS'!C79</f>
        <v>0.107824</v>
      </c>
      <c r="D79" s="300">
        <f>'2M - SGS'!D79</f>
        <v>9.1051999999999994E-2</v>
      </c>
      <c r="E79" s="300">
        <f>'2M - SGS'!E79</f>
        <v>7.1135000000000004E-2</v>
      </c>
      <c r="F79" s="300">
        <f>'2M - SGS'!F79</f>
        <v>4.1179E-2</v>
      </c>
      <c r="G79" s="300">
        <f>'2M - SGS'!G79</f>
        <v>4.4423999999999998E-2</v>
      </c>
      <c r="H79" s="300">
        <f>'2M - SGS'!H79</f>
        <v>0.106128</v>
      </c>
      <c r="I79" s="300">
        <f>'2M - SGS'!I79</f>
        <v>0.14288100000000001</v>
      </c>
      <c r="J79" s="300">
        <f>'2M - SGS'!J79</f>
        <v>0.133494</v>
      </c>
      <c r="K79" s="300">
        <f>'2M - SGS'!K79</f>
        <v>5.781E-2</v>
      </c>
      <c r="L79" s="300">
        <f>'2M - SGS'!L79</f>
        <v>3.8018000000000003E-2</v>
      </c>
      <c r="M79" s="300">
        <f>'2M - SGS'!M79</f>
        <v>6.2103999999999999E-2</v>
      </c>
      <c r="N79" s="300">
        <f>'2M - SGS'!N79</f>
        <v>0.10395</v>
      </c>
      <c r="O79" s="300">
        <f>'2M - SGS'!O79</f>
        <v>0.107824</v>
      </c>
      <c r="P79" s="300">
        <f>'2M - SGS'!P79</f>
        <v>9.1051999999999994E-2</v>
      </c>
      <c r="Q79" s="300">
        <f>'2M - SGS'!Q79</f>
        <v>7.1135000000000004E-2</v>
      </c>
      <c r="R79" s="300">
        <f>'2M - SGS'!R79</f>
        <v>4.1179E-2</v>
      </c>
      <c r="S79" s="300">
        <f>'2M - SGS'!S79</f>
        <v>4.4423999999999998E-2</v>
      </c>
      <c r="T79" s="300">
        <f>'2M - SGS'!T79</f>
        <v>0.106128</v>
      </c>
      <c r="U79" s="300">
        <f>'2M - SGS'!U79</f>
        <v>0.14288100000000001</v>
      </c>
      <c r="V79" s="300">
        <f>'2M - SGS'!V79</f>
        <v>0.133494</v>
      </c>
      <c r="W79" s="300">
        <f>'2M - SGS'!W79</f>
        <v>5.781E-2</v>
      </c>
      <c r="X79" s="300">
        <f>'2M - SGS'!X79</f>
        <v>3.8018000000000003E-2</v>
      </c>
      <c r="Y79" s="300">
        <f>'2M - SGS'!Y79</f>
        <v>6.2103999999999999E-2</v>
      </c>
      <c r="Z79" s="300">
        <f>'2M - SGS'!Z79</f>
        <v>0.10395</v>
      </c>
      <c r="AA79" s="300">
        <f>'2M - SGS'!AA79</f>
        <v>0.107824</v>
      </c>
      <c r="AB79" s="300">
        <f>'2M - SGS'!AB79</f>
        <v>9.1051999999999994E-2</v>
      </c>
      <c r="AC79" s="300">
        <f>'2M - SGS'!AC79</f>
        <v>7.1135000000000004E-2</v>
      </c>
      <c r="AD79" s="300">
        <f>'2M - SGS'!AD79</f>
        <v>4.1179E-2</v>
      </c>
      <c r="AE79" s="300">
        <f>'2M - SGS'!AE79</f>
        <v>4.4423999999999998E-2</v>
      </c>
      <c r="AF79" s="300">
        <f>'2M - SGS'!AF79</f>
        <v>0.106128</v>
      </c>
      <c r="AG79" s="300">
        <f>'2M - SGS'!AG79</f>
        <v>0.14288100000000001</v>
      </c>
      <c r="AH79" s="300">
        <f>'2M - SGS'!AH79</f>
        <v>0.133494</v>
      </c>
      <c r="AI79" s="300">
        <f>'2M - SGS'!AI79</f>
        <v>5.781E-2</v>
      </c>
      <c r="AJ79" s="300">
        <f>'2M - SGS'!AJ79</f>
        <v>3.8018000000000003E-2</v>
      </c>
      <c r="AK79" s="300">
        <f>'2M - SGS'!AK79</f>
        <v>6.2103999999999999E-2</v>
      </c>
      <c r="AL79" s="300">
        <f>'2M - SGS'!AL79</f>
        <v>0.10395</v>
      </c>
      <c r="AM79" s="300">
        <f>'2M - SGS'!AM79</f>
        <v>0.107824</v>
      </c>
      <c r="AN79" s="300">
        <f>'2M - SGS'!AN79</f>
        <v>9.1051999999999994E-2</v>
      </c>
      <c r="AO79" s="300">
        <f>'2M - SGS'!AO79</f>
        <v>7.1135000000000004E-2</v>
      </c>
      <c r="AP79" s="300">
        <f>'2M - SGS'!AP79</f>
        <v>4.1179E-2</v>
      </c>
      <c r="AQ79" s="300">
        <f>'2M - SGS'!AQ79</f>
        <v>4.4423999999999998E-2</v>
      </c>
      <c r="AR79" s="300">
        <f>'2M - SGS'!AR79</f>
        <v>0.106128</v>
      </c>
      <c r="AS79" s="300">
        <f>'2M - SGS'!AS79</f>
        <v>0.14288100000000001</v>
      </c>
      <c r="AT79" s="300">
        <f>'2M - SGS'!AT79</f>
        <v>0.133494</v>
      </c>
      <c r="AU79" s="300">
        <f>'2M - SGS'!AU79</f>
        <v>5.781E-2</v>
      </c>
      <c r="AV79" s="300">
        <f>'2M - SGS'!AV79</f>
        <v>3.8018000000000003E-2</v>
      </c>
      <c r="AW79" s="300">
        <f>'2M - SGS'!AW79</f>
        <v>6.2103999999999999E-2</v>
      </c>
      <c r="AX79" s="300">
        <f>'2M - SGS'!AX79</f>
        <v>0.10395</v>
      </c>
      <c r="AY79" s="300">
        <f>'2M - SGS'!AY79</f>
        <v>0.107824</v>
      </c>
      <c r="BA79" s="210">
        <f t="shared" si="84"/>
        <v>0.99999900000000008</v>
      </c>
    </row>
    <row r="80" spans="1:53" ht="15.75" x14ac:dyDescent="0.25">
      <c r="A80" s="614"/>
      <c r="B80" s="13" t="str">
        <f t="shared" si="85"/>
        <v>Cooking</v>
      </c>
      <c r="C80" s="300">
        <f>'2M - SGS'!C80</f>
        <v>8.6096000000000006E-2</v>
      </c>
      <c r="D80" s="300">
        <f>'2M - SGS'!D80</f>
        <v>7.8608999999999998E-2</v>
      </c>
      <c r="E80" s="300">
        <f>'2M - SGS'!E80</f>
        <v>8.1547999999999995E-2</v>
      </c>
      <c r="F80" s="300">
        <f>'2M - SGS'!F80</f>
        <v>7.2947999999999999E-2</v>
      </c>
      <c r="G80" s="300">
        <f>'2M - SGS'!G80</f>
        <v>8.6277000000000006E-2</v>
      </c>
      <c r="H80" s="300">
        <f>'2M - SGS'!H80</f>
        <v>8.3294000000000007E-2</v>
      </c>
      <c r="I80" s="300">
        <f>'2M - SGS'!I80</f>
        <v>8.5859000000000005E-2</v>
      </c>
      <c r="J80" s="300">
        <f>'2M - SGS'!J80</f>
        <v>8.5885000000000003E-2</v>
      </c>
      <c r="K80" s="300">
        <f>'2M - SGS'!K80</f>
        <v>8.3474999999999994E-2</v>
      </c>
      <c r="L80" s="300">
        <f>'2M - SGS'!L80</f>
        <v>8.6262000000000005E-2</v>
      </c>
      <c r="M80" s="300">
        <f>'2M - SGS'!M80</f>
        <v>8.3496000000000001E-2</v>
      </c>
      <c r="N80" s="300">
        <f>'2M - SGS'!N80</f>
        <v>8.6250999999999994E-2</v>
      </c>
      <c r="O80" s="300">
        <f>'2M - SGS'!O80</f>
        <v>8.6096000000000006E-2</v>
      </c>
      <c r="P80" s="300">
        <f>'2M - SGS'!P80</f>
        <v>7.8608999999999998E-2</v>
      </c>
      <c r="Q80" s="300">
        <f>'2M - SGS'!Q80</f>
        <v>8.1547999999999995E-2</v>
      </c>
      <c r="R80" s="300">
        <f>'2M - SGS'!R80</f>
        <v>7.2947999999999999E-2</v>
      </c>
      <c r="S80" s="300">
        <f>'2M - SGS'!S80</f>
        <v>8.6277000000000006E-2</v>
      </c>
      <c r="T80" s="300">
        <f>'2M - SGS'!T80</f>
        <v>8.3294000000000007E-2</v>
      </c>
      <c r="U80" s="300">
        <f>'2M - SGS'!U80</f>
        <v>8.5859000000000005E-2</v>
      </c>
      <c r="V80" s="300">
        <f>'2M - SGS'!V80</f>
        <v>8.5885000000000003E-2</v>
      </c>
      <c r="W80" s="300">
        <f>'2M - SGS'!W80</f>
        <v>8.3474999999999994E-2</v>
      </c>
      <c r="X80" s="300">
        <f>'2M - SGS'!X80</f>
        <v>8.6262000000000005E-2</v>
      </c>
      <c r="Y80" s="300">
        <f>'2M - SGS'!Y80</f>
        <v>8.3496000000000001E-2</v>
      </c>
      <c r="Z80" s="300">
        <f>'2M - SGS'!Z80</f>
        <v>8.6250999999999994E-2</v>
      </c>
      <c r="AA80" s="300">
        <f>'2M - SGS'!AA80</f>
        <v>8.6096000000000006E-2</v>
      </c>
      <c r="AB80" s="300">
        <f>'2M - SGS'!AB80</f>
        <v>7.8608999999999998E-2</v>
      </c>
      <c r="AC80" s="300">
        <f>'2M - SGS'!AC80</f>
        <v>8.1547999999999995E-2</v>
      </c>
      <c r="AD80" s="300">
        <f>'2M - SGS'!AD80</f>
        <v>7.2947999999999999E-2</v>
      </c>
      <c r="AE80" s="300">
        <f>'2M - SGS'!AE80</f>
        <v>8.6277000000000006E-2</v>
      </c>
      <c r="AF80" s="300">
        <f>'2M - SGS'!AF80</f>
        <v>8.3294000000000007E-2</v>
      </c>
      <c r="AG80" s="300">
        <f>'2M - SGS'!AG80</f>
        <v>8.5859000000000005E-2</v>
      </c>
      <c r="AH80" s="300">
        <f>'2M - SGS'!AH80</f>
        <v>8.5885000000000003E-2</v>
      </c>
      <c r="AI80" s="300">
        <f>'2M - SGS'!AI80</f>
        <v>8.3474999999999994E-2</v>
      </c>
      <c r="AJ80" s="300">
        <f>'2M - SGS'!AJ80</f>
        <v>8.6262000000000005E-2</v>
      </c>
      <c r="AK80" s="300">
        <f>'2M - SGS'!AK80</f>
        <v>8.3496000000000001E-2</v>
      </c>
      <c r="AL80" s="300">
        <f>'2M - SGS'!AL80</f>
        <v>8.6250999999999994E-2</v>
      </c>
      <c r="AM80" s="300">
        <f>'2M - SGS'!AM80</f>
        <v>8.6096000000000006E-2</v>
      </c>
      <c r="AN80" s="300">
        <f>'2M - SGS'!AN80</f>
        <v>7.8608999999999998E-2</v>
      </c>
      <c r="AO80" s="300">
        <f>'2M - SGS'!AO80</f>
        <v>8.1547999999999995E-2</v>
      </c>
      <c r="AP80" s="300">
        <f>'2M - SGS'!AP80</f>
        <v>7.2947999999999999E-2</v>
      </c>
      <c r="AQ80" s="300">
        <f>'2M - SGS'!AQ80</f>
        <v>8.6277000000000006E-2</v>
      </c>
      <c r="AR80" s="300">
        <f>'2M - SGS'!AR80</f>
        <v>8.3294000000000007E-2</v>
      </c>
      <c r="AS80" s="300">
        <f>'2M - SGS'!AS80</f>
        <v>8.5859000000000005E-2</v>
      </c>
      <c r="AT80" s="300">
        <f>'2M - SGS'!AT80</f>
        <v>8.5885000000000003E-2</v>
      </c>
      <c r="AU80" s="300">
        <f>'2M - SGS'!AU80</f>
        <v>8.3474999999999994E-2</v>
      </c>
      <c r="AV80" s="300">
        <f>'2M - SGS'!AV80</f>
        <v>8.6262000000000005E-2</v>
      </c>
      <c r="AW80" s="300">
        <f>'2M - SGS'!AW80</f>
        <v>8.3496000000000001E-2</v>
      </c>
      <c r="AX80" s="300">
        <f>'2M - SGS'!AX80</f>
        <v>8.6250999999999994E-2</v>
      </c>
      <c r="AY80" s="300">
        <f>'2M - SGS'!AY80</f>
        <v>8.6096000000000006E-2</v>
      </c>
      <c r="BA80" s="210">
        <f t="shared" si="84"/>
        <v>0.99999999999999989</v>
      </c>
    </row>
    <row r="81" spans="1:53" ht="15.75" x14ac:dyDescent="0.25">
      <c r="A81" s="614"/>
      <c r="B81" s="13" t="str">
        <f t="shared" si="85"/>
        <v>Cooling</v>
      </c>
      <c r="C81" s="300">
        <f>'2M - SGS'!C81</f>
        <v>6.0000000000000002E-6</v>
      </c>
      <c r="D81" s="300">
        <f>'2M - SGS'!D81</f>
        <v>2.4699999999999999E-4</v>
      </c>
      <c r="E81" s="300">
        <f>'2M - SGS'!E81</f>
        <v>7.2360000000000002E-3</v>
      </c>
      <c r="F81" s="300">
        <f>'2M - SGS'!F81</f>
        <v>2.1690999999999998E-2</v>
      </c>
      <c r="G81" s="300">
        <f>'2M - SGS'!G81</f>
        <v>6.2979999999999994E-2</v>
      </c>
      <c r="H81" s="300">
        <f>'2M - SGS'!H81</f>
        <v>0.21317</v>
      </c>
      <c r="I81" s="300">
        <f>'2M - SGS'!I81</f>
        <v>0.29002899999999998</v>
      </c>
      <c r="J81" s="300">
        <f>'2M - SGS'!J81</f>
        <v>0.270206</v>
      </c>
      <c r="K81" s="300">
        <f>'2M - SGS'!K81</f>
        <v>0.108695</v>
      </c>
      <c r="L81" s="300">
        <f>'2M - SGS'!L81</f>
        <v>1.9643000000000001E-2</v>
      </c>
      <c r="M81" s="300">
        <f>'2M - SGS'!M81</f>
        <v>6.0299999999999998E-3</v>
      </c>
      <c r="N81" s="300">
        <f>'2M - SGS'!N81</f>
        <v>6.3999999999999997E-5</v>
      </c>
      <c r="O81" s="300">
        <f>'2M - SGS'!O81</f>
        <v>6.0000000000000002E-6</v>
      </c>
      <c r="P81" s="300">
        <f>'2M - SGS'!P81</f>
        <v>2.4699999999999999E-4</v>
      </c>
      <c r="Q81" s="300">
        <f>'2M - SGS'!Q81</f>
        <v>7.2360000000000002E-3</v>
      </c>
      <c r="R81" s="300">
        <f>'2M - SGS'!R81</f>
        <v>2.1690999999999998E-2</v>
      </c>
      <c r="S81" s="300">
        <f>'2M - SGS'!S81</f>
        <v>6.2979999999999994E-2</v>
      </c>
      <c r="T81" s="300">
        <f>'2M - SGS'!T81</f>
        <v>0.21317</v>
      </c>
      <c r="U81" s="300">
        <f>'2M - SGS'!U81</f>
        <v>0.29002899999999998</v>
      </c>
      <c r="V81" s="300">
        <f>'2M - SGS'!V81</f>
        <v>0.270206</v>
      </c>
      <c r="W81" s="300">
        <f>'2M - SGS'!W81</f>
        <v>0.108695</v>
      </c>
      <c r="X81" s="300">
        <f>'2M - SGS'!X81</f>
        <v>1.9643000000000001E-2</v>
      </c>
      <c r="Y81" s="300">
        <f>'2M - SGS'!Y81</f>
        <v>6.0299999999999998E-3</v>
      </c>
      <c r="Z81" s="300">
        <f>'2M - SGS'!Z81</f>
        <v>6.3999999999999997E-5</v>
      </c>
      <c r="AA81" s="300">
        <f>'2M - SGS'!AA81</f>
        <v>6.0000000000000002E-6</v>
      </c>
      <c r="AB81" s="300">
        <f>'2M - SGS'!AB81</f>
        <v>2.4699999999999999E-4</v>
      </c>
      <c r="AC81" s="300">
        <f>'2M - SGS'!AC81</f>
        <v>7.2360000000000002E-3</v>
      </c>
      <c r="AD81" s="300">
        <f>'2M - SGS'!AD81</f>
        <v>2.1690999999999998E-2</v>
      </c>
      <c r="AE81" s="300">
        <f>'2M - SGS'!AE81</f>
        <v>6.2979999999999994E-2</v>
      </c>
      <c r="AF81" s="300">
        <f>'2M - SGS'!AF81</f>
        <v>0.21317</v>
      </c>
      <c r="AG81" s="300">
        <f>'2M - SGS'!AG81</f>
        <v>0.29002899999999998</v>
      </c>
      <c r="AH81" s="300">
        <f>'2M - SGS'!AH81</f>
        <v>0.270206</v>
      </c>
      <c r="AI81" s="300">
        <f>'2M - SGS'!AI81</f>
        <v>0.108695</v>
      </c>
      <c r="AJ81" s="300">
        <f>'2M - SGS'!AJ81</f>
        <v>1.9643000000000001E-2</v>
      </c>
      <c r="AK81" s="300">
        <f>'2M - SGS'!AK81</f>
        <v>6.0299999999999998E-3</v>
      </c>
      <c r="AL81" s="300">
        <f>'2M - SGS'!AL81</f>
        <v>6.3999999999999997E-5</v>
      </c>
      <c r="AM81" s="300">
        <f>'2M - SGS'!AM81</f>
        <v>6.0000000000000002E-6</v>
      </c>
      <c r="AN81" s="300">
        <f>'2M - SGS'!AN81</f>
        <v>2.4699999999999999E-4</v>
      </c>
      <c r="AO81" s="300">
        <f>'2M - SGS'!AO81</f>
        <v>7.2360000000000002E-3</v>
      </c>
      <c r="AP81" s="300">
        <f>'2M - SGS'!AP81</f>
        <v>2.1690999999999998E-2</v>
      </c>
      <c r="AQ81" s="300">
        <f>'2M - SGS'!AQ81</f>
        <v>6.2979999999999994E-2</v>
      </c>
      <c r="AR81" s="300">
        <f>'2M - SGS'!AR81</f>
        <v>0.21317</v>
      </c>
      <c r="AS81" s="300">
        <f>'2M - SGS'!AS81</f>
        <v>0.29002899999999998</v>
      </c>
      <c r="AT81" s="300">
        <f>'2M - SGS'!AT81</f>
        <v>0.270206</v>
      </c>
      <c r="AU81" s="300">
        <f>'2M - SGS'!AU81</f>
        <v>0.108695</v>
      </c>
      <c r="AV81" s="300">
        <f>'2M - SGS'!AV81</f>
        <v>1.9643000000000001E-2</v>
      </c>
      <c r="AW81" s="300">
        <f>'2M - SGS'!AW81</f>
        <v>6.0299999999999998E-3</v>
      </c>
      <c r="AX81" s="300">
        <f>'2M - SGS'!AX81</f>
        <v>6.3999999999999997E-5</v>
      </c>
      <c r="AY81" s="300">
        <f>'2M - SGS'!AY81</f>
        <v>6.0000000000000002E-6</v>
      </c>
      <c r="BA81" s="210">
        <f t="shared" si="84"/>
        <v>0.9999969999999998</v>
      </c>
    </row>
    <row r="82" spans="1:53" ht="15.75" x14ac:dyDescent="0.25">
      <c r="A82" s="614"/>
      <c r="B82" s="13" t="str">
        <f t="shared" si="85"/>
        <v>Ext Lighting</v>
      </c>
      <c r="C82" s="300">
        <f>'2M - SGS'!C82</f>
        <v>0.106265</v>
      </c>
      <c r="D82" s="300">
        <f>'2M - SGS'!D82</f>
        <v>8.2161999999999999E-2</v>
      </c>
      <c r="E82" s="300">
        <f>'2M - SGS'!E82</f>
        <v>7.0887000000000006E-2</v>
      </c>
      <c r="F82" s="300">
        <f>'2M - SGS'!F82</f>
        <v>6.8145999999999998E-2</v>
      </c>
      <c r="G82" s="300">
        <f>'2M - SGS'!G82</f>
        <v>8.1852999999999995E-2</v>
      </c>
      <c r="H82" s="300">
        <f>'2M - SGS'!H82</f>
        <v>6.7163E-2</v>
      </c>
      <c r="I82" s="300">
        <f>'2M - SGS'!I82</f>
        <v>8.6751999999999996E-2</v>
      </c>
      <c r="J82" s="300">
        <f>'2M - SGS'!J82</f>
        <v>6.9401000000000004E-2</v>
      </c>
      <c r="K82" s="300">
        <f>'2M - SGS'!K82</f>
        <v>8.2907999999999996E-2</v>
      </c>
      <c r="L82" s="300">
        <f>'2M - SGS'!L82</f>
        <v>0.100507</v>
      </c>
      <c r="M82" s="300">
        <f>'2M - SGS'!M82</f>
        <v>8.7251999999999996E-2</v>
      </c>
      <c r="N82" s="300">
        <f>'2M - SGS'!N82</f>
        <v>9.6703999999999998E-2</v>
      </c>
      <c r="O82" s="300">
        <f>'2M - SGS'!O82</f>
        <v>0.106265</v>
      </c>
      <c r="P82" s="300">
        <f>'2M - SGS'!P82</f>
        <v>8.2161999999999999E-2</v>
      </c>
      <c r="Q82" s="300">
        <f>'2M - SGS'!Q82</f>
        <v>7.0887000000000006E-2</v>
      </c>
      <c r="R82" s="300">
        <f>'2M - SGS'!R82</f>
        <v>6.8145999999999998E-2</v>
      </c>
      <c r="S82" s="300">
        <f>'2M - SGS'!S82</f>
        <v>8.1852999999999995E-2</v>
      </c>
      <c r="T82" s="300">
        <f>'2M - SGS'!T82</f>
        <v>6.7163E-2</v>
      </c>
      <c r="U82" s="300">
        <f>'2M - SGS'!U82</f>
        <v>8.6751999999999996E-2</v>
      </c>
      <c r="V82" s="300">
        <f>'2M - SGS'!V82</f>
        <v>6.9401000000000004E-2</v>
      </c>
      <c r="W82" s="300">
        <f>'2M - SGS'!W82</f>
        <v>8.2907999999999996E-2</v>
      </c>
      <c r="X82" s="300">
        <f>'2M - SGS'!X82</f>
        <v>0.100507</v>
      </c>
      <c r="Y82" s="300">
        <f>'2M - SGS'!Y82</f>
        <v>8.7251999999999996E-2</v>
      </c>
      <c r="Z82" s="300">
        <f>'2M - SGS'!Z82</f>
        <v>9.6703999999999998E-2</v>
      </c>
      <c r="AA82" s="300">
        <f>'2M - SGS'!AA82</f>
        <v>0.106265</v>
      </c>
      <c r="AB82" s="300">
        <f>'2M - SGS'!AB82</f>
        <v>8.2161999999999999E-2</v>
      </c>
      <c r="AC82" s="300">
        <f>'2M - SGS'!AC82</f>
        <v>7.0887000000000006E-2</v>
      </c>
      <c r="AD82" s="300">
        <f>'2M - SGS'!AD82</f>
        <v>6.8145999999999998E-2</v>
      </c>
      <c r="AE82" s="300">
        <f>'2M - SGS'!AE82</f>
        <v>8.1852999999999995E-2</v>
      </c>
      <c r="AF82" s="300">
        <f>'2M - SGS'!AF82</f>
        <v>6.7163E-2</v>
      </c>
      <c r="AG82" s="300">
        <f>'2M - SGS'!AG82</f>
        <v>8.6751999999999996E-2</v>
      </c>
      <c r="AH82" s="300">
        <f>'2M - SGS'!AH82</f>
        <v>6.9401000000000004E-2</v>
      </c>
      <c r="AI82" s="300">
        <f>'2M - SGS'!AI82</f>
        <v>8.2907999999999996E-2</v>
      </c>
      <c r="AJ82" s="300">
        <f>'2M - SGS'!AJ82</f>
        <v>0.100507</v>
      </c>
      <c r="AK82" s="300">
        <f>'2M - SGS'!AK82</f>
        <v>8.7251999999999996E-2</v>
      </c>
      <c r="AL82" s="300">
        <f>'2M - SGS'!AL82</f>
        <v>9.6703999999999998E-2</v>
      </c>
      <c r="AM82" s="300">
        <f>'2M - SGS'!AM82</f>
        <v>0.106265</v>
      </c>
      <c r="AN82" s="300">
        <f>'2M - SGS'!AN82</f>
        <v>8.2161999999999999E-2</v>
      </c>
      <c r="AO82" s="300">
        <f>'2M - SGS'!AO82</f>
        <v>7.0887000000000006E-2</v>
      </c>
      <c r="AP82" s="300">
        <f>'2M - SGS'!AP82</f>
        <v>6.8145999999999998E-2</v>
      </c>
      <c r="AQ82" s="300">
        <f>'2M - SGS'!AQ82</f>
        <v>8.1852999999999995E-2</v>
      </c>
      <c r="AR82" s="300">
        <f>'2M - SGS'!AR82</f>
        <v>6.7163E-2</v>
      </c>
      <c r="AS82" s="300">
        <f>'2M - SGS'!AS82</f>
        <v>8.6751999999999996E-2</v>
      </c>
      <c r="AT82" s="300">
        <f>'2M - SGS'!AT82</f>
        <v>6.9401000000000004E-2</v>
      </c>
      <c r="AU82" s="300">
        <f>'2M - SGS'!AU82</f>
        <v>8.2907999999999996E-2</v>
      </c>
      <c r="AV82" s="300">
        <f>'2M - SGS'!AV82</f>
        <v>0.100507</v>
      </c>
      <c r="AW82" s="300">
        <f>'2M - SGS'!AW82</f>
        <v>8.7251999999999996E-2</v>
      </c>
      <c r="AX82" s="300">
        <f>'2M - SGS'!AX82</f>
        <v>9.6703999999999998E-2</v>
      </c>
      <c r="AY82" s="300">
        <f>'2M - SGS'!AY82</f>
        <v>0.106265</v>
      </c>
      <c r="BA82" s="210">
        <f t="shared" si="84"/>
        <v>1</v>
      </c>
    </row>
    <row r="83" spans="1:53" ht="15.75" x14ac:dyDescent="0.25">
      <c r="A83" s="614"/>
      <c r="B83" s="13" t="str">
        <f t="shared" si="85"/>
        <v>Heating</v>
      </c>
      <c r="C83" s="300">
        <f>'2M - SGS'!C83</f>
        <v>0.210397</v>
      </c>
      <c r="D83" s="300">
        <f>'2M - SGS'!D83</f>
        <v>0.17743600000000001</v>
      </c>
      <c r="E83" s="300">
        <f>'2M - SGS'!E83</f>
        <v>0.13192400000000001</v>
      </c>
      <c r="F83" s="300">
        <f>'2M - SGS'!F83</f>
        <v>5.9718E-2</v>
      </c>
      <c r="G83" s="300">
        <f>'2M - SGS'!G83</f>
        <v>2.6769000000000001E-2</v>
      </c>
      <c r="H83" s="300">
        <f>'2M - SGS'!H83</f>
        <v>4.2950000000000002E-3</v>
      </c>
      <c r="I83" s="300">
        <f>'2M - SGS'!I83</f>
        <v>2.895E-3</v>
      </c>
      <c r="J83" s="300">
        <f>'2M - SGS'!J83</f>
        <v>3.4320000000000002E-3</v>
      </c>
      <c r="K83" s="300">
        <f>'2M - SGS'!K83</f>
        <v>9.4020000000000006E-3</v>
      </c>
      <c r="L83" s="300">
        <f>'2M - SGS'!L83</f>
        <v>5.5496999999999998E-2</v>
      </c>
      <c r="M83" s="300">
        <f>'2M - SGS'!M83</f>
        <v>0.115452</v>
      </c>
      <c r="N83" s="300">
        <f>'2M - SGS'!N83</f>
        <v>0.20278099999999999</v>
      </c>
      <c r="O83" s="300">
        <f>'2M - SGS'!O83</f>
        <v>0.210397</v>
      </c>
      <c r="P83" s="300">
        <f>'2M - SGS'!P83</f>
        <v>0.17743600000000001</v>
      </c>
      <c r="Q83" s="300">
        <f>'2M - SGS'!Q83</f>
        <v>0.13192400000000001</v>
      </c>
      <c r="R83" s="300">
        <f>'2M - SGS'!R83</f>
        <v>5.9718E-2</v>
      </c>
      <c r="S83" s="300">
        <f>'2M - SGS'!S83</f>
        <v>2.6769000000000001E-2</v>
      </c>
      <c r="T83" s="300">
        <f>'2M - SGS'!T83</f>
        <v>4.2950000000000002E-3</v>
      </c>
      <c r="U83" s="300">
        <f>'2M - SGS'!U83</f>
        <v>2.895E-3</v>
      </c>
      <c r="V83" s="300">
        <f>'2M - SGS'!V83</f>
        <v>3.4320000000000002E-3</v>
      </c>
      <c r="W83" s="300">
        <f>'2M - SGS'!W83</f>
        <v>9.4020000000000006E-3</v>
      </c>
      <c r="X83" s="300">
        <f>'2M - SGS'!X83</f>
        <v>5.5496999999999998E-2</v>
      </c>
      <c r="Y83" s="300">
        <f>'2M - SGS'!Y83</f>
        <v>0.115452</v>
      </c>
      <c r="Z83" s="300">
        <f>'2M - SGS'!Z83</f>
        <v>0.20278099999999999</v>
      </c>
      <c r="AA83" s="300">
        <f>'2M - SGS'!AA83</f>
        <v>0.210397</v>
      </c>
      <c r="AB83" s="300">
        <f>'2M - SGS'!AB83</f>
        <v>0.17743600000000001</v>
      </c>
      <c r="AC83" s="300">
        <f>'2M - SGS'!AC83</f>
        <v>0.13192400000000001</v>
      </c>
      <c r="AD83" s="300">
        <f>'2M - SGS'!AD83</f>
        <v>5.9718E-2</v>
      </c>
      <c r="AE83" s="300">
        <f>'2M - SGS'!AE83</f>
        <v>2.6769000000000001E-2</v>
      </c>
      <c r="AF83" s="300">
        <f>'2M - SGS'!AF83</f>
        <v>4.2950000000000002E-3</v>
      </c>
      <c r="AG83" s="300">
        <f>'2M - SGS'!AG83</f>
        <v>2.895E-3</v>
      </c>
      <c r="AH83" s="300">
        <f>'2M - SGS'!AH83</f>
        <v>3.4320000000000002E-3</v>
      </c>
      <c r="AI83" s="300">
        <f>'2M - SGS'!AI83</f>
        <v>9.4020000000000006E-3</v>
      </c>
      <c r="AJ83" s="300">
        <f>'2M - SGS'!AJ83</f>
        <v>5.5496999999999998E-2</v>
      </c>
      <c r="AK83" s="300">
        <f>'2M - SGS'!AK83</f>
        <v>0.115452</v>
      </c>
      <c r="AL83" s="300">
        <f>'2M - SGS'!AL83</f>
        <v>0.20278099999999999</v>
      </c>
      <c r="AM83" s="300">
        <f>'2M - SGS'!AM83</f>
        <v>0.210397</v>
      </c>
      <c r="AN83" s="300">
        <f>'2M - SGS'!AN83</f>
        <v>0.17743600000000001</v>
      </c>
      <c r="AO83" s="300">
        <f>'2M - SGS'!AO83</f>
        <v>0.13192400000000001</v>
      </c>
      <c r="AP83" s="300">
        <f>'2M - SGS'!AP83</f>
        <v>5.9718E-2</v>
      </c>
      <c r="AQ83" s="300">
        <f>'2M - SGS'!AQ83</f>
        <v>2.6769000000000001E-2</v>
      </c>
      <c r="AR83" s="300">
        <f>'2M - SGS'!AR83</f>
        <v>4.2950000000000002E-3</v>
      </c>
      <c r="AS83" s="300">
        <f>'2M - SGS'!AS83</f>
        <v>2.895E-3</v>
      </c>
      <c r="AT83" s="300">
        <f>'2M - SGS'!AT83</f>
        <v>3.4320000000000002E-3</v>
      </c>
      <c r="AU83" s="300">
        <f>'2M - SGS'!AU83</f>
        <v>9.4020000000000006E-3</v>
      </c>
      <c r="AV83" s="300">
        <f>'2M - SGS'!AV83</f>
        <v>5.5496999999999998E-2</v>
      </c>
      <c r="AW83" s="300">
        <f>'2M - SGS'!AW83</f>
        <v>0.115452</v>
      </c>
      <c r="AX83" s="300">
        <f>'2M - SGS'!AX83</f>
        <v>0.20278099999999999</v>
      </c>
      <c r="AY83" s="300">
        <f>'2M - SGS'!AY83</f>
        <v>0.210397</v>
      </c>
      <c r="BA83" s="210">
        <f t="shared" si="84"/>
        <v>0.99999800000000016</v>
      </c>
    </row>
    <row r="84" spans="1:53" ht="15.75" x14ac:dyDescent="0.25">
      <c r="A84" s="614"/>
      <c r="B84" s="13" t="str">
        <f t="shared" si="85"/>
        <v>HVAC</v>
      </c>
      <c r="C84" s="300">
        <f>'2M - SGS'!C84</f>
        <v>0.107824</v>
      </c>
      <c r="D84" s="300">
        <f>'2M - SGS'!D84</f>
        <v>9.1051999999999994E-2</v>
      </c>
      <c r="E84" s="300">
        <f>'2M - SGS'!E84</f>
        <v>7.1135000000000004E-2</v>
      </c>
      <c r="F84" s="300">
        <f>'2M - SGS'!F84</f>
        <v>4.1179E-2</v>
      </c>
      <c r="G84" s="300">
        <f>'2M - SGS'!G84</f>
        <v>4.4423999999999998E-2</v>
      </c>
      <c r="H84" s="300">
        <f>'2M - SGS'!H84</f>
        <v>0.106128</v>
      </c>
      <c r="I84" s="300">
        <f>'2M - SGS'!I84</f>
        <v>0.14288100000000001</v>
      </c>
      <c r="J84" s="300">
        <f>'2M - SGS'!J84</f>
        <v>0.133494</v>
      </c>
      <c r="K84" s="300">
        <f>'2M - SGS'!K84</f>
        <v>5.781E-2</v>
      </c>
      <c r="L84" s="300">
        <f>'2M - SGS'!L84</f>
        <v>3.8018000000000003E-2</v>
      </c>
      <c r="M84" s="300">
        <f>'2M - SGS'!M84</f>
        <v>6.2103999999999999E-2</v>
      </c>
      <c r="N84" s="300">
        <f>'2M - SGS'!N84</f>
        <v>0.10395</v>
      </c>
      <c r="O84" s="300">
        <f>'2M - SGS'!O84</f>
        <v>0.107824</v>
      </c>
      <c r="P84" s="300">
        <f>'2M - SGS'!P84</f>
        <v>9.1051999999999994E-2</v>
      </c>
      <c r="Q84" s="300">
        <f>'2M - SGS'!Q84</f>
        <v>7.1135000000000004E-2</v>
      </c>
      <c r="R84" s="300">
        <f>'2M - SGS'!R84</f>
        <v>4.1179E-2</v>
      </c>
      <c r="S84" s="300">
        <f>'2M - SGS'!S84</f>
        <v>4.4423999999999998E-2</v>
      </c>
      <c r="T84" s="300">
        <f>'2M - SGS'!T84</f>
        <v>0.106128</v>
      </c>
      <c r="U84" s="300">
        <f>'2M - SGS'!U84</f>
        <v>0.14288100000000001</v>
      </c>
      <c r="V84" s="300">
        <f>'2M - SGS'!V84</f>
        <v>0.133494</v>
      </c>
      <c r="W84" s="300">
        <f>'2M - SGS'!W84</f>
        <v>5.781E-2</v>
      </c>
      <c r="X84" s="300">
        <f>'2M - SGS'!X84</f>
        <v>3.8018000000000003E-2</v>
      </c>
      <c r="Y84" s="300">
        <f>'2M - SGS'!Y84</f>
        <v>6.2103999999999999E-2</v>
      </c>
      <c r="Z84" s="300">
        <f>'2M - SGS'!Z84</f>
        <v>0.10395</v>
      </c>
      <c r="AA84" s="300">
        <f>'2M - SGS'!AA84</f>
        <v>0.107824</v>
      </c>
      <c r="AB84" s="300">
        <f>'2M - SGS'!AB84</f>
        <v>9.1051999999999994E-2</v>
      </c>
      <c r="AC84" s="300">
        <f>'2M - SGS'!AC84</f>
        <v>7.1135000000000004E-2</v>
      </c>
      <c r="AD84" s="300">
        <f>'2M - SGS'!AD84</f>
        <v>4.1179E-2</v>
      </c>
      <c r="AE84" s="300">
        <f>'2M - SGS'!AE84</f>
        <v>4.4423999999999998E-2</v>
      </c>
      <c r="AF84" s="300">
        <f>'2M - SGS'!AF84</f>
        <v>0.106128</v>
      </c>
      <c r="AG84" s="300">
        <f>'2M - SGS'!AG84</f>
        <v>0.14288100000000001</v>
      </c>
      <c r="AH84" s="300">
        <f>'2M - SGS'!AH84</f>
        <v>0.133494</v>
      </c>
      <c r="AI84" s="300">
        <f>'2M - SGS'!AI84</f>
        <v>5.781E-2</v>
      </c>
      <c r="AJ84" s="300">
        <f>'2M - SGS'!AJ84</f>
        <v>3.8018000000000003E-2</v>
      </c>
      <c r="AK84" s="300">
        <f>'2M - SGS'!AK84</f>
        <v>6.2103999999999999E-2</v>
      </c>
      <c r="AL84" s="300">
        <f>'2M - SGS'!AL84</f>
        <v>0.10395</v>
      </c>
      <c r="AM84" s="300">
        <f>'2M - SGS'!AM84</f>
        <v>0.107824</v>
      </c>
      <c r="AN84" s="300">
        <f>'2M - SGS'!AN84</f>
        <v>9.1051999999999994E-2</v>
      </c>
      <c r="AO84" s="300">
        <f>'2M - SGS'!AO84</f>
        <v>7.1135000000000004E-2</v>
      </c>
      <c r="AP84" s="300">
        <f>'2M - SGS'!AP84</f>
        <v>4.1179E-2</v>
      </c>
      <c r="AQ84" s="300">
        <f>'2M - SGS'!AQ84</f>
        <v>4.4423999999999998E-2</v>
      </c>
      <c r="AR84" s="300">
        <f>'2M - SGS'!AR84</f>
        <v>0.106128</v>
      </c>
      <c r="AS84" s="300">
        <f>'2M - SGS'!AS84</f>
        <v>0.14288100000000001</v>
      </c>
      <c r="AT84" s="300">
        <f>'2M - SGS'!AT84</f>
        <v>0.133494</v>
      </c>
      <c r="AU84" s="300">
        <f>'2M - SGS'!AU84</f>
        <v>5.781E-2</v>
      </c>
      <c r="AV84" s="300">
        <f>'2M - SGS'!AV84</f>
        <v>3.8018000000000003E-2</v>
      </c>
      <c r="AW84" s="300">
        <f>'2M - SGS'!AW84</f>
        <v>6.2103999999999999E-2</v>
      </c>
      <c r="AX84" s="300">
        <f>'2M - SGS'!AX84</f>
        <v>0.10395</v>
      </c>
      <c r="AY84" s="300">
        <f>'2M - SGS'!AY84</f>
        <v>0.107824</v>
      </c>
      <c r="BA84" s="210">
        <f t="shared" si="84"/>
        <v>0.99999900000000008</v>
      </c>
    </row>
    <row r="85" spans="1:53" ht="15.75" x14ac:dyDescent="0.25">
      <c r="A85" s="614"/>
      <c r="B85" s="13" t="str">
        <f t="shared" si="85"/>
        <v>Lighting</v>
      </c>
      <c r="C85" s="300">
        <f>'2M - SGS'!C85</f>
        <v>9.3563999999999994E-2</v>
      </c>
      <c r="D85" s="300">
        <f>'2M - SGS'!D85</f>
        <v>7.2162000000000004E-2</v>
      </c>
      <c r="E85" s="300">
        <f>'2M - SGS'!E85</f>
        <v>7.8372999999999998E-2</v>
      </c>
      <c r="F85" s="300">
        <f>'2M - SGS'!F85</f>
        <v>7.6534000000000005E-2</v>
      </c>
      <c r="G85" s="300">
        <f>'2M - SGS'!G85</f>
        <v>9.4246999999999997E-2</v>
      </c>
      <c r="H85" s="300">
        <f>'2M - SGS'!H85</f>
        <v>7.5599E-2</v>
      </c>
      <c r="I85" s="300">
        <f>'2M - SGS'!I85</f>
        <v>9.6199999999999994E-2</v>
      </c>
      <c r="J85" s="300">
        <f>'2M - SGS'!J85</f>
        <v>7.7077999999999994E-2</v>
      </c>
      <c r="K85" s="300">
        <f>'2M - SGS'!K85</f>
        <v>8.1374000000000002E-2</v>
      </c>
      <c r="L85" s="300">
        <f>'2M - SGS'!L85</f>
        <v>9.4072000000000003E-2</v>
      </c>
      <c r="M85" s="300">
        <f>'2M - SGS'!M85</f>
        <v>7.6706999999999997E-2</v>
      </c>
      <c r="N85" s="300">
        <f>'2M - SGS'!N85</f>
        <v>8.4089999999999998E-2</v>
      </c>
      <c r="O85" s="300">
        <f>'2M - SGS'!O85</f>
        <v>9.3563999999999994E-2</v>
      </c>
      <c r="P85" s="300">
        <f>'2M - SGS'!P85</f>
        <v>7.2162000000000004E-2</v>
      </c>
      <c r="Q85" s="300">
        <f>'2M - SGS'!Q85</f>
        <v>7.8372999999999998E-2</v>
      </c>
      <c r="R85" s="300">
        <f>'2M - SGS'!R85</f>
        <v>7.6534000000000005E-2</v>
      </c>
      <c r="S85" s="300">
        <f>'2M - SGS'!S85</f>
        <v>9.4246999999999997E-2</v>
      </c>
      <c r="T85" s="300">
        <f>'2M - SGS'!T85</f>
        <v>7.5599E-2</v>
      </c>
      <c r="U85" s="300">
        <f>'2M - SGS'!U85</f>
        <v>9.6199999999999994E-2</v>
      </c>
      <c r="V85" s="300">
        <f>'2M - SGS'!V85</f>
        <v>7.7077999999999994E-2</v>
      </c>
      <c r="W85" s="300">
        <f>'2M - SGS'!W85</f>
        <v>8.1374000000000002E-2</v>
      </c>
      <c r="X85" s="300">
        <f>'2M - SGS'!X85</f>
        <v>9.4072000000000003E-2</v>
      </c>
      <c r="Y85" s="300">
        <f>'2M - SGS'!Y85</f>
        <v>7.6706999999999997E-2</v>
      </c>
      <c r="Z85" s="300">
        <f>'2M - SGS'!Z85</f>
        <v>8.4089999999999998E-2</v>
      </c>
      <c r="AA85" s="300">
        <f>'2M - SGS'!AA85</f>
        <v>9.3563999999999994E-2</v>
      </c>
      <c r="AB85" s="300">
        <f>'2M - SGS'!AB85</f>
        <v>7.2162000000000004E-2</v>
      </c>
      <c r="AC85" s="300">
        <f>'2M - SGS'!AC85</f>
        <v>7.8372999999999998E-2</v>
      </c>
      <c r="AD85" s="300">
        <f>'2M - SGS'!AD85</f>
        <v>7.6534000000000005E-2</v>
      </c>
      <c r="AE85" s="300">
        <f>'2M - SGS'!AE85</f>
        <v>9.4246999999999997E-2</v>
      </c>
      <c r="AF85" s="300">
        <f>'2M - SGS'!AF85</f>
        <v>7.5599E-2</v>
      </c>
      <c r="AG85" s="300">
        <f>'2M - SGS'!AG85</f>
        <v>9.6199999999999994E-2</v>
      </c>
      <c r="AH85" s="300">
        <f>'2M - SGS'!AH85</f>
        <v>7.7077999999999994E-2</v>
      </c>
      <c r="AI85" s="300">
        <f>'2M - SGS'!AI85</f>
        <v>8.1374000000000002E-2</v>
      </c>
      <c r="AJ85" s="300">
        <f>'2M - SGS'!AJ85</f>
        <v>9.4072000000000003E-2</v>
      </c>
      <c r="AK85" s="300">
        <f>'2M - SGS'!AK85</f>
        <v>7.6706999999999997E-2</v>
      </c>
      <c r="AL85" s="300">
        <f>'2M - SGS'!AL85</f>
        <v>8.4089999999999998E-2</v>
      </c>
      <c r="AM85" s="300">
        <f>'2M - SGS'!AM85</f>
        <v>9.3563999999999994E-2</v>
      </c>
      <c r="AN85" s="300">
        <f>'2M - SGS'!AN85</f>
        <v>7.2162000000000004E-2</v>
      </c>
      <c r="AO85" s="300">
        <f>'2M - SGS'!AO85</f>
        <v>7.8372999999999998E-2</v>
      </c>
      <c r="AP85" s="300">
        <f>'2M - SGS'!AP85</f>
        <v>7.6534000000000005E-2</v>
      </c>
      <c r="AQ85" s="300">
        <f>'2M - SGS'!AQ85</f>
        <v>9.4246999999999997E-2</v>
      </c>
      <c r="AR85" s="300">
        <f>'2M - SGS'!AR85</f>
        <v>7.5599E-2</v>
      </c>
      <c r="AS85" s="300">
        <f>'2M - SGS'!AS85</f>
        <v>9.6199999999999994E-2</v>
      </c>
      <c r="AT85" s="300">
        <f>'2M - SGS'!AT85</f>
        <v>7.7077999999999994E-2</v>
      </c>
      <c r="AU85" s="300">
        <f>'2M - SGS'!AU85</f>
        <v>8.1374000000000002E-2</v>
      </c>
      <c r="AV85" s="300">
        <f>'2M - SGS'!AV85</f>
        <v>9.4072000000000003E-2</v>
      </c>
      <c r="AW85" s="300">
        <f>'2M - SGS'!AW85</f>
        <v>7.6706999999999997E-2</v>
      </c>
      <c r="AX85" s="300">
        <f>'2M - SGS'!AX85</f>
        <v>8.4089999999999998E-2</v>
      </c>
      <c r="AY85" s="300">
        <f>'2M - SGS'!AY85</f>
        <v>9.3563999999999994E-2</v>
      </c>
      <c r="BA85" s="210">
        <f t="shared" si="84"/>
        <v>1</v>
      </c>
    </row>
    <row r="86" spans="1:53" ht="15.75" x14ac:dyDescent="0.25">
      <c r="A86" s="614"/>
      <c r="B86" s="13" t="str">
        <f t="shared" si="85"/>
        <v>Miscellaneous</v>
      </c>
      <c r="C86" s="300">
        <f>'2M - SGS'!C86</f>
        <v>8.5109000000000004E-2</v>
      </c>
      <c r="D86" s="300">
        <f>'2M - SGS'!D86</f>
        <v>7.7715000000000006E-2</v>
      </c>
      <c r="E86" s="300">
        <f>'2M - SGS'!E86</f>
        <v>8.6136000000000004E-2</v>
      </c>
      <c r="F86" s="300">
        <f>'2M - SGS'!F86</f>
        <v>7.9796000000000006E-2</v>
      </c>
      <c r="G86" s="300">
        <f>'2M - SGS'!G86</f>
        <v>8.5334999999999994E-2</v>
      </c>
      <c r="H86" s="300">
        <f>'2M - SGS'!H86</f>
        <v>8.1994999999999998E-2</v>
      </c>
      <c r="I86" s="300">
        <f>'2M - SGS'!I86</f>
        <v>8.4098999999999993E-2</v>
      </c>
      <c r="J86" s="300">
        <f>'2M - SGS'!J86</f>
        <v>8.4198999999999996E-2</v>
      </c>
      <c r="K86" s="300">
        <f>'2M - SGS'!K86</f>
        <v>8.2512000000000002E-2</v>
      </c>
      <c r="L86" s="300">
        <f>'2M - SGS'!L86</f>
        <v>8.5277000000000006E-2</v>
      </c>
      <c r="M86" s="300">
        <f>'2M - SGS'!M86</f>
        <v>8.2588999999999996E-2</v>
      </c>
      <c r="N86" s="300">
        <f>'2M - SGS'!N86</f>
        <v>8.5237999999999994E-2</v>
      </c>
      <c r="O86" s="300">
        <f>'2M - SGS'!O86</f>
        <v>8.5109000000000004E-2</v>
      </c>
      <c r="P86" s="300">
        <f>'2M - SGS'!P86</f>
        <v>7.7715000000000006E-2</v>
      </c>
      <c r="Q86" s="300">
        <f>'2M - SGS'!Q86</f>
        <v>8.6136000000000004E-2</v>
      </c>
      <c r="R86" s="300">
        <f>'2M - SGS'!R86</f>
        <v>7.9796000000000006E-2</v>
      </c>
      <c r="S86" s="300">
        <f>'2M - SGS'!S86</f>
        <v>8.5334999999999994E-2</v>
      </c>
      <c r="T86" s="300">
        <f>'2M - SGS'!T86</f>
        <v>8.1994999999999998E-2</v>
      </c>
      <c r="U86" s="300">
        <f>'2M - SGS'!U86</f>
        <v>8.4098999999999993E-2</v>
      </c>
      <c r="V86" s="300">
        <f>'2M - SGS'!V86</f>
        <v>8.4198999999999996E-2</v>
      </c>
      <c r="W86" s="300">
        <f>'2M - SGS'!W86</f>
        <v>8.2512000000000002E-2</v>
      </c>
      <c r="X86" s="300">
        <f>'2M - SGS'!X86</f>
        <v>8.5277000000000006E-2</v>
      </c>
      <c r="Y86" s="300">
        <f>'2M - SGS'!Y86</f>
        <v>8.2588999999999996E-2</v>
      </c>
      <c r="Z86" s="300">
        <f>'2M - SGS'!Z86</f>
        <v>8.5237999999999994E-2</v>
      </c>
      <c r="AA86" s="300">
        <f>'2M - SGS'!AA86</f>
        <v>8.5109000000000004E-2</v>
      </c>
      <c r="AB86" s="300">
        <f>'2M - SGS'!AB86</f>
        <v>7.7715000000000006E-2</v>
      </c>
      <c r="AC86" s="300">
        <f>'2M - SGS'!AC86</f>
        <v>8.6136000000000004E-2</v>
      </c>
      <c r="AD86" s="300">
        <f>'2M - SGS'!AD86</f>
        <v>7.9796000000000006E-2</v>
      </c>
      <c r="AE86" s="300">
        <f>'2M - SGS'!AE86</f>
        <v>8.5334999999999994E-2</v>
      </c>
      <c r="AF86" s="300">
        <f>'2M - SGS'!AF86</f>
        <v>8.1994999999999998E-2</v>
      </c>
      <c r="AG86" s="300">
        <f>'2M - SGS'!AG86</f>
        <v>8.4098999999999993E-2</v>
      </c>
      <c r="AH86" s="300">
        <f>'2M - SGS'!AH86</f>
        <v>8.4198999999999996E-2</v>
      </c>
      <c r="AI86" s="300">
        <f>'2M - SGS'!AI86</f>
        <v>8.2512000000000002E-2</v>
      </c>
      <c r="AJ86" s="300">
        <f>'2M - SGS'!AJ86</f>
        <v>8.5277000000000006E-2</v>
      </c>
      <c r="AK86" s="300">
        <f>'2M - SGS'!AK86</f>
        <v>8.2588999999999996E-2</v>
      </c>
      <c r="AL86" s="300">
        <f>'2M - SGS'!AL86</f>
        <v>8.5237999999999994E-2</v>
      </c>
      <c r="AM86" s="300">
        <f>'2M - SGS'!AM86</f>
        <v>8.5109000000000004E-2</v>
      </c>
      <c r="AN86" s="300">
        <f>'2M - SGS'!AN86</f>
        <v>7.7715000000000006E-2</v>
      </c>
      <c r="AO86" s="300">
        <f>'2M - SGS'!AO86</f>
        <v>8.6136000000000004E-2</v>
      </c>
      <c r="AP86" s="300">
        <f>'2M - SGS'!AP86</f>
        <v>7.9796000000000006E-2</v>
      </c>
      <c r="AQ86" s="300">
        <f>'2M - SGS'!AQ86</f>
        <v>8.5334999999999994E-2</v>
      </c>
      <c r="AR86" s="300">
        <f>'2M - SGS'!AR86</f>
        <v>8.1994999999999998E-2</v>
      </c>
      <c r="AS86" s="300">
        <f>'2M - SGS'!AS86</f>
        <v>8.4098999999999993E-2</v>
      </c>
      <c r="AT86" s="300">
        <f>'2M - SGS'!AT86</f>
        <v>8.4198999999999996E-2</v>
      </c>
      <c r="AU86" s="300">
        <f>'2M - SGS'!AU86</f>
        <v>8.2512000000000002E-2</v>
      </c>
      <c r="AV86" s="300">
        <f>'2M - SGS'!AV86</f>
        <v>8.5277000000000006E-2</v>
      </c>
      <c r="AW86" s="300">
        <f>'2M - SGS'!AW86</f>
        <v>8.2588999999999996E-2</v>
      </c>
      <c r="AX86" s="300">
        <f>'2M - SGS'!AX86</f>
        <v>8.5237999999999994E-2</v>
      </c>
      <c r="AY86" s="300">
        <f>'2M - SGS'!AY86</f>
        <v>8.5109000000000004E-2</v>
      </c>
      <c r="BA86" s="210">
        <f t="shared" si="84"/>
        <v>1.0000000000000002</v>
      </c>
    </row>
    <row r="87" spans="1:53" ht="15.75" x14ac:dyDescent="0.25">
      <c r="A87" s="614"/>
      <c r="B87" s="13" t="str">
        <f t="shared" si="85"/>
        <v>Motors</v>
      </c>
      <c r="C87" s="300">
        <f>'2M - SGS'!C87</f>
        <v>8.5109000000000004E-2</v>
      </c>
      <c r="D87" s="300">
        <f>'2M - SGS'!D87</f>
        <v>7.7715000000000006E-2</v>
      </c>
      <c r="E87" s="300">
        <f>'2M - SGS'!E87</f>
        <v>8.6136000000000004E-2</v>
      </c>
      <c r="F87" s="300">
        <f>'2M - SGS'!F87</f>
        <v>7.9796000000000006E-2</v>
      </c>
      <c r="G87" s="300">
        <f>'2M - SGS'!G87</f>
        <v>8.5334999999999994E-2</v>
      </c>
      <c r="H87" s="300">
        <f>'2M - SGS'!H87</f>
        <v>8.1994999999999998E-2</v>
      </c>
      <c r="I87" s="300">
        <f>'2M - SGS'!I87</f>
        <v>8.4098999999999993E-2</v>
      </c>
      <c r="J87" s="300">
        <f>'2M - SGS'!J87</f>
        <v>8.4198999999999996E-2</v>
      </c>
      <c r="K87" s="300">
        <f>'2M - SGS'!K87</f>
        <v>8.2512000000000002E-2</v>
      </c>
      <c r="L87" s="300">
        <f>'2M - SGS'!L87</f>
        <v>8.5277000000000006E-2</v>
      </c>
      <c r="M87" s="300">
        <f>'2M - SGS'!M87</f>
        <v>8.2588999999999996E-2</v>
      </c>
      <c r="N87" s="300">
        <f>'2M - SGS'!N87</f>
        <v>8.5237999999999994E-2</v>
      </c>
      <c r="O87" s="300">
        <f>'2M - SGS'!O87</f>
        <v>8.5109000000000004E-2</v>
      </c>
      <c r="P87" s="300">
        <f>'2M - SGS'!P87</f>
        <v>7.7715000000000006E-2</v>
      </c>
      <c r="Q87" s="300">
        <f>'2M - SGS'!Q87</f>
        <v>8.6136000000000004E-2</v>
      </c>
      <c r="R87" s="300">
        <f>'2M - SGS'!R87</f>
        <v>7.9796000000000006E-2</v>
      </c>
      <c r="S87" s="300">
        <f>'2M - SGS'!S87</f>
        <v>8.5334999999999994E-2</v>
      </c>
      <c r="T87" s="300">
        <f>'2M - SGS'!T87</f>
        <v>8.1994999999999998E-2</v>
      </c>
      <c r="U87" s="300">
        <f>'2M - SGS'!U87</f>
        <v>8.4098999999999993E-2</v>
      </c>
      <c r="V87" s="300">
        <f>'2M - SGS'!V87</f>
        <v>8.4198999999999996E-2</v>
      </c>
      <c r="W87" s="300">
        <f>'2M - SGS'!W87</f>
        <v>8.2512000000000002E-2</v>
      </c>
      <c r="X87" s="300">
        <f>'2M - SGS'!X87</f>
        <v>8.5277000000000006E-2</v>
      </c>
      <c r="Y87" s="300">
        <f>'2M - SGS'!Y87</f>
        <v>8.2588999999999996E-2</v>
      </c>
      <c r="Z87" s="300">
        <f>'2M - SGS'!Z87</f>
        <v>8.5237999999999994E-2</v>
      </c>
      <c r="AA87" s="300">
        <f>'2M - SGS'!AA87</f>
        <v>8.5109000000000004E-2</v>
      </c>
      <c r="AB87" s="300">
        <f>'2M - SGS'!AB87</f>
        <v>7.7715000000000006E-2</v>
      </c>
      <c r="AC87" s="300">
        <f>'2M - SGS'!AC87</f>
        <v>8.6136000000000004E-2</v>
      </c>
      <c r="AD87" s="300">
        <f>'2M - SGS'!AD87</f>
        <v>7.9796000000000006E-2</v>
      </c>
      <c r="AE87" s="300">
        <f>'2M - SGS'!AE87</f>
        <v>8.5334999999999994E-2</v>
      </c>
      <c r="AF87" s="300">
        <f>'2M - SGS'!AF87</f>
        <v>8.1994999999999998E-2</v>
      </c>
      <c r="AG87" s="300">
        <f>'2M - SGS'!AG87</f>
        <v>8.4098999999999993E-2</v>
      </c>
      <c r="AH87" s="300">
        <f>'2M - SGS'!AH87</f>
        <v>8.4198999999999996E-2</v>
      </c>
      <c r="AI87" s="300">
        <f>'2M - SGS'!AI87</f>
        <v>8.2512000000000002E-2</v>
      </c>
      <c r="AJ87" s="300">
        <f>'2M - SGS'!AJ87</f>
        <v>8.5277000000000006E-2</v>
      </c>
      <c r="AK87" s="300">
        <f>'2M - SGS'!AK87</f>
        <v>8.2588999999999996E-2</v>
      </c>
      <c r="AL87" s="300">
        <f>'2M - SGS'!AL87</f>
        <v>8.5237999999999994E-2</v>
      </c>
      <c r="AM87" s="300">
        <f>'2M - SGS'!AM87</f>
        <v>8.5109000000000004E-2</v>
      </c>
      <c r="AN87" s="300">
        <f>'2M - SGS'!AN87</f>
        <v>7.7715000000000006E-2</v>
      </c>
      <c r="AO87" s="300">
        <f>'2M - SGS'!AO87</f>
        <v>8.6136000000000004E-2</v>
      </c>
      <c r="AP87" s="300">
        <f>'2M - SGS'!AP87</f>
        <v>7.9796000000000006E-2</v>
      </c>
      <c r="AQ87" s="300">
        <f>'2M - SGS'!AQ87</f>
        <v>8.5334999999999994E-2</v>
      </c>
      <c r="AR87" s="300">
        <f>'2M - SGS'!AR87</f>
        <v>8.1994999999999998E-2</v>
      </c>
      <c r="AS87" s="300">
        <f>'2M - SGS'!AS87</f>
        <v>8.4098999999999993E-2</v>
      </c>
      <c r="AT87" s="300">
        <f>'2M - SGS'!AT87</f>
        <v>8.4198999999999996E-2</v>
      </c>
      <c r="AU87" s="300">
        <f>'2M - SGS'!AU87</f>
        <v>8.2512000000000002E-2</v>
      </c>
      <c r="AV87" s="300">
        <f>'2M - SGS'!AV87</f>
        <v>8.5277000000000006E-2</v>
      </c>
      <c r="AW87" s="300">
        <f>'2M - SGS'!AW87</f>
        <v>8.2588999999999996E-2</v>
      </c>
      <c r="AX87" s="300">
        <f>'2M - SGS'!AX87</f>
        <v>8.5237999999999994E-2</v>
      </c>
      <c r="AY87" s="300">
        <f>'2M - SGS'!AY87</f>
        <v>8.5109000000000004E-2</v>
      </c>
      <c r="BA87" s="210">
        <f t="shared" si="84"/>
        <v>1.0000000000000002</v>
      </c>
    </row>
    <row r="88" spans="1:53" ht="15.75" x14ac:dyDescent="0.25">
      <c r="A88" s="614"/>
      <c r="B88" s="13" t="str">
        <f t="shared" si="85"/>
        <v>Process</v>
      </c>
      <c r="C88" s="300">
        <f>'2M - SGS'!C88</f>
        <v>8.5109000000000004E-2</v>
      </c>
      <c r="D88" s="300">
        <f>'2M - SGS'!D88</f>
        <v>7.7715000000000006E-2</v>
      </c>
      <c r="E88" s="300">
        <f>'2M - SGS'!E88</f>
        <v>8.6136000000000004E-2</v>
      </c>
      <c r="F88" s="300">
        <f>'2M - SGS'!F88</f>
        <v>7.9796000000000006E-2</v>
      </c>
      <c r="G88" s="300">
        <f>'2M - SGS'!G88</f>
        <v>8.5334999999999994E-2</v>
      </c>
      <c r="H88" s="300">
        <f>'2M - SGS'!H88</f>
        <v>8.1994999999999998E-2</v>
      </c>
      <c r="I88" s="300">
        <f>'2M - SGS'!I88</f>
        <v>8.4098999999999993E-2</v>
      </c>
      <c r="J88" s="300">
        <f>'2M - SGS'!J88</f>
        <v>8.4198999999999996E-2</v>
      </c>
      <c r="K88" s="300">
        <f>'2M - SGS'!K88</f>
        <v>8.2512000000000002E-2</v>
      </c>
      <c r="L88" s="300">
        <f>'2M - SGS'!L88</f>
        <v>8.5277000000000006E-2</v>
      </c>
      <c r="M88" s="300">
        <f>'2M - SGS'!M88</f>
        <v>8.2588999999999996E-2</v>
      </c>
      <c r="N88" s="300">
        <f>'2M - SGS'!N88</f>
        <v>8.5237999999999994E-2</v>
      </c>
      <c r="O88" s="300">
        <f>'2M - SGS'!O88</f>
        <v>8.5109000000000004E-2</v>
      </c>
      <c r="P88" s="300">
        <f>'2M - SGS'!P88</f>
        <v>7.7715000000000006E-2</v>
      </c>
      <c r="Q88" s="300">
        <f>'2M - SGS'!Q88</f>
        <v>8.6136000000000004E-2</v>
      </c>
      <c r="R88" s="300">
        <f>'2M - SGS'!R88</f>
        <v>7.9796000000000006E-2</v>
      </c>
      <c r="S88" s="300">
        <f>'2M - SGS'!S88</f>
        <v>8.5334999999999994E-2</v>
      </c>
      <c r="T88" s="300">
        <f>'2M - SGS'!T88</f>
        <v>8.1994999999999998E-2</v>
      </c>
      <c r="U88" s="300">
        <f>'2M - SGS'!U88</f>
        <v>8.4098999999999993E-2</v>
      </c>
      <c r="V88" s="300">
        <f>'2M - SGS'!V88</f>
        <v>8.4198999999999996E-2</v>
      </c>
      <c r="W88" s="300">
        <f>'2M - SGS'!W88</f>
        <v>8.2512000000000002E-2</v>
      </c>
      <c r="X88" s="300">
        <f>'2M - SGS'!X88</f>
        <v>8.5277000000000006E-2</v>
      </c>
      <c r="Y88" s="300">
        <f>'2M - SGS'!Y88</f>
        <v>8.2588999999999996E-2</v>
      </c>
      <c r="Z88" s="300">
        <f>'2M - SGS'!Z88</f>
        <v>8.5237999999999994E-2</v>
      </c>
      <c r="AA88" s="300">
        <f>'2M - SGS'!AA88</f>
        <v>8.5109000000000004E-2</v>
      </c>
      <c r="AB88" s="300">
        <f>'2M - SGS'!AB88</f>
        <v>7.7715000000000006E-2</v>
      </c>
      <c r="AC88" s="300">
        <f>'2M - SGS'!AC88</f>
        <v>8.6136000000000004E-2</v>
      </c>
      <c r="AD88" s="300">
        <f>'2M - SGS'!AD88</f>
        <v>7.9796000000000006E-2</v>
      </c>
      <c r="AE88" s="300">
        <f>'2M - SGS'!AE88</f>
        <v>8.5334999999999994E-2</v>
      </c>
      <c r="AF88" s="300">
        <f>'2M - SGS'!AF88</f>
        <v>8.1994999999999998E-2</v>
      </c>
      <c r="AG88" s="300">
        <f>'2M - SGS'!AG88</f>
        <v>8.4098999999999993E-2</v>
      </c>
      <c r="AH88" s="300">
        <f>'2M - SGS'!AH88</f>
        <v>8.4198999999999996E-2</v>
      </c>
      <c r="AI88" s="300">
        <f>'2M - SGS'!AI88</f>
        <v>8.2512000000000002E-2</v>
      </c>
      <c r="AJ88" s="300">
        <f>'2M - SGS'!AJ88</f>
        <v>8.5277000000000006E-2</v>
      </c>
      <c r="AK88" s="300">
        <f>'2M - SGS'!AK88</f>
        <v>8.2588999999999996E-2</v>
      </c>
      <c r="AL88" s="300">
        <f>'2M - SGS'!AL88</f>
        <v>8.5237999999999994E-2</v>
      </c>
      <c r="AM88" s="300">
        <f>'2M - SGS'!AM88</f>
        <v>8.5109000000000004E-2</v>
      </c>
      <c r="AN88" s="300">
        <f>'2M - SGS'!AN88</f>
        <v>7.7715000000000006E-2</v>
      </c>
      <c r="AO88" s="300">
        <f>'2M - SGS'!AO88</f>
        <v>8.6136000000000004E-2</v>
      </c>
      <c r="AP88" s="300">
        <f>'2M - SGS'!AP88</f>
        <v>7.9796000000000006E-2</v>
      </c>
      <c r="AQ88" s="300">
        <f>'2M - SGS'!AQ88</f>
        <v>8.5334999999999994E-2</v>
      </c>
      <c r="AR88" s="300">
        <f>'2M - SGS'!AR88</f>
        <v>8.1994999999999998E-2</v>
      </c>
      <c r="AS88" s="300">
        <f>'2M - SGS'!AS88</f>
        <v>8.4098999999999993E-2</v>
      </c>
      <c r="AT88" s="300">
        <f>'2M - SGS'!AT88</f>
        <v>8.4198999999999996E-2</v>
      </c>
      <c r="AU88" s="300">
        <f>'2M - SGS'!AU88</f>
        <v>8.2512000000000002E-2</v>
      </c>
      <c r="AV88" s="300">
        <f>'2M - SGS'!AV88</f>
        <v>8.5277000000000006E-2</v>
      </c>
      <c r="AW88" s="300">
        <f>'2M - SGS'!AW88</f>
        <v>8.2588999999999996E-2</v>
      </c>
      <c r="AX88" s="300">
        <f>'2M - SGS'!AX88</f>
        <v>8.5237999999999994E-2</v>
      </c>
      <c r="AY88" s="300">
        <f>'2M - SGS'!AY88</f>
        <v>8.5109000000000004E-2</v>
      </c>
      <c r="BA88" s="210">
        <f t="shared" si="84"/>
        <v>1.0000000000000002</v>
      </c>
    </row>
    <row r="89" spans="1:53" ht="15.75" x14ac:dyDescent="0.25">
      <c r="A89" s="614"/>
      <c r="B89" s="13" t="str">
        <f t="shared" si="85"/>
        <v>Refrigeration</v>
      </c>
      <c r="C89" s="300">
        <f>'2M - SGS'!C89</f>
        <v>8.3486000000000005E-2</v>
      </c>
      <c r="D89" s="300">
        <f>'2M - SGS'!D89</f>
        <v>7.6158000000000003E-2</v>
      </c>
      <c r="E89" s="300">
        <f>'2M - SGS'!E89</f>
        <v>8.3346000000000003E-2</v>
      </c>
      <c r="F89" s="300">
        <f>'2M - SGS'!F89</f>
        <v>8.0782999999999994E-2</v>
      </c>
      <c r="G89" s="300">
        <f>'2M - SGS'!G89</f>
        <v>8.5133E-2</v>
      </c>
      <c r="H89" s="300">
        <f>'2M - SGS'!H89</f>
        <v>8.4294999999999995E-2</v>
      </c>
      <c r="I89" s="300">
        <f>'2M - SGS'!I89</f>
        <v>8.7456999999999993E-2</v>
      </c>
      <c r="J89" s="300">
        <f>'2M - SGS'!J89</f>
        <v>8.7230000000000002E-2</v>
      </c>
      <c r="K89" s="300">
        <f>'2M - SGS'!K89</f>
        <v>8.3319000000000004E-2</v>
      </c>
      <c r="L89" s="300">
        <f>'2M - SGS'!L89</f>
        <v>8.4562999999999999E-2</v>
      </c>
      <c r="M89" s="300">
        <f>'2M - SGS'!M89</f>
        <v>8.1112000000000004E-2</v>
      </c>
      <c r="N89" s="300">
        <f>'2M - SGS'!N89</f>
        <v>8.3118999999999998E-2</v>
      </c>
      <c r="O89" s="300">
        <f>'2M - SGS'!O89</f>
        <v>8.3486000000000005E-2</v>
      </c>
      <c r="P89" s="300">
        <f>'2M - SGS'!P89</f>
        <v>7.6158000000000003E-2</v>
      </c>
      <c r="Q89" s="300">
        <f>'2M - SGS'!Q89</f>
        <v>8.3346000000000003E-2</v>
      </c>
      <c r="R89" s="300">
        <f>'2M - SGS'!R89</f>
        <v>8.0782999999999994E-2</v>
      </c>
      <c r="S89" s="300">
        <f>'2M - SGS'!S89</f>
        <v>8.5133E-2</v>
      </c>
      <c r="T89" s="300">
        <f>'2M - SGS'!T89</f>
        <v>8.4294999999999995E-2</v>
      </c>
      <c r="U89" s="300">
        <f>'2M - SGS'!U89</f>
        <v>8.7456999999999993E-2</v>
      </c>
      <c r="V89" s="300">
        <f>'2M - SGS'!V89</f>
        <v>8.7230000000000002E-2</v>
      </c>
      <c r="W89" s="300">
        <f>'2M - SGS'!W89</f>
        <v>8.3319000000000004E-2</v>
      </c>
      <c r="X89" s="300">
        <f>'2M - SGS'!X89</f>
        <v>8.4562999999999999E-2</v>
      </c>
      <c r="Y89" s="300">
        <f>'2M - SGS'!Y89</f>
        <v>8.1112000000000004E-2</v>
      </c>
      <c r="Z89" s="300">
        <f>'2M - SGS'!Z89</f>
        <v>8.3118999999999998E-2</v>
      </c>
      <c r="AA89" s="300">
        <f>'2M - SGS'!AA89</f>
        <v>8.3486000000000005E-2</v>
      </c>
      <c r="AB89" s="300">
        <f>'2M - SGS'!AB89</f>
        <v>7.6158000000000003E-2</v>
      </c>
      <c r="AC89" s="300">
        <f>'2M - SGS'!AC89</f>
        <v>8.3346000000000003E-2</v>
      </c>
      <c r="AD89" s="300">
        <f>'2M - SGS'!AD89</f>
        <v>8.0782999999999994E-2</v>
      </c>
      <c r="AE89" s="300">
        <f>'2M - SGS'!AE89</f>
        <v>8.5133E-2</v>
      </c>
      <c r="AF89" s="300">
        <f>'2M - SGS'!AF89</f>
        <v>8.4294999999999995E-2</v>
      </c>
      <c r="AG89" s="300">
        <f>'2M - SGS'!AG89</f>
        <v>8.7456999999999993E-2</v>
      </c>
      <c r="AH89" s="300">
        <f>'2M - SGS'!AH89</f>
        <v>8.7230000000000002E-2</v>
      </c>
      <c r="AI89" s="300">
        <f>'2M - SGS'!AI89</f>
        <v>8.3319000000000004E-2</v>
      </c>
      <c r="AJ89" s="300">
        <f>'2M - SGS'!AJ89</f>
        <v>8.4562999999999999E-2</v>
      </c>
      <c r="AK89" s="300">
        <f>'2M - SGS'!AK89</f>
        <v>8.1112000000000004E-2</v>
      </c>
      <c r="AL89" s="300">
        <f>'2M - SGS'!AL89</f>
        <v>8.3118999999999998E-2</v>
      </c>
      <c r="AM89" s="300">
        <f>'2M - SGS'!AM89</f>
        <v>8.3486000000000005E-2</v>
      </c>
      <c r="AN89" s="300">
        <f>'2M - SGS'!AN89</f>
        <v>7.6158000000000003E-2</v>
      </c>
      <c r="AO89" s="300">
        <f>'2M - SGS'!AO89</f>
        <v>8.3346000000000003E-2</v>
      </c>
      <c r="AP89" s="300">
        <f>'2M - SGS'!AP89</f>
        <v>8.0782999999999994E-2</v>
      </c>
      <c r="AQ89" s="300">
        <f>'2M - SGS'!AQ89</f>
        <v>8.5133E-2</v>
      </c>
      <c r="AR89" s="300">
        <f>'2M - SGS'!AR89</f>
        <v>8.4294999999999995E-2</v>
      </c>
      <c r="AS89" s="300">
        <f>'2M - SGS'!AS89</f>
        <v>8.7456999999999993E-2</v>
      </c>
      <c r="AT89" s="300">
        <f>'2M - SGS'!AT89</f>
        <v>8.7230000000000002E-2</v>
      </c>
      <c r="AU89" s="300">
        <f>'2M - SGS'!AU89</f>
        <v>8.3319000000000004E-2</v>
      </c>
      <c r="AV89" s="300">
        <f>'2M - SGS'!AV89</f>
        <v>8.4562999999999999E-2</v>
      </c>
      <c r="AW89" s="300">
        <f>'2M - SGS'!AW89</f>
        <v>8.1112000000000004E-2</v>
      </c>
      <c r="AX89" s="300">
        <f>'2M - SGS'!AX89</f>
        <v>8.3118999999999998E-2</v>
      </c>
      <c r="AY89" s="300">
        <f>'2M - SGS'!AY89</f>
        <v>8.3486000000000005E-2</v>
      </c>
      <c r="BA89" s="210">
        <f t="shared" si="84"/>
        <v>1.0000010000000001</v>
      </c>
    </row>
    <row r="90" spans="1:53" ht="16.5" thickBot="1" x14ac:dyDescent="0.3">
      <c r="A90" s="615"/>
      <c r="B90" s="14" t="str">
        <f t="shared" si="85"/>
        <v>Water Heating</v>
      </c>
      <c r="C90" s="305">
        <f>'2M - SGS'!C90</f>
        <v>0.108255</v>
      </c>
      <c r="D90" s="305">
        <f>'2M - SGS'!D90</f>
        <v>9.1078000000000006E-2</v>
      </c>
      <c r="E90" s="305">
        <f>'2M - SGS'!E90</f>
        <v>8.5239999999999996E-2</v>
      </c>
      <c r="F90" s="305">
        <f>'2M - SGS'!F90</f>
        <v>7.2980000000000003E-2</v>
      </c>
      <c r="G90" s="305">
        <f>'2M - SGS'!G90</f>
        <v>7.9849000000000003E-2</v>
      </c>
      <c r="H90" s="305">
        <f>'2M - SGS'!H90</f>
        <v>7.2720999999999994E-2</v>
      </c>
      <c r="I90" s="305">
        <f>'2M - SGS'!I90</f>
        <v>7.4929999999999997E-2</v>
      </c>
      <c r="J90" s="305">
        <f>'2M - SGS'!J90</f>
        <v>7.5861999999999999E-2</v>
      </c>
      <c r="K90" s="305">
        <f>'2M - SGS'!K90</f>
        <v>7.5733999999999996E-2</v>
      </c>
      <c r="L90" s="305">
        <f>'2M - SGS'!L90</f>
        <v>8.2808000000000007E-2</v>
      </c>
      <c r="M90" s="305">
        <f>'2M - SGS'!M90</f>
        <v>8.6345000000000005E-2</v>
      </c>
      <c r="N90" s="305">
        <f>'2M - SGS'!N90</f>
        <v>9.4200000000000006E-2</v>
      </c>
      <c r="O90" s="305">
        <f>'2M - SGS'!O90</f>
        <v>0.108255</v>
      </c>
      <c r="P90" s="305">
        <f>'2M - SGS'!P90</f>
        <v>9.1078000000000006E-2</v>
      </c>
      <c r="Q90" s="305">
        <f>'2M - SGS'!Q90</f>
        <v>8.5239999999999996E-2</v>
      </c>
      <c r="R90" s="305">
        <f>'2M - SGS'!R90</f>
        <v>7.2980000000000003E-2</v>
      </c>
      <c r="S90" s="305">
        <f>'2M - SGS'!S90</f>
        <v>7.9849000000000003E-2</v>
      </c>
      <c r="T90" s="305">
        <f>'2M - SGS'!T90</f>
        <v>7.2720999999999994E-2</v>
      </c>
      <c r="U90" s="305">
        <f>'2M - SGS'!U90</f>
        <v>7.4929999999999997E-2</v>
      </c>
      <c r="V90" s="305">
        <f>'2M - SGS'!V90</f>
        <v>7.5861999999999999E-2</v>
      </c>
      <c r="W90" s="305">
        <f>'2M - SGS'!W90</f>
        <v>7.5733999999999996E-2</v>
      </c>
      <c r="X90" s="305">
        <f>'2M - SGS'!X90</f>
        <v>8.2808000000000007E-2</v>
      </c>
      <c r="Y90" s="305">
        <f>'2M - SGS'!Y90</f>
        <v>8.6345000000000005E-2</v>
      </c>
      <c r="Z90" s="305">
        <f>'2M - SGS'!Z90</f>
        <v>9.4200000000000006E-2</v>
      </c>
      <c r="AA90" s="305">
        <f>'2M - SGS'!AA90</f>
        <v>0.108255</v>
      </c>
      <c r="AB90" s="305">
        <f>'2M - SGS'!AB90</f>
        <v>9.1078000000000006E-2</v>
      </c>
      <c r="AC90" s="305">
        <f>'2M - SGS'!AC90</f>
        <v>8.5239999999999996E-2</v>
      </c>
      <c r="AD90" s="305">
        <f>'2M - SGS'!AD90</f>
        <v>7.2980000000000003E-2</v>
      </c>
      <c r="AE90" s="305">
        <f>'2M - SGS'!AE90</f>
        <v>7.9849000000000003E-2</v>
      </c>
      <c r="AF90" s="305">
        <f>'2M - SGS'!AF90</f>
        <v>7.2720999999999994E-2</v>
      </c>
      <c r="AG90" s="305">
        <f>'2M - SGS'!AG90</f>
        <v>7.4929999999999997E-2</v>
      </c>
      <c r="AH90" s="305">
        <f>'2M - SGS'!AH90</f>
        <v>7.5861999999999999E-2</v>
      </c>
      <c r="AI90" s="305">
        <f>'2M - SGS'!AI90</f>
        <v>7.5733999999999996E-2</v>
      </c>
      <c r="AJ90" s="305">
        <f>'2M - SGS'!AJ90</f>
        <v>8.2808000000000007E-2</v>
      </c>
      <c r="AK90" s="305">
        <f>'2M - SGS'!AK90</f>
        <v>8.6345000000000005E-2</v>
      </c>
      <c r="AL90" s="305">
        <f>'2M - SGS'!AL90</f>
        <v>9.4200000000000006E-2</v>
      </c>
      <c r="AM90" s="305">
        <f>'2M - SGS'!AM90</f>
        <v>0.108255</v>
      </c>
      <c r="AN90" s="305">
        <f>'2M - SGS'!AN90</f>
        <v>9.1078000000000006E-2</v>
      </c>
      <c r="AO90" s="305">
        <f>'2M - SGS'!AO90</f>
        <v>8.5239999999999996E-2</v>
      </c>
      <c r="AP90" s="305">
        <f>'2M - SGS'!AP90</f>
        <v>7.2980000000000003E-2</v>
      </c>
      <c r="AQ90" s="305">
        <f>'2M - SGS'!AQ90</f>
        <v>7.9849000000000003E-2</v>
      </c>
      <c r="AR90" s="305">
        <f>'2M - SGS'!AR90</f>
        <v>7.2720999999999994E-2</v>
      </c>
      <c r="AS90" s="305">
        <f>'2M - SGS'!AS90</f>
        <v>7.4929999999999997E-2</v>
      </c>
      <c r="AT90" s="305">
        <f>'2M - SGS'!AT90</f>
        <v>7.5861999999999999E-2</v>
      </c>
      <c r="AU90" s="305">
        <f>'2M - SGS'!AU90</f>
        <v>7.5733999999999996E-2</v>
      </c>
      <c r="AV90" s="305">
        <f>'2M - SGS'!AV90</f>
        <v>8.2808000000000007E-2</v>
      </c>
      <c r="AW90" s="305">
        <f>'2M - SGS'!AW90</f>
        <v>8.6345000000000005E-2</v>
      </c>
      <c r="AX90" s="305">
        <f>'2M - SGS'!AX90</f>
        <v>9.4200000000000006E-2</v>
      </c>
      <c r="AY90" s="305">
        <f>'2M - SGS'!AY90</f>
        <v>0.108255</v>
      </c>
      <c r="BA90" s="210">
        <f t="shared" si="84"/>
        <v>1.0000020000000001</v>
      </c>
    </row>
    <row r="91" spans="1:53" ht="15.75" thickBot="1" x14ac:dyDescent="0.3">
      <c r="BA91" s="195" t="s">
        <v>187</v>
      </c>
    </row>
    <row r="92" spans="1:53" ht="15" customHeight="1" thickBot="1" x14ac:dyDescent="0.3">
      <c r="A92" s="589" t="s">
        <v>28</v>
      </c>
      <c r="B92" s="257" t="s">
        <v>33</v>
      </c>
      <c r="C92" s="146">
        <f>C$4</f>
        <v>44197</v>
      </c>
      <c r="D92" s="146">
        <f t="shared" ref="D92:AY92" si="86">D$4</f>
        <v>44228</v>
      </c>
      <c r="E92" s="146">
        <f t="shared" si="86"/>
        <v>44256</v>
      </c>
      <c r="F92" s="146">
        <f t="shared" si="86"/>
        <v>44287</v>
      </c>
      <c r="G92" s="146">
        <f t="shared" si="86"/>
        <v>44317</v>
      </c>
      <c r="H92" s="146">
        <f t="shared" si="86"/>
        <v>44348</v>
      </c>
      <c r="I92" s="146">
        <f t="shared" si="86"/>
        <v>44378</v>
      </c>
      <c r="J92" s="146">
        <f t="shared" si="86"/>
        <v>44409</v>
      </c>
      <c r="K92" s="146">
        <f t="shared" si="86"/>
        <v>44440</v>
      </c>
      <c r="L92" s="146">
        <f t="shared" si="86"/>
        <v>44470</v>
      </c>
      <c r="M92" s="146">
        <f t="shared" si="86"/>
        <v>44501</v>
      </c>
      <c r="N92" s="146">
        <f t="shared" si="86"/>
        <v>44531</v>
      </c>
      <c r="O92" s="146">
        <f t="shared" si="86"/>
        <v>44562</v>
      </c>
      <c r="P92" s="146">
        <f t="shared" si="86"/>
        <v>44593</v>
      </c>
      <c r="Q92" s="146">
        <f t="shared" si="86"/>
        <v>44621</v>
      </c>
      <c r="R92" s="146">
        <f t="shared" si="86"/>
        <v>44652</v>
      </c>
      <c r="S92" s="146">
        <f t="shared" si="86"/>
        <v>44682</v>
      </c>
      <c r="T92" s="146">
        <f t="shared" si="86"/>
        <v>44713</v>
      </c>
      <c r="U92" s="146">
        <f t="shared" si="86"/>
        <v>44743</v>
      </c>
      <c r="V92" s="146">
        <f t="shared" si="86"/>
        <v>44774</v>
      </c>
      <c r="W92" s="146">
        <f t="shared" si="86"/>
        <v>44805</v>
      </c>
      <c r="X92" s="146">
        <f t="shared" si="86"/>
        <v>44835</v>
      </c>
      <c r="Y92" s="146">
        <f t="shared" si="86"/>
        <v>44866</v>
      </c>
      <c r="Z92" s="146">
        <f t="shared" si="86"/>
        <v>44896</v>
      </c>
      <c r="AA92" s="146">
        <f t="shared" si="86"/>
        <v>44927</v>
      </c>
      <c r="AB92" s="146">
        <f t="shared" si="86"/>
        <v>44958</v>
      </c>
      <c r="AC92" s="146">
        <f t="shared" si="86"/>
        <v>44986</v>
      </c>
      <c r="AD92" s="146">
        <f t="shared" si="86"/>
        <v>45017</v>
      </c>
      <c r="AE92" s="146">
        <f t="shared" si="86"/>
        <v>45047</v>
      </c>
      <c r="AF92" s="146">
        <f t="shared" si="86"/>
        <v>45078</v>
      </c>
      <c r="AG92" s="146">
        <f t="shared" si="86"/>
        <v>45108</v>
      </c>
      <c r="AH92" s="146">
        <f t="shared" si="86"/>
        <v>45139</v>
      </c>
      <c r="AI92" s="146">
        <f t="shared" si="86"/>
        <v>45170</v>
      </c>
      <c r="AJ92" s="146">
        <f t="shared" si="86"/>
        <v>45200</v>
      </c>
      <c r="AK92" s="146">
        <f t="shared" si="86"/>
        <v>45231</v>
      </c>
      <c r="AL92" s="146">
        <f t="shared" si="86"/>
        <v>45261</v>
      </c>
      <c r="AM92" s="146">
        <f t="shared" si="86"/>
        <v>45292</v>
      </c>
      <c r="AN92" s="146">
        <f t="shared" si="86"/>
        <v>45323</v>
      </c>
      <c r="AO92" s="146">
        <f t="shared" si="86"/>
        <v>45352</v>
      </c>
      <c r="AP92" s="146">
        <f t="shared" si="86"/>
        <v>45383</v>
      </c>
      <c r="AQ92" s="146">
        <f t="shared" si="86"/>
        <v>45413</v>
      </c>
      <c r="AR92" s="146">
        <f t="shared" si="86"/>
        <v>45444</v>
      </c>
      <c r="AS92" s="146">
        <f t="shared" si="86"/>
        <v>45474</v>
      </c>
      <c r="AT92" s="146">
        <f t="shared" si="86"/>
        <v>45505</v>
      </c>
      <c r="AU92" s="146">
        <f t="shared" si="86"/>
        <v>45536</v>
      </c>
      <c r="AV92" s="146">
        <f t="shared" si="86"/>
        <v>45566</v>
      </c>
      <c r="AW92" s="146">
        <f t="shared" si="86"/>
        <v>45597</v>
      </c>
      <c r="AX92" s="146">
        <f t="shared" si="86"/>
        <v>45627</v>
      </c>
      <c r="AY92" s="146">
        <f t="shared" si="86"/>
        <v>45658</v>
      </c>
    </row>
    <row r="93" spans="1:53" ht="15.75" customHeight="1" x14ac:dyDescent="0.25">
      <c r="A93" s="590"/>
      <c r="B93" s="11" t="s">
        <v>20</v>
      </c>
      <c r="C93" s="292">
        <f>'11M - LPS'!C93</f>
        <v>2.6759000000000002E-2</v>
      </c>
      <c r="D93" s="292">
        <f>'11M - LPS'!D93</f>
        <v>2.7252999999999999E-2</v>
      </c>
      <c r="E93" s="292">
        <f>'11M - LPS'!E93</f>
        <v>2.7386000000000001E-2</v>
      </c>
      <c r="F93" s="292">
        <f>'11M - LPS'!F93</f>
        <v>2.7399E-2</v>
      </c>
      <c r="G93" s="292">
        <f>'11M - LPS'!G93</f>
        <v>3.1260000000000003E-2</v>
      </c>
      <c r="H93" s="292">
        <f>'11M - LPS'!H93</f>
        <v>5.3324000000000003E-2</v>
      </c>
      <c r="I93" s="292">
        <f>'11M - LPS'!I93</f>
        <v>5.024E-2</v>
      </c>
      <c r="J93" s="292">
        <f>'11M - LPS'!J93</f>
        <v>4.9953999999999998E-2</v>
      </c>
      <c r="K93" s="292">
        <f>'11M - LPS'!K93</f>
        <v>5.0927E-2</v>
      </c>
      <c r="L93" s="292">
        <f>'11M - LPS'!L93</f>
        <v>3.2402E-2</v>
      </c>
      <c r="M93" s="292">
        <f>'11M - LPS'!M93</f>
        <v>3.0643E-2</v>
      </c>
      <c r="N93" s="292">
        <f>'11M - LPS'!N93</f>
        <v>2.8851999999999999E-2</v>
      </c>
      <c r="O93" s="292">
        <f>'11M - LPS'!O93</f>
        <v>2.6759000000000002E-2</v>
      </c>
      <c r="P93" s="292">
        <f>'11M - LPS'!P93</f>
        <v>2.7252999999999999E-2</v>
      </c>
      <c r="Q93" s="355">
        <f>'11M - LPS'!Q93</f>
        <v>3.0048999999999999E-2</v>
      </c>
      <c r="R93" s="355">
        <f>'11M - LPS'!R93</f>
        <v>2.9555999999999999E-2</v>
      </c>
      <c r="S93" s="355">
        <f>'11M - LPS'!S93</f>
        <v>3.1981000000000002E-2</v>
      </c>
      <c r="T93" s="355">
        <f>'11M - LPS'!T93</f>
        <v>5.3499999999999999E-2</v>
      </c>
      <c r="U93" s="355">
        <f>'11M - LPS'!U93</f>
        <v>5.3107000000000001E-2</v>
      </c>
      <c r="V93" s="355">
        <f>'11M - LPS'!V93</f>
        <v>5.4892000000000003E-2</v>
      </c>
      <c r="W93" s="355">
        <f>'11M - LPS'!W93</f>
        <v>5.5126000000000001E-2</v>
      </c>
      <c r="X93" s="355">
        <f>'11M - LPS'!X93</f>
        <v>3.5233E-2</v>
      </c>
      <c r="Y93" s="355">
        <f>'11M - LPS'!Y93</f>
        <v>3.3248E-2</v>
      </c>
      <c r="Z93" s="355">
        <f>'11M - LPS'!Z93</f>
        <v>3.1798E-2</v>
      </c>
      <c r="AA93" s="355">
        <f>'11M - LPS'!AA93</f>
        <v>2.9121000000000001E-2</v>
      </c>
      <c r="AB93" s="355">
        <f>'11M - LPS'!AB93</f>
        <v>2.8996000000000001E-2</v>
      </c>
      <c r="AC93" s="355">
        <f>'11M - LPS'!AC93</f>
        <v>3.0048999999999999E-2</v>
      </c>
      <c r="AD93" s="355">
        <f>'11M - LPS'!AD93</f>
        <v>2.9555999999999999E-2</v>
      </c>
      <c r="AE93" s="355">
        <f>'11M - LPS'!AE93</f>
        <v>3.1981000000000002E-2</v>
      </c>
      <c r="AF93" s="355">
        <f>'11M - LPS'!AF93</f>
        <v>5.3499999999999999E-2</v>
      </c>
      <c r="AG93" s="355">
        <f>'11M - LPS'!AG93</f>
        <v>5.3107000000000001E-2</v>
      </c>
      <c r="AH93" s="355">
        <f>'11M - LPS'!AH93</f>
        <v>5.4892000000000003E-2</v>
      </c>
      <c r="AI93" s="355">
        <f>'11M - LPS'!AI93</f>
        <v>5.5126000000000001E-2</v>
      </c>
      <c r="AJ93" s="355">
        <f>'11M - LPS'!AJ93</f>
        <v>3.5233E-2</v>
      </c>
      <c r="AK93" s="355">
        <f>'11M - LPS'!AK93</f>
        <v>3.3248E-2</v>
      </c>
      <c r="AL93" s="355">
        <f>'11M - LPS'!AL93</f>
        <v>3.1798E-2</v>
      </c>
      <c r="AM93" s="355">
        <f>'11M - LPS'!AM93</f>
        <v>2.9121000000000001E-2</v>
      </c>
      <c r="AN93" s="355">
        <f>'11M - LPS'!AN93</f>
        <v>2.8996000000000001E-2</v>
      </c>
      <c r="AO93" s="355">
        <f>'11M - LPS'!AO93</f>
        <v>3.0048999999999999E-2</v>
      </c>
      <c r="AP93" s="355">
        <f>'11M - LPS'!AP93</f>
        <v>2.9555999999999999E-2</v>
      </c>
      <c r="AQ93" s="355">
        <f>'11M - LPS'!AQ93</f>
        <v>3.1981000000000002E-2</v>
      </c>
      <c r="AR93" s="355">
        <f>'11M - LPS'!AR93</f>
        <v>5.3499999999999999E-2</v>
      </c>
      <c r="AS93" s="355">
        <f>'11M - LPS'!AS93</f>
        <v>5.3107000000000001E-2</v>
      </c>
      <c r="AT93" s="355">
        <f>'11M - LPS'!AT93</f>
        <v>5.4892000000000003E-2</v>
      </c>
      <c r="AU93" s="355">
        <f>'11M - LPS'!AU93</f>
        <v>5.5126000000000001E-2</v>
      </c>
      <c r="AV93" s="355">
        <f>'11M - LPS'!AV93</f>
        <v>3.5233E-2</v>
      </c>
      <c r="AW93" s="355">
        <f>'11M - LPS'!AW93</f>
        <v>3.3248E-2</v>
      </c>
      <c r="AX93" s="355">
        <f>'11M - LPS'!AX93</f>
        <v>3.1798E-2</v>
      </c>
      <c r="AY93" s="355">
        <f>'11M - LPS'!AY93</f>
        <v>2.9121000000000001E-2</v>
      </c>
      <c r="BA93" s="195" t="s">
        <v>188</v>
      </c>
    </row>
    <row r="94" spans="1:53" x14ac:dyDescent="0.25">
      <c r="A94" s="590"/>
      <c r="B94" s="11" t="s">
        <v>0</v>
      </c>
      <c r="C94" s="292">
        <f>'11M - LPS'!C94</f>
        <v>3.1730000000000001E-2</v>
      </c>
      <c r="D94" s="292">
        <f>'11M - LPS'!D94</f>
        <v>3.2064000000000002E-2</v>
      </c>
      <c r="E94" s="292">
        <f>'11M - LPS'!E94</f>
        <v>3.0006000000000001E-2</v>
      </c>
      <c r="F94" s="292">
        <f>'11M - LPS'!F94</f>
        <v>2.7834999999999999E-2</v>
      </c>
      <c r="G94" s="292">
        <f>'11M - LPS'!G94</f>
        <v>3.9120000000000002E-2</v>
      </c>
      <c r="H94" s="292">
        <f>'11M - LPS'!H94</f>
        <v>7.6133999999999993E-2</v>
      </c>
      <c r="I94" s="292">
        <f>'11M - LPS'!I94</f>
        <v>5.8799999999999998E-2</v>
      </c>
      <c r="J94" s="292">
        <f>'11M - LPS'!J94</f>
        <v>6.5284999999999996E-2</v>
      </c>
      <c r="K94" s="292">
        <f>'11M - LPS'!K94</f>
        <v>7.3496000000000006E-2</v>
      </c>
      <c r="L94" s="292">
        <f>'11M - LPS'!L94</f>
        <v>3.1467000000000002E-2</v>
      </c>
      <c r="M94" s="292">
        <f>'11M - LPS'!M94</f>
        <v>3.7912000000000001E-2</v>
      </c>
      <c r="N94" s="292">
        <f>'11M - LPS'!N94</f>
        <v>2.7827000000000001E-2</v>
      </c>
      <c r="O94" s="292">
        <f>'11M - LPS'!O94</f>
        <v>3.1730000000000001E-2</v>
      </c>
      <c r="P94" s="292">
        <f>'11M - LPS'!P94</f>
        <v>3.2064000000000002E-2</v>
      </c>
      <c r="Q94" s="355">
        <f>'11M - LPS'!Q94</f>
        <v>3.2818E-2</v>
      </c>
      <c r="R94" s="355">
        <f>'11M - LPS'!R94</f>
        <v>3.0006000000000001E-2</v>
      </c>
      <c r="S94" s="355">
        <f>'11M - LPS'!S94</f>
        <v>3.9079000000000003E-2</v>
      </c>
      <c r="T94" s="355">
        <f>'11M - LPS'!T94</f>
        <v>7.7214000000000005E-2</v>
      </c>
      <c r="U94" s="355">
        <f>'11M - LPS'!U94</f>
        <v>6.2258000000000001E-2</v>
      </c>
      <c r="V94" s="355">
        <f>'11M - LPS'!V94</f>
        <v>7.2376999999999997E-2</v>
      </c>
      <c r="W94" s="355">
        <f>'11M - LPS'!W94</f>
        <v>8.0799999999999997E-2</v>
      </c>
      <c r="X94" s="355">
        <f>'11M - LPS'!X94</f>
        <v>3.4236999999999997E-2</v>
      </c>
      <c r="Y94" s="355">
        <f>'11M - LPS'!Y94</f>
        <v>4.1384999999999998E-2</v>
      </c>
      <c r="Z94" s="355">
        <f>'11M - LPS'!Z94</f>
        <v>3.073E-2</v>
      </c>
      <c r="AA94" s="355">
        <f>'11M - LPS'!AA94</f>
        <v>3.4140999999999998E-2</v>
      </c>
      <c r="AB94" s="355">
        <f>'11M - LPS'!AB94</f>
        <v>3.3355000000000003E-2</v>
      </c>
      <c r="AC94" s="355">
        <f>'11M - LPS'!AC94</f>
        <v>3.2818E-2</v>
      </c>
      <c r="AD94" s="355">
        <f>'11M - LPS'!AD94</f>
        <v>3.0006000000000001E-2</v>
      </c>
      <c r="AE94" s="355">
        <f>'11M - LPS'!AE94</f>
        <v>3.9079000000000003E-2</v>
      </c>
      <c r="AF94" s="355">
        <f>'11M - LPS'!AF94</f>
        <v>7.7214000000000005E-2</v>
      </c>
      <c r="AG94" s="355">
        <f>'11M - LPS'!AG94</f>
        <v>6.2258000000000001E-2</v>
      </c>
      <c r="AH94" s="355">
        <f>'11M - LPS'!AH94</f>
        <v>7.2376999999999997E-2</v>
      </c>
      <c r="AI94" s="355">
        <f>'11M - LPS'!AI94</f>
        <v>8.0799999999999997E-2</v>
      </c>
      <c r="AJ94" s="355">
        <f>'11M - LPS'!AJ94</f>
        <v>3.4236999999999997E-2</v>
      </c>
      <c r="AK94" s="355">
        <f>'11M - LPS'!AK94</f>
        <v>4.1384999999999998E-2</v>
      </c>
      <c r="AL94" s="355">
        <f>'11M - LPS'!AL94</f>
        <v>3.073E-2</v>
      </c>
      <c r="AM94" s="355">
        <f>'11M - LPS'!AM94</f>
        <v>3.4140999999999998E-2</v>
      </c>
      <c r="AN94" s="355">
        <f>'11M - LPS'!AN94</f>
        <v>3.3355000000000003E-2</v>
      </c>
      <c r="AO94" s="355">
        <f>'11M - LPS'!AO94</f>
        <v>3.2818E-2</v>
      </c>
      <c r="AP94" s="355">
        <f>'11M - LPS'!AP94</f>
        <v>3.0006000000000001E-2</v>
      </c>
      <c r="AQ94" s="355">
        <f>'11M - LPS'!AQ94</f>
        <v>3.9079000000000003E-2</v>
      </c>
      <c r="AR94" s="355">
        <f>'11M - LPS'!AR94</f>
        <v>7.7214000000000005E-2</v>
      </c>
      <c r="AS94" s="355">
        <f>'11M - LPS'!AS94</f>
        <v>6.2258000000000001E-2</v>
      </c>
      <c r="AT94" s="355">
        <f>'11M - LPS'!AT94</f>
        <v>7.2376999999999997E-2</v>
      </c>
      <c r="AU94" s="355">
        <f>'11M - LPS'!AU94</f>
        <v>8.0799999999999997E-2</v>
      </c>
      <c r="AV94" s="355">
        <f>'11M - LPS'!AV94</f>
        <v>3.4236999999999997E-2</v>
      </c>
      <c r="AW94" s="355">
        <f>'11M - LPS'!AW94</f>
        <v>4.1384999999999998E-2</v>
      </c>
      <c r="AX94" s="355">
        <f>'11M - LPS'!AX94</f>
        <v>3.073E-2</v>
      </c>
      <c r="AY94" s="355">
        <f>'11M - LPS'!AY94</f>
        <v>3.4140999999999998E-2</v>
      </c>
      <c r="BA94" s="195" t="s">
        <v>195</v>
      </c>
    </row>
    <row r="95" spans="1:53" x14ac:dyDescent="0.25">
      <c r="A95" s="590"/>
      <c r="B95" s="11" t="s">
        <v>21</v>
      </c>
      <c r="C95" s="292">
        <f>'11M - LPS'!C95</f>
        <v>2.6424E-2</v>
      </c>
      <c r="D95" s="292">
        <f>'11M - LPS'!D95</f>
        <v>2.6935000000000001E-2</v>
      </c>
      <c r="E95" s="292">
        <f>'11M - LPS'!E95</f>
        <v>2.9822000000000001E-2</v>
      </c>
      <c r="F95" s="292">
        <f>'11M - LPS'!F95</f>
        <v>3.0592000000000001E-2</v>
      </c>
      <c r="G95" s="292">
        <f>'11M - LPS'!G95</f>
        <v>3.3579999999999999E-2</v>
      </c>
      <c r="H95" s="292">
        <f>'11M - LPS'!H95</f>
        <v>6.0206999999999997E-2</v>
      </c>
      <c r="I95" s="292">
        <f>'11M - LPS'!I95</f>
        <v>5.0174000000000003E-2</v>
      </c>
      <c r="J95" s="292">
        <f>'11M - LPS'!J95</f>
        <v>5.3324999999999997E-2</v>
      </c>
      <c r="K95" s="292">
        <f>'11M - LPS'!K95</f>
        <v>5.6530999999999998E-2</v>
      </c>
      <c r="L95" s="292">
        <f>'11M - LPS'!L95</f>
        <v>3.5098999999999998E-2</v>
      </c>
      <c r="M95" s="292">
        <f>'11M - LPS'!M95</f>
        <v>3.0679999999999999E-2</v>
      </c>
      <c r="N95" s="292">
        <f>'11M - LPS'!N95</f>
        <v>3.0776999999999999E-2</v>
      </c>
      <c r="O95" s="292">
        <f>'11M - LPS'!O95</f>
        <v>2.6424E-2</v>
      </c>
      <c r="P95" s="292">
        <f>'11M - LPS'!P95</f>
        <v>2.6935000000000001E-2</v>
      </c>
      <c r="Q95" s="355">
        <f>'11M - LPS'!Q95</f>
        <v>3.2619000000000002E-2</v>
      </c>
      <c r="R95" s="355">
        <f>'11M - LPS'!R95</f>
        <v>3.2872999999999999E-2</v>
      </c>
      <c r="S95" s="355">
        <f>'11M - LPS'!S95</f>
        <v>3.3993000000000002E-2</v>
      </c>
      <c r="T95" s="355">
        <f>'11M - LPS'!T95</f>
        <v>6.0467E-2</v>
      </c>
      <c r="U95" s="355">
        <f>'11M - LPS'!U95</f>
        <v>5.3039999999999997E-2</v>
      </c>
      <c r="V95" s="355">
        <f>'11M - LPS'!V95</f>
        <v>5.8611999999999997E-2</v>
      </c>
      <c r="W95" s="355">
        <f>'11M - LPS'!W95</f>
        <v>6.1330999999999997E-2</v>
      </c>
      <c r="X95" s="355">
        <f>'11M - LPS'!X95</f>
        <v>3.8234999999999998E-2</v>
      </c>
      <c r="Y95" s="355">
        <f>'11M - LPS'!Y95</f>
        <v>3.3286999999999997E-2</v>
      </c>
      <c r="Z95" s="355">
        <f>'11M - LPS'!Z95</f>
        <v>3.3828999999999998E-2</v>
      </c>
      <c r="AA95" s="355">
        <f>'11M - LPS'!AA95</f>
        <v>2.8787E-2</v>
      </c>
      <c r="AB95" s="355">
        <f>'11M - LPS'!AB95</f>
        <v>2.8711E-2</v>
      </c>
      <c r="AC95" s="355">
        <f>'11M - LPS'!AC95</f>
        <v>3.2619000000000002E-2</v>
      </c>
      <c r="AD95" s="355">
        <f>'11M - LPS'!AD95</f>
        <v>3.2872999999999999E-2</v>
      </c>
      <c r="AE95" s="355">
        <f>'11M - LPS'!AE95</f>
        <v>3.3993000000000002E-2</v>
      </c>
      <c r="AF95" s="355">
        <f>'11M - LPS'!AF95</f>
        <v>6.0467E-2</v>
      </c>
      <c r="AG95" s="355">
        <f>'11M - LPS'!AG95</f>
        <v>5.3039999999999997E-2</v>
      </c>
      <c r="AH95" s="355">
        <f>'11M - LPS'!AH95</f>
        <v>5.8611999999999997E-2</v>
      </c>
      <c r="AI95" s="355">
        <f>'11M - LPS'!AI95</f>
        <v>6.1330999999999997E-2</v>
      </c>
      <c r="AJ95" s="355">
        <f>'11M - LPS'!AJ95</f>
        <v>3.8234999999999998E-2</v>
      </c>
      <c r="AK95" s="355">
        <f>'11M - LPS'!AK95</f>
        <v>3.3286999999999997E-2</v>
      </c>
      <c r="AL95" s="355">
        <f>'11M - LPS'!AL95</f>
        <v>3.3828999999999998E-2</v>
      </c>
      <c r="AM95" s="355">
        <f>'11M - LPS'!AM95</f>
        <v>2.8787E-2</v>
      </c>
      <c r="AN95" s="355">
        <f>'11M - LPS'!AN95</f>
        <v>2.8711E-2</v>
      </c>
      <c r="AO95" s="355">
        <f>'11M - LPS'!AO95</f>
        <v>3.2619000000000002E-2</v>
      </c>
      <c r="AP95" s="355">
        <f>'11M - LPS'!AP95</f>
        <v>3.2872999999999999E-2</v>
      </c>
      <c r="AQ95" s="355">
        <f>'11M - LPS'!AQ95</f>
        <v>3.3993000000000002E-2</v>
      </c>
      <c r="AR95" s="355">
        <f>'11M - LPS'!AR95</f>
        <v>6.0467E-2</v>
      </c>
      <c r="AS95" s="355">
        <f>'11M - LPS'!AS95</f>
        <v>5.3039999999999997E-2</v>
      </c>
      <c r="AT95" s="355">
        <f>'11M - LPS'!AT95</f>
        <v>5.8611999999999997E-2</v>
      </c>
      <c r="AU95" s="355">
        <f>'11M - LPS'!AU95</f>
        <v>6.1330999999999997E-2</v>
      </c>
      <c r="AV95" s="355">
        <f>'11M - LPS'!AV95</f>
        <v>3.8234999999999998E-2</v>
      </c>
      <c r="AW95" s="355">
        <f>'11M - LPS'!AW95</f>
        <v>3.3286999999999997E-2</v>
      </c>
      <c r="AX95" s="355">
        <f>'11M - LPS'!AX95</f>
        <v>3.3828999999999998E-2</v>
      </c>
      <c r="AY95" s="355">
        <f>'11M - LPS'!AY95</f>
        <v>2.8787E-2</v>
      </c>
      <c r="BA95" s="195" t="s">
        <v>219</v>
      </c>
    </row>
    <row r="96" spans="1:53" x14ac:dyDescent="0.25">
      <c r="A96" s="590"/>
      <c r="B96" s="11" t="s">
        <v>1</v>
      </c>
      <c r="C96" s="292">
        <f>'11M - LPS'!C96</f>
        <v>1.8069000000000002E-2</v>
      </c>
      <c r="D96" s="292">
        <f>'11M - LPS'!D96</f>
        <v>1.8069000000000002E-2</v>
      </c>
      <c r="E96" s="292">
        <f>'11M - LPS'!E96</f>
        <v>1.8069000000000002E-2</v>
      </c>
      <c r="F96" s="292">
        <f>'11M - LPS'!F96</f>
        <v>2.8389999999999999E-2</v>
      </c>
      <c r="G96" s="292">
        <f>'11M - LPS'!G96</f>
        <v>4.6775999999999998E-2</v>
      </c>
      <c r="H96" s="292">
        <f>'11M - LPS'!H96</f>
        <v>7.7183000000000002E-2</v>
      </c>
      <c r="I96" s="292">
        <f>'11M - LPS'!I96</f>
        <v>5.9184E-2</v>
      </c>
      <c r="J96" s="292">
        <f>'11M - LPS'!J96</f>
        <v>6.5846000000000002E-2</v>
      </c>
      <c r="K96" s="292">
        <f>'11M - LPS'!K96</f>
        <v>7.7815999999999996E-2</v>
      </c>
      <c r="L96" s="292">
        <f>'11M - LPS'!L96</f>
        <v>3.1288000000000003E-2</v>
      </c>
      <c r="M96" s="292">
        <f>'11M - LPS'!M96</f>
        <v>1.8069000000000002E-2</v>
      </c>
      <c r="N96" s="292">
        <f>'11M - LPS'!N96</f>
        <v>1.8069000000000002E-2</v>
      </c>
      <c r="O96" s="292">
        <f>'11M - LPS'!O96</f>
        <v>1.8069000000000002E-2</v>
      </c>
      <c r="P96" s="292">
        <f>'11M - LPS'!P96</f>
        <v>1.8069000000000002E-2</v>
      </c>
      <c r="Q96" s="355">
        <f>'11M - LPS'!Q96</f>
        <v>2.0648E-2</v>
      </c>
      <c r="R96" s="355">
        <f>'11M - LPS'!R96</f>
        <v>3.0578999999999999E-2</v>
      </c>
      <c r="S96" s="355">
        <f>'11M - LPS'!S96</f>
        <v>4.6979E-2</v>
      </c>
      <c r="T96" s="355">
        <f>'11M - LPS'!T96</f>
        <v>7.8361E-2</v>
      </c>
      <c r="U96" s="355">
        <f>'11M - LPS'!U96</f>
        <v>6.2687000000000007E-2</v>
      </c>
      <c r="V96" s="355">
        <f>'11M - LPS'!V96</f>
        <v>7.3023000000000005E-2</v>
      </c>
      <c r="W96" s="355">
        <f>'11M - LPS'!W96</f>
        <v>8.6083000000000007E-2</v>
      </c>
      <c r="X96" s="355">
        <f>'11M - LPS'!X96</f>
        <v>3.4047000000000001E-2</v>
      </c>
      <c r="Y96" s="355">
        <f>'11M - LPS'!Y96</f>
        <v>2.0648E-2</v>
      </c>
      <c r="Z96" s="355">
        <f>'11M - LPS'!Z96</f>
        <v>2.0648E-2</v>
      </c>
      <c r="AA96" s="355">
        <f>'11M - LPS'!AA96</f>
        <v>2.0648E-2</v>
      </c>
      <c r="AB96" s="355">
        <f>'11M - LPS'!AB96</f>
        <v>2.0648E-2</v>
      </c>
      <c r="AC96" s="355">
        <f>'11M - LPS'!AC96</f>
        <v>2.0648E-2</v>
      </c>
      <c r="AD96" s="355">
        <f>'11M - LPS'!AD96</f>
        <v>3.0578999999999999E-2</v>
      </c>
      <c r="AE96" s="355">
        <f>'11M - LPS'!AE96</f>
        <v>4.6979E-2</v>
      </c>
      <c r="AF96" s="355">
        <f>'11M - LPS'!AF96</f>
        <v>7.8361E-2</v>
      </c>
      <c r="AG96" s="355">
        <f>'11M - LPS'!AG96</f>
        <v>6.2687000000000007E-2</v>
      </c>
      <c r="AH96" s="355">
        <f>'11M - LPS'!AH96</f>
        <v>7.3023000000000005E-2</v>
      </c>
      <c r="AI96" s="355">
        <f>'11M - LPS'!AI96</f>
        <v>8.6083000000000007E-2</v>
      </c>
      <c r="AJ96" s="355">
        <f>'11M - LPS'!AJ96</f>
        <v>3.4047000000000001E-2</v>
      </c>
      <c r="AK96" s="355">
        <f>'11M - LPS'!AK96</f>
        <v>2.0648E-2</v>
      </c>
      <c r="AL96" s="355">
        <f>'11M - LPS'!AL96</f>
        <v>2.0648E-2</v>
      </c>
      <c r="AM96" s="355">
        <f>'11M - LPS'!AM96</f>
        <v>2.0648E-2</v>
      </c>
      <c r="AN96" s="355">
        <f>'11M - LPS'!AN96</f>
        <v>2.0648E-2</v>
      </c>
      <c r="AO96" s="355">
        <f>'11M - LPS'!AO96</f>
        <v>2.0648E-2</v>
      </c>
      <c r="AP96" s="355">
        <f>'11M - LPS'!AP96</f>
        <v>3.0578999999999999E-2</v>
      </c>
      <c r="AQ96" s="355">
        <f>'11M - LPS'!AQ96</f>
        <v>4.6979E-2</v>
      </c>
      <c r="AR96" s="355">
        <f>'11M - LPS'!AR96</f>
        <v>7.8361E-2</v>
      </c>
      <c r="AS96" s="355">
        <f>'11M - LPS'!AS96</f>
        <v>6.2687000000000007E-2</v>
      </c>
      <c r="AT96" s="355">
        <f>'11M - LPS'!AT96</f>
        <v>7.3023000000000005E-2</v>
      </c>
      <c r="AU96" s="355">
        <f>'11M - LPS'!AU96</f>
        <v>8.6083000000000007E-2</v>
      </c>
      <c r="AV96" s="355">
        <f>'11M - LPS'!AV96</f>
        <v>3.4047000000000001E-2</v>
      </c>
      <c r="AW96" s="355">
        <f>'11M - LPS'!AW96</f>
        <v>2.0648E-2</v>
      </c>
      <c r="AX96" s="355">
        <f>'11M - LPS'!AX96</f>
        <v>2.0648E-2</v>
      </c>
      <c r="AY96" s="355">
        <f>'11M - LPS'!AY96</f>
        <v>2.0648E-2</v>
      </c>
    </row>
    <row r="97" spans="1:51" x14ac:dyDescent="0.25">
      <c r="A97" s="590"/>
      <c r="B97" s="11" t="s">
        <v>22</v>
      </c>
      <c r="C97" s="292">
        <f>'11M - LPS'!C97</f>
        <v>1.9696999999999999E-2</v>
      </c>
      <c r="D97" s="292">
        <f>'11M - LPS'!D97</f>
        <v>1.9747000000000001E-2</v>
      </c>
      <c r="E97" s="292">
        <f>'11M - LPS'!E97</f>
        <v>1.8321E-2</v>
      </c>
      <c r="F97" s="292">
        <f>'11M - LPS'!F97</f>
        <v>1.9553000000000001E-2</v>
      </c>
      <c r="G97" s="292">
        <f>'11M - LPS'!G97</f>
        <v>1.8366E-2</v>
      </c>
      <c r="H97" s="292">
        <f>'11M - LPS'!H97</f>
        <v>2.0587999999999999E-2</v>
      </c>
      <c r="I97" s="292">
        <f>'11M - LPS'!I97</f>
        <v>2.001E-2</v>
      </c>
      <c r="J97" s="292">
        <f>'11M - LPS'!J97</f>
        <v>2.0625999999999999E-2</v>
      </c>
      <c r="K97" s="292">
        <f>'11M - LPS'!K97</f>
        <v>2.0587000000000001E-2</v>
      </c>
      <c r="L97" s="292">
        <f>'11M - LPS'!L97</f>
        <v>1.8308000000000001E-2</v>
      </c>
      <c r="M97" s="292">
        <f>'11M - LPS'!M97</f>
        <v>1.8096000000000001E-2</v>
      </c>
      <c r="N97" s="292">
        <f>'11M - LPS'!N97</f>
        <v>1.8273999999999999E-2</v>
      </c>
      <c r="O97" s="292">
        <f>'11M - LPS'!O97</f>
        <v>1.9696999999999999E-2</v>
      </c>
      <c r="P97" s="292">
        <f>'11M - LPS'!P97</f>
        <v>1.9747000000000001E-2</v>
      </c>
      <c r="Q97" s="355">
        <f>'11M - LPS'!Q97</f>
        <v>2.0892999999999998E-2</v>
      </c>
      <c r="R97" s="355">
        <f>'11M - LPS'!R97</f>
        <v>2.1996999999999999E-2</v>
      </c>
      <c r="S97" s="355">
        <f>'11M - LPS'!S97</f>
        <v>2.0916000000000001E-2</v>
      </c>
      <c r="T97" s="355">
        <f>'11M - LPS'!T97</f>
        <v>2.3053000000000001E-2</v>
      </c>
      <c r="U97" s="355">
        <f>'11M - LPS'!U97</f>
        <v>2.2516000000000001E-2</v>
      </c>
      <c r="V97" s="355">
        <f>'11M - LPS'!V97</f>
        <v>2.3172000000000002E-2</v>
      </c>
      <c r="W97" s="355">
        <f>'11M - LPS'!W97</f>
        <v>2.3123999999999999E-2</v>
      </c>
      <c r="X97" s="355">
        <f>'11M - LPS'!X97</f>
        <v>2.0895E-2</v>
      </c>
      <c r="Y97" s="355">
        <f>'11M - LPS'!Y97</f>
        <v>2.0674999999999999E-2</v>
      </c>
      <c r="Z97" s="355">
        <f>'11M - LPS'!Z97</f>
        <v>2.0853E-2</v>
      </c>
      <c r="AA97" s="355">
        <f>'11M - LPS'!AA97</f>
        <v>2.2197000000000001E-2</v>
      </c>
      <c r="AB97" s="355">
        <f>'11M - LPS'!AB97</f>
        <v>2.2082999999999998E-2</v>
      </c>
      <c r="AC97" s="355">
        <f>'11M - LPS'!AC97</f>
        <v>2.0892999999999998E-2</v>
      </c>
      <c r="AD97" s="355">
        <f>'11M - LPS'!AD97</f>
        <v>2.1996999999999999E-2</v>
      </c>
      <c r="AE97" s="355">
        <f>'11M - LPS'!AE97</f>
        <v>2.0916000000000001E-2</v>
      </c>
      <c r="AF97" s="355">
        <f>'11M - LPS'!AF97</f>
        <v>2.3053000000000001E-2</v>
      </c>
      <c r="AG97" s="355">
        <f>'11M - LPS'!AG97</f>
        <v>2.2516000000000001E-2</v>
      </c>
      <c r="AH97" s="355">
        <f>'11M - LPS'!AH97</f>
        <v>2.3172000000000002E-2</v>
      </c>
      <c r="AI97" s="355">
        <f>'11M - LPS'!AI97</f>
        <v>2.3123999999999999E-2</v>
      </c>
      <c r="AJ97" s="355">
        <f>'11M - LPS'!AJ97</f>
        <v>2.0895E-2</v>
      </c>
      <c r="AK97" s="355">
        <f>'11M - LPS'!AK97</f>
        <v>2.0674999999999999E-2</v>
      </c>
      <c r="AL97" s="355">
        <f>'11M - LPS'!AL97</f>
        <v>2.0853E-2</v>
      </c>
      <c r="AM97" s="355">
        <f>'11M - LPS'!AM97</f>
        <v>2.2197000000000001E-2</v>
      </c>
      <c r="AN97" s="355">
        <f>'11M - LPS'!AN97</f>
        <v>2.2082999999999998E-2</v>
      </c>
      <c r="AO97" s="355">
        <f>'11M - LPS'!AO97</f>
        <v>2.0892999999999998E-2</v>
      </c>
      <c r="AP97" s="355">
        <f>'11M - LPS'!AP97</f>
        <v>2.1996999999999999E-2</v>
      </c>
      <c r="AQ97" s="355">
        <f>'11M - LPS'!AQ97</f>
        <v>2.0916000000000001E-2</v>
      </c>
      <c r="AR97" s="355">
        <f>'11M - LPS'!AR97</f>
        <v>2.3053000000000001E-2</v>
      </c>
      <c r="AS97" s="355">
        <f>'11M - LPS'!AS97</f>
        <v>2.2516000000000001E-2</v>
      </c>
      <c r="AT97" s="355">
        <f>'11M - LPS'!AT97</f>
        <v>2.3172000000000002E-2</v>
      </c>
      <c r="AU97" s="355">
        <f>'11M - LPS'!AU97</f>
        <v>2.3123999999999999E-2</v>
      </c>
      <c r="AV97" s="355">
        <f>'11M - LPS'!AV97</f>
        <v>2.0895E-2</v>
      </c>
      <c r="AW97" s="355">
        <f>'11M - LPS'!AW97</f>
        <v>2.0674999999999999E-2</v>
      </c>
      <c r="AX97" s="355">
        <f>'11M - LPS'!AX97</f>
        <v>2.0853E-2</v>
      </c>
      <c r="AY97" s="355">
        <f>'11M - LPS'!AY97</f>
        <v>2.2197000000000001E-2</v>
      </c>
    </row>
    <row r="98" spans="1:51" x14ac:dyDescent="0.25">
      <c r="A98" s="590"/>
      <c r="B98" s="11" t="s">
        <v>9</v>
      </c>
      <c r="C98" s="292">
        <f>'11M - LPS'!C98</f>
        <v>3.1731000000000002E-2</v>
      </c>
      <c r="D98" s="292">
        <f>'11M - LPS'!D98</f>
        <v>3.2084000000000001E-2</v>
      </c>
      <c r="E98" s="292">
        <f>'11M - LPS'!E98</f>
        <v>3.0380000000000001E-2</v>
      </c>
      <c r="F98" s="292">
        <f>'11M - LPS'!F98</f>
        <v>3.0831000000000001E-2</v>
      </c>
      <c r="G98" s="292">
        <f>'11M - LPS'!G98</f>
        <v>2.9693000000000001E-2</v>
      </c>
      <c r="H98" s="292">
        <f>'11M - LPS'!H98</f>
        <v>1.9928000000000001E-2</v>
      </c>
      <c r="I98" s="292">
        <f>'11M - LPS'!I98</f>
        <v>1.9928000000000001E-2</v>
      </c>
      <c r="J98" s="292">
        <f>'11M - LPS'!J98</f>
        <v>1.9928000000000001E-2</v>
      </c>
      <c r="K98" s="292">
        <f>'11M - LPS'!K98</f>
        <v>5.3747999999999997E-2</v>
      </c>
      <c r="L98" s="292">
        <f>'11M - LPS'!L98</f>
        <v>3.3760999999999999E-2</v>
      </c>
      <c r="M98" s="292">
        <f>'11M - LPS'!M98</f>
        <v>3.8767999999999997E-2</v>
      </c>
      <c r="N98" s="292">
        <f>'11M - LPS'!N98</f>
        <v>2.7831999999999999E-2</v>
      </c>
      <c r="O98" s="292">
        <f>'11M - LPS'!O98</f>
        <v>3.1731000000000002E-2</v>
      </c>
      <c r="P98" s="292">
        <f>'11M - LPS'!P98</f>
        <v>3.2084000000000001E-2</v>
      </c>
      <c r="Q98" s="355">
        <f>'11M - LPS'!Q98</f>
        <v>3.3221000000000001E-2</v>
      </c>
      <c r="R98" s="355">
        <f>'11M - LPS'!R98</f>
        <v>3.3128999999999999E-2</v>
      </c>
      <c r="S98" s="355">
        <f>'11M - LPS'!S98</f>
        <v>3.0651000000000001E-2</v>
      </c>
      <c r="T98" s="355">
        <f>'11M - LPS'!T98</f>
        <v>2.2435E-2</v>
      </c>
      <c r="U98" s="355">
        <f>'11M - LPS'!U98</f>
        <v>2.2435E-2</v>
      </c>
      <c r="V98" s="355">
        <f>'11M - LPS'!V98</f>
        <v>2.2435E-2</v>
      </c>
      <c r="W98" s="355">
        <f>'11M - LPS'!W98</f>
        <v>5.8249000000000002E-2</v>
      </c>
      <c r="X98" s="355">
        <f>'11M - LPS'!X98</f>
        <v>3.6738E-2</v>
      </c>
      <c r="Y98" s="355">
        <f>'11M - LPS'!Y98</f>
        <v>4.2414E-2</v>
      </c>
      <c r="Z98" s="355">
        <f>'11M - LPS'!Z98</f>
        <v>3.0734999999999998E-2</v>
      </c>
      <c r="AA98" s="355">
        <f>'11M - LPS'!AA98</f>
        <v>3.4140999999999998E-2</v>
      </c>
      <c r="AB98" s="355">
        <f>'11M - LPS'!AB98</f>
        <v>3.3374000000000001E-2</v>
      </c>
      <c r="AC98" s="355">
        <f>'11M - LPS'!AC98</f>
        <v>3.3221000000000001E-2</v>
      </c>
      <c r="AD98" s="355">
        <f>'11M - LPS'!AD98</f>
        <v>3.3128999999999999E-2</v>
      </c>
      <c r="AE98" s="355">
        <f>'11M - LPS'!AE98</f>
        <v>3.0651000000000001E-2</v>
      </c>
      <c r="AF98" s="355">
        <f>'11M - LPS'!AF98</f>
        <v>2.2435E-2</v>
      </c>
      <c r="AG98" s="355">
        <f>'11M - LPS'!AG98</f>
        <v>2.2435E-2</v>
      </c>
      <c r="AH98" s="355">
        <f>'11M - LPS'!AH98</f>
        <v>2.2435E-2</v>
      </c>
      <c r="AI98" s="355">
        <f>'11M - LPS'!AI98</f>
        <v>5.8249000000000002E-2</v>
      </c>
      <c r="AJ98" s="355">
        <f>'11M - LPS'!AJ98</f>
        <v>3.6738E-2</v>
      </c>
      <c r="AK98" s="355">
        <f>'11M - LPS'!AK98</f>
        <v>4.2414E-2</v>
      </c>
      <c r="AL98" s="355">
        <f>'11M - LPS'!AL98</f>
        <v>3.0734999999999998E-2</v>
      </c>
      <c r="AM98" s="355">
        <f>'11M - LPS'!AM98</f>
        <v>3.4140999999999998E-2</v>
      </c>
      <c r="AN98" s="355">
        <f>'11M - LPS'!AN98</f>
        <v>3.3374000000000001E-2</v>
      </c>
      <c r="AO98" s="355">
        <f>'11M - LPS'!AO98</f>
        <v>3.3221000000000001E-2</v>
      </c>
      <c r="AP98" s="355">
        <f>'11M - LPS'!AP98</f>
        <v>3.3128999999999999E-2</v>
      </c>
      <c r="AQ98" s="355">
        <f>'11M - LPS'!AQ98</f>
        <v>3.0651000000000001E-2</v>
      </c>
      <c r="AR98" s="355">
        <f>'11M - LPS'!AR98</f>
        <v>2.2435E-2</v>
      </c>
      <c r="AS98" s="355">
        <f>'11M - LPS'!AS98</f>
        <v>2.2435E-2</v>
      </c>
      <c r="AT98" s="355">
        <f>'11M - LPS'!AT98</f>
        <v>2.2435E-2</v>
      </c>
      <c r="AU98" s="355">
        <f>'11M - LPS'!AU98</f>
        <v>5.8249000000000002E-2</v>
      </c>
      <c r="AV98" s="355">
        <f>'11M - LPS'!AV98</f>
        <v>3.6738E-2</v>
      </c>
      <c r="AW98" s="355">
        <f>'11M - LPS'!AW98</f>
        <v>4.2414E-2</v>
      </c>
      <c r="AX98" s="355">
        <f>'11M - LPS'!AX98</f>
        <v>3.0734999999999998E-2</v>
      </c>
      <c r="AY98" s="355">
        <f>'11M - LPS'!AY98</f>
        <v>3.4140999999999998E-2</v>
      </c>
    </row>
    <row r="99" spans="1:51" x14ac:dyDescent="0.25">
      <c r="A99" s="590"/>
      <c r="B99" s="11" t="s">
        <v>3</v>
      </c>
      <c r="C99" s="292">
        <f>'11M - LPS'!C99</f>
        <v>3.1730000000000001E-2</v>
      </c>
      <c r="D99" s="292">
        <f>'11M - LPS'!D99</f>
        <v>3.2064000000000002E-2</v>
      </c>
      <c r="E99" s="292">
        <f>'11M - LPS'!E99</f>
        <v>3.0006000000000001E-2</v>
      </c>
      <c r="F99" s="292">
        <f>'11M - LPS'!F99</f>
        <v>2.7834999999999999E-2</v>
      </c>
      <c r="G99" s="292">
        <f>'11M - LPS'!G99</f>
        <v>3.9120000000000002E-2</v>
      </c>
      <c r="H99" s="292">
        <f>'11M - LPS'!H99</f>
        <v>7.6133999999999993E-2</v>
      </c>
      <c r="I99" s="292">
        <f>'11M - LPS'!I99</f>
        <v>5.8799999999999998E-2</v>
      </c>
      <c r="J99" s="292">
        <f>'11M - LPS'!J99</f>
        <v>6.5284999999999996E-2</v>
      </c>
      <c r="K99" s="292">
        <f>'11M - LPS'!K99</f>
        <v>7.3496000000000006E-2</v>
      </c>
      <c r="L99" s="292">
        <f>'11M - LPS'!L99</f>
        <v>3.1467000000000002E-2</v>
      </c>
      <c r="M99" s="292">
        <f>'11M - LPS'!M99</f>
        <v>3.7912000000000001E-2</v>
      </c>
      <c r="N99" s="292">
        <f>'11M - LPS'!N99</f>
        <v>2.7827000000000001E-2</v>
      </c>
      <c r="O99" s="292">
        <f>'11M - LPS'!O99</f>
        <v>3.1730000000000001E-2</v>
      </c>
      <c r="P99" s="292">
        <f>'11M - LPS'!P99</f>
        <v>3.2064000000000002E-2</v>
      </c>
      <c r="Q99" s="355">
        <f>'11M - LPS'!Q99</f>
        <v>3.2818E-2</v>
      </c>
      <c r="R99" s="355">
        <f>'11M - LPS'!R99</f>
        <v>3.0006000000000001E-2</v>
      </c>
      <c r="S99" s="355">
        <f>'11M - LPS'!S99</f>
        <v>3.9079000000000003E-2</v>
      </c>
      <c r="T99" s="355">
        <f>'11M - LPS'!T99</f>
        <v>7.7214000000000005E-2</v>
      </c>
      <c r="U99" s="355">
        <f>'11M - LPS'!U99</f>
        <v>6.2258000000000001E-2</v>
      </c>
      <c r="V99" s="355">
        <f>'11M - LPS'!V99</f>
        <v>7.2376999999999997E-2</v>
      </c>
      <c r="W99" s="355">
        <f>'11M - LPS'!W99</f>
        <v>8.0799999999999997E-2</v>
      </c>
      <c r="X99" s="355">
        <f>'11M - LPS'!X99</f>
        <v>3.4236999999999997E-2</v>
      </c>
      <c r="Y99" s="355">
        <f>'11M - LPS'!Y99</f>
        <v>4.1384999999999998E-2</v>
      </c>
      <c r="Z99" s="355">
        <f>'11M - LPS'!Z99</f>
        <v>3.073E-2</v>
      </c>
      <c r="AA99" s="355">
        <f>'11M - LPS'!AA99</f>
        <v>3.4140999999999998E-2</v>
      </c>
      <c r="AB99" s="355">
        <f>'11M - LPS'!AB99</f>
        <v>3.3355000000000003E-2</v>
      </c>
      <c r="AC99" s="355">
        <f>'11M - LPS'!AC99</f>
        <v>3.2818E-2</v>
      </c>
      <c r="AD99" s="355">
        <f>'11M - LPS'!AD99</f>
        <v>3.0006000000000001E-2</v>
      </c>
      <c r="AE99" s="355">
        <f>'11M - LPS'!AE99</f>
        <v>3.9079000000000003E-2</v>
      </c>
      <c r="AF99" s="355">
        <f>'11M - LPS'!AF99</f>
        <v>7.7214000000000005E-2</v>
      </c>
      <c r="AG99" s="355">
        <f>'11M - LPS'!AG99</f>
        <v>6.2258000000000001E-2</v>
      </c>
      <c r="AH99" s="355">
        <f>'11M - LPS'!AH99</f>
        <v>7.2376999999999997E-2</v>
      </c>
      <c r="AI99" s="355">
        <f>'11M - LPS'!AI99</f>
        <v>8.0799999999999997E-2</v>
      </c>
      <c r="AJ99" s="355">
        <f>'11M - LPS'!AJ99</f>
        <v>3.4236999999999997E-2</v>
      </c>
      <c r="AK99" s="355">
        <f>'11M - LPS'!AK99</f>
        <v>4.1384999999999998E-2</v>
      </c>
      <c r="AL99" s="355">
        <f>'11M - LPS'!AL99</f>
        <v>3.073E-2</v>
      </c>
      <c r="AM99" s="355">
        <f>'11M - LPS'!AM99</f>
        <v>3.4140999999999998E-2</v>
      </c>
      <c r="AN99" s="355">
        <f>'11M - LPS'!AN99</f>
        <v>3.3355000000000003E-2</v>
      </c>
      <c r="AO99" s="355">
        <f>'11M - LPS'!AO99</f>
        <v>3.2818E-2</v>
      </c>
      <c r="AP99" s="355">
        <f>'11M - LPS'!AP99</f>
        <v>3.0006000000000001E-2</v>
      </c>
      <c r="AQ99" s="355">
        <f>'11M - LPS'!AQ99</f>
        <v>3.9079000000000003E-2</v>
      </c>
      <c r="AR99" s="355">
        <f>'11M - LPS'!AR99</f>
        <v>7.7214000000000005E-2</v>
      </c>
      <c r="AS99" s="355">
        <f>'11M - LPS'!AS99</f>
        <v>6.2258000000000001E-2</v>
      </c>
      <c r="AT99" s="355">
        <f>'11M - LPS'!AT99</f>
        <v>7.2376999999999997E-2</v>
      </c>
      <c r="AU99" s="355">
        <f>'11M - LPS'!AU99</f>
        <v>8.0799999999999997E-2</v>
      </c>
      <c r="AV99" s="355">
        <f>'11M - LPS'!AV99</f>
        <v>3.4236999999999997E-2</v>
      </c>
      <c r="AW99" s="355">
        <f>'11M - LPS'!AW99</f>
        <v>4.1384999999999998E-2</v>
      </c>
      <c r="AX99" s="355">
        <f>'11M - LPS'!AX99</f>
        <v>3.073E-2</v>
      </c>
      <c r="AY99" s="355">
        <f>'11M - LPS'!AY99</f>
        <v>3.4140999999999998E-2</v>
      </c>
    </row>
    <row r="100" spans="1:51" x14ac:dyDescent="0.25">
      <c r="A100" s="590"/>
      <c r="B100" s="11" t="s">
        <v>4</v>
      </c>
      <c r="C100" s="292">
        <f>'11M - LPS'!C100</f>
        <v>2.8287E-2</v>
      </c>
      <c r="D100" s="292">
        <f>'11M - LPS'!D100</f>
        <v>2.8268999999999999E-2</v>
      </c>
      <c r="E100" s="292">
        <f>'11M - LPS'!E100</f>
        <v>2.8424999999999999E-2</v>
      </c>
      <c r="F100" s="292">
        <f>'11M - LPS'!F100</f>
        <v>2.9860999999999999E-2</v>
      </c>
      <c r="G100" s="292">
        <f>'11M - LPS'!G100</f>
        <v>3.3857999999999999E-2</v>
      </c>
      <c r="H100" s="292">
        <f>'11M - LPS'!H100</f>
        <v>5.8526000000000002E-2</v>
      </c>
      <c r="I100" s="292">
        <f>'11M - LPS'!I100</f>
        <v>5.3754999999999997E-2</v>
      </c>
      <c r="J100" s="292">
        <f>'11M - LPS'!J100</f>
        <v>5.3427000000000002E-2</v>
      </c>
      <c r="K100" s="292">
        <f>'11M - LPS'!K100</f>
        <v>5.3490999999999997E-2</v>
      </c>
      <c r="L100" s="292">
        <f>'11M - LPS'!L100</f>
        <v>3.5626999999999999E-2</v>
      </c>
      <c r="M100" s="292">
        <f>'11M - LPS'!M100</f>
        <v>3.2128999999999998E-2</v>
      </c>
      <c r="N100" s="292">
        <f>'11M - LPS'!N100</f>
        <v>2.9715999999999999E-2</v>
      </c>
      <c r="O100" s="292">
        <f>'11M - LPS'!O100</f>
        <v>2.8287E-2</v>
      </c>
      <c r="P100" s="292">
        <f>'11M - LPS'!P100</f>
        <v>2.8268999999999999E-2</v>
      </c>
      <c r="Q100" s="355">
        <f>'11M - LPS'!Q100</f>
        <v>3.1116999999999999E-2</v>
      </c>
      <c r="R100" s="355">
        <f>'11M - LPS'!R100</f>
        <v>3.2096E-2</v>
      </c>
      <c r="S100" s="355">
        <f>'11M - LPS'!S100</f>
        <v>3.4242000000000002E-2</v>
      </c>
      <c r="T100" s="355">
        <f>'11M - LPS'!T100</f>
        <v>5.8727000000000001E-2</v>
      </c>
      <c r="U100" s="355">
        <f>'11M - LPS'!U100</f>
        <v>5.6832000000000001E-2</v>
      </c>
      <c r="V100" s="355">
        <f>'11M - LPS'!V100</f>
        <v>5.8723999999999998E-2</v>
      </c>
      <c r="W100" s="355">
        <f>'11M - LPS'!W100</f>
        <v>5.7965000000000003E-2</v>
      </c>
      <c r="X100" s="355">
        <f>'11M - LPS'!X100</f>
        <v>3.8825999999999999E-2</v>
      </c>
      <c r="Y100" s="355">
        <f>'11M - LPS'!Y100</f>
        <v>3.4846000000000002E-2</v>
      </c>
      <c r="Z100" s="355">
        <f>'11M - LPS'!Z100</f>
        <v>3.2696999999999997E-2</v>
      </c>
      <c r="AA100" s="355">
        <f>'11M - LPS'!AA100</f>
        <v>3.0648000000000002E-2</v>
      </c>
      <c r="AB100" s="355">
        <f>'11M - LPS'!AB100</f>
        <v>2.9905999999999999E-2</v>
      </c>
      <c r="AC100" s="355">
        <f>'11M - LPS'!AC100</f>
        <v>3.1116999999999999E-2</v>
      </c>
      <c r="AD100" s="355">
        <f>'11M - LPS'!AD100</f>
        <v>3.2096E-2</v>
      </c>
      <c r="AE100" s="355">
        <f>'11M - LPS'!AE100</f>
        <v>3.4242000000000002E-2</v>
      </c>
      <c r="AF100" s="355">
        <f>'11M - LPS'!AF100</f>
        <v>5.8727000000000001E-2</v>
      </c>
      <c r="AG100" s="355">
        <f>'11M - LPS'!AG100</f>
        <v>5.6832000000000001E-2</v>
      </c>
      <c r="AH100" s="355">
        <f>'11M - LPS'!AH100</f>
        <v>5.8723999999999998E-2</v>
      </c>
      <c r="AI100" s="355">
        <f>'11M - LPS'!AI100</f>
        <v>5.7965000000000003E-2</v>
      </c>
      <c r="AJ100" s="355">
        <f>'11M - LPS'!AJ100</f>
        <v>3.8825999999999999E-2</v>
      </c>
      <c r="AK100" s="355">
        <f>'11M - LPS'!AK100</f>
        <v>3.4846000000000002E-2</v>
      </c>
      <c r="AL100" s="355">
        <f>'11M - LPS'!AL100</f>
        <v>3.2696999999999997E-2</v>
      </c>
      <c r="AM100" s="355">
        <f>'11M - LPS'!AM100</f>
        <v>3.0648000000000002E-2</v>
      </c>
      <c r="AN100" s="355">
        <f>'11M - LPS'!AN100</f>
        <v>2.9905999999999999E-2</v>
      </c>
      <c r="AO100" s="355">
        <f>'11M - LPS'!AO100</f>
        <v>3.1116999999999999E-2</v>
      </c>
      <c r="AP100" s="355">
        <f>'11M - LPS'!AP100</f>
        <v>3.2096E-2</v>
      </c>
      <c r="AQ100" s="355">
        <f>'11M - LPS'!AQ100</f>
        <v>3.4242000000000002E-2</v>
      </c>
      <c r="AR100" s="355">
        <f>'11M - LPS'!AR100</f>
        <v>5.8727000000000001E-2</v>
      </c>
      <c r="AS100" s="355">
        <f>'11M - LPS'!AS100</f>
        <v>5.6832000000000001E-2</v>
      </c>
      <c r="AT100" s="355">
        <f>'11M - LPS'!AT100</f>
        <v>5.8723999999999998E-2</v>
      </c>
      <c r="AU100" s="355">
        <f>'11M - LPS'!AU100</f>
        <v>5.7965000000000003E-2</v>
      </c>
      <c r="AV100" s="355">
        <f>'11M - LPS'!AV100</f>
        <v>3.8825999999999999E-2</v>
      </c>
      <c r="AW100" s="355">
        <f>'11M - LPS'!AW100</f>
        <v>3.4846000000000002E-2</v>
      </c>
      <c r="AX100" s="355">
        <f>'11M - LPS'!AX100</f>
        <v>3.2696999999999997E-2</v>
      </c>
      <c r="AY100" s="355">
        <f>'11M - LPS'!AY100</f>
        <v>3.0648000000000002E-2</v>
      </c>
    </row>
    <row r="101" spans="1:51" x14ac:dyDescent="0.25">
      <c r="A101" s="590"/>
      <c r="B101" s="11" t="s">
        <v>5</v>
      </c>
      <c r="C101" s="292">
        <f>'11M - LPS'!C101</f>
        <v>2.6759000000000002E-2</v>
      </c>
      <c r="D101" s="292">
        <f>'11M - LPS'!D101</f>
        <v>2.7252999999999999E-2</v>
      </c>
      <c r="E101" s="292">
        <f>'11M - LPS'!E101</f>
        <v>2.7386000000000001E-2</v>
      </c>
      <c r="F101" s="292">
        <f>'11M - LPS'!F101</f>
        <v>2.7399E-2</v>
      </c>
      <c r="G101" s="292">
        <f>'11M - LPS'!G101</f>
        <v>3.1260000000000003E-2</v>
      </c>
      <c r="H101" s="292">
        <f>'11M - LPS'!H101</f>
        <v>5.3324000000000003E-2</v>
      </c>
      <c r="I101" s="292">
        <f>'11M - LPS'!I101</f>
        <v>5.024E-2</v>
      </c>
      <c r="J101" s="292">
        <f>'11M - LPS'!J101</f>
        <v>4.9953999999999998E-2</v>
      </c>
      <c r="K101" s="292">
        <f>'11M - LPS'!K101</f>
        <v>5.0927E-2</v>
      </c>
      <c r="L101" s="292">
        <f>'11M - LPS'!L101</f>
        <v>3.2402E-2</v>
      </c>
      <c r="M101" s="292">
        <f>'11M - LPS'!M101</f>
        <v>3.0643E-2</v>
      </c>
      <c r="N101" s="292">
        <f>'11M - LPS'!N101</f>
        <v>2.8851999999999999E-2</v>
      </c>
      <c r="O101" s="292">
        <f>'11M - LPS'!O101</f>
        <v>2.6759000000000002E-2</v>
      </c>
      <c r="P101" s="292">
        <f>'11M - LPS'!P101</f>
        <v>2.7252999999999999E-2</v>
      </c>
      <c r="Q101" s="355">
        <f>'11M - LPS'!Q101</f>
        <v>3.0048999999999999E-2</v>
      </c>
      <c r="R101" s="355">
        <f>'11M - LPS'!R101</f>
        <v>2.9555999999999999E-2</v>
      </c>
      <c r="S101" s="355">
        <f>'11M - LPS'!S101</f>
        <v>3.1981000000000002E-2</v>
      </c>
      <c r="T101" s="355">
        <f>'11M - LPS'!T101</f>
        <v>5.3499999999999999E-2</v>
      </c>
      <c r="U101" s="355">
        <f>'11M - LPS'!U101</f>
        <v>5.3107000000000001E-2</v>
      </c>
      <c r="V101" s="355">
        <f>'11M - LPS'!V101</f>
        <v>5.4892000000000003E-2</v>
      </c>
      <c r="W101" s="355">
        <f>'11M - LPS'!W101</f>
        <v>5.5126000000000001E-2</v>
      </c>
      <c r="X101" s="355">
        <f>'11M - LPS'!X101</f>
        <v>3.5233E-2</v>
      </c>
      <c r="Y101" s="355">
        <f>'11M - LPS'!Y101</f>
        <v>3.3248E-2</v>
      </c>
      <c r="Z101" s="355">
        <f>'11M - LPS'!Z101</f>
        <v>3.1798E-2</v>
      </c>
      <c r="AA101" s="355">
        <f>'11M - LPS'!AA101</f>
        <v>2.9121000000000001E-2</v>
      </c>
      <c r="AB101" s="355">
        <f>'11M - LPS'!AB101</f>
        <v>2.8996000000000001E-2</v>
      </c>
      <c r="AC101" s="355">
        <f>'11M - LPS'!AC101</f>
        <v>3.0048999999999999E-2</v>
      </c>
      <c r="AD101" s="355">
        <f>'11M - LPS'!AD101</f>
        <v>2.9555999999999999E-2</v>
      </c>
      <c r="AE101" s="355">
        <f>'11M - LPS'!AE101</f>
        <v>3.1981000000000002E-2</v>
      </c>
      <c r="AF101" s="355">
        <f>'11M - LPS'!AF101</f>
        <v>5.3499999999999999E-2</v>
      </c>
      <c r="AG101" s="355">
        <f>'11M - LPS'!AG101</f>
        <v>5.3107000000000001E-2</v>
      </c>
      <c r="AH101" s="355">
        <f>'11M - LPS'!AH101</f>
        <v>5.4892000000000003E-2</v>
      </c>
      <c r="AI101" s="355">
        <f>'11M - LPS'!AI101</f>
        <v>5.5126000000000001E-2</v>
      </c>
      <c r="AJ101" s="355">
        <f>'11M - LPS'!AJ101</f>
        <v>3.5233E-2</v>
      </c>
      <c r="AK101" s="355">
        <f>'11M - LPS'!AK101</f>
        <v>3.3248E-2</v>
      </c>
      <c r="AL101" s="355">
        <f>'11M - LPS'!AL101</f>
        <v>3.1798E-2</v>
      </c>
      <c r="AM101" s="355">
        <f>'11M - LPS'!AM101</f>
        <v>2.9121000000000001E-2</v>
      </c>
      <c r="AN101" s="355">
        <f>'11M - LPS'!AN101</f>
        <v>2.8996000000000001E-2</v>
      </c>
      <c r="AO101" s="355">
        <f>'11M - LPS'!AO101</f>
        <v>3.0048999999999999E-2</v>
      </c>
      <c r="AP101" s="355">
        <f>'11M - LPS'!AP101</f>
        <v>2.9555999999999999E-2</v>
      </c>
      <c r="AQ101" s="355">
        <f>'11M - LPS'!AQ101</f>
        <v>3.1981000000000002E-2</v>
      </c>
      <c r="AR101" s="355">
        <f>'11M - LPS'!AR101</f>
        <v>5.3499999999999999E-2</v>
      </c>
      <c r="AS101" s="355">
        <f>'11M - LPS'!AS101</f>
        <v>5.3107000000000001E-2</v>
      </c>
      <c r="AT101" s="355">
        <f>'11M - LPS'!AT101</f>
        <v>5.4892000000000003E-2</v>
      </c>
      <c r="AU101" s="355">
        <f>'11M - LPS'!AU101</f>
        <v>5.5126000000000001E-2</v>
      </c>
      <c r="AV101" s="355">
        <f>'11M - LPS'!AV101</f>
        <v>3.5233E-2</v>
      </c>
      <c r="AW101" s="355">
        <f>'11M - LPS'!AW101</f>
        <v>3.3248E-2</v>
      </c>
      <c r="AX101" s="355">
        <f>'11M - LPS'!AX101</f>
        <v>3.1798E-2</v>
      </c>
      <c r="AY101" s="355">
        <f>'11M - LPS'!AY101</f>
        <v>2.9121000000000001E-2</v>
      </c>
    </row>
    <row r="102" spans="1:51" x14ac:dyDescent="0.25">
      <c r="A102" s="590"/>
      <c r="B102" s="11" t="s">
        <v>23</v>
      </c>
      <c r="C102" s="292">
        <f>'11M - LPS'!C102</f>
        <v>2.6759000000000002E-2</v>
      </c>
      <c r="D102" s="292">
        <f>'11M - LPS'!D102</f>
        <v>2.7252999999999999E-2</v>
      </c>
      <c r="E102" s="292">
        <f>'11M - LPS'!E102</f>
        <v>2.7386000000000001E-2</v>
      </c>
      <c r="F102" s="292">
        <f>'11M - LPS'!F102</f>
        <v>2.7399E-2</v>
      </c>
      <c r="G102" s="292">
        <f>'11M - LPS'!G102</f>
        <v>3.1260000000000003E-2</v>
      </c>
      <c r="H102" s="292">
        <f>'11M - LPS'!H102</f>
        <v>5.3324000000000003E-2</v>
      </c>
      <c r="I102" s="292">
        <f>'11M - LPS'!I102</f>
        <v>5.024E-2</v>
      </c>
      <c r="J102" s="292">
        <f>'11M - LPS'!J102</f>
        <v>4.9953999999999998E-2</v>
      </c>
      <c r="K102" s="292">
        <f>'11M - LPS'!K102</f>
        <v>5.0927E-2</v>
      </c>
      <c r="L102" s="292">
        <f>'11M - LPS'!L102</f>
        <v>3.2402E-2</v>
      </c>
      <c r="M102" s="292">
        <f>'11M - LPS'!M102</f>
        <v>3.0643E-2</v>
      </c>
      <c r="N102" s="292">
        <f>'11M - LPS'!N102</f>
        <v>2.8851999999999999E-2</v>
      </c>
      <c r="O102" s="292">
        <f>'11M - LPS'!O102</f>
        <v>2.6759000000000002E-2</v>
      </c>
      <c r="P102" s="292">
        <f>'11M - LPS'!P102</f>
        <v>2.7252999999999999E-2</v>
      </c>
      <c r="Q102" s="355">
        <f>'11M - LPS'!Q102</f>
        <v>3.0048999999999999E-2</v>
      </c>
      <c r="R102" s="355">
        <f>'11M - LPS'!R102</f>
        <v>2.9555999999999999E-2</v>
      </c>
      <c r="S102" s="355">
        <f>'11M - LPS'!S102</f>
        <v>3.1981000000000002E-2</v>
      </c>
      <c r="T102" s="355">
        <f>'11M - LPS'!T102</f>
        <v>5.3499999999999999E-2</v>
      </c>
      <c r="U102" s="355">
        <f>'11M - LPS'!U102</f>
        <v>5.3107000000000001E-2</v>
      </c>
      <c r="V102" s="355">
        <f>'11M - LPS'!V102</f>
        <v>5.4892000000000003E-2</v>
      </c>
      <c r="W102" s="355">
        <f>'11M - LPS'!W102</f>
        <v>5.5126000000000001E-2</v>
      </c>
      <c r="X102" s="355">
        <f>'11M - LPS'!X102</f>
        <v>3.5233E-2</v>
      </c>
      <c r="Y102" s="355">
        <f>'11M - LPS'!Y102</f>
        <v>3.3248E-2</v>
      </c>
      <c r="Z102" s="355">
        <f>'11M - LPS'!Z102</f>
        <v>3.1798E-2</v>
      </c>
      <c r="AA102" s="355">
        <f>'11M - LPS'!AA102</f>
        <v>2.9121000000000001E-2</v>
      </c>
      <c r="AB102" s="355">
        <f>'11M - LPS'!AB102</f>
        <v>2.8996000000000001E-2</v>
      </c>
      <c r="AC102" s="355">
        <f>'11M - LPS'!AC102</f>
        <v>3.0048999999999999E-2</v>
      </c>
      <c r="AD102" s="355">
        <f>'11M - LPS'!AD102</f>
        <v>2.9555999999999999E-2</v>
      </c>
      <c r="AE102" s="355">
        <f>'11M - LPS'!AE102</f>
        <v>3.1981000000000002E-2</v>
      </c>
      <c r="AF102" s="355">
        <f>'11M - LPS'!AF102</f>
        <v>5.3499999999999999E-2</v>
      </c>
      <c r="AG102" s="355">
        <f>'11M - LPS'!AG102</f>
        <v>5.3107000000000001E-2</v>
      </c>
      <c r="AH102" s="355">
        <f>'11M - LPS'!AH102</f>
        <v>5.4892000000000003E-2</v>
      </c>
      <c r="AI102" s="355">
        <f>'11M - LPS'!AI102</f>
        <v>5.5126000000000001E-2</v>
      </c>
      <c r="AJ102" s="355">
        <f>'11M - LPS'!AJ102</f>
        <v>3.5233E-2</v>
      </c>
      <c r="AK102" s="355">
        <f>'11M - LPS'!AK102</f>
        <v>3.3248E-2</v>
      </c>
      <c r="AL102" s="355">
        <f>'11M - LPS'!AL102</f>
        <v>3.1798E-2</v>
      </c>
      <c r="AM102" s="355">
        <f>'11M - LPS'!AM102</f>
        <v>2.9121000000000001E-2</v>
      </c>
      <c r="AN102" s="355">
        <f>'11M - LPS'!AN102</f>
        <v>2.8996000000000001E-2</v>
      </c>
      <c r="AO102" s="355">
        <f>'11M - LPS'!AO102</f>
        <v>3.0048999999999999E-2</v>
      </c>
      <c r="AP102" s="355">
        <f>'11M - LPS'!AP102</f>
        <v>2.9555999999999999E-2</v>
      </c>
      <c r="AQ102" s="355">
        <f>'11M - LPS'!AQ102</f>
        <v>3.1981000000000002E-2</v>
      </c>
      <c r="AR102" s="355">
        <f>'11M - LPS'!AR102</f>
        <v>5.3499999999999999E-2</v>
      </c>
      <c r="AS102" s="355">
        <f>'11M - LPS'!AS102</f>
        <v>5.3107000000000001E-2</v>
      </c>
      <c r="AT102" s="355">
        <f>'11M - LPS'!AT102</f>
        <v>5.4892000000000003E-2</v>
      </c>
      <c r="AU102" s="355">
        <f>'11M - LPS'!AU102</f>
        <v>5.5126000000000001E-2</v>
      </c>
      <c r="AV102" s="355">
        <f>'11M - LPS'!AV102</f>
        <v>3.5233E-2</v>
      </c>
      <c r="AW102" s="355">
        <f>'11M - LPS'!AW102</f>
        <v>3.3248E-2</v>
      </c>
      <c r="AX102" s="355">
        <f>'11M - LPS'!AX102</f>
        <v>3.1798E-2</v>
      </c>
      <c r="AY102" s="355">
        <f>'11M - LPS'!AY102</f>
        <v>2.9121000000000001E-2</v>
      </c>
    </row>
    <row r="103" spans="1:51" x14ac:dyDescent="0.25">
      <c r="A103" s="590"/>
      <c r="B103" s="11" t="s">
        <v>24</v>
      </c>
      <c r="C103" s="292">
        <f>'11M - LPS'!C103</f>
        <v>2.6759000000000002E-2</v>
      </c>
      <c r="D103" s="292">
        <f>'11M - LPS'!D103</f>
        <v>2.7252999999999999E-2</v>
      </c>
      <c r="E103" s="292">
        <f>'11M - LPS'!E103</f>
        <v>2.7386000000000001E-2</v>
      </c>
      <c r="F103" s="292">
        <f>'11M - LPS'!F103</f>
        <v>2.7399E-2</v>
      </c>
      <c r="G103" s="292">
        <f>'11M - LPS'!G103</f>
        <v>3.1260000000000003E-2</v>
      </c>
      <c r="H103" s="292">
        <f>'11M - LPS'!H103</f>
        <v>5.3324000000000003E-2</v>
      </c>
      <c r="I103" s="292">
        <f>'11M - LPS'!I103</f>
        <v>5.024E-2</v>
      </c>
      <c r="J103" s="292">
        <f>'11M - LPS'!J103</f>
        <v>4.9953999999999998E-2</v>
      </c>
      <c r="K103" s="292">
        <f>'11M - LPS'!K103</f>
        <v>5.0927E-2</v>
      </c>
      <c r="L103" s="292">
        <f>'11M - LPS'!L103</f>
        <v>3.2402E-2</v>
      </c>
      <c r="M103" s="292">
        <f>'11M - LPS'!M103</f>
        <v>3.0643E-2</v>
      </c>
      <c r="N103" s="292">
        <f>'11M - LPS'!N103</f>
        <v>2.8851999999999999E-2</v>
      </c>
      <c r="O103" s="292">
        <f>'11M - LPS'!O103</f>
        <v>2.6759000000000002E-2</v>
      </c>
      <c r="P103" s="292">
        <f>'11M - LPS'!P103</f>
        <v>2.7252999999999999E-2</v>
      </c>
      <c r="Q103" s="355">
        <f>'11M - LPS'!Q103</f>
        <v>3.0048999999999999E-2</v>
      </c>
      <c r="R103" s="355">
        <f>'11M - LPS'!R103</f>
        <v>2.9555999999999999E-2</v>
      </c>
      <c r="S103" s="355">
        <f>'11M - LPS'!S103</f>
        <v>3.1981000000000002E-2</v>
      </c>
      <c r="T103" s="355">
        <f>'11M - LPS'!T103</f>
        <v>5.3499999999999999E-2</v>
      </c>
      <c r="U103" s="355">
        <f>'11M - LPS'!U103</f>
        <v>5.3107000000000001E-2</v>
      </c>
      <c r="V103" s="355">
        <f>'11M - LPS'!V103</f>
        <v>5.4892000000000003E-2</v>
      </c>
      <c r="W103" s="355">
        <f>'11M - LPS'!W103</f>
        <v>5.5126000000000001E-2</v>
      </c>
      <c r="X103" s="355">
        <f>'11M - LPS'!X103</f>
        <v>3.5233E-2</v>
      </c>
      <c r="Y103" s="355">
        <f>'11M - LPS'!Y103</f>
        <v>3.3248E-2</v>
      </c>
      <c r="Z103" s="355">
        <f>'11M - LPS'!Z103</f>
        <v>3.1798E-2</v>
      </c>
      <c r="AA103" s="355">
        <f>'11M - LPS'!AA103</f>
        <v>2.9121000000000001E-2</v>
      </c>
      <c r="AB103" s="355">
        <f>'11M - LPS'!AB103</f>
        <v>2.8996000000000001E-2</v>
      </c>
      <c r="AC103" s="355">
        <f>'11M - LPS'!AC103</f>
        <v>3.0048999999999999E-2</v>
      </c>
      <c r="AD103" s="355">
        <f>'11M - LPS'!AD103</f>
        <v>2.9555999999999999E-2</v>
      </c>
      <c r="AE103" s="355">
        <f>'11M - LPS'!AE103</f>
        <v>3.1981000000000002E-2</v>
      </c>
      <c r="AF103" s="355">
        <f>'11M - LPS'!AF103</f>
        <v>5.3499999999999999E-2</v>
      </c>
      <c r="AG103" s="355">
        <f>'11M - LPS'!AG103</f>
        <v>5.3107000000000001E-2</v>
      </c>
      <c r="AH103" s="355">
        <f>'11M - LPS'!AH103</f>
        <v>5.4892000000000003E-2</v>
      </c>
      <c r="AI103" s="355">
        <f>'11M - LPS'!AI103</f>
        <v>5.5126000000000001E-2</v>
      </c>
      <c r="AJ103" s="355">
        <f>'11M - LPS'!AJ103</f>
        <v>3.5233E-2</v>
      </c>
      <c r="AK103" s="355">
        <f>'11M - LPS'!AK103</f>
        <v>3.3248E-2</v>
      </c>
      <c r="AL103" s="355">
        <f>'11M - LPS'!AL103</f>
        <v>3.1798E-2</v>
      </c>
      <c r="AM103" s="355">
        <f>'11M - LPS'!AM103</f>
        <v>2.9121000000000001E-2</v>
      </c>
      <c r="AN103" s="355">
        <f>'11M - LPS'!AN103</f>
        <v>2.8996000000000001E-2</v>
      </c>
      <c r="AO103" s="355">
        <f>'11M - LPS'!AO103</f>
        <v>3.0048999999999999E-2</v>
      </c>
      <c r="AP103" s="355">
        <f>'11M - LPS'!AP103</f>
        <v>2.9555999999999999E-2</v>
      </c>
      <c r="AQ103" s="355">
        <f>'11M - LPS'!AQ103</f>
        <v>3.1981000000000002E-2</v>
      </c>
      <c r="AR103" s="355">
        <f>'11M - LPS'!AR103</f>
        <v>5.3499999999999999E-2</v>
      </c>
      <c r="AS103" s="355">
        <f>'11M - LPS'!AS103</f>
        <v>5.3107000000000001E-2</v>
      </c>
      <c r="AT103" s="355">
        <f>'11M - LPS'!AT103</f>
        <v>5.4892000000000003E-2</v>
      </c>
      <c r="AU103" s="355">
        <f>'11M - LPS'!AU103</f>
        <v>5.5126000000000001E-2</v>
      </c>
      <c r="AV103" s="355">
        <f>'11M - LPS'!AV103</f>
        <v>3.5233E-2</v>
      </c>
      <c r="AW103" s="355">
        <f>'11M - LPS'!AW103</f>
        <v>3.3248E-2</v>
      </c>
      <c r="AX103" s="355">
        <f>'11M - LPS'!AX103</f>
        <v>3.1798E-2</v>
      </c>
      <c r="AY103" s="355">
        <f>'11M - LPS'!AY103</f>
        <v>2.9121000000000001E-2</v>
      </c>
    </row>
    <row r="104" spans="1:51" x14ac:dyDescent="0.25">
      <c r="A104" s="590"/>
      <c r="B104" s="11" t="s">
        <v>7</v>
      </c>
      <c r="C104" s="292">
        <f>'11M - LPS'!C104</f>
        <v>2.5267999999999999E-2</v>
      </c>
      <c r="D104" s="292">
        <f>'11M - LPS'!D104</f>
        <v>2.5718999999999999E-2</v>
      </c>
      <c r="E104" s="292">
        <f>'11M - LPS'!E104</f>
        <v>2.7040000000000002E-2</v>
      </c>
      <c r="F104" s="292">
        <f>'11M - LPS'!F104</f>
        <v>2.7033000000000001E-2</v>
      </c>
      <c r="G104" s="292">
        <f>'11M - LPS'!G104</f>
        <v>2.9512E-2</v>
      </c>
      <c r="H104" s="292">
        <f>'11M - LPS'!H104</f>
        <v>5.0269000000000001E-2</v>
      </c>
      <c r="I104" s="292">
        <f>'11M - LPS'!I104</f>
        <v>4.4694999999999999E-2</v>
      </c>
      <c r="J104" s="292">
        <f>'11M - LPS'!J104</f>
        <v>4.5773000000000001E-2</v>
      </c>
      <c r="K104" s="292">
        <f>'11M - LPS'!K104</f>
        <v>4.7067999999999999E-2</v>
      </c>
      <c r="L104" s="292">
        <f>'11M - LPS'!L104</f>
        <v>3.0495000000000001E-2</v>
      </c>
      <c r="M104" s="292">
        <f>'11M - LPS'!M104</f>
        <v>2.8386000000000002E-2</v>
      </c>
      <c r="N104" s="292">
        <f>'11M - LPS'!N104</f>
        <v>2.7376999999999999E-2</v>
      </c>
      <c r="O104" s="292">
        <f>'11M - LPS'!O104</f>
        <v>2.5267999999999999E-2</v>
      </c>
      <c r="P104" s="292">
        <f>'11M - LPS'!P104</f>
        <v>2.5718999999999999E-2</v>
      </c>
      <c r="Q104" s="355">
        <f>'11M - LPS'!Q104</f>
        <v>2.9700000000000001E-2</v>
      </c>
      <c r="R104" s="355">
        <f>'11M - LPS'!R104</f>
        <v>2.9179E-2</v>
      </c>
      <c r="S104" s="355">
        <f>'11M - LPS'!S104</f>
        <v>3.0497E-2</v>
      </c>
      <c r="T104" s="355">
        <f>'11M - LPS'!T104</f>
        <v>5.0507000000000003E-2</v>
      </c>
      <c r="U104" s="355">
        <f>'11M - LPS'!U104</f>
        <v>4.7402E-2</v>
      </c>
      <c r="V104" s="355">
        <f>'11M - LPS'!V104</f>
        <v>5.0279999999999998E-2</v>
      </c>
      <c r="W104" s="355">
        <f>'11M - LPS'!W104</f>
        <v>5.0914000000000001E-2</v>
      </c>
      <c r="X104" s="355">
        <f>'11M - LPS'!X104</f>
        <v>3.3203000000000003E-2</v>
      </c>
      <c r="Y104" s="355">
        <f>'11M - LPS'!Y104</f>
        <v>3.0950999999999999E-2</v>
      </c>
      <c r="Z104" s="355">
        <f>'11M - LPS'!Z104</f>
        <v>3.0261E-2</v>
      </c>
      <c r="AA104" s="355">
        <f>'11M - LPS'!AA104</f>
        <v>2.7629999999999998E-2</v>
      </c>
      <c r="AB104" s="355">
        <f>'11M - LPS'!AB104</f>
        <v>2.7564000000000002E-2</v>
      </c>
      <c r="AC104" s="355">
        <f>'11M - LPS'!AC104</f>
        <v>2.9700000000000001E-2</v>
      </c>
      <c r="AD104" s="355">
        <f>'11M - LPS'!AD104</f>
        <v>2.9179E-2</v>
      </c>
      <c r="AE104" s="355">
        <f>'11M - LPS'!AE104</f>
        <v>3.0497E-2</v>
      </c>
      <c r="AF104" s="355">
        <f>'11M - LPS'!AF104</f>
        <v>5.0507000000000003E-2</v>
      </c>
      <c r="AG104" s="355">
        <f>'11M - LPS'!AG104</f>
        <v>4.7402E-2</v>
      </c>
      <c r="AH104" s="355">
        <f>'11M - LPS'!AH104</f>
        <v>5.0279999999999998E-2</v>
      </c>
      <c r="AI104" s="355">
        <f>'11M - LPS'!AI104</f>
        <v>5.0914000000000001E-2</v>
      </c>
      <c r="AJ104" s="355">
        <f>'11M - LPS'!AJ104</f>
        <v>3.3203000000000003E-2</v>
      </c>
      <c r="AK104" s="355">
        <f>'11M - LPS'!AK104</f>
        <v>3.0950999999999999E-2</v>
      </c>
      <c r="AL104" s="355">
        <f>'11M - LPS'!AL104</f>
        <v>3.0261E-2</v>
      </c>
      <c r="AM104" s="355">
        <f>'11M - LPS'!AM104</f>
        <v>2.7629999999999998E-2</v>
      </c>
      <c r="AN104" s="355">
        <f>'11M - LPS'!AN104</f>
        <v>2.7564000000000002E-2</v>
      </c>
      <c r="AO104" s="355">
        <f>'11M - LPS'!AO104</f>
        <v>2.9700000000000001E-2</v>
      </c>
      <c r="AP104" s="355">
        <f>'11M - LPS'!AP104</f>
        <v>2.9179E-2</v>
      </c>
      <c r="AQ104" s="355">
        <f>'11M - LPS'!AQ104</f>
        <v>3.0497E-2</v>
      </c>
      <c r="AR104" s="355">
        <f>'11M - LPS'!AR104</f>
        <v>5.0507000000000003E-2</v>
      </c>
      <c r="AS104" s="355">
        <f>'11M - LPS'!AS104</f>
        <v>4.7402E-2</v>
      </c>
      <c r="AT104" s="355">
        <f>'11M - LPS'!AT104</f>
        <v>5.0279999999999998E-2</v>
      </c>
      <c r="AU104" s="355">
        <f>'11M - LPS'!AU104</f>
        <v>5.0914000000000001E-2</v>
      </c>
      <c r="AV104" s="355">
        <f>'11M - LPS'!AV104</f>
        <v>3.3203000000000003E-2</v>
      </c>
      <c r="AW104" s="355">
        <f>'11M - LPS'!AW104</f>
        <v>3.0950999999999999E-2</v>
      </c>
      <c r="AX104" s="355">
        <f>'11M - LPS'!AX104</f>
        <v>3.0261E-2</v>
      </c>
      <c r="AY104" s="355">
        <f>'11M - LPS'!AY104</f>
        <v>2.7629999999999998E-2</v>
      </c>
    </row>
    <row r="105" spans="1:51" ht="15.75" thickBot="1" x14ac:dyDescent="0.3">
      <c r="A105" s="591"/>
      <c r="B105" s="15" t="s">
        <v>8</v>
      </c>
      <c r="C105" s="291">
        <f>'11M - LPS'!C105</f>
        <v>2.5222999999999999E-2</v>
      </c>
      <c r="D105" s="291">
        <f>'11M - LPS'!D105</f>
        <v>2.5690999999999999E-2</v>
      </c>
      <c r="E105" s="291">
        <f>'11M - LPS'!E105</f>
        <v>2.9033E-2</v>
      </c>
      <c r="F105" s="291">
        <f>'11M - LPS'!F105</f>
        <v>2.9871000000000002E-2</v>
      </c>
      <c r="G105" s="291">
        <f>'11M - LPS'!G105</f>
        <v>3.3069000000000001E-2</v>
      </c>
      <c r="H105" s="291">
        <f>'11M - LPS'!H105</f>
        <v>6.2137999999999999E-2</v>
      </c>
      <c r="I105" s="291">
        <f>'11M - LPS'!I105</f>
        <v>4.7690999999999997E-2</v>
      </c>
      <c r="J105" s="291">
        <f>'11M - LPS'!J105</f>
        <v>5.2594000000000002E-2</v>
      </c>
      <c r="K105" s="291">
        <f>'11M - LPS'!K105</f>
        <v>5.5275999999999999E-2</v>
      </c>
      <c r="L105" s="291">
        <f>'11M - LPS'!L105</f>
        <v>3.5069000000000003E-2</v>
      </c>
      <c r="M105" s="291">
        <f>'11M - LPS'!M105</f>
        <v>2.9561E-2</v>
      </c>
      <c r="N105" s="291">
        <f>'11M - LPS'!N105</f>
        <v>3.0358E-2</v>
      </c>
      <c r="O105" s="291">
        <f>'11M - LPS'!O105</f>
        <v>2.5222999999999999E-2</v>
      </c>
      <c r="P105" s="291">
        <f>'11M - LPS'!P105</f>
        <v>2.5690999999999999E-2</v>
      </c>
      <c r="Q105" s="354">
        <f>'11M - LPS'!Q105</f>
        <v>3.1767999999999998E-2</v>
      </c>
      <c r="R105" s="354">
        <f>'11M - LPS'!R105</f>
        <v>3.2106000000000003E-2</v>
      </c>
      <c r="S105" s="354">
        <f>'11M - LPS'!S105</f>
        <v>3.3544999999999998E-2</v>
      </c>
      <c r="T105" s="354">
        <f>'11M - LPS'!T105</f>
        <v>6.2475999999999997E-2</v>
      </c>
      <c r="U105" s="354">
        <f>'11M - LPS'!U105</f>
        <v>5.0458000000000003E-2</v>
      </c>
      <c r="V105" s="354">
        <f>'11M - LPS'!V105</f>
        <v>5.7805000000000002E-2</v>
      </c>
      <c r="W105" s="354">
        <f>'11M - LPS'!W105</f>
        <v>5.994E-2</v>
      </c>
      <c r="X105" s="354">
        <f>'11M - LPS'!X105</f>
        <v>3.8202E-2</v>
      </c>
      <c r="Y105" s="354">
        <f>'11M - LPS'!Y105</f>
        <v>3.2143999999999999E-2</v>
      </c>
      <c r="Z105" s="354">
        <f>'11M - LPS'!Z105</f>
        <v>3.3376999999999997E-2</v>
      </c>
      <c r="AA105" s="354">
        <f>'11M - LPS'!AA105</f>
        <v>2.7585999999999999E-2</v>
      </c>
      <c r="AB105" s="354">
        <f>'11M - LPS'!AB105</f>
        <v>2.7536999999999999E-2</v>
      </c>
      <c r="AC105" s="354">
        <f>'11M - LPS'!AC105</f>
        <v>3.1767999999999998E-2</v>
      </c>
      <c r="AD105" s="354">
        <f>'11M - LPS'!AD105</f>
        <v>3.2106000000000003E-2</v>
      </c>
      <c r="AE105" s="354">
        <f>'11M - LPS'!AE105</f>
        <v>3.3544999999999998E-2</v>
      </c>
      <c r="AF105" s="354">
        <f>'11M - LPS'!AF105</f>
        <v>6.2475999999999997E-2</v>
      </c>
      <c r="AG105" s="354">
        <f>'11M - LPS'!AG105</f>
        <v>5.0458000000000003E-2</v>
      </c>
      <c r="AH105" s="354">
        <f>'11M - LPS'!AH105</f>
        <v>5.7805000000000002E-2</v>
      </c>
      <c r="AI105" s="354">
        <f>'11M - LPS'!AI105</f>
        <v>5.994E-2</v>
      </c>
      <c r="AJ105" s="354">
        <f>'11M - LPS'!AJ105</f>
        <v>3.8202E-2</v>
      </c>
      <c r="AK105" s="354">
        <f>'11M - LPS'!AK105</f>
        <v>3.2143999999999999E-2</v>
      </c>
      <c r="AL105" s="354">
        <f>'11M - LPS'!AL105</f>
        <v>3.3376999999999997E-2</v>
      </c>
      <c r="AM105" s="354">
        <f>'11M - LPS'!AM105</f>
        <v>2.7585999999999999E-2</v>
      </c>
      <c r="AN105" s="354">
        <f>'11M - LPS'!AN105</f>
        <v>2.7536999999999999E-2</v>
      </c>
      <c r="AO105" s="354">
        <f>'11M - LPS'!AO105</f>
        <v>3.1767999999999998E-2</v>
      </c>
      <c r="AP105" s="354">
        <f>'11M - LPS'!AP105</f>
        <v>3.2106000000000003E-2</v>
      </c>
      <c r="AQ105" s="354">
        <f>'11M - LPS'!AQ105</f>
        <v>3.3544999999999998E-2</v>
      </c>
      <c r="AR105" s="354">
        <f>'11M - LPS'!AR105</f>
        <v>6.2475999999999997E-2</v>
      </c>
      <c r="AS105" s="354">
        <f>'11M - LPS'!AS105</f>
        <v>5.0458000000000003E-2</v>
      </c>
      <c r="AT105" s="354">
        <f>'11M - LPS'!AT105</f>
        <v>5.7805000000000002E-2</v>
      </c>
      <c r="AU105" s="354">
        <f>'11M - LPS'!AU105</f>
        <v>5.994E-2</v>
      </c>
      <c r="AV105" s="354">
        <f>'11M - LPS'!AV105</f>
        <v>3.8202E-2</v>
      </c>
      <c r="AW105" s="354">
        <f>'11M - LPS'!AW105</f>
        <v>3.2143999999999999E-2</v>
      </c>
      <c r="AX105" s="354">
        <f>'11M - LPS'!AX105</f>
        <v>3.3376999999999997E-2</v>
      </c>
      <c r="AY105" s="354">
        <f>'11M - LPS'!AY105</f>
        <v>2.7585999999999999E-2</v>
      </c>
    </row>
    <row r="106" spans="1:51" ht="15.75" thickBot="1" x14ac:dyDescent="0.3">
      <c r="Q106" s="353" t="s">
        <v>218</v>
      </c>
    </row>
    <row r="107" spans="1:51" x14ac:dyDescent="0.25">
      <c r="A107" s="604" t="s">
        <v>122</v>
      </c>
      <c r="B107" s="606" t="s">
        <v>123</v>
      </c>
      <c r="C107" s="607"/>
      <c r="D107" s="607"/>
      <c r="E107" s="607"/>
      <c r="F107" s="607"/>
      <c r="G107" s="607"/>
      <c r="H107" s="607"/>
      <c r="I107" s="607"/>
      <c r="J107" s="607"/>
      <c r="K107" s="607"/>
      <c r="L107" s="607"/>
      <c r="M107" s="607"/>
      <c r="N107" s="611"/>
      <c r="O107" s="606" t="s">
        <v>123</v>
      </c>
      <c r="P107" s="607"/>
      <c r="Q107" s="607"/>
      <c r="R107" s="607"/>
      <c r="S107" s="607"/>
      <c r="T107" s="607"/>
      <c r="U107" s="607"/>
      <c r="V107" s="607"/>
      <c r="W107" s="607"/>
      <c r="X107" s="607"/>
      <c r="Y107" s="607"/>
      <c r="Z107" s="607"/>
      <c r="AA107" s="606" t="s">
        <v>123</v>
      </c>
      <c r="AB107" s="607"/>
      <c r="AC107" s="607"/>
      <c r="AD107" s="607"/>
      <c r="AE107" s="607"/>
      <c r="AF107" s="607"/>
      <c r="AG107" s="607"/>
      <c r="AH107" s="607"/>
      <c r="AI107" s="607"/>
      <c r="AJ107" s="607"/>
      <c r="AK107" s="607"/>
      <c r="AL107" s="607"/>
      <c r="AM107" s="606" t="s">
        <v>123</v>
      </c>
      <c r="AN107" s="607"/>
      <c r="AO107" s="607"/>
      <c r="AP107" s="607"/>
      <c r="AQ107" s="607"/>
      <c r="AR107" s="607"/>
      <c r="AS107" s="607"/>
      <c r="AT107" s="607"/>
      <c r="AU107" s="607"/>
      <c r="AV107" s="607"/>
      <c r="AW107" s="607"/>
      <c r="AX107" s="607"/>
      <c r="AY107" s="124" t="s">
        <v>123</v>
      </c>
    </row>
    <row r="108" spans="1:51" ht="15.75" thickBot="1" x14ac:dyDescent="0.3">
      <c r="A108" s="605"/>
      <c r="B108" s="608" t="s">
        <v>124</v>
      </c>
      <c r="C108" s="609"/>
      <c r="D108" s="609"/>
      <c r="E108" s="609"/>
      <c r="F108" s="609"/>
      <c r="G108" s="609"/>
      <c r="H108" s="609"/>
      <c r="I108" s="609"/>
      <c r="J108" s="609"/>
      <c r="K108" s="609"/>
      <c r="L108" s="609"/>
      <c r="M108" s="609"/>
      <c r="N108" s="612"/>
      <c r="O108" s="592" t="s">
        <v>220</v>
      </c>
      <c r="P108" s="593"/>
      <c r="Q108" s="593"/>
      <c r="R108" s="593"/>
      <c r="S108" s="593"/>
      <c r="T108" s="593"/>
      <c r="U108" s="593"/>
      <c r="V108" s="593"/>
      <c r="W108" s="593"/>
      <c r="X108" s="593"/>
      <c r="Y108" s="593"/>
      <c r="Z108" s="594"/>
      <c r="AA108" s="592" t="s">
        <v>220</v>
      </c>
      <c r="AB108" s="593"/>
      <c r="AC108" s="593"/>
      <c r="AD108" s="593"/>
      <c r="AE108" s="593"/>
      <c r="AF108" s="593"/>
      <c r="AG108" s="593"/>
      <c r="AH108" s="593"/>
      <c r="AI108" s="593"/>
      <c r="AJ108" s="593"/>
      <c r="AK108" s="593"/>
      <c r="AL108" s="594"/>
      <c r="AM108" s="592" t="s">
        <v>220</v>
      </c>
      <c r="AN108" s="593"/>
      <c r="AO108" s="593"/>
      <c r="AP108" s="593"/>
      <c r="AQ108" s="593"/>
      <c r="AR108" s="593"/>
      <c r="AS108" s="593"/>
      <c r="AT108" s="593"/>
      <c r="AU108" s="593"/>
      <c r="AV108" s="593"/>
      <c r="AW108" s="593"/>
      <c r="AX108" s="594"/>
      <c r="AY108" s="488" t="s">
        <v>220</v>
      </c>
    </row>
    <row r="109" spans="1:51" ht="15.75" thickBot="1" x14ac:dyDescent="0.3">
      <c r="A109" s="599"/>
      <c r="B109" s="258" t="s">
        <v>145</v>
      </c>
      <c r="C109" s="146">
        <f>C$4</f>
        <v>44197</v>
      </c>
      <c r="D109" s="146">
        <f t="shared" ref="D109:AY109" si="87">D$4</f>
        <v>44228</v>
      </c>
      <c r="E109" s="146">
        <f t="shared" si="87"/>
        <v>44256</v>
      </c>
      <c r="F109" s="146">
        <f t="shared" si="87"/>
        <v>44287</v>
      </c>
      <c r="G109" s="146">
        <f t="shared" si="87"/>
        <v>44317</v>
      </c>
      <c r="H109" s="146">
        <f t="shared" si="87"/>
        <v>44348</v>
      </c>
      <c r="I109" s="146">
        <f t="shared" si="87"/>
        <v>44378</v>
      </c>
      <c r="J109" s="146">
        <f t="shared" si="87"/>
        <v>44409</v>
      </c>
      <c r="K109" s="146">
        <f t="shared" si="87"/>
        <v>44440</v>
      </c>
      <c r="L109" s="146">
        <f t="shared" si="87"/>
        <v>44470</v>
      </c>
      <c r="M109" s="146">
        <f t="shared" si="87"/>
        <v>44501</v>
      </c>
      <c r="N109" s="146">
        <f t="shared" si="87"/>
        <v>44531</v>
      </c>
      <c r="O109" s="146">
        <f t="shared" si="87"/>
        <v>44562</v>
      </c>
      <c r="P109" s="146">
        <f t="shared" si="87"/>
        <v>44593</v>
      </c>
      <c r="Q109" s="146">
        <f t="shared" si="87"/>
        <v>44621</v>
      </c>
      <c r="R109" s="146">
        <f t="shared" si="87"/>
        <v>44652</v>
      </c>
      <c r="S109" s="146">
        <f t="shared" si="87"/>
        <v>44682</v>
      </c>
      <c r="T109" s="146">
        <f t="shared" si="87"/>
        <v>44713</v>
      </c>
      <c r="U109" s="146">
        <f t="shared" si="87"/>
        <v>44743</v>
      </c>
      <c r="V109" s="146">
        <f t="shared" si="87"/>
        <v>44774</v>
      </c>
      <c r="W109" s="146">
        <f t="shared" si="87"/>
        <v>44805</v>
      </c>
      <c r="X109" s="146">
        <f t="shared" si="87"/>
        <v>44835</v>
      </c>
      <c r="Y109" s="146">
        <f t="shared" si="87"/>
        <v>44866</v>
      </c>
      <c r="Z109" s="146">
        <f t="shared" si="87"/>
        <v>44896</v>
      </c>
      <c r="AA109" s="146">
        <f t="shared" si="87"/>
        <v>44927</v>
      </c>
      <c r="AB109" s="146">
        <f t="shared" si="87"/>
        <v>44958</v>
      </c>
      <c r="AC109" s="146">
        <f t="shared" si="87"/>
        <v>44986</v>
      </c>
      <c r="AD109" s="146">
        <f t="shared" si="87"/>
        <v>45017</v>
      </c>
      <c r="AE109" s="146">
        <f t="shared" si="87"/>
        <v>45047</v>
      </c>
      <c r="AF109" s="146">
        <f t="shared" si="87"/>
        <v>45078</v>
      </c>
      <c r="AG109" s="146">
        <f t="shared" si="87"/>
        <v>45108</v>
      </c>
      <c r="AH109" s="146">
        <f t="shared" si="87"/>
        <v>45139</v>
      </c>
      <c r="AI109" s="146">
        <f t="shared" si="87"/>
        <v>45170</v>
      </c>
      <c r="AJ109" s="146">
        <f t="shared" si="87"/>
        <v>45200</v>
      </c>
      <c r="AK109" s="146">
        <f t="shared" si="87"/>
        <v>45231</v>
      </c>
      <c r="AL109" s="146">
        <f t="shared" si="87"/>
        <v>45261</v>
      </c>
      <c r="AM109" s="146">
        <f t="shared" si="87"/>
        <v>45292</v>
      </c>
      <c r="AN109" s="146">
        <f t="shared" si="87"/>
        <v>45323</v>
      </c>
      <c r="AO109" s="146">
        <f t="shared" si="87"/>
        <v>45352</v>
      </c>
      <c r="AP109" s="146">
        <f t="shared" si="87"/>
        <v>45383</v>
      </c>
      <c r="AQ109" s="146">
        <f t="shared" si="87"/>
        <v>45413</v>
      </c>
      <c r="AR109" s="146">
        <f t="shared" si="87"/>
        <v>45444</v>
      </c>
      <c r="AS109" s="146">
        <f t="shared" si="87"/>
        <v>45474</v>
      </c>
      <c r="AT109" s="146">
        <f t="shared" si="87"/>
        <v>45505</v>
      </c>
      <c r="AU109" s="146">
        <f t="shared" si="87"/>
        <v>45536</v>
      </c>
      <c r="AV109" s="146">
        <f t="shared" si="87"/>
        <v>45566</v>
      </c>
      <c r="AW109" s="146">
        <f t="shared" si="87"/>
        <v>45597</v>
      </c>
      <c r="AX109" s="146">
        <f t="shared" si="87"/>
        <v>45627</v>
      </c>
      <c r="AY109" s="146">
        <f t="shared" si="87"/>
        <v>45658</v>
      </c>
    </row>
    <row r="110" spans="1:51" x14ac:dyDescent="0.25">
      <c r="A110" s="599"/>
      <c r="B110" s="242" t="s">
        <v>20</v>
      </c>
      <c r="C110" s="293">
        <f>'11M - LPS'!C110</f>
        <v>1.8068591999999987E-2</v>
      </c>
      <c r="D110" s="293">
        <f>'11M - LPS'!D110</f>
        <v>1.8068592000000085E-2</v>
      </c>
      <c r="E110" s="293">
        <f>'11M - LPS'!E110</f>
        <v>1.8068591999999953E-2</v>
      </c>
      <c r="F110" s="293">
        <f>'11M - LPS'!F110</f>
        <v>1.8068592000000015E-2</v>
      </c>
      <c r="G110" s="293">
        <f>'11M - LPS'!G110</f>
        <v>1.8068591999999987E-2</v>
      </c>
      <c r="H110" s="293">
        <f>'11M - LPS'!H110</f>
        <v>1.9927983999999961E-2</v>
      </c>
      <c r="I110" s="293">
        <f>'11M - LPS'!I110</f>
        <v>1.9927983999999899E-2</v>
      </c>
      <c r="J110" s="293">
        <f>'11M - LPS'!J110</f>
        <v>1.9927983999999885E-2</v>
      </c>
      <c r="K110" s="293">
        <f>'11M - LPS'!K110</f>
        <v>1.9927983999999864E-2</v>
      </c>
      <c r="L110" s="293">
        <f>'11M - LPS'!L110</f>
        <v>1.8068591999999946E-2</v>
      </c>
      <c r="M110" s="293">
        <f>'11M - LPS'!M110</f>
        <v>1.8068592000000057E-2</v>
      </c>
      <c r="N110" s="293">
        <f>'11M - LPS'!N110</f>
        <v>1.8068591999999987E-2</v>
      </c>
      <c r="O110" s="293">
        <f>'11M - LPS'!O110</f>
        <v>1.8068591999999987E-2</v>
      </c>
      <c r="P110" s="293">
        <f>'11M - LPS'!P110</f>
        <v>1.8068592000000085E-2</v>
      </c>
      <c r="Q110" s="356">
        <f>'11M - LPS'!Q110</f>
        <v>2.3323293010974844E-2</v>
      </c>
      <c r="R110" s="356">
        <f>'11M - LPS'!R110</f>
        <v>2.321311884647274E-2</v>
      </c>
      <c r="S110" s="356">
        <f>'11M - LPS'!S110</f>
        <v>2.3731198013184747E-2</v>
      </c>
      <c r="T110" s="356">
        <f>'11M - LPS'!T110</f>
        <v>2.8606933470298294E-2</v>
      </c>
      <c r="U110" s="356">
        <f>'11M - LPS'!U110</f>
        <v>2.8564986216861803E-2</v>
      </c>
      <c r="V110" s="356">
        <f>'11M - LPS'!V110</f>
        <v>2.8751866812939862E-2</v>
      </c>
      <c r="W110" s="356">
        <f>'11M - LPS'!W110</f>
        <v>2.8775609433120838E-2</v>
      </c>
      <c r="X110" s="356">
        <f>'11M - LPS'!X110</f>
        <v>2.4342465668949754E-2</v>
      </c>
      <c r="Y110" s="356">
        <f>'11M - LPS'!Y110</f>
        <v>2.3979947761775908E-2</v>
      </c>
      <c r="Z110" s="356">
        <f>'11M - LPS'!Z110</f>
        <v>2.3694199590883661E-2</v>
      </c>
      <c r="AA110" s="356">
        <f>'11M - LPS'!AA110</f>
        <v>2.3113770630064437E-2</v>
      </c>
      <c r="AB110" s="356">
        <f>'11M - LPS'!AB110</f>
        <v>2.308480619226886E-2</v>
      </c>
      <c r="AC110" s="356">
        <f>'11M - LPS'!AC110</f>
        <v>2.3323293010974844E-2</v>
      </c>
      <c r="AD110" s="356">
        <f>'11M - LPS'!AD110</f>
        <v>2.321311884647274E-2</v>
      </c>
      <c r="AE110" s="356">
        <f>'11M - LPS'!AE110</f>
        <v>2.3731198013184747E-2</v>
      </c>
      <c r="AF110" s="356">
        <f>'11M - LPS'!AF110</f>
        <v>2.8606933470298294E-2</v>
      </c>
      <c r="AG110" s="356">
        <f>'11M - LPS'!AG110</f>
        <v>2.8564986216861803E-2</v>
      </c>
      <c r="AH110" s="356">
        <f>'11M - LPS'!AH110</f>
        <v>2.8751866812939862E-2</v>
      </c>
      <c r="AI110" s="356">
        <f>'11M - LPS'!AI110</f>
        <v>2.8775609433120838E-2</v>
      </c>
      <c r="AJ110" s="356">
        <f>'11M - LPS'!AJ110</f>
        <v>2.4342465668949754E-2</v>
      </c>
      <c r="AK110" s="356">
        <f>'11M - LPS'!AK110</f>
        <v>2.3979947761775908E-2</v>
      </c>
      <c r="AL110" s="356">
        <f>'11M - LPS'!AL110</f>
        <v>2.3694199590883661E-2</v>
      </c>
      <c r="AM110" s="356">
        <f>'11M - LPS'!AM110</f>
        <v>2.3113770630064437E-2</v>
      </c>
      <c r="AN110" s="356">
        <f>'11M - LPS'!AN110</f>
        <v>2.308480619226886E-2</v>
      </c>
      <c r="AO110" s="356">
        <f>'11M - LPS'!AO110</f>
        <v>2.3323293010974844E-2</v>
      </c>
      <c r="AP110" s="356">
        <f>'11M - LPS'!AP110</f>
        <v>2.321311884647274E-2</v>
      </c>
      <c r="AQ110" s="356">
        <f>'11M - LPS'!AQ110</f>
        <v>2.3731198013184747E-2</v>
      </c>
      <c r="AR110" s="356">
        <f>'11M - LPS'!AR110</f>
        <v>2.8606933470298294E-2</v>
      </c>
      <c r="AS110" s="356">
        <f>'11M - LPS'!AS110</f>
        <v>2.8564986216861803E-2</v>
      </c>
      <c r="AT110" s="356">
        <f>'11M - LPS'!AT110</f>
        <v>2.8751866812939862E-2</v>
      </c>
      <c r="AU110" s="356">
        <f>'11M - LPS'!AU110</f>
        <v>2.8775609433120838E-2</v>
      </c>
      <c r="AV110" s="356">
        <f>'11M - LPS'!AV110</f>
        <v>2.4342465668949754E-2</v>
      </c>
      <c r="AW110" s="356">
        <f>'11M - LPS'!AW110</f>
        <v>2.3979947761775908E-2</v>
      </c>
      <c r="AX110" s="356">
        <f>'11M - LPS'!AX110</f>
        <v>2.3694199590883661E-2</v>
      </c>
      <c r="AY110" s="356">
        <f>'11M - LPS'!AY110</f>
        <v>2.3113770630064437E-2</v>
      </c>
    </row>
    <row r="111" spans="1:51" x14ac:dyDescent="0.25">
      <c r="A111" s="599"/>
      <c r="B111" s="242" t="s">
        <v>0</v>
      </c>
      <c r="C111" s="293">
        <f>'11M - LPS'!C111</f>
        <v>1.8068591999999987E-2</v>
      </c>
      <c r="D111" s="293">
        <f>'11M - LPS'!D111</f>
        <v>1.8068592000000085E-2</v>
      </c>
      <c r="E111" s="293">
        <f>'11M - LPS'!E111</f>
        <v>1.8068591999999953E-2</v>
      </c>
      <c r="F111" s="293">
        <f>'11M - LPS'!F111</f>
        <v>1.8068592000000015E-2</v>
      </c>
      <c r="G111" s="293">
        <f>'11M - LPS'!G111</f>
        <v>1.8068591999999987E-2</v>
      </c>
      <c r="H111" s="293">
        <f>'11M - LPS'!H111</f>
        <v>1.9927983999999961E-2</v>
      </c>
      <c r="I111" s="293">
        <f>'11M - LPS'!I111</f>
        <v>1.9927983999999899E-2</v>
      </c>
      <c r="J111" s="293">
        <f>'11M - LPS'!J111</f>
        <v>1.9927983999999885E-2</v>
      </c>
      <c r="K111" s="293">
        <f>'11M - LPS'!K111</f>
        <v>1.9927983999999864E-2</v>
      </c>
      <c r="L111" s="293">
        <f>'11M - LPS'!L111</f>
        <v>1.8068591999999946E-2</v>
      </c>
      <c r="M111" s="293">
        <f>'11M - LPS'!M111</f>
        <v>1.8068592000000057E-2</v>
      </c>
      <c r="N111" s="293">
        <f>'11M - LPS'!N111</f>
        <v>1.8068591999999987E-2</v>
      </c>
      <c r="O111" s="293">
        <f>'11M - LPS'!O111</f>
        <v>1.8068591999999987E-2</v>
      </c>
      <c r="P111" s="293">
        <f>'11M - LPS'!P111</f>
        <v>1.8068592000000085E-2</v>
      </c>
      <c r="Q111" s="356">
        <f>'11M - LPS'!Q111</f>
        <v>2.3897068756414595E-2</v>
      </c>
      <c r="R111" s="356">
        <f>'11M - LPS'!R111</f>
        <v>2.3313829526834466E-2</v>
      </c>
      <c r="S111" s="356">
        <f>'11M - LPS'!S111</f>
        <v>2.4964802170357413E-2</v>
      </c>
      <c r="T111" s="356">
        <f>'11M - LPS'!T111</f>
        <v>3.0465985850291009E-2</v>
      </c>
      <c r="U111" s="356">
        <f>'11M - LPS'!U111</f>
        <v>2.9429483128265644E-2</v>
      </c>
      <c r="V111" s="356">
        <f>'11M - LPS'!V111</f>
        <v>3.0170369015297571E-2</v>
      </c>
      <c r="W111" s="356">
        <f>'11M - LPS'!W111</f>
        <v>3.0665536551498451E-2</v>
      </c>
      <c r="X111" s="356">
        <f>'11M - LPS'!X111</f>
        <v>2.4164472689335421E-2</v>
      </c>
      <c r="Y111" s="356">
        <f>'11M - LPS'!Y111</f>
        <v>2.5294903153218563E-2</v>
      </c>
      <c r="Z111" s="356">
        <f>'11M - LPS'!Z111</f>
        <v>2.3471402778603406E-2</v>
      </c>
      <c r="AA111" s="356">
        <f>'11M - LPS'!AA111</f>
        <v>2.4146888775834336E-2</v>
      </c>
      <c r="AB111" s="356">
        <f>'11M - LPS'!AB111</f>
        <v>2.4000297678319994E-2</v>
      </c>
      <c r="AC111" s="356">
        <f>'11M - LPS'!AC111</f>
        <v>2.3897068756414595E-2</v>
      </c>
      <c r="AD111" s="356">
        <f>'11M - LPS'!AD111</f>
        <v>2.3313829526834466E-2</v>
      </c>
      <c r="AE111" s="356">
        <f>'11M - LPS'!AE111</f>
        <v>2.4964802170357413E-2</v>
      </c>
      <c r="AF111" s="356">
        <f>'11M - LPS'!AF111</f>
        <v>3.0465985850291009E-2</v>
      </c>
      <c r="AG111" s="356">
        <f>'11M - LPS'!AG111</f>
        <v>2.9429483128265644E-2</v>
      </c>
      <c r="AH111" s="356">
        <f>'11M - LPS'!AH111</f>
        <v>3.0170369015297571E-2</v>
      </c>
      <c r="AI111" s="356">
        <f>'11M - LPS'!AI111</f>
        <v>3.0665536551498451E-2</v>
      </c>
      <c r="AJ111" s="356">
        <f>'11M - LPS'!AJ111</f>
        <v>2.4164472689335421E-2</v>
      </c>
      <c r="AK111" s="356">
        <f>'11M - LPS'!AK111</f>
        <v>2.5294903153218563E-2</v>
      </c>
      <c r="AL111" s="356">
        <f>'11M - LPS'!AL111</f>
        <v>2.3471402778603406E-2</v>
      </c>
      <c r="AM111" s="356">
        <f>'11M - LPS'!AM111</f>
        <v>2.4146888775834336E-2</v>
      </c>
      <c r="AN111" s="356">
        <f>'11M - LPS'!AN111</f>
        <v>2.4000297678319994E-2</v>
      </c>
      <c r="AO111" s="356">
        <f>'11M - LPS'!AO111</f>
        <v>2.3897068756414595E-2</v>
      </c>
      <c r="AP111" s="356">
        <f>'11M - LPS'!AP111</f>
        <v>2.3313829526834466E-2</v>
      </c>
      <c r="AQ111" s="356">
        <f>'11M - LPS'!AQ111</f>
        <v>2.4964802170357413E-2</v>
      </c>
      <c r="AR111" s="356">
        <f>'11M - LPS'!AR111</f>
        <v>3.0465985850291009E-2</v>
      </c>
      <c r="AS111" s="356">
        <f>'11M - LPS'!AS111</f>
        <v>2.9429483128265644E-2</v>
      </c>
      <c r="AT111" s="356">
        <f>'11M - LPS'!AT111</f>
        <v>3.0170369015297571E-2</v>
      </c>
      <c r="AU111" s="356">
        <f>'11M - LPS'!AU111</f>
        <v>3.0665536551498451E-2</v>
      </c>
      <c r="AV111" s="356">
        <f>'11M - LPS'!AV111</f>
        <v>2.4164472689335421E-2</v>
      </c>
      <c r="AW111" s="356">
        <f>'11M - LPS'!AW111</f>
        <v>2.5294903153218563E-2</v>
      </c>
      <c r="AX111" s="356">
        <f>'11M - LPS'!AX111</f>
        <v>2.3471402778603406E-2</v>
      </c>
      <c r="AY111" s="356">
        <f>'11M - LPS'!AY111</f>
        <v>2.4146888775834336E-2</v>
      </c>
    </row>
    <row r="112" spans="1:51" x14ac:dyDescent="0.25">
      <c r="A112" s="599"/>
      <c r="B112" s="242" t="s">
        <v>21</v>
      </c>
      <c r="C112" s="293">
        <f>'11M - LPS'!C112</f>
        <v>1.8068591999999987E-2</v>
      </c>
      <c r="D112" s="293">
        <f>'11M - LPS'!D112</f>
        <v>1.8068592000000085E-2</v>
      </c>
      <c r="E112" s="293">
        <f>'11M - LPS'!E112</f>
        <v>1.8068591999999953E-2</v>
      </c>
      <c r="F112" s="293">
        <f>'11M - LPS'!F112</f>
        <v>1.8068592000000015E-2</v>
      </c>
      <c r="G112" s="293">
        <f>'11M - LPS'!G112</f>
        <v>1.8068591999999987E-2</v>
      </c>
      <c r="H112" s="293">
        <f>'11M - LPS'!H112</f>
        <v>1.9927983999999961E-2</v>
      </c>
      <c r="I112" s="293">
        <f>'11M - LPS'!I112</f>
        <v>1.9927983999999899E-2</v>
      </c>
      <c r="J112" s="293">
        <f>'11M - LPS'!J112</f>
        <v>1.9927983999999885E-2</v>
      </c>
      <c r="K112" s="293">
        <f>'11M - LPS'!K112</f>
        <v>1.9927983999999864E-2</v>
      </c>
      <c r="L112" s="293">
        <f>'11M - LPS'!L112</f>
        <v>1.8068591999999946E-2</v>
      </c>
      <c r="M112" s="293">
        <f>'11M - LPS'!M112</f>
        <v>1.8068592000000057E-2</v>
      </c>
      <c r="N112" s="293">
        <f>'11M - LPS'!N112</f>
        <v>1.8068591999999987E-2</v>
      </c>
      <c r="O112" s="293">
        <f>'11M - LPS'!O112</f>
        <v>1.8068591999999987E-2</v>
      </c>
      <c r="P112" s="293">
        <f>'11M - LPS'!P112</f>
        <v>1.8068592000000085E-2</v>
      </c>
      <c r="Q112" s="356">
        <f>'11M - LPS'!Q112</f>
        <v>2.3858274435910272E-2</v>
      </c>
      <c r="R112" s="356">
        <f>'11M - LPS'!R112</f>
        <v>2.39077296305596E-2</v>
      </c>
      <c r="S112" s="356">
        <f>'11M - LPS'!S112</f>
        <v>2.4119712018997624E-2</v>
      </c>
      <c r="T112" s="356">
        <f>'11M - LPS'!T112</f>
        <v>2.9277192076420381E-2</v>
      </c>
      <c r="U112" s="356">
        <f>'11M - LPS'!U112</f>
        <v>2.8557701019953176E-2</v>
      </c>
      <c r="V112" s="356">
        <f>'11M - LPS'!V112</f>
        <v>2.9111380293825227E-2</v>
      </c>
      <c r="W112" s="356">
        <f>'11M - LPS'!W112</f>
        <v>2.9351548036595759E-2</v>
      </c>
      <c r="X112" s="356">
        <f>'11M - LPS'!X112</f>
        <v>2.483647013594974E-2</v>
      </c>
      <c r="Y112" s="356">
        <f>'11M - LPS'!Y112</f>
        <v>2.3987366067580219E-2</v>
      </c>
      <c r="Z112" s="356">
        <f>'11M - LPS'!Z112</f>
        <v>2.4089378913695021E-2</v>
      </c>
      <c r="AA112" s="356">
        <f>'11M - LPS'!AA112</f>
        <v>2.3035856275064787E-2</v>
      </c>
      <c r="AB112" s="356">
        <f>'11M - LPS'!AB112</f>
        <v>2.3018097097034521E-2</v>
      </c>
      <c r="AC112" s="356">
        <f>'11M - LPS'!AC112</f>
        <v>2.3858274435910272E-2</v>
      </c>
      <c r="AD112" s="356">
        <f>'11M - LPS'!AD112</f>
        <v>2.39077296305596E-2</v>
      </c>
      <c r="AE112" s="356">
        <f>'11M - LPS'!AE112</f>
        <v>2.4119712018997624E-2</v>
      </c>
      <c r="AF112" s="356">
        <f>'11M - LPS'!AF112</f>
        <v>2.9277192076420381E-2</v>
      </c>
      <c r="AG112" s="356">
        <f>'11M - LPS'!AG112</f>
        <v>2.8557701019953176E-2</v>
      </c>
      <c r="AH112" s="356">
        <f>'11M - LPS'!AH112</f>
        <v>2.9111380293825227E-2</v>
      </c>
      <c r="AI112" s="356">
        <f>'11M - LPS'!AI112</f>
        <v>2.9351548036595759E-2</v>
      </c>
      <c r="AJ112" s="356">
        <f>'11M - LPS'!AJ112</f>
        <v>2.483647013594974E-2</v>
      </c>
      <c r="AK112" s="356">
        <f>'11M - LPS'!AK112</f>
        <v>2.3987366067580219E-2</v>
      </c>
      <c r="AL112" s="356">
        <f>'11M - LPS'!AL112</f>
        <v>2.4089378913695021E-2</v>
      </c>
      <c r="AM112" s="356">
        <f>'11M - LPS'!AM112</f>
        <v>2.3035856275064787E-2</v>
      </c>
      <c r="AN112" s="356">
        <f>'11M - LPS'!AN112</f>
        <v>2.3018097097034521E-2</v>
      </c>
      <c r="AO112" s="356">
        <f>'11M - LPS'!AO112</f>
        <v>2.3858274435910272E-2</v>
      </c>
      <c r="AP112" s="356">
        <f>'11M - LPS'!AP112</f>
        <v>2.39077296305596E-2</v>
      </c>
      <c r="AQ112" s="356">
        <f>'11M - LPS'!AQ112</f>
        <v>2.4119712018997624E-2</v>
      </c>
      <c r="AR112" s="356">
        <f>'11M - LPS'!AR112</f>
        <v>2.9277192076420381E-2</v>
      </c>
      <c r="AS112" s="356">
        <f>'11M - LPS'!AS112</f>
        <v>2.8557701019953176E-2</v>
      </c>
      <c r="AT112" s="356">
        <f>'11M - LPS'!AT112</f>
        <v>2.9111380293825227E-2</v>
      </c>
      <c r="AU112" s="356">
        <f>'11M - LPS'!AU112</f>
        <v>2.9351548036595759E-2</v>
      </c>
      <c r="AV112" s="356">
        <f>'11M - LPS'!AV112</f>
        <v>2.483647013594974E-2</v>
      </c>
      <c r="AW112" s="356">
        <f>'11M - LPS'!AW112</f>
        <v>2.3987366067580219E-2</v>
      </c>
      <c r="AX112" s="356">
        <f>'11M - LPS'!AX112</f>
        <v>2.4089378913695021E-2</v>
      </c>
      <c r="AY112" s="356">
        <f>'11M - LPS'!AY112</f>
        <v>2.3035856275064787E-2</v>
      </c>
    </row>
    <row r="113" spans="1:51" x14ac:dyDescent="0.25">
      <c r="A113" s="599"/>
      <c r="B113" s="242" t="s">
        <v>1</v>
      </c>
      <c r="C113" s="293">
        <f>'11M - LPS'!C113</f>
        <v>1.8068591999999987E-2</v>
      </c>
      <c r="D113" s="293">
        <f>'11M - LPS'!D113</f>
        <v>1.8068592000000085E-2</v>
      </c>
      <c r="E113" s="293">
        <f>'11M - LPS'!E113</f>
        <v>1.8068591999999953E-2</v>
      </c>
      <c r="F113" s="293">
        <f>'11M - LPS'!F113</f>
        <v>1.8068592000000015E-2</v>
      </c>
      <c r="G113" s="293">
        <f>'11M - LPS'!G113</f>
        <v>1.8068591999999987E-2</v>
      </c>
      <c r="H113" s="293">
        <f>'11M - LPS'!H113</f>
        <v>1.9927983999999961E-2</v>
      </c>
      <c r="I113" s="293">
        <f>'11M - LPS'!I113</f>
        <v>1.9927983999999899E-2</v>
      </c>
      <c r="J113" s="293">
        <f>'11M - LPS'!J113</f>
        <v>1.9927983999999885E-2</v>
      </c>
      <c r="K113" s="293">
        <f>'11M - LPS'!K113</f>
        <v>1.9927983999999864E-2</v>
      </c>
      <c r="L113" s="293">
        <f>'11M - LPS'!L113</f>
        <v>1.8068591999999946E-2</v>
      </c>
      <c r="M113" s="293">
        <f>'11M - LPS'!M113</f>
        <v>1.8068592000000057E-2</v>
      </c>
      <c r="N113" s="293">
        <f>'11M - LPS'!N113</f>
        <v>1.8068591999999987E-2</v>
      </c>
      <c r="O113" s="293">
        <f>'11M - LPS'!O113</f>
        <v>1.8068591999999987E-2</v>
      </c>
      <c r="P113" s="293">
        <f>'11M - LPS'!P113</f>
        <v>1.8068592000000085E-2</v>
      </c>
      <c r="Q113" s="356">
        <f>'11M - LPS'!Q113</f>
        <v>2.0648262403999099E-2</v>
      </c>
      <c r="R113" s="356">
        <f>'11M - LPS'!R113</f>
        <v>2.3438898061895055E-2</v>
      </c>
      <c r="S113" s="356">
        <f>'11M - LPS'!S113</f>
        <v>2.5988402964995303E-2</v>
      </c>
      <c r="T113" s="356">
        <f>'11M - LPS'!T113</f>
        <v>3.053153206925488E-2</v>
      </c>
      <c r="U113" s="356">
        <f>'11M - LPS'!U113</f>
        <v>2.9464928594527161E-2</v>
      </c>
      <c r="V113" s="356">
        <f>'11M - LPS'!V113</f>
        <v>3.0211763272592014E-2</v>
      </c>
      <c r="W113" s="356">
        <f>'11M - LPS'!W113</f>
        <v>3.0933268689587849E-2</v>
      </c>
      <c r="X113" s="356">
        <f>'11M - LPS'!X113</f>
        <v>2.4129610294570381E-2</v>
      </c>
      <c r="Y113" s="356">
        <f>'11M - LPS'!Y113</f>
        <v>2.0648262403999099E-2</v>
      </c>
      <c r="Z113" s="356">
        <f>'11M - LPS'!Z113</f>
        <v>2.0648262403999799E-2</v>
      </c>
      <c r="AA113" s="356">
        <f>'11M - LPS'!AA113</f>
        <v>2.0648262404000001E-2</v>
      </c>
      <c r="AB113" s="356">
        <f>'11M - LPS'!AB113</f>
        <v>2.0648262404000101E-2</v>
      </c>
      <c r="AC113" s="356">
        <f>'11M - LPS'!AC113</f>
        <v>2.0648262403999099E-2</v>
      </c>
      <c r="AD113" s="356">
        <f>'11M - LPS'!AD113</f>
        <v>2.3438898061895055E-2</v>
      </c>
      <c r="AE113" s="356">
        <f>'11M - LPS'!AE113</f>
        <v>2.5988402964995303E-2</v>
      </c>
      <c r="AF113" s="356">
        <f>'11M - LPS'!AF113</f>
        <v>3.053153206925488E-2</v>
      </c>
      <c r="AG113" s="356">
        <f>'11M - LPS'!AG113</f>
        <v>2.9464928594527161E-2</v>
      </c>
      <c r="AH113" s="356">
        <f>'11M - LPS'!AH113</f>
        <v>3.0211763272592014E-2</v>
      </c>
      <c r="AI113" s="356">
        <f>'11M - LPS'!AI113</f>
        <v>3.0933268689587849E-2</v>
      </c>
      <c r="AJ113" s="356">
        <f>'11M - LPS'!AJ113</f>
        <v>2.4129610294570381E-2</v>
      </c>
      <c r="AK113" s="356">
        <f>'11M - LPS'!AK113</f>
        <v>2.0648262403999099E-2</v>
      </c>
      <c r="AL113" s="356">
        <f>'11M - LPS'!AL113</f>
        <v>2.0648262403999799E-2</v>
      </c>
      <c r="AM113" s="356">
        <f>'11M - LPS'!AM113</f>
        <v>2.0648262404000001E-2</v>
      </c>
      <c r="AN113" s="356">
        <f>'11M - LPS'!AN113</f>
        <v>2.0648262404000101E-2</v>
      </c>
      <c r="AO113" s="356">
        <f>'11M - LPS'!AO113</f>
        <v>2.0648262403999099E-2</v>
      </c>
      <c r="AP113" s="356">
        <f>'11M - LPS'!AP113</f>
        <v>2.3438898061895055E-2</v>
      </c>
      <c r="AQ113" s="356">
        <f>'11M - LPS'!AQ113</f>
        <v>2.5988402964995303E-2</v>
      </c>
      <c r="AR113" s="356">
        <f>'11M - LPS'!AR113</f>
        <v>3.053153206925488E-2</v>
      </c>
      <c r="AS113" s="356">
        <f>'11M - LPS'!AS113</f>
        <v>2.9464928594527161E-2</v>
      </c>
      <c r="AT113" s="356">
        <f>'11M - LPS'!AT113</f>
        <v>3.0211763272592014E-2</v>
      </c>
      <c r="AU113" s="356">
        <f>'11M - LPS'!AU113</f>
        <v>3.0933268689587849E-2</v>
      </c>
      <c r="AV113" s="356">
        <f>'11M - LPS'!AV113</f>
        <v>2.4129610294570381E-2</v>
      </c>
      <c r="AW113" s="356">
        <f>'11M - LPS'!AW113</f>
        <v>2.0648262403999099E-2</v>
      </c>
      <c r="AX113" s="356">
        <f>'11M - LPS'!AX113</f>
        <v>2.0648262403999799E-2</v>
      </c>
      <c r="AY113" s="356">
        <f>'11M - LPS'!AY113</f>
        <v>2.0648262404000001E-2</v>
      </c>
    </row>
    <row r="114" spans="1:51" x14ac:dyDescent="0.25">
      <c r="A114" s="599"/>
      <c r="B114" s="242" t="s">
        <v>22</v>
      </c>
      <c r="C114" s="293">
        <f>'11M - LPS'!C114</f>
        <v>1.8068591999999987E-2</v>
      </c>
      <c r="D114" s="293">
        <f>'11M - LPS'!D114</f>
        <v>1.8068592000000085E-2</v>
      </c>
      <c r="E114" s="293">
        <f>'11M - LPS'!E114</f>
        <v>1.8068591999999953E-2</v>
      </c>
      <c r="F114" s="293">
        <f>'11M - LPS'!F114</f>
        <v>1.8068592000000015E-2</v>
      </c>
      <c r="G114" s="293">
        <f>'11M - LPS'!G114</f>
        <v>1.8068591999999987E-2</v>
      </c>
      <c r="H114" s="293">
        <f>'11M - LPS'!H114</f>
        <v>1.9927983999999961E-2</v>
      </c>
      <c r="I114" s="293">
        <f>'11M - LPS'!I114</f>
        <v>1.9927983999999899E-2</v>
      </c>
      <c r="J114" s="293">
        <f>'11M - LPS'!J114</f>
        <v>1.9927983999999885E-2</v>
      </c>
      <c r="K114" s="293">
        <f>'11M - LPS'!K114</f>
        <v>1.9927983999999864E-2</v>
      </c>
      <c r="L114" s="293">
        <f>'11M - LPS'!L114</f>
        <v>1.8068591999999946E-2</v>
      </c>
      <c r="M114" s="293">
        <f>'11M - LPS'!M114</f>
        <v>1.8068592000000057E-2</v>
      </c>
      <c r="N114" s="293">
        <f>'11M - LPS'!N114</f>
        <v>1.8068591999999987E-2</v>
      </c>
      <c r="O114" s="293">
        <f>'11M - LPS'!O114</f>
        <v>1.8068591999999987E-2</v>
      </c>
      <c r="P114" s="293">
        <f>'11M - LPS'!P114</f>
        <v>1.8068592000000085E-2</v>
      </c>
      <c r="Q114" s="356">
        <f>'11M - LPS'!Q114</f>
        <v>2.0737176729359496E-2</v>
      </c>
      <c r="R114" s="356">
        <f>'11M - LPS'!R114</f>
        <v>2.1123166806762524E-2</v>
      </c>
      <c r="S114" s="356">
        <f>'11M - LPS'!S114</f>
        <v>2.0745647548548931E-2</v>
      </c>
      <c r="T114" s="356">
        <f>'11M - LPS'!T114</f>
        <v>2.2660656295062944E-2</v>
      </c>
      <c r="U114" s="356">
        <f>'11M - LPS'!U114</f>
        <v>2.2465007168238151E-2</v>
      </c>
      <c r="V114" s="356">
        <f>'11M - LPS'!V114</f>
        <v>2.2703118412978698E-2</v>
      </c>
      <c r="W114" s="356">
        <f>'11M - LPS'!W114</f>
        <v>2.2685874534225599E-2</v>
      </c>
      <c r="X114" s="356">
        <f>'11M - LPS'!X114</f>
        <v>2.0737970520331724E-2</v>
      </c>
      <c r="Y114" s="356">
        <f>'11M - LPS'!Y114</f>
        <v>2.0658111937576471E-2</v>
      </c>
      <c r="Z114" s="356">
        <f>'11M - LPS'!Z114</f>
        <v>2.0722868298511984E-2</v>
      </c>
      <c r="AA114" s="356">
        <f>'11M - LPS'!AA114</f>
        <v>2.1190254124629451E-2</v>
      </c>
      <c r="AB114" s="356">
        <f>'11M - LPS'!AB114</f>
        <v>2.1152137229698852E-2</v>
      </c>
      <c r="AC114" s="356">
        <f>'11M - LPS'!AC114</f>
        <v>2.0737176729359496E-2</v>
      </c>
      <c r="AD114" s="356">
        <f>'11M - LPS'!AD114</f>
        <v>2.1123166806762524E-2</v>
      </c>
      <c r="AE114" s="356">
        <f>'11M - LPS'!AE114</f>
        <v>2.0745647548548931E-2</v>
      </c>
      <c r="AF114" s="356">
        <f>'11M - LPS'!AF114</f>
        <v>2.2660656295062944E-2</v>
      </c>
      <c r="AG114" s="356">
        <f>'11M - LPS'!AG114</f>
        <v>2.2465007168238151E-2</v>
      </c>
      <c r="AH114" s="356">
        <f>'11M - LPS'!AH114</f>
        <v>2.2703118412978698E-2</v>
      </c>
      <c r="AI114" s="356">
        <f>'11M - LPS'!AI114</f>
        <v>2.2685874534225599E-2</v>
      </c>
      <c r="AJ114" s="356">
        <f>'11M - LPS'!AJ114</f>
        <v>2.0737970520331724E-2</v>
      </c>
      <c r="AK114" s="356">
        <f>'11M - LPS'!AK114</f>
        <v>2.0658111937576471E-2</v>
      </c>
      <c r="AL114" s="356">
        <f>'11M - LPS'!AL114</f>
        <v>2.0722868298511984E-2</v>
      </c>
      <c r="AM114" s="356">
        <f>'11M - LPS'!AM114</f>
        <v>2.1190254124629451E-2</v>
      </c>
      <c r="AN114" s="356">
        <f>'11M - LPS'!AN114</f>
        <v>2.1152137229698852E-2</v>
      </c>
      <c r="AO114" s="356">
        <f>'11M - LPS'!AO114</f>
        <v>2.0737176729359496E-2</v>
      </c>
      <c r="AP114" s="356">
        <f>'11M - LPS'!AP114</f>
        <v>2.1123166806762524E-2</v>
      </c>
      <c r="AQ114" s="356">
        <f>'11M - LPS'!AQ114</f>
        <v>2.0745647548548931E-2</v>
      </c>
      <c r="AR114" s="356">
        <f>'11M - LPS'!AR114</f>
        <v>2.2660656295062944E-2</v>
      </c>
      <c r="AS114" s="356">
        <f>'11M - LPS'!AS114</f>
        <v>2.2465007168238151E-2</v>
      </c>
      <c r="AT114" s="356">
        <f>'11M - LPS'!AT114</f>
        <v>2.2703118412978698E-2</v>
      </c>
      <c r="AU114" s="356">
        <f>'11M - LPS'!AU114</f>
        <v>2.2685874534225599E-2</v>
      </c>
      <c r="AV114" s="356">
        <f>'11M - LPS'!AV114</f>
        <v>2.0737970520331724E-2</v>
      </c>
      <c r="AW114" s="356">
        <f>'11M - LPS'!AW114</f>
        <v>2.0658111937576471E-2</v>
      </c>
      <c r="AX114" s="356">
        <f>'11M - LPS'!AX114</f>
        <v>2.0722868298511984E-2</v>
      </c>
      <c r="AY114" s="356">
        <f>'11M - LPS'!AY114</f>
        <v>2.1190254124629451E-2</v>
      </c>
    </row>
    <row r="115" spans="1:51" x14ac:dyDescent="0.25">
      <c r="A115" s="599"/>
      <c r="B115" s="77" t="s">
        <v>9</v>
      </c>
      <c r="C115" s="293">
        <f>'11M - LPS'!C115</f>
        <v>1.8068591999999987E-2</v>
      </c>
      <c r="D115" s="293">
        <f>'11M - LPS'!D115</f>
        <v>1.8068592000000085E-2</v>
      </c>
      <c r="E115" s="293">
        <f>'11M - LPS'!E115</f>
        <v>1.8068591999999953E-2</v>
      </c>
      <c r="F115" s="293">
        <f>'11M - LPS'!F115</f>
        <v>1.8068592000000015E-2</v>
      </c>
      <c r="G115" s="293">
        <f>'11M - LPS'!G115</f>
        <v>1.8068591999999987E-2</v>
      </c>
      <c r="H115" s="293">
        <f>'11M - LPS'!H115</f>
        <v>1.9927983999999961E-2</v>
      </c>
      <c r="I115" s="293">
        <f>'11M - LPS'!I115</f>
        <v>1.9927983999999899E-2</v>
      </c>
      <c r="J115" s="293">
        <f>'11M - LPS'!J115</f>
        <v>1.9927983999999885E-2</v>
      </c>
      <c r="K115" s="293">
        <f>'11M - LPS'!K115</f>
        <v>1.9927983999999864E-2</v>
      </c>
      <c r="L115" s="293">
        <f>'11M - LPS'!L115</f>
        <v>1.8068591999999946E-2</v>
      </c>
      <c r="M115" s="293">
        <f>'11M - LPS'!M115</f>
        <v>1.8068592000000057E-2</v>
      </c>
      <c r="N115" s="293">
        <f>'11M - LPS'!N115</f>
        <v>1.8068591999999987E-2</v>
      </c>
      <c r="O115" s="293">
        <f>'11M - LPS'!O115</f>
        <v>1.8068591999999987E-2</v>
      </c>
      <c r="P115" s="293">
        <f>'11M - LPS'!P115</f>
        <v>1.8068592000000085E-2</v>
      </c>
      <c r="Q115" s="356">
        <f>'11M - LPS'!Q115</f>
        <v>2.397468672158775E-2</v>
      </c>
      <c r="R115" s="356">
        <f>'11M - LPS'!R115</f>
        <v>2.3957072804052647E-2</v>
      </c>
      <c r="S115" s="356">
        <f>'11M - LPS'!S115</f>
        <v>2.3454344374147309E-2</v>
      </c>
      <c r="T115" s="356">
        <f>'11M - LPS'!T115</f>
        <v>2.2434774463499899E-2</v>
      </c>
      <c r="U115" s="356">
        <f>'11M - LPS'!U115</f>
        <v>2.24347744634995E-2</v>
      </c>
      <c r="V115" s="356">
        <f>'11M - LPS'!V115</f>
        <v>2.2434774463500201E-2</v>
      </c>
      <c r="W115" s="356">
        <f>'11M - LPS'!W115</f>
        <v>2.9077950833408788E-2</v>
      </c>
      <c r="X115" s="356">
        <f>'11M - LPS'!X115</f>
        <v>2.4597716891969112E-2</v>
      </c>
      <c r="Y115" s="356">
        <f>'11M - LPS'!Y115</f>
        <v>2.5433229765780715E-2</v>
      </c>
      <c r="Z115" s="356">
        <f>'11M - LPS'!Z115</f>
        <v>2.3472394813581491E-2</v>
      </c>
      <c r="AA115" s="356">
        <f>'11M - LPS'!AA115</f>
        <v>2.4146971028530511E-2</v>
      </c>
      <c r="AB115" s="356">
        <f>'11M - LPS'!AB115</f>
        <v>2.4003786443699406E-2</v>
      </c>
      <c r="AC115" s="356">
        <f>'11M - LPS'!AC115</f>
        <v>2.397468672158775E-2</v>
      </c>
      <c r="AD115" s="356">
        <f>'11M - LPS'!AD115</f>
        <v>2.3957072804052647E-2</v>
      </c>
      <c r="AE115" s="356">
        <f>'11M - LPS'!AE115</f>
        <v>2.3454344374147309E-2</v>
      </c>
      <c r="AF115" s="356">
        <f>'11M - LPS'!AF115</f>
        <v>2.2434774463499899E-2</v>
      </c>
      <c r="AG115" s="356">
        <f>'11M - LPS'!AG115</f>
        <v>2.24347744634995E-2</v>
      </c>
      <c r="AH115" s="356">
        <f>'11M - LPS'!AH115</f>
        <v>2.2434774463500201E-2</v>
      </c>
      <c r="AI115" s="356">
        <f>'11M - LPS'!AI115</f>
        <v>2.9077950833408788E-2</v>
      </c>
      <c r="AJ115" s="356">
        <f>'11M - LPS'!AJ115</f>
        <v>2.4597716891969112E-2</v>
      </c>
      <c r="AK115" s="356">
        <f>'11M - LPS'!AK115</f>
        <v>2.5433229765780715E-2</v>
      </c>
      <c r="AL115" s="356">
        <f>'11M - LPS'!AL115</f>
        <v>2.3472394813581491E-2</v>
      </c>
      <c r="AM115" s="356">
        <f>'11M - LPS'!AM115</f>
        <v>2.4146971028530511E-2</v>
      </c>
      <c r="AN115" s="356">
        <f>'11M - LPS'!AN115</f>
        <v>2.4003786443699406E-2</v>
      </c>
      <c r="AO115" s="356">
        <f>'11M - LPS'!AO115</f>
        <v>2.397468672158775E-2</v>
      </c>
      <c r="AP115" s="356">
        <f>'11M - LPS'!AP115</f>
        <v>2.3957072804052647E-2</v>
      </c>
      <c r="AQ115" s="356">
        <f>'11M - LPS'!AQ115</f>
        <v>2.3454344374147309E-2</v>
      </c>
      <c r="AR115" s="356">
        <f>'11M - LPS'!AR115</f>
        <v>2.2434774463499899E-2</v>
      </c>
      <c r="AS115" s="356">
        <f>'11M - LPS'!AS115</f>
        <v>2.24347744634995E-2</v>
      </c>
      <c r="AT115" s="356">
        <f>'11M - LPS'!AT115</f>
        <v>2.2434774463500201E-2</v>
      </c>
      <c r="AU115" s="356">
        <f>'11M - LPS'!AU115</f>
        <v>2.9077950833408788E-2</v>
      </c>
      <c r="AV115" s="356">
        <f>'11M - LPS'!AV115</f>
        <v>2.4597716891969112E-2</v>
      </c>
      <c r="AW115" s="356">
        <f>'11M - LPS'!AW115</f>
        <v>2.5433229765780715E-2</v>
      </c>
      <c r="AX115" s="356">
        <f>'11M - LPS'!AX115</f>
        <v>2.3472394813581491E-2</v>
      </c>
      <c r="AY115" s="356">
        <f>'11M - LPS'!AY115</f>
        <v>2.4146971028530511E-2</v>
      </c>
    </row>
    <row r="116" spans="1:51" x14ac:dyDescent="0.25">
      <c r="A116" s="599"/>
      <c r="B116" s="77" t="s">
        <v>3</v>
      </c>
      <c r="C116" s="293">
        <f>'11M - LPS'!C116</f>
        <v>1.8068591999999987E-2</v>
      </c>
      <c r="D116" s="293">
        <f>'11M - LPS'!D116</f>
        <v>1.8068592000000085E-2</v>
      </c>
      <c r="E116" s="293">
        <f>'11M - LPS'!E116</f>
        <v>1.8068591999999953E-2</v>
      </c>
      <c r="F116" s="293">
        <f>'11M - LPS'!F116</f>
        <v>1.8068592000000015E-2</v>
      </c>
      <c r="G116" s="293">
        <f>'11M - LPS'!G116</f>
        <v>1.8068591999999987E-2</v>
      </c>
      <c r="H116" s="293">
        <f>'11M - LPS'!H116</f>
        <v>1.9927983999999961E-2</v>
      </c>
      <c r="I116" s="293">
        <f>'11M - LPS'!I116</f>
        <v>1.9927983999999899E-2</v>
      </c>
      <c r="J116" s="293">
        <f>'11M - LPS'!J116</f>
        <v>1.9927983999999885E-2</v>
      </c>
      <c r="K116" s="293">
        <f>'11M - LPS'!K116</f>
        <v>1.9927983999999864E-2</v>
      </c>
      <c r="L116" s="293">
        <f>'11M - LPS'!L116</f>
        <v>1.8068591999999946E-2</v>
      </c>
      <c r="M116" s="293">
        <f>'11M - LPS'!M116</f>
        <v>1.8068592000000057E-2</v>
      </c>
      <c r="N116" s="293">
        <f>'11M - LPS'!N116</f>
        <v>1.8068591999999987E-2</v>
      </c>
      <c r="O116" s="293">
        <f>'11M - LPS'!O116</f>
        <v>1.8068591999999987E-2</v>
      </c>
      <c r="P116" s="293">
        <f>'11M - LPS'!P116</f>
        <v>1.8068592000000085E-2</v>
      </c>
      <c r="Q116" s="356">
        <f>'11M - LPS'!Q116</f>
        <v>2.3897068756414595E-2</v>
      </c>
      <c r="R116" s="356">
        <f>'11M - LPS'!R116</f>
        <v>2.3313829526834466E-2</v>
      </c>
      <c r="S116" s="356">
        <f>'11M - LPS'!S116</f>
        <v>2.4964802170357413E-2</v>
      </c>
      <c r="T116" s="356">
        <f>'11M - LPS'!T116</f>
        <v>3.0465985850291009E-2</v>
      </c>
      <c r="U116" s="356">
        <f>'11M - LPS'!U116</f>
        <v>2.9429483128265644E-2</v>
      </c>
      <c r="V116" s="356">
        <f>'11M - LPS'!V116</f>
        <v>3.0170369015297571E-2</v>
      </c>
      <c r="W116" s="356">
        <f>'11M - LPS'!W116</f>
        <v>3.0665536551498451E-2</v>
      </c>
      <c r="X116" s="356">
        <f>'11M - LPS'!X116</f>
        <v>2.4164472689335421E-2</v>
      </c>
      <c r="Y116" s="356">
        <f>'11M - LPS'!Y116</f>
        <v>2.5294903153218563E-2</v>
      </c>
      <c r="Z116" s="356">
        <f>'11M - LPS'!Z116</f>
        <v>2.3471402778603406E-2</v>
      </c>
      <c r="AA116" s="356">
        <f>'11M - LPS'!AA116</f>
        <v>2.4146888775834336E-2</v>
      </c>
      <c r="AB116" s="356">
        <f>'11M - LPS'!AB116</f>
        <v>2.4000297678319994E-2</v>
      </c>
      <c r="AC116" s="356">
        <f>'11M - LPS'!AC116</f>
        <v>2.3897068756414595E-2</v>
      </c>
      <c r="AD116" s="356">
        <f>'11M - LPS'!AD116</f>
        <v>2.3313829526834466E-2</v>
      </c>
      <c r="AE116" s="356">
        <f>'11M - LPS'!AE116</f>
        <v>2.4964802170357413E-2</v>
      </c>
      <c r="AF116" s="356">
        <f>'11M - LPS'!AF116</f>
        <v>3.0465985850291009E-2</v>
      </c>
      <c r="AG116" s="356">
        <f>'11M - LPS'!AG116</f>
        <v>2.9429483128265644E-2</v>
      </c>
      <c r="AH116" s="356">
        <f>'11M - LPS'!AH116</f>
        <v>3.0170369015297571E-2</v>
      </c>
      <c r="AI116" s="356">
        <f>'11M - LPS'!AI116</f>
        <v>3.0665536551498451E-2</v>
      </c>
      <c r="AJ116" s="356">
        <f>'11M - LPS'!AJ116</f>
        <v>2.4164472689335421E-2</v>
      </c>
      <c r="AK116" s="356">
        <f>'11M - LPS'!AK116</f>
        <v>2.5294903153218563E-2</v>
      </c>
      <c r="AL116" s="356">
        <f>'11M - LPS'!AL116</f>
        <v>2.3471402778603406E-2</v>
      </c>
      <c r="AM116" s="356">
        <f>'11M - LPS'!AM116</f>
        <v>2.4146888775834336E-2</v>
      </c>
      <c r="AN116" s="356">
        <f>'11M - LPS'!AN116</f>
        <v>2.4000297678319994E-2</v>
      </c>
      <c r="AO116" s="356">
        <f>'11M - LPS'!AO116</f>
        <v>2.3897068756414595E-2</v>
      </c>
      <c r="AP116" s="356">
        <f>'11M - LPS'!AP116</f>
        <v>2.3313829526834466E-2</v>
      </c>
      <c r="AQ116" s="356">
        <f>'11M - LPS'!AQ116</f>
        <v>2.4964802170357413E-2</v>
      </c>
      <c r="AR116" s="356">
        <f>'11M - LPS'!AR116</f>
        <v>3.0465985850291009E-2</v>
      </c>
      <c r="AS116" s="356">
        <f>'11M - LPS'!AS116</f>
        <v>2.9429483128265644E-2</v>
      </c>
      <c r="AT116" s="356">
        <f>'11M - LPS'!AT116</f>
        <v>3.0170369015297571E-2</v>
      </c>
      <c r="AU116" s="356">
        <f>'11M - LPS'!AU116</f>
        <v>3.0665536551498451E-2</v>
      </c>
      <c r="AV116" s="356">
        <f>'11M - LPS'!AV116</f>
        <v>2.4164472689335421E-2</v>
      </c>
      <c r="AW116" s="356">
        <f>'11M - LPS'!AW116</f>
        <v>2.5294903153218563E-2</v>
      </c>
      <c r="AX116" s="356">
        <f>'11M - LPS'!AX116</f>
        <v>2.3471402778603406E-2</v>
      </c>
      <c r="AY116" s="356">
        <f>'11M - LPS'!AY116</f>
        <v>2.4146888775834336E-2</v>
      </c>
    </row>
    <row r="117" spans="1:51" x14ac:dyDescent="0.25">
      <c r="A117" s="599"/>
      <c r="B117" s="77" t="s">
        <v>4</v>
      </c>
      <c r="C117" s="293">
        <f>'11M - LPS'!C117</f>
        <v>1.8068591999999987E-2</v>
      </c>
      <c r="D117" s="293">
        <f>'11M - LPS'!D117</f>
        <v>1.8068592000000085E-2</v>
      </c>
      <c r="E117" s="293">
        <f>'11M - LPS'!E117</f>
        <v>1.8068591999999953E-2</v>
      </c>
      <c r="F117" s="293">
        <f>'11M - LPS'!F117</f>
        <v>1.8068592000000015E-2</v>
      </c>
      <c r="G117" s="293">
        <f>'11M - LPS'!G117</f>
        <v>1.8068591999999987E-2</v>
      </c>
      <c r="H117" s="293">
        <f>'11M - LPS'!H117</f>
        <v>1.9927983999999961E-2</v>
      </c>
      <c r="I117" s="293">
        <f>'11M - LPS'!I117</f>
        <v>1.9927983999999899E-2</v>
      </c>
      <c r="J117" s="293">
        <f>'11M - LPS'!J117</f>
        <v>1.9927983999999885E-2</v>
      </c>
      <c r="K117" s="293">
        <f>'11M - LPS'!K117</f>
        <v>1.9927983999999864E-2</v>
      </c>
      <c r="L117" s="293">
        <f>'11M - LPS'!L117</f>
        <v>1.8068591999999946E-2</v>
      </c>
      <c r="M117" s="293">
        <f>'11M - LPS'!M117</f>
        <v>1.8068592000000057E-2</v>
      </c>
      <c r="N117" s="293">
        <f>'11M - LPS'!N117</f>
        <v>1.8068591999999987E-2</v>
      </c>
      <c r="O117" s="293">
        <f>'11M - LPS'!O117</f>
        <v>1.8068591999999987E-2</v>
      </c>
      <c r="P117" s="293">
        <f>'11M - LPS'!P117</f>
        <v>1.8068592000000085E-2</v>
      </c>
      <c r="Q117" s="356">
        <f>'11M - LPS'!Q117</f>
        <v>2.3553415133076006E-2</v>
      </c>
      <c r="R117" s="356">
        <f>'11M - LPS'!R117</f>
        <v>2.3754535894260277E-2</v>
      </c>
      <c r="S117" s="356">
        <f>'11M - LPS'!S117</f>
        <v>2.4165371279916782E-2</v>
      </c>
      <c r="T117" s="356">
        <f>'11M - LPS'!T117</f>
        <v>2.9121912626013276E-2</v>
      </c>
      <c r="U117" s="356">
        <f>'11M - LPS'!U117</f>
        <v>2.8944110599542203E-2</v>
      </c>
      <c r="V117" s="356">
        <f>'11M - LPS'!V117</f>
        <v>2.9121680220686882E-2</v>
      </c>
      <c r="W117" s="356">
        <f>'11M - LPS'!W117</f>
        <v>2.9051576371753238E-2</v>
      </c>
      <c r="X117" s="356">
        <f>'11M - LPS'!X117</f>
        <v>2.4926874373975675E-2</v>
      </c>
      <c r="Y117" s="356">
        <f>'11M - LPS'!Y117</f>
        <v>2.4274277566719897E-2</v>
      </c>
      <c r="Z117" s="356">
        <f>'11M - LPS'!Z117</f>
        <v>2.3873520393900585E-2</v>
      </c>
      <c r="AA117" s="356">
        <f>'11M - LPS'!AA117</f>
        <v>2.3453850881604333E-2</v>
      </c>
      <c r="AB117" s="356">
        <f>'11M - LPS'!AB117</f>
        <v>2.3291688777670631E-2</v>
      </c>
      <c r="AC117" s="356">
        <f>'11M - LPS'!AC117</f>
        <v>2.3553415133076006E-2</v>
      </c>
      <c r="AD117" s="356">
        <f>'11M - LPS'!AD117</f>
        <v>2.3754535894260277E-2</v>
      </c>
      <c r="AE117" s="356">
        <f>'11M - LPS'!AE117</f>
        <v>2.4165371279916782E-2</v>
      </c>
      <c r="AF117" s="356">
        <f>'11M - LPS'!AF117</f>
        <v>2.9121912626013276E-2</v>
      </c>
      <c r="AG117" s="356">
        <f>'11M - LPS'!AG117</f>
        <v>2.8944110599542203E-2</v>
      </c>
      <c r="AH117" s="356">
        <f>'11M - LPS'!AH117</f>
        <v>2.9121680220686882E-2</v>
      </c>
      <c r="AI117" s="356">
        <f>'11M - LPS'!AI117</f>
        <v>2.9051576371753238E-2</v>
      </c>
      <c r="AJ117" s="356">
        <f>'11M - LPS'!AJ117</f>
        <v>2.4926874373975675E-2</v>
      </c>
      <c r="AK117" s="356">
        <f>'11M - LPS'!AK117</f>
        <v>2.4274277566719897E-2</v>
      </c>
      <c r="AL117" s="356">
        <f>'11M - LPS'!AL117</f>
        <v>2.3873520393900585E-2</v>
      </c>
      <c r="AM117" s="356">
        <f>'11M - LPS'!AM117</f>
        <v>2.3453850881604333E-2</v>
      </c>
      <c r="AN117" s="356">
        <f>'11M - LPS'!AN117</f>
        <v>2.3291688777670631E-2</v>
      </c>
      <c r="AO117" s="356">
        <f>'11M - LPS'!AO117</f>
        <v>2.3553415133076006E-2</v>
      </c>
      <c r="AP117" s="356">
        <f>'11M - LPS'!AP117</f>
        <v>2.3754535894260277E-2</v>
      </c>
      <c r="AQ117" s="356">
        <f>'11M - LPS'!AQ117</f>
        <v>2.4165371279916782E-2</v>
      </c>
      <c r="AR117" s="356">
        <f>'11M - LPS'!AR117</f>
        <v>2.9121912626013276E-2</v>
      </c>
      <c r="AS117" s="356">
        <f>'11M - LPS'!AS117</f>
        <v>2.8944110599542203E-2</v>
      </c>
      <c r="AT117" s="356">
        <f>'11M - LPS'!AT117</f>
        <v>2.9121680220686882E-2</v>
      </c>
      <c r="AU117" s="356">
        <f>'11M - LPS'!AU117</f>
        <v>2.9051576371753238E-2</v>
      </c>
      <c r="AV117" s="356">
        <f>'11M - LPS'!AV117</f>
        <v>2.4926874373975675E-2</v>
      </c>
      <c r="AW117" s="356">
        <f>'11M - LPS'!AW117</f>
        <v>2.4274277566719897E-2</v>
      </c>
      <c r="AX117" s="356">
        <f>'11M - LPS'!AX117</f>
        <v>2.3873520393900585E-2</v>
      </c>
      <c r="AY117" s="356">
        <f>'11M - LPS'!AY117</f>
        <v>2.3453850881604333E-2</v>
      </c>
    </row>
    <row r="118" spans="1:51" x14ac:dyDescent="0.25">
      <c r="A118" s="599"/>
      <c r="B118" s="77" t="s">
        <v>5</v>
      </c>
      <c r="C118" s="293">
        <f>'11M - LPS'!C118</f>
        <v>1.8068591999999987E-2</v>
      </c>
      <c r="D118" s="293">
        <f>'11M - LPS'!D118</f>
        <v>1.8068592000000085E-2</v>
      </c>
      <c r="E118" s="293">
        <f>'11M - LPS'!E118</f>
        <v>1.8068591999999953E-2</v>
      </c>
      <c r="F118" s="293">
        <f>'11M - LPS'!F118</f>
        <v>1.8068592000000015E-2</v>
      </c>
      <c r="G118" s="293">
        <f>'11M - LPS'!G118</f>
        <v>1.8068591999999987E-2</v>
      </c>
      <c r="H118" s="293">
        <f>'11M - LPS'!H118</f>
        <v>1.9927983999999961E-2</v>
      </c>
      <c r="I118" s="293">
        <f>'11M - LPS'!I118</f>
        <v>1.9927983999999899E-2</v>
      </c>
      <c r="J118" s="293">
        <f>'11M - LPS'!J118</f>
        <v>1.9927983999999885E-2</v>
      </c>
      <c r="K118" s="293">
        <f>'11M - LPS'!K118</f>
        <v>1.9927983999999864E-2</v>
      </c>
      <c r="L118" s="293">
        <f>'11M - LPS'!L118</f>
        <v>1.8068591999999946E-2</v>
      </c>
      <c r="M118" s="293">
        <f>'11M - LPS'!M118</f>
        <v>1.8068592000000057E-2</v>
      </c>
      <c r="N118" s="293">
        <f>'11M - LPS'!N118</f>
        <v>1.8068591999999987E-2</v>
      </c>
      <c r="O118" s="293">
        <f>'11M - LPS'!O118</f>
        <v>1.8068591999999987E-2</v>
      </c>
      <c r="P118" s="293">
        <f>'11M - LPS'!P118</f>
        <v>1.8068592000000085E-2</v>
      </c>
      <c r="Q118" s="356">
        <f>'11M - LPS'!Q118</f>
        <v>2.3323293010974844E-2</v>
      </c>
      <c r="R118" s="356">
        <f>'11M - LPS'!R118</f>
        <v>2.321311884647274E-2</v>
      </c>
      <c r="S118" s="356">
        <f>'11M - LPS'!S118</f>
        <v>2.3731198013184747E-2</v>
      </c>
      <c r="T118" s="356">
        <f>'11M - LPS'!T118</f>
        <v>2.8606933470298294E-2</v>
      </c>
      <c r="U118" s="356">
        <f>'11M - LPS'!U118</f>
        <v>2.8564986216861803E-2</v>
      </c>
      <c r="V118" s="356">
        <f>'11M - LPS'!V118</f>
        <v>2.8751866812939862E-2</v>
      </c>
      <c r="W118" s="356">
        <f>'11M - LPS'!W118</f>
        <v>2.8775609433120838E-2</v>
      </c>
      <c r="X118" s="356">
        <f>'11M - LPS'!X118</f>
        <v>2.4342465668949754E-2</v>
      </c>
      <c r="Y118" s="356">
        <f>'11M - LPS'!Y118</f>
        <v>2.3979947761775908E-2</v>
      </c>
      <c r="Z118" s="356">
        <f>'11M - LPS'!Z118</f>
        <v>2.3694199590883661E-2</v>
      </c>
      <c r="AA118" s="356">
        <f>'11M - LPS'!AA118</f>
        <v>2.3113770630064437E-2</v>
      </c>
      <c r="AB118" s="356">
        <f>'11M - LPS'!AB118</f>
        <v>2.308480619226886E-2</v>
      </c>
      <c r="AC118" s="356">
        <f>'11M - LPS'!AC118</f>
        <v>2.3323293010974844E-2</v>
      </c>
      <c r="AD118" s="356">
        <f>'11M - LPS'!AD118</f>
        <v>2.321311884647274E-2</v>
      </c>
      <c r="AE118" s="356">
        <f>'11M - LPS'!AE118</f>
        <v>2.3731198013184747E-2</v>
      </c>
      <c r="AF118" s="356">
        <f>'11M - LPS'!AF118</f>
        <v>2.8606933470298294E-2</v>
      </c>
      <c r="AG118" s="356">
        <f>'11M - LPS'!AG118</f>
        <v>2.8564986216861803E-2</v>
      </c>
      <c r="AH118" s="356">
        <f>'11M - LPS'!AH118</f>
        <v>2.8751866812939862E-2</v>
      </c>
      <c r="AI118" s="356">
        <f>'11M - LPS'!AI118</f>
        <v>2.8775609433120838E-2</v>
      </c>
      <c r="AJ118" s="356">
        <f>'11M - LPS'!AJ118</f>
        <v>2.4342465668949754E-2</v>
      </c>
      <c r="AK118" s="356">
        <f>'11M - LPS'!AK118</f>
        <v>2.3979947761775908E-2</v>
      </c>
      <c r="AL118" s="356">
        <f>'11M - LPS'!AL118</f>
        <v>2.3694199590883661E-2</v>
      </c>
      <c r="AM118" s="356">
        <f>'11M - LPS'!AM118</f>
        <v>2.3113770630064437E-2</v>
      </c>
      <c r="AN118" s="356">
        <f>'11M - LPS'!AN118</f>
        <v>2.308480619226886E-2</v>
      </c>
      <c r="AO118" s="356">
        <f>'11M - LPS'!AO118</f>
        <v>2.3323293010974844E-2</v>
      </c>
      <c r="AP118" s="356">
        <f>'11M - LPS'!AP118</f>
        <v>2.321311884647274E-2</v>
      </c>
      <c r="AQ118" s="356">
        <f>'11M - LPS'!AQ118</f>
        <v>2.3731198013184747E-2</v>
      </c>
      <c r="AR118" s="356">
        <f>'11M - LPS'!AR118</f>
        <v>2.8606933470298294E-2</v>
      </c>
      <c r="AS118" s="356">
        <f>'11M - LPS'!AS118</f>
        <v>2.8564986216861803E-2</v>
      </c>
      <c r="AT118" s="356">
        <f>'11M - LPS'!AT118</f>
        <v>2.8751866812939862E-2</v>
      </c>
      <c r="AU118" s="356">
        <f>'11M - LPS'!AU118</f>
        <v>2.8775609433120838E-2</v>
      </c>
      <c r="AV118" s="356">
        <f>'11M - LPS'!AV118</f>
        <v>2.4342465668949754E-2</v>
      </c>
      <c r="AW118" s="356">
        <f>'11M - LPS'!AW118</f>
        <v>2.3979947761775908E-2</v>
      </c>
      <c r="AX118" s="356">
        <f>'11M - LPS'!AX118</f>
        <v>2.3694199590883661E-2</v>
      </c>
      <c r="AY118" s="356">
        <f>'11M - LPS'!AY118</f>
        <v>2.3113770630064437E-2</v>
      </c>
    </row>
    <row r="119" spans="1:51" x14ac:dyDescent="0.25">
      <c r="A119" s="599"/>
      <c r="B119" s="77" t="s">
        <v>23</v>
      </c>
      <c r="C119" s="293">
        <f>'11M - LPS'!C119</f>
        <v>1.8068591999999987E-2</v>
      </c>
      <c r="D119" s="293">
        <f>'11M - LPS'!D119</f>
        <v>1.8068592000000085E-2</v>
      </c>
      <c r="E119" s="293">
        <f>'11M - LPS'!E119</f>
        <v>1.8068591999999953E-2</v>
      </c>
      <c r="F119" s="293">
        <f>'11M - LPS'!F119</f>
        <v>1.8068592000000015E-2</v>
      </c>
      <c r="G119" s="293">
        <f>'11M - LPS'!G119</f>
        <v>1.8068591999999987E-2</v>
      </c>
      <c r="H119" s="293">
        <f>'11M - LPS'!H119</f>
        <v>1.9927983999999961E-2</v>
      </c>
      <c r="I119" s="293">
        <f>'11M - LPS'!I119</f>
        <v>1.9927983999999899E-2</v>
      </c>
      <c r="J119" s="293">
        <f>'11M - LPS'!J119</f>
        <v>1.9927983999999885E-2</v>
      </c>
      <c r="K119" s="293">
        <f>'11M - LPS'!K119</f>
        <v>1.9927983999999864E-2</v>
      </c>
      <c r="L119" s="293">
        <f>'11M - LPS'!L119</f>
        <v>1.8068591999999946E-2</v>
      </c>
      <c r="M119" s="293">
        <f>'11M - LPS'!M119</f>
        <v>1.8068592000000057E-2</v>
      </c>
      <c r="N119" s="293">
        <f>'11M - LPS'!N119</f>
        <v>1.8068591999999987E-2</v>
      </c>
      <c r="O119" s="293">
        <f>'11M - LPS'!O119</f>
        <v>1.8068591999999987E-2</v>
      </c>
      <c r="P119" s="293">
        <f>'11M - LPS'!P119</f>
        <v>1.8068592000000085E-2</v>
      </c>
      <c r="Q119" s="356">
        <f>'11M - LPS'!Q119</f>
        <v>2.3323293010974844E-2</v>
      </c>
      <c r="R119" s="356">
        <f>'11M - LPS'!R119</f>
        <v>2.321311884647274E-2</v>
      </c>
      <c r="S119" s="356">
        <f>'11M - LPS'!S119</f>
        <v>2.3731198013184747E-2</v>
      </c>
      <c r="T119" s="356">
        <f>'11M - LPS'!T119</f>
        <v>2.8606933470298294E-2</v>
      </c>
      <c r="U119" s="356">
        <f>'11M - LPS'!U119</f>
        <v>2.8564986216861803E-2</v>
      </c>
      <c r="V119" s="356">
        <f>'11M - LPS'!V119</f>
        <v>2.8751866812939862E-2</v>
      </c>
      <c r="W119" s="356">
        <f>'11M - LPS'!W119</f>
        <v>2.8775609433120838E-2</v>
      </c>
      <c r="X119" s="356">
        <f>'11M - LPS'!X119</f>
        <v>2.4342465668949754E-2</v>
      </c>
      <c r="Y119" s="356">
        <f>'11M - LPS'!Y119</f>
        <v>2.3979947761775908E-2</v>
      </c>
      <c r="Z119" s="356">
        <f>'11M - LPS'!Z119</f>
        <v>2.3694199590883661E-2</v>
      </c>
      <c r="AA119" s="356">
        <f>'11M - LPS'!AA119</f>
        <v>2.3113770630064437E-2</v>
      </c>
      <c r="AB119" s="356">
        <f>'11M - LPS'!AB119</f>
        <v>2.308480619226886E-2</v>
      </c>
      <c r="AC119" s="356">
        <f>'11M - LPS'!AC119</f>
        <v>2.3323293010974844E-2</v>
      </c>
      <c r="AD119" s="356">
        <f>'11M - LPS'!AD119</f>
        <v>2.321311884647274E-2</v>
      </c>
      <c r="AE119" s="356">
        <f>'11M - LPS'!AE119</f>
        <v>2.3731198013184747E-2</v>
      </c>
      <c r="AF119" s="356">
        <f>'11M - LPS'!AF119</f>
        <v>2.8606933470298294E-2</v>
      </c>
      <c r="AG119" s="356">
        <f>'11M - LPS'!AG119</f>
        <v>2.8564986216861803E-2</v>
      </c>
      <c r="AH119" s="356">
        <f>'11M - LPS'!AH119</f>
        <v>2.8751866812939862E-2</v>
      </c>
      <c r="AI119" s="356">
        <f>'11M - LPS'!AI119</f>
        <v>2.8775609433120838E-2</v>
      </c>
      <c r="AJ119" s="356">
        <f>'11M - LPS'!AJ119</f>
        <v>2.4342465668949754E-2</v>
      </c>
      <c r="AK119" s="356">
        <f>'11M - LPS'!AK119</f>
        <v>2.3979947761775908E-2</v>
      </c>
      <c r="AL119" s="356">
        <f>'11M - LPS'!AL119</f>
        <v>2.3694199590883661E-2</v>
      </c>
      <c r="AM119" s="356">
        <f>'11M - LPS'!AM119</f>
        <v>2.3113770630064437E-2</v>
      </c>
      <c r="AN119" s="356">
        <f>'11M - LPS'!AN119</f>
        <v>2.308480619226886E-2</v>
      </c>
      <c r="AO119" s="356">
        <f>'11M - LPS'!AO119</f>
        <v>2.3323293010974844E-2</v>
      </c>
      <c r="AP119" s="356">
        <f>'11M - LPS'!AP119</f>
        <v>2.321311884647274E-2</v>
      </c>
      <c r="AQ119" s="356">
        <f>'11M - LPS'!AQ119</f>
        <v>2.3731198013184747E-2</v>
      </c>
      <c r="AR119" s="356">
        <f>'11M - LPS'!AR119</f>
        <v>2.8606933470298294E-2</v>
      </c>
      <c r="AS119" s="356">
        <f>'11M - LPS'!AS119</f>
        <v>2.8564986216861803E-2</v>
      </c>
      <c r="AT119" s="356">
        <f>'11M - LPS'!AT119</f>
        <v>2.8751866812939862E-2</v>
      </c>
      <c r="AU119" s="356">
        <f>'11M - LPS'!AU119</f>
        <v>2.8775609433120838E-2</v>
      </c>
      <c r="AV119" s="356">
        <f>'11M - LPS'!AV119</f>
        <v>2.4342465668949754E-2</v>
      </c>
      <c r="AW119" s="356">
        <f>'11M - LPS'!AW119</f>
        <v>2.3979947761775908E-2</v>
      </c>
      <c r="AX119" s="356">
        <f>'11M - LPS'!AX119</f>
        <v>2.3694199590883661E-2</v>
      </c>
      <c r="AY119" s="356">
        <f>'11M - LPS'!AY119</f>
        <v>2.3113770630064437E-2</v>
      </c>
    </row>
    <row r="120" spans="1:51" x14ac:dyDescent="0.25">
      <c r="A120" s="599"/>
      <c r="B120" s="77" t="s">
        <v>24</v>
      </c>
      <c r="C120" s="293">
        <f>'11M - LPS'!C120</f>
        <v>1.8068591999999987E-2</v>
      </c>
      <c r="D120" s="293">
        <f>'11M - LPS'!D120</f>
        <v>1.8068592000000085E-2</v>
      </c>
      <c r="E120" s="293">
        <f>'11M - LPS'!E120</f>
        <v>1.8068591999999953E-2</v>
      </c>
      <c r="F120" s="293">
        <f>'11M - LPS'!F120</f>
        <v>1.8068592000000015E-2</v>
      </c>
      <c r="G120" s="293">
        <f>'11M - LPS'!G120</f>
        <v>1.8068591999999987E-2</v>
      </c>
      <c r="H120" s="293">
        <f>'11M - LPS'!H120</f>
        <v>1.9927983999999961E-2</v>
      </c>
      <c r="I120" s="293">
        <f>'11M - LPS'!I120</f>
        <v>1.9927983999999899E-2</v>
      </c>
      <c r="J120" s="293">
        <f>'11M - LPS'!J120</f>
        <v>1.9927983999999885E-2</v>
      </c>
      <c r="K120" s="293">
        <f>'11M - LPS'!K120</f>
        <v>1.9927983999999864E-2</v>
      </c>
      <c r="L120" s="293">
        <f>'11M - LPS'!L120</f>
        <v>1.8068591999999946E-2</v>
      </c>
      <c r="M120" s="293">
        <f>'11M - LPS'!M120</f>
        <v>1.8068592000000057E-2</v>
      </c>
      <c r="N120" s="293">
        <f>'11M - LPS'!N120</f>
        <v>1.8068591999999987E-2</v>
      </c>
      <c r="O120" s="293">
        <f>'11M - LPS'!O120</f>
        <v>1.8068591999999987E-2</v>
      </c>
      <c r="P120" s="293">
        <f>'11M - LPS'!P120</f>
        <v>1.8068592000000085E-2</v>
      </c>
      <c r="Q120" s="356">
        <f>'11M - LPS'!Q120</f>
        <v>2.3323293010974844E-2</v>
      </c>
      <c r="R120" s="356">
        <f>'11M - LPS'!R120</f>
        <v>2.321311884647274E-2</v>
      </c>
      <c r="S120" s="356">
        <f>'11M - LPS'!S120</f>
        <v>2.3731198013184747E-2</v>
      </c>
      <c r="T120" s="356">
        <f>'11M - LPS'!T120</f>
        <v>2.8606933470298294E-2</v>
      </c>
      <c r="U120" s="356">
        <f>'11M - LPS'!U120</f>
        <v>2.8564986216861803E-2</v>
      </c>
      <c r="V120" s="356">
        <f>'11M - LPS'!V120</f>
        <v>2.8751866812939862E-2</v>
      </c>
      <c r="W120" s="356">
        <f>'11M - LPS'!W120</f>
        <v>2.8775609433120838E-2</v>
      </c>
      <c r="X120" s="356">
        <f>'11M - LPS'!X120</f>
        <v>2.4342465668949754E-2</v>
      </c>
      <c r="Y120" s="356">
        <f>'11M - LPS'!Y120</f>
        <v>2.3979947761775908E-2</v>
      </c>
      <c r="Z120" s="356">
        <f>'11M - LPS'!Z120</f>
        <v>2.3694199590883661E-2</v>
      </c>
      <c r="AA120" s="356">
        <f>'11M - LPS'!AA120</f>
        <v>2.3113770630064437E-2</v>
      </c>
      <c r="AB120" s="356">
        <f>'11M - LPS'!AB120</f>
        <v>2.308480619226886E-2</v>
      </c>
      <c r="AC120" s="356">
        <f>'11M - LPS'!AC120</f>
        <v>2.3323293010974844E-2</v>
      </c>
      <c r="AD120" s="356">
        <f>'11M - LPS'!AD120</f>
        <v>2.321311884647274E-2</v>
      </c>
      <c r="AE120" s="356">
        <f>'11M - LPS'!AE120</f>
        <v>2.3731198013184747E-2</v>
      </c>
      <c r="AF120" s="356">
        <f>'11M - LPS'!AF120</f>
        <v>2.8606933470298294E-2</v>
      </c>
      <c r="AG120" s="356">
        <f>'11M - LPS'!AG120</f>
        <v>2.8564986216861803E-2</v>
      </c>
      <c r="AH120" s="356">
        <f>'11M - LPS'!AH120</f>
        <v>2.8751866812939862E-2</v>
      </c>
      <c r="AI120" s="356">
        <f>'11M - LPS'!AI120</f>
        <v>2.8775609433120838E-2</v>
      </c>
      <c r="AJ120" s="356">
        <f>'11M - LPS'!AJ120</f>
        <v>2.4342465668949754E-2</v>
      </c>
      <c r="AK120" s="356">
        <f>'11M - LPS'!AK120</f>
        <v>2.3979947761775908E-2</v>
      </c>
      <c r="AL120" s="356">
        <f>'11M - LPS'!AL120</f>
        <v>2.3694199590883661E-2</v>
      </c>
      <c r="AM120" s="356">
        <f>'11M - LPS'!AM120</f>
        <v>2.3113770630064437E-2</v>
      </c>
      <c r="AN120" s="356">
        <f>'11M - LPS'!AN120</f>
        <v>2.308480619226886E-2</v>
      </c>
      <c r="AO120" s="356">
        <f>'11M - LPS'!AO120</f>
        <v>2.3323293010974844E-2</v>
      </c>
      <c r="AP120" s="356">
        <f>'11M - LPS'!AP120</f>
        <v>2.321311884647274E-2</v>
      </c>
      <c r="AQ120" s="356">
        <f>'11M - LPS'!AQ120</f>
        <v>2.3731198013184747E-2</v>
      </c>
      <c r="AR120" s="356">
        <f>'11M - LPS'!AR120</f>
        <v>2.8606933470298294E-2</v>
      </c>
      <c r="AS120" s="356">
        <f>'11M - LPS'!AS120</f>
        <v>2.8564986216861803E-2</v>
      </c>
      <c r="AT120" s="356">
        <f>'11M - LPS'!AT120</f>
        <v>2.8751866812939862E-2</v>
      </c>
      <c r="AU120" s="356">
        <f>'11M - LPS'!AU120</f>
        <v>2.8775609433120838E-2</v>
      </c>
      <c r="AV120" s="356">
        <f>'11M - LPS'!AV120</f>
        <v>2.4342465668949754E-2</v>
      </c>
      <c r="AW120" s="356">
        <f>'11M - LPS'!AW120</f>
        <v>2.3979947761775908E-2</v>
      </c>
      <c r="AX120" s="356">
        <f>'11M - LPS'!AX120</f>
        <v>2.3694199590883661E-2</v>
      </c>
      <c r="AY120" s="356">
        <f>'11M - LPS'!AY120</f>
        <v>2.3113770630064437E-2</v>
      </c>
    </row>
    <row r="121" spans="1:51" x14ac:dyDescent="0.25">
      <c r="A121" s="599"/>
      <c r="B121" s="77" t="s">
        <v>7</v>
      </c>
      <c r="C121" s="293">
        <f>'11M - LPS'!C121</f>
        <v>1.8068591999999987E-2</v>
      </c>
      <c r="D121" s="293">
        <f>'11M - LPS'!D121</f>
        <v>1.8068592000000085E-2</v>
      </c>
      <c r="E121" s="293">
        <f>'11M - LPS'!E121</f>
        <v>1.8068591999999953E-2</v>
      </c>
      <c r="F121" s="293">
        <f>'11M - LPS'!F121</f>
        <v>1.8068592000000015E-2</v>
      </c>
      <c r="G121" s="293">
        <f>'11M - LPS'!G121</f>
        <v>1.8068591999999987E-2</v>
      </c>
      <c r="H121" s="293">
        <f>'11M - LPS'!H121</f>
        <v>1.9927983999999961E-2</v>
      </c>
      <c r="I121" s="293">
        <f>'11M - LPS'!I121</f>
        <v>1.9927983999999899E-2</v>
      </c>
      <c r="J121" s="293">
        <f>'11M - LPS'!J121</f>
        <v>1.9927983999999885E-2</v>
      </c>
      <c r="K121" s="293">
        <f>'11M - LPS'!K121</f>
        <v>1.9927983999999864E-2</v>
      </c>
      <c r="L121" s="293">
        <f>'11M - LPS'!L121</f>
        <v>1.8068591999999946E-2</v>
      </c>
      <c r="M121" s="293">
        <f>'11M - LPS'!M121</f>
        <v>1.8068592000000057E-2</v>
      </c>
      <c r="N121" s="293">
        <f>'11M - LPS'!N121</f>
        <v>1.8068591999999987E-2</v>
      </c>
      <c r="O121" s="293">
        <f>'11M - LPS'!O121</f>
        <v>1.8068591999999987E-2</v>
      </c>
      <c r="P121" s="293">
        <f>'11M - LPS'!P121</f>
        <v>1.8068592000000085E-2</v>
      </c>
      <c r="Q121" s="356">
        <f>'11M - LPS'!Q121</f>
        <v>2.3245601221352157E-2</v>
      </c>
      <c r="R121" s="356">
        <f>'11M - LPS'!R121</f>
        <v>2.3127027336541043E-2</v>
      </c>
      <c r="S121" s="356">
        <f>'11M - LPS'!S121</f>
        <v>2.3421168850018034E-2</v>
      </c>
      <c r="T121" s="356">
        <f>'11M - LPS'!T121</f>
        <v>2.8274064522205176E-2</v>
      </c>
      <c r="U121" s="356">
        <f>'11M - LPS'!U121</f>
        <v>2.7894054503184957E-2</v>
      </c>
      <c r="V121" s="356">
        <f>'11M - LPS'!V121</f>
        <v>2.8247518313558765E-2</v>
      </c>
      <c r="W121" s="356">
        <f>'11M - LPS'!W121</f>
        <v>2.8321210128337788E-2</v>
      </c>
      <c r="X121" s="356">
        <f>'11M - LPS'!X121</f>
        <v>2.3971269067429666E-2</v>
      </c>
      <c r="Y121" s="356">
        <f>'11M - LPS'!Y121</f>
        <v>2.3518317911700115E-2</v>
      </c>
      <c r="Z121" s="356">
        <f>'11M - LPS'!Z121</f>
        <v>2.3369939774339158E-2</v>
      </c>
      <c r="AA121" s="356">
        <f>'11M - LPS'!AA121</f>
        <v>2.2756510058789724E-2</v>
      </c>
      <c r="AB121" s="356">
        <f>'11M - LPS'!AB121</f>
        <v>2.2739855778448167E-2</v>
      </c>
      <c r="AC121" s="356">
        <f>'11M - LPS'!AC121</f>
        <v>2.3245601221352157E-2</v>
      </c>
      <c r="AD121" s="356">
        <f>'11M - LPS'!AD121</f>
        <v>2.3127027336541043E-2</v>
      </c>
      <c r="AE121" s="356">
        <f>'11M - LPS'!AE121</f>
        <v>2.3421168850018034E-2</v>
      </c>
      <c r="AF121" s="356">
        <f>'11M - LPS'!AF121</f>
        <v>2.8274064522205176E-2</v>
      </c>
      <c r="AG121" s="356">
        <f>'11M - LPS'!AG121</f>
        <v>2.7894054503184957E-2</v>
      </c>
      <c r="AH121" s="356">
        <f>'11M - LPS'!AH121</f>
        <v>2.8247518313558765E-2</v>
      </c>
      <c r="AI121" s="356">
        <f>'11M - LPS'!AI121</f>
        <v>2.8321210128337788E-2</v>
      </c>
      <c r="AJ121" s="356">
        <f>'11M - LPS'!AJ121</f>
        <v>2.3971269067429666E-2</v>
      </c>
      <c r="AK121" s="356">
        <f>'11M - LPS'!AK121</f>
        <v>2.3518317911700115E-2</v>
      </c>
      <c r="AL121" s="356">
        <f>'11M - LPS'!AL121</f>
        <v>2.3369939774339158E-2</v>
      </c>
      <c r="AM121" s="356">
        <f>'11M - LPS'!AM121</f>
        <v>2.2756510058789724E-2</v>
      </c>
      <c r="AN121" s="356">
        <f>'11M - LPS'!AN121</f>
        <v>2.2739855778448167E-2</v>
      </c>
      <c r="AO121" s="356">
        <f>'11M - LPS'!AO121</f>
        <v>2.3245601221352157E-2</v>
      </c>
      <c r="AP121" s="356">
        <f>'11M - LPS'!AP121</f>
        <v>2.3127027336541043E-2</v>
      </c>
      <c r="AQ121" s="356">
        <f>'11M - LPS'!AQ121</f>
        <v>2.3421168850018034E-2</v>
      </c>
      <c r="AR121" s="356">
        <f>'11M - LPS'!AR121</f>
        <v>2.8274064522205176E-2</v>
      </c>
      <c r="AS121" s="356">
        <f>'11M - LPS'!AS121</f>
        <v>2.7894054503184957E-2</v>
      </c>
      <c r="AT121" s="356">
        <f>'11M - LPS'!AT121</f>
        <v>2.8247518313558765E-2</v>
      </c>
      <c r="AU121" s="356">
        <f>'11M - LPS'!AU121</f>
        <v>2.8321210128337788E-2</v>
      </c>
      <c r="AV121" s="356">
        <f>'11M - LPS'!AV121</f>
        <v>2.3971269067429666E-2</v>
      </c>
      <c r="AW121" s="356">
        <f>'11M - LPS'!AW121</f>
        <v>2.3518317911700115E-2</v>
      </c>
      <c r="AX121" s="356">
        <f>'11M - LPS'!AX121</f>
        <v>2.3369939774339158E-2</v>
      </c>
      <c r="AY121" s="356">
        <f>'11M - LPS'!AY121</f>
        <v>2.2756510058789724E-2</v>
      </c>
    </row>
    <row r="122" spans="1:51" ht="15.75" thickBot="1" x14ac:dyDescent="0.3">
      <c r="A122" s="600"/>
      <c r="B122" s="79" t="s">
        <v>8</v>
      </c>
      <c r="C122" s="293">
        <f>'11M - LPS'!C122</f>
        <v>1.8068591999999987E-2</v>
      </c>
      <c r="D122" s="293">
        <f>'11M - LPS'!D122</f>
        <v>1.8068592000000085E-2</v>
      </c>
      <c r="E122" s="293">
        <f>'11M - LPS'!E122</f>
        <v>1.8068591999999953E-2</v>
      </c>
      <c r="F122" s="293">
        <f>'11M - LPS'!F122</f>
        <v>1.8068592000000015E-2</v>
      </c>
      <c r="G122" s="293">
        <f>'11M - LPS'!G122</f>
        <v>1.8068591999999987E-2</v>
      </c>
      <c r="H122" s="293">
        <f>'11M - LPS'!H122</f>
        <v>1.9927983999999961E-2</v>
      </c>
      <c r="I122" s="293">
        <f>'11M - LPS'!I122</f>
        <v>1.9927983999999899E-2</v>
      </c>
      <c r="J122" s="293">
        <f>'11M - LPS'!J122</f>
        <v>1.9927983999999885E-2</v>
      </c>
      <c r="K122" s="293">
        <f>'11M - LPS'!K122</f>
        <v>1.9927983999999864E-2</v>
      </c>
      <c r="L122" s="293">
        <f>'11M - LPS'!L122</f>
        <v>1.8068591999999946E-2</v>
      </c>
      <c r="M122" s="293">
        <f>'11M - LPS'!M122</f>
        <v>1.8068592000000057E-2</v>
      </c>
      <c r="N122" s="293">
        <f>'11M - LPS'!N122</f>
        <v>1.8068591999999987E-2</v>
      </c>
      <c r="O122" s="293">
        <f>'11M - LPS'!O122</f>
        <v>1.8068591999999987E-2</v>
      </c>
      <c r="P122" s="293">
        <f>'11M - LPS'!P122</f>
        <v>1.8068592000000085E-2</v>
      </c>
      <c r="Q122" s="356">
        <f>'11M - LPS'!Q122</f>
        <v>2.3688133572165281E-2</v>
      </c>
      <c r="R122" s="356">
        <f>'11M - LPS'!R122</f>
        <v>2.3756476729642553E-2</v>
      </c>
      <c r="S122" s="356">
        <f>'11M - LPS'!S122</f>
        <v>2.4036187263574003E-2</v>
      </c>
      <c r="T122" s="356">
        <f>'11M - LPS'!T122</f>
        <v>2.9447556712061913E-2</v>
      </c>
      <c r="U122" s="356">
        <f>'11M - LPS'!U122</f>
        <v>2.826837068067041E-2</v>
      </c>
      <c r="V122" s="356">
        <f>'11M - LPS'!V122</f>
        <v>2.9036597152152885E-2</v>
      </c>
      <c r="W122" s="356">
        <f>'11M - LPS'!W122</f>
        <v>2.9230985896088468E-2</v>
      </c>
      <c r="X122" s="356">
        <f>'11M - LPS'!X122</f>
        <v>2.4831343761390907E-2</v>
      </c>
      <c r="Y122" s="356">
        <f>'11M - LPS'!Y122</f>
        <v>2.3764124840567877E-2</v>
      </c>
      <c r="Z122" s="356">
        <f>'11M - LPS'!Z122</f>
        <v>2.4004460695574052E-2</v>
      </c>
      <c r="AA122" s="356">
        <f>'11M - LPS'!AA122</f>
        <v>2.2745359810713212E-2</v>
      </c>
      <c r="AB122" s="356">
        <f>'11M - LPS'!AB122</f>
        <v>2.2733204229844931E-2</v>
      </c>
      <c r="AC122" s="356">
        <f>'11M - LPS'!AC122</f>
        <v>2.3688133572165281E-2</v>
      </c>
      <c r="AD122" s="356">
        <f>'11M - LPS'!AD122</f>
        <v>2.3756476729642553E-2</v>
      </c>
      <c r="AE122" s="356">
        <f>'11M - LPS'!AE122</f>
        <v>2.4036187263574003E-2</v>
      </c>
      <c r="AF122" s="356">
        <f>'11M - LPS'!AF122</f>
        <v>2.9447556712061913E-2</v>
      </c>
      <c r="AG122" s="356">
        <f>'11M - LPS'!AG122</f>
        <v>2.826837068067041E-2</v>
      </c>
      <c r="AH122" s="356">
        <f>'11M - LPS'!AH122</f>
        <v>2.9036597152152885E-2</v>
      </c>
      <c r="AI122" s="356">
        <f>'11M - LPS'!AI122</f>
        <v>2.9230985896088468E-2</v>
      </c>
      <c r="AJ122" s="356">
        <f>'11M - LPS'!AJ122</f>
        <v>2.4831343761390907E-2</v>
      </c>
      <c r="AK122" s="356">
        <f>'11M - LPS'!AK122</f>
        <v>2.3764124840567877E-2</v>
      </c>
      <c r="AL122" s="356">
        <f>'11M - LPS'!AL122</f>
        <v>2.4004460695574052E-2</v>
      </c>
      <c r="AM122" s="356">
        <f>'11M - LPS'!AM122</f>
        <v>2.2745359810713212E-2</v>
      </c>
      <c r="AN122" s="356">
        <f>'11M - LPS'!AN122</f>
        <v>2.2733204229844931E-2</v>
      </c>
      <c r="AO122" s="356">
        <f>'11M - LPS'!AO122</f>
        <v>2.3688133572165281E-2</v>
      </c>
      <c r="AP122" s="356">
        <f>'11M - LPS'!AP122</f>
        <v>2.3756476729642553E-2</v>
      </c>
      <c r="AQ122" s="356">
        <f>'11M - LPS'!AQ122</f>
        <v>2.4036187263574003E-2</v>
      </c>
      <c r="AR122" s="356">
        <f>'11M - LPS'!AR122</f>
        <v>2.9447556712061913E-2</v>
      </c>
      <c r="AS122" s="356">
        <f>'11M - LPS'!AS122</f>
        <v>2.826837068067041E-2</v>
      </c>
      <c r="AT122" s="356">
        <f>'11M - LPS'!AT122</f>
        <v>2.9036597152152885E-2</v>
      </c>
      <c r="AU122" s="356">
        <f>'11M - LPS'!AU122</f>
        <v>2.9230985896088468E-2</v>
      </c>
      <c r="AV122" s="356">
        <f>'11M - LPS'!AV122</f>
        <v>2.4831343761390907E-2</v>
      </c>
      <c r="AW122" s="356">
        <f>'11M - LPS'!AW122</f>
        <v>2.3764124840567877E-2</v>
      </c>
      <c r="AX122" s="356">
        <f>'11M - LPS'!AX122</f>
        <v>2.4004460695574052E-2</v>
      </c>
      <c r="AY122" s="356">
        <f>'11M - LPS'!AY122</f>
        <v>2.2745359810713212E-2</v>
      </c>
    </row>
    <row r="123" spans="1:51" x14ac:dyDescent="0.25">
      <c r="A123" s="99"/>
      <c r="B123" s="99"/>
      <c r="C123" s="100"/>
      <c r="D123" s="100"/>
      <c r="E123" s="100"/>
      <c r="F123" s="100"/>
      <c r="G123" s="100"/>
      <c r="H123" s="100"/>
      <c r="I123" s="100"/>
      <c r="J123" s="100"/>
      <c r="K123" s="100"/>
      <c r="L123" s="100"/>
      <c r="M123" s="100"/>
      <c r="N123" s="100"/>
    </row>
    <row r="124" spans="1:51" ht="15.75" thickBot="1" x14ac:dyDescent="0.3"/>
    <row r="125" spans="1:51" ht="15.75" thickBot="1" x14ac:dyDescent="0.3">
      <c r="C125" s="633" t="s">
        <v>126</v>
      </c>
      <c r="D125" s="631"/>
      <c r="E125" s="631"/>
      <c r="F125" s="631"/>
      <c r="G125" s="631"/>
      <c r="H125" s="631"/>
      <c r="I125" s="631"/>
      <c r="J125" s="631"/>
      <c r="K125" s="631"/>
      <c r="L125" s="631"/>
      <c r="M125" s="631"/>
      <c r="N125" s="632"/>
      <c r="O125" s="601" t="s">
        <v>126</v>
      </c>
      <c r="P125" s="602"/>
      <c r="Q125" s="602"/>
      <c r="R125" s="602"/>
      <c r="S125" s="602"/>
      <c r="T125" s="602"/>
      <c r="U125" s="602"/>
      <c r="V125" s="602"/>
      <c r="W125" s="602"/>
      <c r="X125" s="602"/>
      <c r="Y125" s="602"/>
      <c r="Z125" s="603"/>
      <c r="AA125" s="601" t="s">
        <v>126</v>
      </c>
      <c r="AB125" s="602"/>
      <c r="AC125" s="602"/>
      <c r="AD125" s="602"/>
      <c r="AE125" s="602"/>
      <c r="AF125" s="602"/>
      <c r="AG125" s="602"/>
      <c r="AH125" s="602"/>
      <c r="AI125" s="602"/>
      <c r="AJ125" s="602"/>
      <c r="AK125" s="602"/>
      <c r="AL125" s="603"/>
      <c r="AM125" s="601" t="s">
        <v>126</v>
      </c>
      <c r="AN125" s="602"/>
      <c r="AO125" s="602"/>
      <c r="AP125" s="602"/>
      <c r="AQ125" s="602"/>
      <c r="AR125" s="602"/>
      <c r="AS125" s="602"/>
      <c r="AT125" s="602"/>
      <c r="AU125" s="602"/>
      <c r="AV125" s="602"/>
      <c r="AW125" s="602"/>
      <c r="AX125" s="603"/>
      <c r="AY125" s="489" t="s">
        <v>126</v>
      </c>
    </row>
    <row r="126" spans="1:51" ht="15.75" thickBot="1" x14ac:dyDescent="0.3">
      <c r="A126" s="598" t="s">
        <v>127</v>
      </c>
      <c r="B126" s="258" t="s">
        <v>145</v>
      </c>
      <c r="C126" s="146">
        <f>C$4</f>
        <v>44197</v>
      </c>
      <c r="D126" s="146">
        <f t="shared" ref="D126:AY126" si="88">D$4</f>
        <v>44228</v>
      </c>
      <c r="E126" s="146">
        <f t="shared" si="88"/>
        <v>44256</v>
      </c>
      <c r="F126" s="146">
        <f t="shared" si="88"/>
        <v>44287</v>
      </c>
      <c r="G126" s="146">
        <f t="shared" si="88"/>
        <v>44317</v>
      </c>
      <c r="H126" s="146">
        <f t="shared" si="88"/>
        <v>44348</v>
      </c>
      <c r="I126" s="146">
        <f t="shared" si="88"/>
        <v>44378</v>
      </c>
      <c r="J126" s="146">
        <f t="shared" si="88"/>
        <v>44409</v>
      </c>
      <c r="K126" s="146">
        <f t="shared" si="88"/>
        <v>44440</v>
      </c>
      <c r="L126" s="146">
        <f t="shared" si="88"/>
        <v>44470</v>
      </c>
      <c r="M126" s="146">
        <f t="shared" si="88"/>
        <v>44501</v>
      </c>
      <c r="N126" s="146">
        <f t="shared" si="88"/>
        <v>44531</v>
      </c>
      <c r="O126" s="146">
        <f t="shared" si="88"/>
        <v>44562</v>
      </c>
      <c r="P126" s="146">
        <f t="shared" si="88"/>
        <v>44593</v>
      </c>
      <c r="Q126" s="146">
        <f t="shared" si="88"/>
        <v>44621</v>
      </c>
      <c r="R126" s="146">
        <f t="shared" si="88"/>
        <v>44652</v>
      </c>
      <c r="S126" s="146">
        <f t="shared" si="88"/>
        <v>44682</v>
      </c>
      <c r="T126" s="146">
        <f t="shared" si="88"/>
        <v>44713</v>
      </c>
      <c r="U126" s="146">
        <f t="shared" si="88"/>
        <v>44743</v>
      </c>
      <c r="V126" s="146">
        <f t="shared" si="88"/>
        <v>44774</v>
      </c>
      <c r="W126" s="146">
        <f t="shared" si="88"/>
        <v>44805</v>
      </c>
      <c r="X126" s="146">
        <f t="shared" si="88"/>
        <v>44835</v>
      </c>
      <c r="Y126" s="146">
        <f t="shared" si="88"/>
        <v>44866</v>
      </c>
      <c r="Z126" s="146">
        <f t="shared" si="88"/>
        <v>44896</v>
      </c>
      <c r="AA126" s="146">
        <f t="shared" si="88"/>
        <v>44927</v>
      </c>
      <c r="AB126" s="146">
        <f t="shared" si="88"/>
        <v>44958</v>
      </c>
      <c r="AC126" s="146">
        <f t="shared" si="88"/>
        <v>44986</v>
      </c>
      <c r="AD126" s="146">
        <f t="shared" si="88"/>
        <v>45017</v>
      </c>
      <c r="AE126" s="146">
        <f t="shared" si="88"/>
        <v>45047</v>
      </c>
      <c r="AF126" s="146">
        <f t="shared" si="88"/>
        <v>45078</v>
      </c>
      <c r="AG126" s="146">
        <f t="shared" si="88"/>
        <v>45108</v>
      </c>
      <c r="AH126" s="146">
        <f t="shared" si="88"/>
        <v>45139</v>
      </c>
      <c r="AI126" s="146">
        <f t="shared" si="88"/>
        <v>45170</v>
      </c>
      <c r="AJ126" s="146">
        <f t="shared" si="88"/>
        <v>45200</v>
      </c>
      <c r="AK126" s="146">
        <f t="shared" si="88"/>
        <v>45231</v>
      </c>
      <c r="AL126" s="146">
        <f t="shared" si="88"/>
        <v>45261</v>
      </c>
      <c r="AM126" s="146">
        <f t="shared" si="88"/>
        <v>45292</v>
      </c>
      <c r="AN126" s="146">
        <f t="shared" si="88"/>
        <v>45323</v>
      </c>
      <c r="AO126" s="146">
        <f t="shared" si="88"/>
        <v>45352</v>
      </c>
      <c r="AP126" s="146">
        <f t="shared" si="88"/>
        <v>45383</v>
      </c>
      <c r="AQ126" s="146">
        <f t="shared" si="88"/>
        <v>45413</v>
      </c>
      <c r="AR126" s="146">
        <f t="shared" si="88"/>
        <v>45444</v>
      </c>
      <c r="AS126" s="146">
        <f t="shared" si="88"/>
        <v>45474</v>
      </c>
      <c r="AT126" s="146">
        <f t="shared" si="88"/>
        <v>45505</v>
      </c>
      <c r="AU126" s="146">
        <f t="shared" si="88"/>
        <v>45536</v>
      </c>
      <c r="AV126" s="146">
        <f t="shared" si="88"/>
        <v>45566</v>
      </c>
      <c r="AW126" s="146">
        <f t="shared" si="88"/>
        <v>45597</v>
      </c>
      <c r="AX126" s="146">
        <f t="shared" si="88"/>
        <v>45627</v>
      </c>
      <c r="AY126" s="146">
        <f t="shared" si="88"/>
        <v>45658</v>
      </c>
    </row>
    <row r="127" spans="1:51" x14ac:dyDescent="0.25">
      <c r="A127" s="599"/>
      <c r="B127" s="242" t="s">
        <v>20</v>
      </c>
      <c r="C127" s="297">
        <f>'11M - LPS'!C127</f>
        <v>8.6905396105985688E-3</v>
      </c>
      <c r="D127" s="297">
        <f>'11M - LPS'!D127</f>
        <v>9.1843635285924711E-3</v>
      </c>
      <c r="E127" s="297">
        <f>'11M - LPS'!E127</f>
        <v>9.3172995483337146E-3</v>
      </c>
      <c r="F127" s="297">
        <f>'11M - LPS'!F127</f>
        <v>9.3300694720660927E-3</v>
      </c>
      <c r="G127" s="297">
        <f>'11M - LPS'!G127</f>
        <v>1.3190972391467491E-2</v>
      </c>
      <c r="H127" s="297">
        <f>'11M - LPS'!H127</f>
        <v>3.3396509974146636E-2</v>
      </c>
      <c r="I127" s="297">
        <f>'11M - LPS'!I127</f>
        <v>3.0311628255511709E-2</v>
      </c>
      <c r="J127" s="297">
        <f>'11M - LPS'!J127</f>
        <v>3.0025700532701628E-2</v>
      </c>
      <c r="K127" s="297">
        <f>'11M - LPS'!K127</f>
        <v>3.0999168728459075E-2</v>
      </c>
      <c r="L127" s="297">
        <f>'11M - LPS'!L127</f>
        <v>1.4333326703126323E-2</v>
      </c>
      <c r="M127" s="297">
        <f>'11M - LPS'!M127</f>
        <v>1.2574297781386794E-2</v>
      </c>
      <c r="N127" s="297">
        <f>'11M - LPS'!N127</f>
        <v>1.0783770658233277E-2</v>
      </c>
      <c r="O127" s="297">
        <f>'11M - LPS'!O127</f>
        <v>8.6905396105985688E-3</v>
      </c>
      <c r="P127" s="297">
        <f>'11M - LPS'!P127</f>
        <v>9.1843635285924711E-3</v>
      </c>
      <c r="Q127" s="359">
        <f>'11M - LPS'!Q127</f>
        <v>6.725503249182755E-3</v>
      </c>
      <c r="R127" s="359">
        <f>'11M - LPS'!R127</f>
        <v>6.3427155477634566E-3</v>
      </c>
      <c r="S127" s="359">
        <f>'11M - LPS'!S127</f>
        <v>8.249339219814052E-3</v>
      </c>
      <c r="T127" s="359">
        <f>'11M - LPS'!T127</f>
        <v>2.4892836088167204E-2</v>
      </c>
      <c r="U127" s="359">
        <f>'11M - LPS'!U127</f>
        <v>2.4542267263744099E-2</v>
      </c>
      <c r="V127" s="359">
        <f>'11M - LPS'!V127</f>
        <v>2.6140575162194236E-2</v>
      </c>
      <c r="W127" s="359">
        <f>'11M - LPS'!W127</f>
        <v>2.6350534085168655E-2</v>
      </c>
      <c r="X127" s="359">
        <f>'11M - LPS'!X127</f>
        <v>1.0890177759764945E-2</v>
      </c>
      <c r="Y127" s="359">
        <f>'11M - LPS'!Y127</f>
        <v>9.2683477106960972E-3</v>
      </c>
      <c r="Z127" s="359">
        <f>'11M - LPS'!Z127</f>
        <v>8.1038244635910361E-3</v>
      </c>
      <c r="AA127" s="359">
        <f>'11M - LPS'!AA127</f>
        <v>6.0073596766950631E-3</v>
      </c>
      <c r="AB127" s="359">
        <f>'11M - LPS'!AB127</f>
        <v>5.9112974915953411E-3</v>
      </c>
      <c r="AC127" s="359">
        <f>'11M - LPS'!AC127</f>
        <v>6.725503249182755E-3</v>
      </c>
      <c r="AD127" s="359">
        <f>'11M - LPS'!AD127</f>
        <v>6.3427155477634566E-3</v>
      </c>
      <c r="AE127" s="359">
        <f>'11M - LPS'!AE127</f>
        <v>8.249339219814052E-3</v>
      </c>
      <c r="AF127" s="359">
        <f>'11M - LPS'!AF127</f>
        <v>2.4892836088167204E-2</v>
      </c>
      <c r="AG127" s="359">
        <f>'11M - LPS'!AG127</f>
        <v>2.4542267263744099E-2</v>
      </c>
      <c r="AH127" s="359">
        <f>'11M - LPS'!AH127</f>
        <v>2.6140575162194236E-2</v>
      </c>
      <c r="AI127" s="359">
        <f>'11M - LPS'!AI127</f>
        <v>2.6350534085168655E-2</v>
      </c>
      <c r="AJ127" s="359">
        <f>'11M - LPS'!AJ127</f>
        <v>1.0890177759764945E-2</v>
      </c>
      <c r="AK127" s="359">
        <f>'11M - LPS'!AK127</f>
        <v>9.2683477106960972E-3</v>
      </c>
      <c r="AL127" s="359">
        <f>'11M - LPS'!AL127</f>
        <v>8.1038244635910361E-3</v>
      </c>
      <c r="AM127" s="359">
        <f>'11M - LPS'!AM127</f>
        <v>6.0073596766950631E-3</v>
      </c>
      <c r="AN127" s="359">
        <f>'11M - LPS'!AN127</f>
        <v>5.9112974915953411E-3</v>
      </c>
      <c r="AO127" s="359">
        <f>'11M - LPS'!AO127</f>
        <v>6.725503249182755E-3</v>
      </c>
      <c r="AP127" s="359">
        <f>'11M - LPS'!AP127</f>
        <v>6.3427155477634566E-3</v>
      </c>
      <c r="AQ127" s="359">
        <f>'11M - LPS'!AQ127</f>
        <v>8.249339219814052E-3</v>
      </c>
      <c r="AR127" s="359">
        <f>'11M - LPS'!AR127</f>
        <v>2.4892836088167204E-2</v>
      </c>
      <c r="AS127" s="359">
        <f>'11M - LPS'!AS127</f>
        <v>2.4542267263744099E-2</v>
      </c>
      <c r="AT127" s="359">
        <f>'11M - LPS'!AT127</f>
        <v>2.6140575162194236E-2</v>
      </c>
      <c r="AU127" s="359">
        <f>'11M - LPS'!AU127</f>
        <v>2.6350534085168655E-2</v>
      </c>
      <c r="AV127" s="359">
        <f>'11M - LPS'!AV127</f>
        <v>1.0890177759764945E-2</v>
      </c>
      <c r="AW127" s="359">
        <f>'11M - LPS'!AW127</f>
        <v>9.2683477106960972E-3</v>
      </c>
      <c r="AX127" s="359">
        <f>'11M - LPS'!AX127</f>
        <v>8.1038244635910361E-3</v>
      </c>
      <c r="AY127" s="359">
        <f>'11M - LPS'!AY127</f>
        <v>6.0073596766950631E-3</v>
      </c>
    </row>
    <row r="128" spans="1:51" x14ac:dyDescent="0.25">
      <c r="A128" s="599"/>
      <c r="B128" s="242" t="s">
        <v>0</v>
      </c>
      <c r="C128" s="297">
        <f>'11M - LPS'!C128</f>
        <v>1.3661557336104716E-2</v>
      </c>
      <c r="D128" s="297">
        <f>'11M - LPS'!D128</f>
        <v>1.3995891437648279E-2</v>
      </c>
      <c r="E128" s="297">
        <f>'11M - LPS'!E128</f>
        <v>1.1937688399857259E-2</v>
      </c>
      <c r="F128" s="297">
        <f>'11M - LPS'!F128</f>
        <v>9.7664417356625004E-3</v>
      </c>
      <c r="G128" s="297">
        <f>'11M - LPS'!G128</f>
        <v>2.1051463283982559E-2</v>
      </c>
      <c r="H128" s="297">
        <f>'11M - LPS'!H128</f>
        <v>5.6205642178387479E-2</v>
      </c>
      <c r="I128" s="297">
        <f>'11M - LPS'!I128</f>
        <v>3.8871954473552781E-2</v>
      </c>
      <c r="J128" s="297">
        <f>'11M - LPS'!J128</f>
        <v>4.5357306184860703E-2</v>
      </c>
      <c r="K128" s="297">
        <f>'11M - LPS'!K128</f>
        <v>5.3567977999279676E-2</v>
      </c>
      <c r="L128" s="297">
        <f>'11M - LPS'!L128</f>
        <v>1.3398140041059062E-2</v>
      </c>
      <c r="M128" s="297">
        <f>'11M - LPS'!M128</f>
        <v>1.9843361120502567E-2</v>
      </c>
      <c r="N128" s="297">
        <f>'11M - LPS'!N128</f>
        <v>9.7585757189299401E-3</v>
      </c>
      <c r="O128" s="297">
        <f>'11M - LPS'!O128</f>
        <v>1.3661557336104716E-2</v>
      </c>
      <c r="P128" s="297">
        <f>'11M - LPS'!P128</f>
        <v>1.3995891437648279E-2</v>
      </c>
      <c r="Q128" s="359">
        <f>'11M - LPS'!Q128</f>
        <v>8.9207815764972033E-3</v>
      </c>
      <c r="R128" s="359">
        <f>'11M - LPS'!R128</f>
        <v>6.6921641567437313E-3</v>
      </c>
      <c r="S128" s="359">
        <f>'11M - LPS'!S128</f>
        <v>1.4113787740406187E-2</v>
      </c>
      <c r="T128" s="359">
        <f>'11M - LPS'!T128</f>
        <v>4.6747823558508782E-2</v>
      </c>
      <c r="U128" s="359">
        <f>'11M - LPS'!U128</f>
        <v>3.2828340164245157E-2</v>
      </c>
      <c r="V128" s="359">
        <f>'11M - LPS'!V128</f>
        <v>4.2206385974313532E-2</v>
      </c>
      <c r="W128" s="359">
        <f>'11M - LPS'!W128</f>
        <v>5.0134585699459742E-2</v>
      </c>
      <c r="X128" s="359">
        <f>'11M - LPS'!X128</f>
        <v>1.0072561566764783E-2</v>
      </c>
      <c r="Y128" s="359">
        <f>'11M - LPS'!Y128</f>
        <v>1.6089633144682137E-2</v>
      </c>
      <c r="Z128" s="359">
        <f>'11M - LPS'!Z128</f>
        <v>7.2588441434502937E-3</v>
      </c>
      <c r="AA128" s="359">
        <f>'11M - LPS'!AA128</f>
        <v>9.9940648226680678E-3</v>
      </c>
      <c r="AB128" s="359">
        <f>'11M - LPS'!AB128</f>
        <v>9.3549568895570073E-3</v>
      </c>
      <c r="AC128" s="359">
        <f>'11M - LPS'!AC128</f>
        <v>8.9207815764972033E-3</v>
      </c>
      <c r="AD128" s="359">
        <f>'11M - LPS'!AD128</f>
        <v>6.6921641567437313E-3</v>
      </c>
      <c r="AE128" s="359">
        <f>'11M - LPS'!AE128</f>
        <v>1.4113787740406187E-2</v>
      </c>
      <c r="AF128" s="359">
        <f>'11M - LPS'!AF128</f>
        <v>4.6747823558508782E-2</v>
      </c>
      <c r="AG128" s="359">
        <f>'11M - LPS'!AG128</f>
        <v>3.2828340164245157E-2</v>
      </c>
      <c r="AH128" s="359">
        <f>'11M - LPS'!AH128</f>
        <v>4.2206385974313532E-2</v>
      </c>
      <c r="AI128" s="359">
        <f>'11M - LPS'!AI128</f>
        <v>5.0134585699459742E-2</v>
      </c>
      <c r="AJ128" s="359">
        <f>'11M - LPS'!AJ128</f>
        <v>1.0072561566764783E-2</v>
      </c>
      <c r="AK128" s="359">
        <f>'11M - LPS'!AK128</f>
        <v>1.6089633144682137E-2</v>
      </c>
      <c r="AL128" s="359">
        <f>'11M - LPS'!AL128</f>
        <v>7.2588441434502937E-3</v>
      </c>
      <c r="AM128" s="359">
        <f>'11M - LPS'!AM128</f>
        <v>9.9940648226680678E-3</v>
      </c>
      <c r="AN128" s="359">
        <f>'11M - LPS'!AN128</f>
        <v>9.3549568895570073E-3</v>
      </c>
      <c r="AO128" s="359">
        <f>'11M - LPS'!AO128</f>
        <v>8.9207815764972033E-3</v>
      </c>
      <c r="AP128" s="359">
        <f>'11M - LPS'!AP128</f>
        <v>6.6921641567437313E-3</v>
      </c>
      <c r="AQ128" s="359">
        <f>'11M - LPS'!AQ128</f>
        <v>1.4113787740406187E-2</v>
      </c>
      <c r="AR128" s="359">
        <f>'11M - LPS'!AR128</f>
        <v>4.6747823558508782E-2</v>
      </c>
      <c r="AS128" s="359">
        <f>'11M - LPS'!AS128</f>
        <v>3.2828340164245157E-2</v>
      </c>
      <c r="AT128" s="359">
        <f>'11M - LPS'!AT128</f>
        <v>4.2206385974313532E-2</v>
      </c>
      <c r="AU128" s="359">
        <f>'11M - LPS'!AU128</f>
        <v>5.0134585699459742E-2</v>
      </c>
      <c r="AV128" s="359">
        <f>'11M - LPS'!AV128</f>
        <v>1.0072561566764783E-2</v>
      </c>
      <c r="AW128" s="359">
        <f>'11M - LPS'!AW128</f>
        <v>1.6089633144682137E-2</v>
      </c>
      <c r="AX128" s="359">
        <f>'11M - LPS'!AX128</f>
        <v>7.2588441434502937E-3</v>
      </c>
      <c r="AY128" s="359">
        <f>'11M - LPS'!AY128</f>
        <v>9.9940648226680678E-3</v>
      </c>
    </row>
    <row r="129" spans="1:51" x14ac:dyDescent="0.25">
      <c r="A129" s="599"/>
      <c r="B129" s="242" t="s">
        <v>21</v>
      </c>
      <c r="C129" s="297">
        <f>'11M - LPS'!C129</f>
        <v>8.3557771746031375E-3</v>
      </c>
      <c r="D129" s="297">
        <f>'11M - LPS'!D129</f>
        <v>8.8661221561538248E-3</v>
      </c>
      <c r="E129" s="297">
        <f>'11M - LPS'!E129</f>
        <v>1.1753498870943338E-2</v>
      </c>
      <c r="F129" s="297">
        <f>'11M - LPS'!F129</f>
        <v>1.2523477953738765E-2</v>
      </c>
      <c r="G129" s="297">
        <f>'11M - LPS'!G129</f>
        <v>1.5511017884555292E-2</v>
      </c>
      <c r="H129" s="297">
        <f>'11M - LPS'!H129</f>
        <v>4.0279244842641462E-2</v>
      </c>
      <c r="I129" s="297">
        <f>'11M - LPS'!I129</f>
        <v>3.0246490222571087E-2</v>
      </c>
      <c r="J129" s="297">
        <f>'11M - LPS'!J129</f>
        <v>3.3396789722178383E-2</v>
      </c>
      <c r="K129" s="297">
        <f>'11M - LPS'!K129</f>
        <v>3.6603346879997244E-2</v>
      </c>
      <c r="L129" s="297">
        <f>'11M - LPS'!L129</f>
        <v>1.7030212077065426E-2</v>
      </c>
      <c r="M129" s="297">
        <f>'11M - LPS'!M129</f>
        <v>1.2611403494553954E-2</v>
      </c>
      <c r="N129" s="297">
        <f>'11M - LPS'!N129</f>
        <v>1.2708554866204393E-2</v>
      </c>
      <c r="O129" s="297">
        <f>'11M - LPS'!O129</f>
        <v>8.3557771746031375E-3</v>
      </c>
      <c r="P129" s="297">
        <f>'11M - LPS'!P129</f>
        <v>8.8661221561538248E-3</v>
      </c>
      <c r="Q129" s="359">
        <f>'11M - LPS'!Q129</f>
        <v>8.7608959161647251E-3</v>
      </c>
      <c r="R129" s="359">
        <f>'11M - LPS'!R129</f>
        <v>8.9650295202292011E-3</v>
      </c>
      <c r="S129" s="359">
        <f>'11M - LPS'!S129</f>
        <v>9.873528402218076E-3</v>
      </c>
      <c r="T129" s="359">
        <f>'11M - LPS'!T129</f>
        <v>3.1189905695127716E-2</v>
      </c>
      <c r="U129" s="359">
        <f>'11M - LPS'!U129</f>
        <v>2.4481852059304126E-2</v>
      </c>
      <c r="V129" s="359">
        <f>'11M - LPS'!V129</f>
        <v>2.9500140901625175E-2</v>
      </c>
      <c r="W129" s="359">
        <f>'11M - LPS'!W129</f>
        <v>3.1979136339412441E-2</v>
      </c>
      <c r="X129" s="359">
        <f>'11M - LPS'!X129</f>
        <v>1.3398582643288165E-2</v>
      </c>
      <c r="Y129" s="359">
        <f>'11M - LPS'!Y129</f>
        <v>9.2998613606202814E-3</v>
      </c>
      <c r="Z129" s="359">
        <f>'11M - LPS'!Z129</f>
        <v>9.740106855194882E-3</v>
      </c>
      <c r="AA129" s="359">
        <f>'11M - LPS'!AA129</f>
        <v>5.7506736920683119E-3</v>
      </c>
      <c r="AB129" s="359">
        <f>'11M - LPS'!AB129</f>
        <v>5.6929282147751802E-3</v>
      </c>
      <c r="AC129" s="359">
        <f>'11M - LPS'!AC129</f>
        <v>8.7608959161647251E-3</v>
      </c>
      <c r="AD129" s="359">
        <f>'11M - LPS'!AD129</f>
        <v>8.9650295202292011E-3</v>
      </c>
      <c r="AE129" s="359">
        <f>'11M - LPS'!AE129</f>
        <v>9.873528402218076E-3</v>
      </c>
      <c r="AF129" s="359">
        <f>'11M - LPS'!AF129</f>
        <v>3.1189905695127716E-2</v>
      </c>
      <c r="AG129" s="359">
        <f>'11M - LPS'!AG129</f>
        <v>2.4481852059304126E-2</v>
      </c>
      <c r="AH129" s="359">
        <f>'11M - LPS'!AH129</f>
        <v>2.9500140901625175E-2</v>
      </c>
      <c r="AI129" s="359">
        <f>'11M - LPS'!AI129</f>
        <v>3.1979136339412441E-2</v>
      </c>
      <c r="AJ129" s="359">
        <f>'11M - LPS'!AJ129</f>
        <v>1.3398582643288165E-2</v>
      </c>
      <c r="AK129" s="359">
        <f>'11M - LPS'!AK129</f>
        <v>9.2998613606202814E-3</v>
      </c>
      <c r="AL129" s="359">
        <f>'11M - LPS'!AL129</f>
        <v>9.740106855194882E-3</v>
      </c>
      <c r="AM129" s="359">
        <f>'11M - LPS'!AM129</f>
        <v>5.7506736920683119E-3</v>
      </c>
      <c r="AN129" s="359">
        <f>'11M - LPS'!AN129</f>
        <v>5.6929282147751802E-3</v>
      </c>
      <c r="AO129" s="359">
        <f>'11M - LPS'!AO129</f>
        <v>8.7608959161647251E-3</v>
      </c>
      <c r="AP129" s="359">
        <f>'11M - LPS'!AP129</f>
        <v>8.9650295202292011E-3</v>
      </c>
      <c r="AQ129" s="359">
        <f>'11M - LPS'!AQ129</f>
        <v>9.873528402218076E-3</v>
      </c>
      <c r="AR129" s="359">
        <f>'11M - LPS'!AR129</f>
        <v>3.1189905695127716E-2</v>
      </c>
      <c r="AS129" s="359">
        <f>'11M - LPS'!AS129</f>
        <v>2.4481852059304126E-2</v>
      </c>
      <c r="AT129" s="359">
        <f>'11M - LPS'!AT129</f>
        <v>2.9500140901625175E-2</v>
      </c>
      <c r="AU129" s="359">
        <f>'11M - LPS'!AU129</f>
        <v>3.1979136339412441E-2</v>
      </c>
      <c r="AV129" s="359">
        <f>'11M - LPS'!AV129</f>
        <v>1.3398582643288165E-2</v>
      </c>
      <c r="AW129" s="359">
        <f>'11M - LPS'!AW129</f>
        <v>9.2998613606202814E-3</v>
      </c>
      <c r="AX129" s="359">
        <f>'11M - LPS'!AX129</f>
        <v>9.740106855194882E-3</v>
      </c>
      <c r="AY129" s="359">
        <f>'11M - LPS'!AY129</f>
        <v>5.7506736920683119E-3</v>
      </c>
    </row>
    <row r="130" spans="1:51" x14ac:dyDescent="0.25">
      <c r="A130" s="599"/>
      <c r="B130" s="242" t="s">
        <v>1</v>
      </c>
      <c r="C130" s="297">
        <f>'11M - LPS'!C130</f>
        <v>0</v>
      </c>
      <c r="D130" s="297">
        <f>'11M - LPS'!D130</f>
        <v>0</v>
      </c>
      <c r="E130" s="297">
        <f>'11M - LPS'!E130</f>
        <v>0</v>
      </c>
      <c r="F130" s="297">
        <f>'11M - LPS'!F130</f>
        <v>1.0321710579863055E-2</v>
      </c>
      <c r="G130" s="297">
        <f>'11M - LPS'!G130</f>
        <v>2.8707370508953747E-2</v>
      </c>
      <c r="H130" s="297">
        <f>'11M - LPS'!H130</f>
        <v>5.725490240748439E-2</v>
      </c>
      <c r="I130" s="297">
        <f>'11M - LPS'!I130</f>
        <v>3.9256023626103941E-2</v>
      </c>
      <c r="J130" s="297">
        <f>'11M - LPS'!J130</f>
        <v>4.5918436764594305E-2</v>
      </c>
      <c r="K130" s="297">
        <f>'11M - LPS'!K130</f>
        <v>5.7888264534285201E-2</v>
      </c>
      <c r="L130" s="297">
        <f>'11M - LPS'!L130</f>
        <v>1.3219573636351361E-2</v>
      </c>
      <c r="M130" s="297">
        <f>'11M - LPS'!M130</f>
        <v>0</v>
      </c>
      <c r="N130" s="297">
        <f>'11M - LPS'!N130</f>
        <v>0</v>
      </c>
      <c r="O130" s="297">
        <f>'11M - LPS'!O130</f>
        <v>0</v>
      </c>
      <c r="P130" s="297">
        <f>'11M - LPS'!P130</f>
        <v>0</v>
      </c>
      <c r="Q130" s="359">
        <f>'11M - LPS'!Q130</f>
        <v>0</v>
      </c>
      <c r="R130" s="359">
        <f>'11M - LPS'!R130</f>
        <v>7.1399079890791467E-3</v>
      </c>
      <c r="S130" s="359">
        <f>'11M - LPS'!S130</f>
        <v>2.0990651028723394E-2</v>
      </c>
      <c r="T130" s="359">
        <f>'11M - LPS'!T130</f>
        <v>4.782972845478143E-2</v>
      </c>
      <c r="U130" s="359">
        <f>'11M - LPS'!U130</f>
        <v>3.3222231741727629E-2</v>
      </c>
      <c r="V130" s="359">
        <f>'11M - LPS'!V130</f>
        <v>4.2810935047595082E-2</v>
      </c>
      <c r="W130" s="359">
        <f>'11M - LPS'!W130</f>
        <v>5.515020339474265E-2</v>
      </c>
      <c r="X130" s="359">
        <f>'11M - LPS'!X130</f>
        <v>9.917320361139622E-3</v>
      </c>
      <c r="Y130" s="359">
        <f>'11M - LPS'!Y130</f>
        <v>0</v>
      </c>
      <c r="Z130" s="359">
        <f>'11M - LPS'!Z130</f>
        <v>0</v>
      </c>
      <c r="AA130" s="359">
        <f>'11M - LPS'!AA130</f>
        <v>0</v>
      </c>
      <c r="AB130" s="359">
        <f>'11M - LPS'!AB130</f>
        <v>0</v>
      </c>
      <c r="AC130" s="359">
        <f>'11M - LPS'!AC130</f>
        <v>0</v>
      </c>
      <c r="AD130" s="359">
        <f>'11M - LPS'!AD130</f>
        <v>7.1399079890791467E-3</v>
      </c>
      <c r="AE130" s="359">
        <f>'11M - LPS'!AE130</f>
        <v>2.0990651028723394E-2</v>
      </c>
      <c r="AF130" s="359">
        <f>'11M - LPS'!AF130</f>
        <v>4.782972845478143E-2</v>
      </c>
      <c r="AG130" s="359">
        <f>'11M - LPS'!AG130</f>
        <v>3.3222231741727629E-2</v>
      </c>
      <c r="AH130" s="359">
        <f>'11M - LPS'!AH130</f>
        <v>4.2810935047595082E-2</v>
      </c>
      <c r="AI130" s="359">
        <f>'11M - LPS'!AI130</f>
        <v>5.515020339474265E-2</v>
      </c>
      <c r="AJ130" s="359">
        <f>'11M - LPS'!AJ130</f>
        <v>9.917320361139622E-3</v>
      </c>
      <c r="AK130" s="359">
        <f>'11M - LPS'!AK130</f>
        <v>0</v>
      </c>
      <c r="AL130" s="359">
        <f>'11M - LPS'!AL130</f>
        <v>0</v>
      </c>
      <c r="AM130" s="359">
        <f>'11M - LPS'!AM130</f>
        <v>0</v>
      </c>
      <c r="AN130" s="359">
        <f>'11M - LPS'!AN130</f>
        <v>0</v>
      </c>
      <c r="AO130" s="359">
        <f>'11M - LPS'!AO130</f>
        <v>0</v>
      </c>
      <c r="AP130" s="359">
        <f>'11M - LPS'!AP130</f>
        <v>7.1399079890791467E-3</v>
      </c>
      <c r="AQ130" s="359">
        <f>'11M - LPS'!AQ130</f>
        <v>2.0990651028723394E-2</v>
      </c>
      <c r="AR130" s="359">
        <f>'11M - LPS'!AR130</f>
        <v>4.782972845478143E-2</v>
      </c>
      <c r="AS130" s="359">
        <f>'11M - LPS'!AS130</f>
        <v>3.3222231741727629E-2</v>
      </c>
      <c r="AT130" s="359">
        <f>'11M - LPS'!AT130</f>
        <v>4.2810935047595082E-2</v>
      </c>
      <c r="AU130" s="359">
        <f>'11M - LPS'!AU130</f>
        <v>5.515020339474265E-2</v>
      </c>
      <c r="AV130" s="359">
        <f>'11M - LPS'!AV130</f>
        <v>9.917320361139622E-3</v>
      </c>
      <c r="AW130" s="359">
        <f>'11M - LPS'!AW130</f>
        <v>0</v>
      </c>
      <c r="AX130" s="359">
        <f>'11M - LPS'!AX130</f>
        <v>0</v>
      </c>
      <c r="AY130" s="359">
        <f>'11M - LPS'!AY130</f>
        <v>0</v>
      </c>
    </row>
    <row r="131" spans="1:51" x14ac:dyDescent="0.25">
      <c r="A131" s="599"/>
      <c r="B131" s="242" t="s">
        <v>22</v>
      </c>
      <c r="C131" s="297">
        <f>'11M - LPS'!C131</f>
        <v>1.6281637189139251E-3</v>
      </c>
      <c r="D131" s="297">
        <f>'11M - LPS'!D131</f>
        <v>1.6786293240557046E-3</v>
      </c>
      <c r="E131" s="297">
        <f>'11M - LPS'!E131</f>
        <v>2.5279300023637111E-4</v>
      </c>
      <c r="F131" s="297">
        <f>'11M - LPS'!F131</f>
        <v>1.4844313197169632E-3</v>
      </c>
      <c r="G131" s="297">
        <f>'11M - LPS'!G131</f>
        <v>2.9707296977562786E-4</v>
      </c>
      <c r="H131" s="297">
        <f>'11M - LPS'!H131</f>
        <v>6.6015297877556852E-4</v>
      </c>
      <c r="I131" s="297">
        <f>'11M - LPS'!I131</f>
        <v>8.1969564125558496E-5</v>
      </c>
      <c r="J131" s="297">
        <f>'11M - LPS'!J131</f>
        <v>6.9835035625883594E-4</v>
      </c>
      <c r="K131" s="297">
        <f>'11M - LPS'!K131</f>
        <v>6.5884510241158455E-4</v>
      </c>
      <c r="L131" s="297">
        <f>'11M - LPS'!L131</f>
        <v>2.3971139056324186E-4</v>
      </c>
      <c r="M131" s="297">
        <f>'11M - LPS'!M131</f>
        <v>2.736397347236708E-5</v>
      </c>
      <c r="N131" s="297">
        <f>'11M - LPS'!N131</f>
        <v>2.0525246777853903E-4</v>
      </c>
      <c r="O131" s="297">
        <f>'11M - LPS'!O131</f>
        <v>1.6281637189139251E-3</v>
      </c>
      <c r="P131" s="297">
        <f>'11M - LPS'!P131</f>
        <v>1.6786293240557046E-3</v>
      </c>
      <c r="Q131" s="359">
        <f>'11M - LPS'!Q131</f>
        <v>1.5542943626100695E-4</v>
      </c>
      <c r="R131" s="359">
        <f>'11M - LPS'!R131</f>
        <v>8.7406385380757999E-4</v>
      </c>
      <c r="S131" s="359">
        <f>'11M - LPS'!S131</f>
        <v>1.7042834870996905E-4</v>
      </c>
      <c r="T131" s="359">
        <f>'11M - LPS'!T131</f>
        <v>3.9255276413875553E-4</v>
      </c>
      <c r="U131" s="359">
        <f>'11M - LPS'!U131</f>
        <v>5.131681890114526E-5</v>
      </c>
      <c r="V131" s="359">
        <f>'11M - LPS'!V131</f>
        <v>4.6874660017800357E-4</v>
      </c>
      <c r="W131" s="359">
        <f>'11M - LPS'!W131</f>
        <v>4.377109276783004E-4</v>
      </c>
      <c r="X131" s="359">
        <f>'11M - LPS'!X131</f>
        <v>1.5683355771647518E-4</v>
      </c>
      <c r="Y131" s="359">
        <f>'11M - LPS'!Y131</f>
        <v>1.7038598308127856E-5</v>
      </c>
      <c r="Z131" s="359">
        <f>'11M - LPS'!Z131</f>
        <v>1.3017017133091542E-4</v>
      </c>
      <c r="AA131" s="359">
        <f>'11M - LPS'!AA131</f>
        <v>1.0065905241958479E-3</v>
      </c>
      <c r="AB131" s="359">
        <f>'11M - LPS'!AB131</f>
        <v>9.3100601868464927E-4</v>
      </c>
      <c r="AC131" s="359">
        <f>'11M - LPS'!AC131</f>
        <v>1.5542943626100695E-4</v>
      </c>
      <c r="AD131" s="359">
        <f>'11M - LPS'!AD131</f>
        <v>8.7406385380757999E-4</v>
      </c>
      <c r="AE131" s="359">
        <f>'11M - LPS'!AE131</f>
        <v>1.7042834870996905E-4</v>
      </c>
      <c r="AF131" s="359">
        <f>'11M - LPS'!AF131</f>
        <v>3.9255276413875553E-4</v>
      </c>
      <c r="AG131" s="359">
        <f>'11M - LPS'!AG131</f>
        <v>5.131681890114526E-5</v>
      </c>
      <c r="AH131" s="359">
        <f>'11M - LPS'!AH131</f>
        <v>4.6874660017800357E-4</v>
      </c>
      <c r="AI131" s="359">
        <f>'11M - LPS'!AI131</f>
        <v>4.377109276783004E-4</v>
      </c>
      <c r="AJ131" s="359">
        <f>'11M - LPS'!AJ131</f>
        <v>1.5683355771647518E-4</v>
      </c>
      <c r="AK131" s="359">
        <f>'11M - LPS'!AK131</f>
        <v>1.7038598308127856E-5</v>
      </c>
      <c r="AL131" s="359">
        <f>'11M - LPS'!AL131</f>
        <v>1.3017017133091542E-4</v>
      </c>
      <c r="AM131" s="359">
        <f>'11M - LPS'!AM131</f>
        <v>1.0065905241958479E-3</v>
      </c>
      <c r="AN131" s="359">
        <f>'11M - LPS'!AN131</f>
        <v>9.3100601868464927E-4</v>
      </c>
      <c r="AO131" s="359">
        <f>'11M - LPS'!AO131</f>
        <v>1.5542943626100695E-4</v>
      </c>
      <c r="AP131" s="359">
        <f>'11M - LPS'!AP131</f>
        <v>8.7406385380757999E-4</v>
      </c>
      <c r="AQ131" s="359">
        <f>'11M - LPS'!AQ131</f>
        <v>1.7042834870996905E-4</v>
      </c>
      <c r="AR131" s="359">
        <f>'11M - LPS'!AR131</f>
        <v>3.9255276413875553E-4</v>
      </c>
      <c r="AS131" s="359">
        <f>'11M - LPS'!AS131</f>
        <v>5.131681890114526E-5</v>
      </c>
      <c r="AT131" s="359">
        <f>'11M - LPS'!AT131</f>
        <v>4.6874660017800357E-4</v>
      </c>
      <c r="AU131" s="359">
        <f>'11M - LPS'!AU131</f>
        <v>4.377109276783004E-4</v>
      </c>
      <c r="AV131" s="359">
        <f>'11M - LPS'!AV131</f>
        <v>1.5683355771647518E-4</v>
      </c>
      <c r="AW131" s="359">
        <f>'11M - LPS'!AW131</f>
        <v>1.7038598308127856E-5</v>
      </c>
      <c r="AX131" s="359">
        <f>'11M - LPS'!AX131</f>
        <v>1.3017017133091542E-4</v>
      </c>
      <c r="AY131" s="359">
        <f>'11M - LPS'!AY131</f>
        <v>1.0065905241958479E-3</v>
      </c>
    </row>
    <row r="132" spans="1:51" x14ac:dyDescent="0.25">
      <c r="A132" s="599"/>
      <c r="B132" s="77" t="s">
        <v>9</v>
      </c>
      <c r="C132" s="297">
        <f>'11M - LPS'!C132</f>
        <v>1.3661973402149941E-2</v>
      </c>
      <c r="D132" s="297">
        <f>'11M - LPS'!D132</f>
        <v>1.4015661382962317E-2</v>
      </c>
      <c r="E132" s="297">
        <f>'11M - LPS'!E132</f>
        <v>1.2311180388589181E-2</v>
      </c>
      <c r="F132" s="297">
        <f>'11M - LPS'!F132</f>
        <v>1.2761917396770914E-2</v>
      </c>
      <c r="G132" s="297">
        <f>'11M - LPS'!G132</f>
        <v>1.1624343448128488E-2</v>
      </c>
      <c r="H132" s="297">
        <f>'11M - LPS'!H132</f>
        <v>0</v>
      </c>
      <c r="I132" s="297">
        <f>'11M - LPS'!I132</f>
        <v>0</v>
      </c>
      <c r="J132" s="297">
        <f>'11M - LPS'!J132</f>
        <v>0</v>
      </c>
      <c r="K132" s="297">
        <f>'11M - LPS'!K132</f>
        <v>3.3819556488432434E-2</v>
      </c>
      <c r="L132" s="297">
        <f>'11M - LPS'!L132</f>
        <v>1.569196336800998E-2</v>
      </c>
      <c r="M132" s="297">
        <f>'11M - LPS'!M132</f>
        <v>2.0699636429393212E-2</v>
      </c>
      <c r="N132" s="297">
        <f>'11M - LPS'!N132</f>
        <v>9.7630296804752416E-3</v>
      </c>
      <c r="O132" s="297">
        <f>'11M - LPS'!O132</f>
        <v>1.3661973402149941E-2</v>
      </c>
      <c r="P132" s="297">
        <f>'11M - LPS'!P132</f>
        <v>1.4015661382962317E-2</v>
      </c>
      <c r="Q132" s="359">
        <f>'11M - LPS'!Q132</f>
        <v>9.2460387580735551E-3</v>
      </c>
      <c r="R132" s="359">
        <f>'11M - LPS'!R132</f>
        <v>9.171593060273155E-3</v>
      </c>
      <c r="S132" s="359">
        <f>'11M - LPS'!S132</f>
        <v>7.1962924488860923E-3</v>
      </c>
      <c r="T132" s="359">
        <f>'11M - LPS'!T132</f>
        <v>0</v>
      </c>
      <c r="U132" s="359">
        <f>'11M - LPS'!U132</f>
        <v>0</v>
      </c>
      <c r="V132" s="359">
        <f>'11M - LPS'!V132</f>
        <v>0</v>
      </c>
      <c r="W132" s="359">
        <f>'11M - LPS'!W132</f>
        <v>2.917072209681661E-2</v>
      </c>
      <c r="X132" s="359">
        <f>'11M - LPS'!X132</f>
        <v>1.2139980908144088E-2</v>
      </c>
      <c r="Y132" s="359">
        <f>'11M - LPS'!Y132</f>
        <v>1.6980755773445082E-2</v>
      </c>
      <c r="Z132" s="359">
        <f>'11M - LPS'!Z132</f>
        <v>7.2624910695856066E-3</v>
      </c>
      <c r="AA132" s="359">
        <f>'11M - LPS'!AA132</f>
        <v>9.9944311225049851E-3</v>
      </c>
      <c r="AB132" s="359">
        <f>'11M - LPS'!AB132</f>
        <v>9.3698559045129921E-3</v>
      </c>
      <c r="AC132" s="359">
        <f>'11M - LPS'!AC132</f>
        <v>9.2460387580735551E-3</v>
      </c>
      <c r="AD132" s="359">
        <f>'11M - LPS'!AD132</f>
        <v>9.171593060273155E-3</v>
      </c>
      <c r="AE132" s="359">
        <f>'11M - LPS'!AE132</f>
        <v>7.1962924488860923E-3</v>
      </c>
      <c r="AF132" s="359">
        <f>'11M - LPS'!AF132</f>
        <v>0</v>
      </c>
      <c r="AG132" s="359">
        <f>'11M - LPS'!AG132</f>
        <v>0</v>
      </c>
      <c r="AH132" s="359">
        <f>'11M - LPS'!AH132</f>
        <v>0</v>
      </c>
      <c r="AI132" s="359">
        <f>'11M - LPS'!AI132</f>
        <v>2.917072209681661E-2</v>
      </c>
      <c r="AJ132" s="359">
        <f>'11M - LPS'!AJ132</f>
        <v>1.2139980908144088E-2</v>
      </c>
      <c r="AK132" s="359">
        <f>'11M - LPS'!AK132</f>
        <v>1.6980755773445082E-2</v>
      </c>
      <c r="AL132" s="359">
        <f>'11M - LPS'!AL132</f>
        <v>7.2624910695856066E-3</v>
      </c>
      <c r="AM132" s="359">
        <f>'11M - LPS'!AM132</f>
        <v>9.9944311225049851E-3</v>
      </c>
      <c r="AN132" s="359">
        <f>'11M - LPS'!AN132</f>
        <v>9.3698559045129921E-3</v>
      </c>
      <c r="AO132" s="359">
        <f>'11M - LPS'!AO132</f>
        <v>9.2460387580735551E-3</v>
      </c>
      <c r="AP132" s="359">
        <f>'11M - LPS'!AP132</f>
        <v>9.171593060273155E-3</v>
      </c>
      <c r="AQ132" s="359">
        <f>'11M - LPS'!AQ132</f>
        <v>7.1962924488860923E-3</v>
      </c>
      <c r="AR132" s="359">
        <f>'11M - LPS'!AR132</f>
        <v>0</v>
      </c>
      <c r="AS132" s="359">
        <f>'11M - LPS'!AS132</f>
        <v>0</v>
      </c>
      <c r="AT132" s="359">
        <f>'11M - LPS'!AT132</f>
        <v>0</v>
      </c>
      <c r="AU132" s="359">
        <f>'11M - LPS'!AU132</f>
        <v>2.917072209681661E-2</v>
      </c>
      <c r="AV132" s="359">
        <f>'11M - LPS'!AV132</f>
        <v>1.2139980908144088E-2</v>
      </c>
      <c r="AW132" s="359">
        <f>'11M - LPS'!AW132</f>
        <v>1.6980755773445082E-2</v>
      </c>
      <c r="AX132" s="359">
        <f>'11M - LPS'!AX132</f>
        <v>7.2624910695856066E-3</v>
      </c>
      <c r="AY132" s="359">
        <f>'11M - LPS'!AY132</f>
        <v>9.9944311225049851E-3</v>
      </c>
    </row>
    <row r="133" spans="1:51" x14ac:dyDescent="0.25">
      <c r="A133" s="599"/>
      <c r="B133" s="77" t="s">
        <v>3</v>
      </c>
      <c r="C133" s="297">
        <f>'11M - LPS'!C133</f>
        <v>1.3661557336104716E-2</v>
      </c>
      <c r="D133" s="297">
        <f>'11M - LPS'!D133</f>
        <v>1.3995891437648279E-2</v>
      </c>
      <c r="E133" s="297">
        <f>'11M - LPS'!E133</f>
        <v>1.1937688399857259E-2</v>
      </c>
      <c r="F133" s="297">
        <f>'11M - LPS'!F133</f>
        <v>9.7664417356625004E-3</v>
      </c>
      <c r="G133" s="297">
        <f>'11M - LPS'!G133</f>
        <v>2.1051463283982559E-2</v>
      </c>
      <c r="H133" s="297">
        <f>'11M - LPS'!H133</f>
        <v>5.6205642178387479E-2</v>
      </c>
      <c r="I133" s="297">
        <f>'11M - LPS'!I133</f>
        <v>3.8871954473552781E-2</v>
      </c>
      <c r="J133" s="297">
        <f>'11M - LPS'!J133</f>
        <v>4.5357306184860703E-2</v>
      </c>
      <c r="K133" s="297">
        <f>'11M - LPS'!K133</f>
        <v>5.3567977999279676E-2</v>
      </c>
      <c r="L133" s="297">
        <f>'11M - LPS'!L133</f>
        <v>1.3398140041059062E-2</v>
      </c>
      <c r="M133" s="297">
        <f>'11M - LPS'!M133</f>
        <v>1.9843361120502567E-2</v>
      </c>
      <c r="N133" s="297">
        <f>'11M - LPS'!N133</f>
        <v>9.7585757189299401E-3</v>
      </c>
      <c r="O133" s="297">
        <f>'11M - LPS'!O133</f>
        <v>1.3661557336104716E-2</v>
      </c>
      <c r="P133" s="297">
        <f>'11M - LPS'!P133</f>
        <v>1.3995891437648279E-2</v>
      </c>
      <c r="Q133" s="359">
        <f>'11M - LPS'!Q133</f>
        <v>8.9207815764972033E-3</v>
      </c>
      <c r="R133" s="359">
        <f>'11M - LPS'!R133</f>
        <v>6.6921641567437313E-3</v>
      </c>
      <c r="S133" s="359">
        <f>'11M - LPS'!S133</f>
        <v>1.4113787740406187E-2</v>
      </c>
      <c r="T133" s="359">
        <f>'11M - LPS'!T133</f>
        <v>4.6747823558508782E-2</v>
      </c>
      <c r="U133" s="359">
        <f>'11M - LPS'!U133</f>
        <v>3.2828340164245157E-2</v>
      </c>
      <c r="V133" s="359">
        <f>'11M - LPS'!V133</f>
        <v>4.2206385974313532E-2</v>
      </c>
      <c r="W133" s="359">
        <f>'11M - LPS'!W133</f>
        <v>5.0134585699459742E-2</v>
      </c>
      <c r="X133" s="359">
        <f>'11M - LPS'!X133</f>
        <v>1.0072561566764783E-2</v>
      </c>
      <c r="Y133" s="359">
        <f>'11M - LPS'!Y133</f>
        <v>1.6089633144682137E-2</v>
      </c>
      <c r="Z133" s="359">
        <f>'11M - LPS'!Z133</f>
        <v>7.2588441434502937E-3</v>
      </c>
      <c r="AA133" s="359">
        <f>'11M - LPS'!AA133</f>
        <v>9.9940648226680678E-3</v>
      </c>
      <c r="AB133" s="359">
        <f>'11M - LPS'!AB133</f>
        <v>9.3549568895570073E-3</v>
      </c>
      <c r="AC133" s="359">
        <f>'11M - LPS'!AC133</f>
        <v>8.9207815764972033E-3</v>
      </c>
      <c r="AD133" s="359">
        <f>'11M - LPS'!AD133</f>
        <v>6.6921641567437313E-3</v>
      </c>
      <c r="AE133" s="359">
        <f>'11M - LPS'!AE133</f>
        <v>1.4113787740406187E-2</v>
      </c>
      <c r="AF133" s="359">
        <f>'11M - LPS'!AF133</f>
        <v>4.6747823558508782E-2</v>
      </c>
      <c r="AG133" s="359">
        <f>'11M - LPS'!AG133</f>
        <v>3.2828340164245157E-2</v>
      </c>
      <c r="AH133" s="359">
        <f>'11M - LPS'!AH133</f>
        <v>4.2206385974313532E-2</v>
      </c>
      <c r="AI133" s="359">
        <f>'11M - LPS'!AI133</f>
        <v>5.0134585699459742E-2</v>
      </c>
      <c r="AJ133" s="359">
        <f>'11M - LPS'!AJ133</f>
        <v>1.0072561566764783E-2</v>
      </c>
      <c r="AK133" s="359">
        <f>'11M - LPS'!AK133</f>
        <v>1.6089633144682137E-2</v>
      </c>
      <c r="AL133" s="359">
        <f>'11M - LPS'!AL133</f>
        <v>7.2588441434502937E-3</v>
      </c>
      <c r="AM133" s="359">
        <f>'11M - LPS'!AM133</f>
        <v>9.9940648226680678E-3</v>
      </c>
      <c r="AN133" s="359">
        <f>'11M - LPS'!AN133</f>
        <v>9.3549568895570073E-3</v>
      </c>
      <c r="AO133" s="359">
        <f>'11M - LPS'!AO133</f>
        <v>8.9207815764972033E-3</v>
      </c>
      <c r="AP133" s="359">
        <f>'11M - LPS'!AP133</f>
        <v>6.6921641567437313E-3</v>
      </c>
      <c r="AQ133" s="359">
        <f>'11M - LPS'!AQ133</f>
        <v>1.4113787740406187E-2</v>
      </c>
      <c r="AR133" s="359">
        <f>'11M - LPS'!AR133</f>
        <v>4.6747823558508782E-2</v>
      </c>
      <c r="AS133" s="359">
        <f>'11M - LPS'!AS133</f>
        <v>3.2828340164245157E-2</v>
      </c>
      <c r="AT133" s="359">
        <f>'11M - LPS'!AT133</f>
        <v>4.2206385974313532E-2</v>
      </c>
      <c r="AU133" s="359">
        <f>'11M - LPS'!AU133</f>
        <v>5.0134585699459742E-2</v>
      </c>
      <c r="AV133" s="359">
        <f>'11M - LPS'!AV133</f>
        <v>1.0072561566764783E-2</v>
      </c>
      <c r="AW133" s="359">
        <f>'11M - LPS'!AW133</f>
        <v>1.6089633144682137E-2</v>
      </c>
      <c r="AX133" s="359">
        <f>'11M - LPS'!AX133</f>
        <v>7.2588441434502937E-3</v>
      </c>
      <c r="AY133" s="359">
        <f>'11M - LPS'!AY133</f>
        <v>9.9940648226680678E-3</v>
      </c>
    </row>
    <row r="134" spans="1:51" x14ac:dyDescent="0.25">
      <c r="A134" s="599"/>
      <c r="B134" s="77" t="s">
        <v>4</v>
      </c>
      <c r="C134" s="297">
        <f>'11M - LPS'!C134</f>
        <v>1.0218487348935303E-2</v>
      </c>
      <c r="D134" s="297">
        <f>'11M - LPS'!D134</f>
        <v>1.0200323043128763E-2</v>
      </c>
      <c r="E134" s="297">
        <f>'11M - LPS'!E134</f>
        <v>1.0356312921313933E-2</v>
      </c>
      <c r="F134" s="297">
        <f>'11M - LPS'!F134</f>
        <v>1.1792871777240846E-2</v>
      </c>
      <c r="G134" s="297">
        <f>'11M - LPS'!G134</f>
        <v>1.578914962311392E-2</v>
      </c>
      <c r="H134" s="297">
        <f>'11M - LPS'!H134</f>
        <v>3.8597945966901144E-2</v>
      </c>
      <c r="I134" s="297">
        <f>'11M - LPS'!I134</f>
        <v>3.3826852839564304E-2</v>
      </c>
      <c r="J134" s="297">
        <f>'11M - LPS'!J134</f>
        <v>3.3498800092871747E-2</v>
      </c>
      <c r="K134" s="297">
        <f>'11M - LPS'!K134</f>
        <v>3.356331002034596E-2</v>
      </c>
      <c r="L134" s="297">
        <f>'11M - LPS'!L134</f>
        <v>1.7558679118536522E-2</v>
      </c>
      <c r="M134" s="297">
        <f>'11M - LPS'!M134</f>
        <v>1.4060264333344693E-2</v>
      </c>
      <c r="N134" s="297">
        <f>'11M - LPS'!N134</f>
        <v>1.1646934294827344E-2</v>
      </c>
      <c r="O134" s="297">
        <f>'11M - LPS'!O134</f>
        <v>1.0218487348935303E-2</v>
      </c>
      <c r="P134" s="297">
        <f>'11M - LPS'!P134</f>
        <v>1.0200323043128763E-2</v>
      </c>
      <c r="Q134" s="359">
        <f>'11M - LPS'!Q134</f>
        <v>7.5637679556802952E-3</v>
      </c>
      <c r="R134" s="359">
        <f>'11M - LPS'!R134</f>
        <v>8.3419121728184262E-3</v>
      </c>
      <c r="S134" s="359">
        <f>'11M - LPS'!S134</f>
        <v>1.0076583595313916E-2</v>
      </c>
      <c r="T134" s="359">
        <f>'11M - LPS'!T134</f>
        <v>2.9604692181360526E-2</v>
      </c>
      <c r="U134" s="359">
        <f>'11M - LPS'!U134</f>
        <v>2.7887807562537795E-2</v>
      </c>
      <c r="V134" s="359">
        <f>'11M - LPS'!V134</f>
        <v>2.9602381649727616E-2</v>
      </c>
      <c r="W134" s="359">
        <f>'11M - LPS'!W134</f>
        <v>2.8913398999742861E-2</v>
      </c>
      <c r="X134" s="359">
        <f>'11M - LPS'!X134</f>
        <v>1.3899475634808428E-2</v>
      </c>
      <c r="Y134" s="359">
        <f>'11M - LPS'!Y134</f>
        <v>1.0571923150512908E-2</v>
      </c>
      <c r="Z134" s="359">
        <f>'11M - LPS'!Z134</f>
        <v>8.8235194151679106E-3</v>
      </c>
      <c r="AA134" s="359">
        <f>'11M - LPS'!AA134</f>
        <v>7.1944872918633627E-3</v>
      </c>
      <c r="AB134" s="359">
        <f>'11M - LPS'!AB134</f>
        <v>6.6145042456472692E-3</v>
      </c>
      <c r="AC134" s="359">
        <f>'11M - LPS'!AC134</f>
        <v>7.5637679556802952E-3</v>
      </c>
      <c r="AD134" s="359">
        <f>'11M - LPS'!AD134</f>
        <v>8.3419121728184262E-3</v>
      </c>
      <c r="AE134" s="359">
        <f>'11M - LPS'!AE134</f>
        <v>1.0076583595313916E-2</v>
      </c>
      <c r="AF134" s="359">
        <f>'11M - LPS'!AF134</f>
        <v>2.9604692181360526E-2</v>
      </c>
      <c r="AG134" s="359">
        <f>'11M - LPS'!AG134</f>
        <v>2.7887807562537795E-2</v>
      </c>
      <c r="AH134" s="359">
        <f>'11M - LPS'!AH134</f>
        <v>2.9602381649727616E-2</v>
      </c>
      <c r="AI134" s="359">
        <f>'11M - LPS'!AI134</f>
        <v>2.8913398999742861E-2</v>
      </c>
      <c r="AJ134" s="359">
        <f>'11M - LPS'!AJ134</f>
        <v>1.3899475634808428E-2</v>
      </c>
      <c r="AK134" s="359">
        <f>'11M - LPS'!AK134</f>
        <v>1.0571923150512908E-2</v>
      </c>
      <c r="AL134" s="359">
        <f>'11M - LPS'!AL134</f>
        <v>8.8235194151679106E-3</v>
      </c>
      <c r="AM134" s="359">
        <f>'11M - LPS'!AM134</f>
        <v>7.1944872918633627E-3</v>
      </c>
      <c r="AN134" s="359">
        <f>'11M - LPS'!AN134</f>
        <v>6.6145042456472692E-3</v>
      </c>
      <c r="AO134" s="359">
        <f>'11M - LPS'!AO134</f>
        <v>7.5637679556802952E-3</v>
      </c>
      <c r="AP134" s="359">
        <f>'11M - LPS'!AP134</f>
        <v>8.3419121728184262E-3</v>
      </c>
      <c r="AQ134" s="359">
        <f>'11M - LPS'!AQ134</f>
        <v>1.0076583595313916E-2</v>
      </c>
      <c r="AR134" s="359">
        <f>'11M - LPS'!AR134</f>
        <v>2.9604692181360526E-2</v>
      </c>
      <c r="AS134" s="359">
        <f>'11M - LPS'!AS134</f>
        <v>2.7887807562537795E-2</v>
      </c>
      <c r="AT134" s="359">
        <f>'11M - LPS'!AT134</f>
        <v>2.9602381649727616E-2</v>
      </c>
      <c r="AU134" s="359">
        <f>'11M - LPS'!AU134</f>
        <v>2.8913398999742861E-2</v>
      </c>
      <c r="AV134" s="359">
        <f>'11M - LPS'!AV134</f>
        <v>1.3899475634808428E-2</v>
      </c>
      <c r="AW134" s="359">
        <f>'11M - LPS'!AW134</f>
        <v>1.0571923150512908E-2</v>
      </c>
      <c r="AX134" s="359">
        <f>'11M - LPS'!AX134</f>
        <v>8.8235194151679106E-3</v>
      </c>
      <c r="AY134" s="359">
        <f>'11M - LPS'!AY134</f>
        <v>7.1944872918633627E-3</v>
      </c>
    </row>
    <row r="135" spans="1:51" x14ac:dyDescent="0.25">
      <c r="A135" s="599"/>
      <c r="B135" s="77" t="s">
        <v>5</v>
      </c>
      <c r="C135" s="297">
        <f>'11M - LPS'!C135</f>
        <v>8.6905396105985688E-3</v>
      </c>
      <c r="D135" s="297">
        <f>'11M - LPS'!D135</f>
        <v>9.1843635285924711E-3</v>
      </c>
      <c r="E135" s="297">
        <f>'11M - LPS'!E135</f>
        <v>9.3172995483337146E-3</v>
      </c>
      <c r="F135" s="297">
        <f>'11M - LPS'!F135</f>
        <v>9.3300694720660927E-3</v>
      </c>
      <c r="G135" s="297">
        <f>'11M - LPS'!G135</f>
        <v>1.3190972391467491E-2</v>
      </c>
      <c r="H135" s="297">
        <f>'11M - LPS'!H135</f>
        <v>3.3396509974146636E-2</v>
      </c>
      <c r="I135" s="297">
        <f>'11M - LPS'!I135</f>
        <v>3.0311628255511709E-2</v>
      </c>
      <c r="J135" s="297">
        <f>'11M - LPS'!J135</f>
        <v>3.0025700532701628E-2</v>
      </c>
      <c r="K135" s="297">
        <f>'11M - LPS'!K135</f>
        <v>3.0999168728459075E-2</v>
      </c>
      <c r="L135" s="297">
        <f>'11M - LPS'!L135</f>
        <v>1.4333326703126323E-2</v>
      </c>
      <c r="M135" s="297">
        <f>'11M - LPS'!M135</f>
        <v>1.2574297781386794E-2</v>
      </c>
      <c r="N135" s="297">
        <f>'11M - LPS'!N135</f>
        <v>1.0783770658233277E-2</v>
      </c>
      <c r="O135" s="297">
        <f>'11M - LPS'!O135</f>
        <v>8.6905396105985688E-3</v>
      </c>
      <c r="P135" s="297">
        <f>'11M - LPS'!P135</f>
        <v>9.1843635285924711E-3</v>
      </c>
      <c r="Q135" s="359">
        <f>'11M - LPS'!Q135</f>
        <v>6.725503249182755E-3</v>
      </c>
      <c r="R135" s="359">
        <f>'11M - LPS'!R135</f>
        <v>6.3427155477634566E-3</v>
      </c>
      <c r="S135" s="359">
        <f>'11M - LPS'!S135</f>
        <v>8.249339219814052E-3</v>
      </c>
      <c r="T135" s="359">
        <f>'11M - LPS'!T135</f>
        <v>2.4892836088167204E-2</v>
      </c>
      <c r="U135" s="359">
        <f>'11M - LPS'!U135</f>
        <v>2.4542267263744099E-2</v>
      </c>
      <c r="V135" s="359">
        <f>'11M - LPS'!V135</f>
        <v>2.6140575162194236E-2</v>
      </c>
      <c r="W135" s="359">
        <f>'11M - LPS'!W135</f>
        <v>2.6350534085168655E-2</v>
      </c>
      <c r="X135" s="359">
        <f>'11M - LPS'!X135</f>
        <v>1.0890177759764945E-2</v>
      </c>
      <c r="Y135" s="359">
        <f>'11M - LPS'!Y135</f>
        <v>9.2683477106960972E-3</v>
      </c>
      <c r="Z135" s="359">
        <f>'11M - LPS'!Z135</f>
        <v>8.1038244635910361E-3</v>
      </c>
      <c r="AA135" s="359">
        <f>'11M - LPS'!AA135</f>
        <v>6.0073596766950631E-3</v>
      </c>
      <c r="AB135" s="359">
        <f>'11M - LPS'!AB135</f>
        <v>5.9112974915953411E-3</v>
      </c>
      <c r="AC135" s="359">
        <f>'11M - LPS'!AC135</f>
        <v>6.725503249182755E-3</v>
      </c>
      <c r="AD135" s="359">
        <f>'11M - LPS'!AD135</f>
        <v>6.3427155477634566E-3</v>
      </c>
      <c r="AE135" s="359">
        <f>'11M - LPS'!AE135</f>
        <v>8.249339219814052E-3</v>
      </c>
      <c r="AF135" s="359">
        <f>'11M - LPS'!AF135</f>
        <v>2.4892836088167204E-2</v>
      </c>
      <c r="AG135" s="359">
        <f>'11M - LPS'!AG135</f>
        <v>2.4542267263744099E-2</v>
      </c>
      <c r="AH135" s="359">
        <f>'11M - LPS'!AH135</f>
        <v>2.6140575162194236E-2</v>
      </c>
      <c r="AI135" s="359">
        <f>'11M - LPS'!AI135</f>
        <v>2.6350534085168655E-2</v>
      </c>
      <c r="AJ135" s="359">
        <f>'11M - LPS'!AJ135</f>
        <v>1.0890177759764945E-2</v>
      </c>
      <c r="AK135" s="359">
        <f>'11M - LPS'!AK135</f>
        <v>9.2683477106960972E-3</v>
      </c>
      <c r="AL135" s="359">
        <f>'11M - LPS'!AL135</f>
        <v>8.1038244635910361E-3</v>
      </c>
      <c r="AM135" s="359">
        <f>'11M - LPS'!AM135</f>
        <v>6.0073596766950631E-3</v>
      </c>
      <c r="AN135" s="359">
        <f>'11M - LPS'!AN135</f>
        <v>5.9112974915953411E-3</v>
      </c>
      <c r="AO135" s="359">
        <f>'11M - LPS'!AO135</f>
        <v>6.725503249182755E-3</v>
      </c>
      <c r="AP135" s="359">
        <f>'11M - LPS'!AP135</f>
        <v>6.3427155477634566E-3</v>
      </c>
      <c r="AQ135" s="359">
        <f>'11M - LPS'!AQ135</f>
        <v>8.249339219814052E-3</v>
      </c>
      <c r="AR135" s="359">
        <f>'11M - LPS'!AR135</f>
        <v>2.4892836088167204E-2</v>
      </c>
      <c r="AS135" s="359">
        <f>'11M - LPS'!AS135</f>
        <v>2.4542267263744099E-2</v>
      </c>
      <c r="AT135" s="359">
        <f>'11M - LPS'!AT135</f>
        <v>2.6140575162194236E-2</v>
      </c>
      <c r="AU135" s="359">
        <f>'11M - LPS'!AU135</f>
        <v>2.6350534085168655E-2</v>
      </c>
      <c r="AV135" s="359">
        <f>'11M - LPS'!AV135</f>
        <v>1.0890177759764945E-2</v>
      </c>
      <c r="AW135" s="359">
        <f>'11M - LPS'!AW135</f>
        <v>9.2683477106960972E-3</v>
      </c>
      <c r="AX135" s="359">
        <f>'11M - LPS'!AX135</f>
        <v>8.1038244635910361E-3</v>
      </c>
      <c r="AY135" s="359">
        <f>'11M - LPS'!AY135</f>
        <v>6.0073596766950631E-3</v>
      </c>
    </row>
    <row r="136" spans="1:51" x14ac:dyDescent="0.25">
      <c r="A136" s="599"/>
      <c r="B136" s="77" t="s">
        <v>23</v>
      </c>
      <c r="C136" s="297">
        <f>'11M - LPS'!C136</f>
        <v>8.6905396105985688E-3</v>
      </c>
      <c r="D136" s="297">
        <f>'11M - LPS'!D136</f>
        <v>9.1843635285924711E-3</v>
      </c>
      <c r="E136" s="297">
        <f>'11M - LPS'!E136</f>
        <v>9.3172995483337146E-3</v>
      </c>
      <c r="F136" s="297">
        <f>'11M - LPS'!F136</f>
        <v>9.3300694720660927E-3</v>
      </c>
      <c r="G136" s="297">
        <f>'11M - LPS'!G136</f>
        <v>1.3190972391467491E-2</v>
      </c>
      <c r="H136" s="297">
        <f>'11M - LPS'!H136</f>
        <v>3.3396509974146636E-2</v>
      </c>
      <c r="I136" s="297">
        <f>'11M - LPS'!I136</f>
        <v>3.0311628255511709E-2</v>
      </c>
      <c r="J136" s="297">
        <f>'11M - LPS'!J136</f>
        <v>3.0025700532701628E-2</v>
      </c>
      <c r="K136" s="297">
        <f>'11M - LPS'!K136</f>
        <v>3.0999168728459075E-2</v>
      </c>
      <c r="L136" s="297">
        <f>'11M - LPS'!L136</f>
        <v>1.4333326703126323E-2</v>
      </c>
      <c r="M136" s="297">
        <f>'11M - LPS'!M136</f>
        <v>1.2574297781386794E-2</v>
      </c>
      <c r="N136" s="297">
        <f>'11M - LPS'!N136</f>
        <v>1.0783770658233277E-2</v>
      </c>
      <c r="O136" s="297">
        <f>'11M - LPS'!O136</f>
        <v>8.6905396105985688E-3</v>
      </c>
      <c r="P136" s="297">
        <f>'11M - LPS'!P136</f>
        <v>9.1843635285924711E-3</v>
      </c>
      <c r="Q136" s="359">
        <f>'11M - LPS'!Q136</f>
        <v>6.725503249182755E-3</v>
      </c>
      <c r="R136" s="359">
        <f>'11M - LPS'!R136</f>
        <v>6.3427155477634566E-3</v>
      </c>
      <c r="S136" s="359">
        <f>'11M - LPS'!S136</f>
        <v>8.249339219814052E-3</v>
      </c>
      <c r="T136" s="359">
        <f>'11M - LPS'!T136</f>
        <v>2.4892836088167204E-2</v>
      </c>
      <c r="U136" s="359">
        <f>'11M - LPS'!U136</f>
        <v>2.4542267263744099E-2</v>
      </c>
      <c r="V136" s="359">
        <f>'11M - LPS'!V136</f>
        <v>2.6140575162194236E-2</v>
      </c>
      <c r="W136" s="359">
        <f>'11M - LPS'!W136</f>
        <v>2.6350534085168655E-2</v>
      </c>
      <c r="X136" s="359">
        <f>'11M - LPS'!X136</f>
        <v>1.0890177759764945E-2</v>
      </c>
      <c r="Y136" s="359">
        <f>'11M - LPS'!Y136</f>
        <v>9.2683477106960972E-3</v>
      </c>
      <c r="Z136" s="359">
        <f>'11M - LPS'!Z136</f>
        <v>8.1038244635910361E-3</v>
      </c>
      <c r="AA136" s="359">
        <f>'11M - LPS'!AA136</f>
        <v>6.0073596766950631E-3</v>
      </c>
      <c r="AB136" s="359">
        <f>'11M - LPS'!AB136</f>
        <v>5.9112974915953411E-3</v>
      </c>
      <c r="AC136" s="359">
        <f>'11M - LPS'!AC136</f>
        <v>6.725503249182755E-3</v>
      </c>
      <c r="AD136" s="359">
        <f>'11M - LPS'!AD136</f>
        <v>6.3427155477634566E-3</v>
      </c>
      <c r="AE136" s="359">
        <f>'11M - LPS'!AE136</f>
        <v>8.249339219814052E-3</v>
      </c>
      <c r="AF136" s="359">
        <f>'11M - LPS'!AF136</f>
        <v>2.4892836088167204E-2</v>
      </c>
      <c r="AG136" s="359">
        <f>'11M - LPS'!AG136</f>
        <v>2.4542267263744099E-2</v>
      </c>
      <c r="AH136" s="359">
        <f>'11M - LPS'!AH136</f>
        <v>2.6140575162194236E-2</v>
      </c>
      <c r="AI136" s="359">
        <f>'11M - LPS'!AI136</f>
        <v>2.6350534085168655E-2</v>
      </c>
      <c r="AJ136" s="359">
        <f>'11M - LPS'!AJ136</f>
        <v>1.0890177759764945E-2</v>
      </c>
      <c r="AK136" s="359">
        <f>'11M - LPS'!AK136</f>
        <v>9.2683477106960972E-3</v>
      </c>
      <c r="AL136" s="359">
        <f>'11M - LPS'!AL136</f>
        <v>8.1038244635910361E-3</v>
      </c>
      <c r="AM136" s="359">
        <f>'11M - LPS'!AM136</f>
        <v>6.0073596766950631E-3</v>
      </c>
      <c r="AN136" s="359">
        <f>'11M - LPS'!AN136</f>
        <v>5.9112974915953411E-3</v>
      </c>
      <c r="AO136" s="359">
        <f>'11M - LPS'!AO136</f>
        <v>6.725503249182755E-3</v>
      </c>
      <c r="AP136" s="359">
        <f>'11M - LPS'!AP136</f>
        <v>6.3427155477634566E-3</v>
      </c>
      <c r="AQ136" s="359">
        <f>'11M - LPS'!AQ136</f>
        <v>8.249339219814052E-3</v>
      </c>
      <c r="AR136" s="359">
        <f>'11M - LPS'!AR136</f>
        <v>2.4892836088167204E-2</v>
      </c>
      <c r="AS136" s="359">
        <f>'11M - LPS'!AS136</f>
        <v>2.4542267263744099E-2</v>
      </c>
      <c r="AT136" s="359">
        <f>'11M - LPS'!AT136</f>
        <v>2.6140575162194236E-2</v>
      </c>
      <c r="AU136" s="359">
        <f>'11M - LPS'!AU136</f>
        <v>2.6350534085168655E-2</v>
      </c>
      <c r="AV136" s="359">
        <f>'11M - LPS'!AV136</f>
        <v>1.0890177759764945E-2</v>
      </c>
      <c r="AW136" s="359">
        <f>'11M - LPS'!AW136</f>
        <v>9.2683477106960972E-3</v>
      </c>
      <c r="AX136" s="359">
        <f>'11M - LPS'!AX136</f>
        <v>8.1038244635910361E-3</v>
      </c>
      <c r="AY136" s="359">
        <f>'11M - LPS'!AY136</f>
        <v>6.0073596766950631E-3</v>
      </c>
    </row>
    <row r="137" spans="1:51" x14ac:dyDescent="0.25">
      <c r="A137" s="599"/>
      <c r="B137" s="77" t="s">
        <v>24</v>
      </c>
      <c r="C137" s="297">
        <f>'11M - LPS'!C137</f>
        <v>8.6905396105985688E-3</v>
      </c>
      <c r="D137" s="297">
        <f>'11M - LPS'!D137</f>
        <v>9.1843635285924711E-3</v>
      </c>
      <c r="E137" s="297">
        <f>'11M - LPS'!E137</f>
        <v>9.3172995483337146E-3</v>
      </c>
      <c r="F137" s="297">
        <f>'11M - LPS'!F137</f>
        <v>9.3300694720660927E-3</v>
      </c>
      <c r="G137" s="297">
        <f>'11M - LPS'!G137</f>
        <v>1.3190972391467491E-2</v>
      </c>
      <c r="H137" s="297">
        <f>'11M - LPS'!H137</f>
        <v>3.3396509974146636E-2</v>
      </c>
      <c r="I137" s="297">
        <f>'11M - LPS'!I137</f>
        <v>3.0311628255511709E-2</v>
      </c>
      <c r="J137" s="297">
        <f>'11M - LPS'!J137</f>
        <v>3.0025700532701628E-2</v>
      </c>
      <c r="K137" s="297">
        <f>'11M - LPS'!K137</f>
        <v>3.0999168728459075E-2</v>
      </c>
      <c r="L137" s="297">
        <f>'11M - LPS'!L137</f>
        <v>1.4333326703126323E-2</v>
      </c>
      <c r="M137" s="297">
        <f>'11M - LPS'!M137</f>
        <v>1.2574297781386794E-2</v>
      </c>
      <c r="N137" s="297">
        <f>'11M - LPS'!N137</f>
        <v>1.0783770658233277E-2</v>
      </c>
      <c r="O137" s="297">
        <f>'11M - LPS'!O137</f>
        <v>8.6905396105985688E-3</v>
      </c>
      <c r="P137" s="297">
        <f>'11M - LPS'!P137</f>
        <v>9.1843635285924711E-3</v>
      </c>
      <c r="Q137" s="359">
        <f>'11M - LPS'!Q137</f>
        <v>6.725503249182755E-3</v>
      </c>
      <c r="R137" s="359">
        <f>'11M - LPS'!R137</f>
        <v>6.3427155477634566E-3</v>
      </c>
      <c r="S137" s="359">
        <f>'11M - LPS'!S137</f>
        <v>8.249339219814052E-3</v>
      </c>
      <c r="T137" s="359">
        <f>'11M - LPS'!T137</f>
        <v>2.4892836088167204E-2</v>
      </c>
      <c r="U137" s="359">
        <f>'11M - LPS'!U137</f>
        <v>2.4542267263744099E-2</v>
      </c>
      <c r="V137" s="359">
        <f>'11M - LPS'!V137</f>
        <v>2.6140575162194236E-2</v>
      </c>
      <c r="W137" s="359">
        <f>'11M - LPS'!W137</f>
        <v>2.6350534085168655E-2</v>
      </c>
      <c r="X137" s="359">
        <f>'11M - LPS'!X137</f>
        <v>1.0890177759764945E-2</v>
      </c>
      <c r="Y137" s="359">
        <f>'11M - LPS'!Y137</f>
        <v>9.2683477106960972E-3</v>
      </c>
      <c r="Z137" s="359">
        <f>'11M - LPS'!Z137</f>
        <v>8.1038244635910361E-3</v>
      </c>
      <c r="AA137" s="359">
        <f>'11M - LPS'!AA137</f>
        <v>6.0073596766950631E-3</v>
      </c>
      <c r="AB137" s="359">
        <f>'11M - LPS'!AB137</f>
        <v>5.9112974915953411E-3</v>
      </c>
      <c r="AC137" s="359">
        <f>'11M - LPS'!AC137</f>
        <v>6.725503249182755E-3</v>
      </c>
      <c r="AD137" s="359">
        <f>'11M - LPS'!AD137</f>
        <v>6.3427155477634566E-3</v>
      </c>
      <c r="AE137" s="359">
        <f>'11M - LPS'!AE137</f>
        <v>8.249339219814052E-3</v>
      </c>
      <c r="AF137" s="359">
        <f>'11M - LPS'!AF137</f>
        <v>2.4892836088167204E-2</v>
      </c>
      <c r="AG137" s="359">
        <f>'11M - LPS'!AG137</f>
        <v>2.4542267263744099E-2</v>
      </c>
      <c r="AH137" s="359">
        <f>'11M - LPS'!AH137</f>
        <v>2.6140575162194236E-2</v>
      </c>
      <c r="AI137" s="359">
        <f>'11M - LPS'!AI137</f>
        <v>2.6350534085168655E-2</v>
      </c>
      <c r="AJ137" s="359">
        <f>'11M - LPS'!AJ137</f>
        <v>1.0890177759764945E-2</v>
      </c>
      <c r="AK137" s="359">
        <f>'11M - LPS'!AK137</f>
        <v>9.2683477106960972E-3</v>
      </c>
      <c r="AL137" s="359">
        <f>'11M - LPS'!AL137</f>
        <v>8.1038244635910361E-3</v>
      </c>
      <c r="AM137" s="359">
        <f>'11M - LPS'!AM137</f>
        <v>6.0073596766950631E-3</v>
      </c>
      <c r="AN137" s="359">
        <f>'11M - LPS'!AN137</f>
        <v>5.9112974915953411E-3</v>
      </c>
      <c r="AO137" s="359">
        <f>'11M - LPS'!AO137</f>
        <v>6.725503249182755E-3</v>
      </c>
      <c r="AP137" s="359">
        <f>'11M - LPS'!AP137</f>
        <v>6.3427155477634566E-3</v>
      </c>
      <c r="AQ137" s="359">
        <f>'11M - LPS'!AQ137</f>
        <v>8.249339219814052E-3</v>
      </c>
      <c r="AR137" s="359">
        <f>'11M - LPS'!AR137</f>
        <v>2.4892836088167204E-2</v>
      </c>
      <c r="AS137" s="359">
        <f>'11M - LPS'!AS137</f>
        <v>2.4542267263744099E-2</v>
      </c>
      <c r="AT137" s="359">
        <f>'11M - LPS'!AT137</f>
        <v>2.6140575162194236E-2</v>
      </c>
      <c r="AU137" s="359">
        <f>'11M - LPS'!AU137</f>
        <v>2.6350534085168655E-2</v>
      </c>
      <c r="AV137" s="359">
        <f>'11M - LPS'!AV137</f>
        <v>1.0890177759764945E-2</v>
      </c>
      <c r="AW137" s="359">
        <f>'11M - LPS'!AW137</f>
        <v>9.2683477106960972E-3</v>
      </c>
      <c r="AX137" s="359">
        <f>'11M - LPS'!AX137</f>
        <v>8.1038244635910361E-3</v>
      </c>
      <c r="AY137" s="359">
        <f>'11M - LPS'!AY137</f>
        <v>6.0073596766950631E-3</v>
      </c>
    </row>
    <row r="138" spans="1:51" x14ac:dyDescent="0.25">
      <c r="A138" s="599"/>
      <c r="B138" s="77" t="s">
        <v>7</v>
      </c>
      <c r="C138" s="297">
        <f>'11M - LPS'!C138</f>
        <v>7.1991147668578103E-3</v>
      </c>
      <c r="D138" s="297">
        <f>'11M - LPS'!D138</f>
        <v>7.6506976126562275E-3</v>
      </c>
      <c r="E138" s="297">
        <f>'11M - LPS'!E138</f>
        <v>8.9709893841287691E-3</v>
      </c>
      <c r="F138" s="297">
        <f>'11M - LPS'!F138</f>
        <v>8.9643969886217239E-3</v>
      </c>
      <c r="G138" s="297">
        <f>'11M - LPS'!G138</f>
        <v>1.1442954360114992E-2</v>
      </c>
      <c r="H138" s="297">
        <f>'11M - LPS'!H138</f>
        <v>3.0341130046812329E-2</v>
      </c>
      <c r="I138" s="297">
        <f>'11M - LPS'!I138</f>
        <v>2.4767427374638579E-2</v>
      </c>
      <c r="J138" s="297">
        <f>'11M - LPS'!J138</f>
        <v>2.5844708490436505E-2</v>
      </c>
      <c r="K138" s="297">
        <f>'11M - LPS'!K138</f>
        <v>2.7140278723847423E-2</v>
      </c>
      <c r="L138" s="297">
        <f>'11M - LPS'!L138</f>
        <v>1.2426704003105844E-2</v>
      </c>
      <c r="M138" s="297">
        <f>'11M - LPS'!M138</f>
        <v>1.0317878648079915E-2</v>
      </c>
      <c r="N138" s="297">
        <f>'11M - LPS'!N138</f>
        <v>9.3080976984780718E-3</v>
      </c>
      <c r="O138" s="297">
        <f>'11M - LPS'!O138</f>
        <v>7.1991147668578103E-3</v>
      </c>
      <c r="P138" s="297">
        <f>'11M - LPS'!P138</f>
        <v>7.6506976126562275E-3</v>
      </c>
      <c r="Q138" s="359">
        <f>'11M - LPS'!Q138</f>
        <v>6.4543647711206445E-3</v>
      </c>
      <c r="R138" s="359">
        <f>'11M - LPS'!R138</f>
        <v>6.0515812757535557E-3</v>
      </c>
      <c r="S138" s="359">
        <f>'11M - LPS'!S138</f>
        <v>7.0754880427122673E-3</v>
      </c>
      <c r="T138" s="359">
        <f>'11M - LPS'!T138</f>
        <v>2.2232951543877017E-2</v>
      </c>
      <c r="U138" s="359">
        <f>'11M - LPS'!U138</f>
        <v>1.9508393463587344E-2</v>
      </c>
      <c r="V138" s="359">
        <f>'11M - LPS'!V138</f>
        <v>2.2032337095071838E-2</v>
      </c>
      <c r="W138" s="359">
        <f>'11M - LPS'!W138</f>
        <v>2.2593268550347913E-2</v>
      </c>
      <c r="X138" s="359">
        <f>'11M - LPS'!X138</f>
        <v>9.231564555093533E-3</v>
      </c>
      <c r="Y138" s="359">
        <f>'11M - LPS'!Y138</f>
        <v>7.4324203004759865E-3</v>
      </c>
      <c r="Z138" s="359">
        <f>'11M - LPS'!Z138</f>
        <v>6.8911182084513412E-3</v>
      </c>
      <c r="AA138" s="359">
        <f>'11M - LPS'!AA138</f>
        <v>4.8739175816170724E-3</v>
      </c>
      <c r="AB138" s="359">
        <f>'11M - LPS'!AB138</f>
        <v>4.8237156579574343E-3</v>
      </c>
      <c r="AC138" s="359">
        <f>'11M - LPS'!AC138</f>
        <v>6.4543647711206445E-3</v>
      </c>
      <c r="AD138" s="359">
        <f>'11M - LPS'!AD138</f>
        <v>6.0515812757535557E-3</v>
      </c>
      <c r="AE138" s="359">
        <f>'11M - LPS'!AE138</f>
        <v>7.0754880427122673E-3</v>
      </c>
      <c r="AF138" s="359">
        <f>'11M - LPS'!AF138</f>
        <v>2.2232951543877017E-2</v>
      </c>
      <c r="AG138" s="359">
        <f>'11M - LPS'!AG138</f>
        <v>1.9508393463587344E-2</v>
      </c>
      <c r="AH138" s="359">
        <f>'11M - LPS'!AH138</f>
        <v>2.2032337095071838E-2</v>
      </c>
      <c r="AI138" s="359">
        <f>'11M - LPS'!AI138</f>
        <v>2.2593268550347913E-2</v>
      </c>
      <c r="AJ138" s="359">
        <f>'11M - LPS'!AJ138</f>
        <v>9.231564555093533E-3</v>
      </c>
      <c r="AK138" s="359">
        <f>'11M - LPS'!AK138</f>
        <v>7.4324203004759865E-3</v>
      </c>
      <c r="AL138" s="359">
        <f>'11M - LPS'!AL138</f>
        <v>6.8911182084513412E-3</v>
      </c>
      <c r="AM138" s="359">
        <f>'11M - LPS'!AM138</f>
        <v>4.8739175816170724E-3</v>
      </c>
      <c r="AN138" s="359">
        <f>'11M - LPS'!AN138</f>
        <v>4.8237156579574343E-3</v>
      </c>
      <c r="AO138" s="359">
        <f>'11M - LPS'!AO138</f>
        <v>6.4543647711206445E-3</v>
      </c>
      <c r="AP138" s="359">
        <f>'11M - LPS'!AP138</f>
        <v>6.0515812757535557E-3</v>
      </c>
      <c r="AQ138" s="359">
        <f>'11M - LPS'!AQ138</f>
        <v>7.0754880427122673E-3</v>
      </c>
      <c r="AR138" s="359">
        <f>'11M - LPS'!AR138</f>
        <v>2.2232951543877017E-2</v>
      </c>
      <c r="AS138" s="359">
        <f>'11M - LPS'!AS138</f>
        <v>1.9508393463587344E-2</v>
      </c>
      <c r="AT138" s="359">
        <f>'11M - LPS'!AT138</f>
        <v>2.2032337095071838E-2</v>
      </c>
      <c r="AU138" s="359">
        <f>'11M - LPS'!AU138</f>
        <v>2.2593268550347913E-2</v>
      </c>
      <c r="AV138" s="359">
        <f>'11M - LPS'!AV138</f>
        <v>9.231564555093533E-3</v>
      </c>
      <c r="AW138" s="359">
        <f>'11M - LPS'!AW138</f>
        <v>7.4324203004759865E-3</v>
      </c>
      <c r="AX138" s="359">
        <f>'11M - LPS'!AX138</f>
        <v>6.8911182084513412E-3</v>
      </c>
      <c r="AY138" s="359">
        <f>'11M - LPS'!AY138</f>
        <v>4.8739175816170724E-3</v>
      </c>
    </row>
    <row r="139" spans="1:51" ht="15.75" thickBot="1" x14ac:dyDescent="0.3">
      <c r="A139" s="600"/>
      <c r="B139" s="79" t="s">
        <v>8</v>
      </c>
      <c r="C139" s="297">
        <f>'11M - LPS'!C139</f>
        <v>7.1543069772339258E-3</v>
      </c>
      <c r="D139" s="297">
        <f>'11M - LPS'!D139</f>
        <v>7.6225204669467857E-3</v>
      </c>
      <c r="E139" s="297">
        <f>'11M - LPS'!E139</f>
        <v>1.0964634736445759E-2</v>
      </c>
      <c r="F139" s="297">
        <f>'11M - LPS'!F139</f>
        <v>1.1802242805610763E-2</v>
      </c>
      <c r="G139" s="297">
        <f>'11M - LPS'!G139</f>
        <v>1.5000840581295125E-2</v>
      </c>
      <c r="H139" s="297">
        <f>'11M - LPS'!H139</f>
        <v>4.2210463928937021E-2</v>
      </c>
      <c r="I139" s="297">
        <f>'11M - LPS'!I139</f>
        <v>2.7762795137090041E-2</v>
      </c>
      <c r="J139" s="297">
        <f>'11M - LPS'!J139</f>
        <v>3.2665598756010897E-2</v>
      </c>
      <c r="K139" s="297">
        <f>'11M - LPS'!K139</f>
        <v>3.534763464999735E-2</v>
      </c>
      <c r="L139" s="297">
        <f>'11M - LPS'!L139</f>
        <v>1.7000613729307223E-2</v>
      </c>
      <c r="M139" s="297">
        <f>'11M - LPS'!M139</f>
        <v>1.1491929220535387E-2</v>
      </c>
      <c r="N139" s="297">
        <f>'11M - LPS'!N139</f>
        <v>1.2288942749910168E-2</v>
      </c>
      <c r="O139" s="297">
        <f>'11M - LPS'!O139</f>
        <v>7.1543069772339258E-3</v>
      </c>
      <c r="P139" s="297">
        <f>'11M - LPS'!P139</f>
        <v>7.6225204669467857E-3</v>
      </c>
      <c r="Q139" s="359">
        <f>'11M - LPS'!Q139</f>
        <v>8.0801115577170193E-3</v>
      </c>
      <c r="R139" s="359">
        <f>'11M - LPS'!R139</f>
        <v>8.3496384436210526E-3</v>
      </c>
      <c r="S139" s="359">
        <f>'11M - LPS'!S139</f>
        <v>9.5089416547823949E-3</v>
      </c>
      <c r="T139" s="359">
        <f>'11M - LPS'!T139</f>
        <v>3.3028576988448091E-2</v>
      </c>
      <c r="U139" s="359">
        <f>'11M - LPS'!U139</f>
        <v>2.2189785404834191E-2</v>
      </c>
      <c r="V139" s="359">
        <f>'11M - LPS'!V139</f>
        <v>2.8768253854275012E-2</v>
      </c>
      <c r="W139" s="359">
        <f>'11M - LPS'!W139</f>
        <v>3.0709464702828527E-2</v>
      </c>
      <c r="X139" s="359">
        <f>'11M - LPS'!X139</f>
        <v>1.3370591678990292E-2</v>
      </c>
      <c r="Y139" s="359">
        <f>'11M - LPS'!Y139</f>
        <v>8.3801255594681216E-3</v>
      </c>
      <c r="Z139" s="359">
        <f>'11M - LPS'!Z139</f>
        <v>9.3727371365371452E-3</v>
      </c>
      <c r="AA139" s="359">
        <f>'11M - LPS'!AA139</f>
        <v>4.8402817402386882E-3</v>
      </c>
      <c r="AB139" s="359">
        <f>'11M - LPS'!AB139</f>
        <v>4.80372850278707E-3</v>
      </c>
      <c r="AC139" s="359">
        <f>'11M - LPS'!AC139</f>
        <v>8.0801115577170193E-3</v>
      </c>
      <c r="AD139" s="359">
        <f>'11M - LPS'!AD139</f>
        <v>8.3496384436210526E-3</v>
      </c>
      <c r="AE139" s="359">
        <f>'11M - LPS'!AE139</f>
        <v>9.5089416547823949E-3</v>
      </c>
      <c r="AF139" s="359">
        <f>'11M - LPS'!AF139</f>
        <v>3.3028576988448091E-2</v>
      </c>
      <c r="AG139" s="359">
        <f>'11M - LPS'!AG139</f>
        <v>2.2189785404834191E-2</v>
      </c>
      <c r="AH139" s="359">
        <f>'11M - LPS'!AH139</f>
        <v>2.8768253854275012E-2</v>
      </c>
      <c r="AI139" s="359">
        <f>'11M - LPS'!AI139</f>
        <v>3.0709464702828527E-2</v>
      </c>
      <c r="AJ139" s="359">
        <f>'11M - LPS'!AJ139</f>
        <v>1.3370591678990292E-2</v>
      </c>
      <c r="AK139" s="359">
        <f>'11M - LPS'!AK139</f>
        <v>8.3801255594681216E-3</v>
      </c>
      <c r="AL139" s="359">
        <f>'11M - LPS'!AL139</f>
        <v>9.3727371365371452E-3</v>
      </c>
      <c r="AM139" s="359">
        <f>'11M - LPS'!AM139</f>
        <v>4.8402817402386882E-3</v>
      </c>
      <c r="AN139" s="359">
        <f>'11M - LPS'!AN139</f>
        <v>4.80372850278707E-3</v>
      </c>
      <c r="AO139" s="359">
        <f>'11M - LPS'!AO139</f>
        <v>8.0801115577170193E-3</v>
      </c>
      <c r="AP139" s="359">
        <f>'11M - LPS'!AP139</f>
        <v>8.3496384436210526E-3</v>
      </c>
      <c r="AQ139" s="359">
        <f>'11M - LPS'!AQ139</f>
        <v>9.5089416547823949E-3</v>
      </c>
      <c r="AR139" s="359">
        <f>'11M - LPS'!AR139</f>
        <v>3.3028576988448091E-2</v>
      </c>
      <c r="AS139" s="359">
        <f>'11M - LPS'!AS139</f>
        <v>2.2189785404834191E-2</v>
      </c>
      <c r="AT139" s="359">
        <f>'11M - LPS'!AT139</f>
        <v>2.8768253854275012E-2</v>
      </c>
      <c r="AU139" s="359">
        <f>'11M - LPS'!AU139</f>
        <v>3.0709464702828527E-2</v>
      </c>
      <c r="AV139" s="359">
        <f>'11M - LPS'!AV139</f>
        <v>1.3370591678990292E-2</v>
      </c>
      <c r="AW139" s="359">
        <f>'11M - LPS'!AW139</f>
        <v>8.3801255594681216E-3</v>
      </c>
      <c r="AX139" s="359">
        <f>'11M - LPS'!AX139</f>
        <v>9.3727371365371452E-3</v>
      </c>
      <c r="AY139" s="359">
        <f>'11M - LPS'!AY139</f>
        <v>4.8402817402386882E-3</v>
      </c>
    </row>
    <row r="141" spans="1:51" ht="15.75" thickBot="1" x14ac:dyDescent="0.3">
      <c r="A141" s="99"/>
      <c r="B141" s="99"/>
      <c r="C141" s="102"/>
      <c r="D141" s="102"/>
      <c r="E141" s="102"/>
      <c r="F141" s="102"/>
      <c r="G141" s="102"/>
      <c r="H141" s="102"/>
      <c r="I141" s="102"/>
      <c r="J141" s="102"/>
      <c r="K141" s="102"/>
      <c r="L141" s="102"/>
      <c r="M141" s="102"/>
      <c r="N141" s="102"/>
    </row>
    <row r="142" spans="1:51" ht="16.5" thickBot="1" x14ac:dyDescent="0.3">
      <c r="A142" s="583" t="s">
        <v>128</v>
      </c>
      <c r="B142" s="259" t="s">
        <v>125</v>
      </c>
      <c r="C142" s="146">
        <f>C$4</f>
        <v>44197</v>
      </c>
      <c r="D142" s="146">
        <f t="shared" ref="D142:AY142" si="89">D$4</f>
        <v>44228</v>
      </c>
      <c r="E142" s="146">
        <f t="shared" si="89"/>
        <v>44256</v>
      </c>
      <c r="F142" s="146">
        <f t="shared" si="89"/>
        <v>44287</v>
      </c>
      <c r="G142" s="146">
        <f t="shared" si="89"/>
        <v>44317</v>
      </c>
      <c r="H142" s="146">
        <f t="shared" si="89"/>
        <v>44348</v>
      </c>
      <c r="I142" s="146">
        <f t="shared" si="89"/>
        <v>44378</v>
      </c>
      <c r="J142" s="146">
        <f t="shared" si="89"/>
        <v>44409</v>
      </c>
      <c r="K142" s="146">
        <f t="shared" si="89"/>
        <v>44440</v>
      </c>
      <c r="L142" s="146">
        <f t="shared" si="89"/>
        <v>44470</v>
      </c>
      <c r="M142" s="146">
        <f t="shared" si="89"/>
        <v>44501</v>
      </c>
      <c r="N142" s="146">
        <f t="shared" si="89"/>
        <v>44531</v>
      </c>
      <c r="O142" s="146">
        <f t="shared" si="89"/>
        <v>44562</v>
      </c>
      <c r="P142" s="146">
        <f t="shared" si="89"/>
        <v>44593</v>
      </c>
      <c r="Q142" s="146">
        <f t="shared" si="89"/>
        <v>44621</v>
      </c>
      <c r="R142" s="146">
        <f t="shared" si="89"/>
        <v>44652</v>
      </c>
      <c r="S142" s="146">
        <f t="shared" si="89"/>
        <v>44682</v>
      </c>
      <c r="T142" s="146">
        <f t="shared" si="89"/>
        <v>44713</v>
      </c>
      <c r="U142" s="146">
        <f t="shared" si="89"/>
        <v>44743</v>
      </c>
      <c r="V142" s="146">
        <f t="shared" si="89"/>
        <v>44774</v>
      </c>
      <c r="W142" s="146">
        <f t="shared" si="89"/>
        <v>44805</v>
      </c>
      <c r="X142" s="146">
        <f t="shared" si="89"/>
        <v>44835</v>
      </c>
      <c r="Y142" s="146">
        <f t="shared" si="89"/>
        <v>44866</v>
      </c>
      <c r="Z142" s="146">
        <f t="shared" si="89"/>
        <v>44896</v>
      </c>
      <c r="AA142" s="146">
        <f t="shared" si="89"/>
        <v>44927</v>
      </c>
      <c r="AB142" s="146">
        <f t="shared" si="89"/>
        <v>44958</v>
      </c>
      <c r="AC142" s="146">
        <f t="shared" si="89"/>
        <v>44986</v>
      </c>
      <c r="AD142" s="146">
        <f t="shared" si="89"/>
        <v>45017</v>
      </c>
      <c r="AE142" s="146">
        <f t="shared" si="89"/>
        <v>45047</v>
      </c>
      <c r="AF142" s="146">
        <f t="shared" si="89"/>
        <v>45078</v>
      </c>
      <c r="AG142" s="146">
        <f t="shared" si="89"/>
        <v>45108</v>
      </c>
      <c r="AH142" s="146">
        <f t="shared" si="89"/>
        <v>45139</v>
      </c>
      <c r="AI142" s="146">
        <f t="shared" si="89"/>
        <v>45170</v>
      </c>
      <c r="AJ142" s="146">
        <f t="shared" si="89"/>
        <v>45200</v>
      </c>
      <c r="AK142" s="146">
        <f t="shared" si="89"/>
        <v>45231</v>
      </c>
      <c r="AL142" s="146">
        <f t="shared" si="89"/>
        <v>45261</v>
      </c>
      <c r="AM142" s="146">
        <f t="shared" si="89"/>
        <v>45292</v>
      </c>
      <c r="AN142" s="146">
        <f t="shared" si="89"/>
        <v>45323</v>
      </c>
      <c r="AO142" s="146">
        <f t="shared" si="89"/>
        <v>45352</v>
      </c>
      <c r="AP142" s="146">
        <f t="shared" si="89"/>
        <v>45383</v>
      </c>
      <c r="AQ142" s="146">
        <f t="shared" si="89"/>
        <v>45413</v>
      </c>
      <c r="AR142" s="146">
        <f t="shared" si="89"/>
        <v>45444</v>
      </c>
      <c r="AS142" s="146">
        <f t="shared" si="89"/>
        <v>45474</v>
      </c>
      <c r="AT142" s="146">
        <f t="shared" si="89"/>
        <v>45505</v>
      </c>
      <c r="AU142" s="146">
        <f t="shared" si="89"/>
        <v>45536</v>
      </c>
      <c r="AV142" s="146">
        <f t="shared" si="89"/>
        <v>45566</v>
      </c>
      <c r="AW142" s="146">
        <f t="shared" si="89"/>
        <v>45597</v>
      </c>
      <c r="AX142" s="146">
        <f t="shared" si="89"/>
        <v>45627</v>
      </c>
      <c r="AY142" s="146">
        <f t="shared" si="89"/>
        <v>45658</v>
      </c>
    </row>
    <row r="143" spans="1:51" x14ac:dyDescent="0.25">
      <c r="A143" s="584"/>
      <c r="B143" s="242" t="s">
        <v>20</v>
      </c>
      <c r="C143" s="26">
        <f>IF(C23=0,0,((C5*0.5)-C41)*C78*C110*C$2)</f>
        <v>0</v>
      </c>
      <c r="D143" s="26">
        <f>IF(D23=0,0,((D5*0.5)+C23-D41)*D78*D110*D$2)</f>
        <v>0</v>
      </c>
      <c r="E143" s="26">
        <f t="shared" ref="E143:AY143" si="90">IF(E23=0,0,((E5*0.5)+D23-E41)*E78*E110*E$2)</f>
        <v>0</v>
      </c>
      <c r="F143" s="26">
        <f t="shared" si="90"/>
        <v>0</v>
      </c>
      <c r="G143" s="26">
        <f t="shared" si="90"/>
        <v>0</v>
      </c>
      <c r="H143" s="26">
        <f t="shared" si="90"/>
        <v>0</v>
      </c>
      <c r="I143" s="26">
        <f t="shared" si="90"/>
        <v>0</v>
      </c>
      <c r="J143" s="26">
        <f t="shared" si="90"/>
        <v>0</v>
      </c>
      <c r="K143" s="26">
        <f t="shared" si="90"/>
        <v>0</v>
      </c>
      <c r="L143" s="26">
        <f t="shared" si="90"/>
        <v>0</v>
      </c>
      <c r="M143" s="26">
        <f t="shared" si="90"/>
        <v>0</v>
      </c>
      <c r="N143" s="26">
        <f t="shared" si="90"/>
        <v>0</v>
      </c>
      <c r="O143" s="26">
        <f t="shared" si="90"/>
        <v>0</v>
      </c>
      <c r="P143" s="26">
        <f t="shared" si="90"/>
        <v>0</v>
      </c>
      <c r="Q143" s="26">
        <f t="shared" si="90"/>
        <v>0</v>
      </c>
      <c r="R143" s="26">
        <f t="shared" si="90"/>
        <v>0</v>
      </c>
      <c r="S143" s="26">
        <f t="shared" si="90"/>
        <v>0</v>
      </c>
      <c r="T143" s="26">
        <f t="shared" si="90"/>
        <v>0</v>
      </c>
      <c r="U143" s="26">
        <f t="shared" si="90"/>
        <v>0</v>
      </c>
      <c r="V143" s="26">
        <f t="shared" si="90"/>
        <v>0</v>
      </c>
      <c r="W143" s="26">
        <f t="shared" si="90"/>
        <v>0</v>
      </c>
      <c r="X143" s="26">
        <f t="shared" si="90"/>
        <v>0</v>
      </c>
      <c r="Y143" s="26">
        <f t="shared" si="90"/>
        <v>0</v>
      </c>
      <c r="Z143" s="26">
        <f t="shared" si="90"/>
        <v>0</v>
      </c>
      <c r="AA143" s="26">
        <f t="shared" si="90"/>
        <v>0</v>
      </c>
      <c r="AB143" s="26">
        <f t="shared" si="90"/>
        <v>0</v>
      </c>
      <c r="AC143" s="26">
        <f t="shared" si="90"/>
        <v>0</v>
      </c>
      <c r="AD143" s="26">
        <f t="shared" si="90"/>
        <v>0</v>
      </c>
      <c r="AE143" s="26">
        <f t="shared" si="90"/>
        <v>0</v>
      </c>
      <c r="AF143" s="26">
        <f t="shared" si="90"/>
        <v>0</v>
      </c>
      <c r="AG143" s="26">
        <f t="shared" si="90"/>
        <v>0</v>
      </c>
      <c r="AH143" s="26">
        <f t="shared" si="90"/>
        <v>0</v>
      </c>
      <c r="AI143" s="26">
        <f t="shared" si="90"/>
        <v>0</v>
      </c>
      <c r="AJ143" s="26">
        <f t="shared" si="90"/>
        <v>0</v>
      </c>
      <c r="AK143" s="26">
        <f t="shared" si="90"/>
        <v>0</v>
      </c>
      <c r="AL143" s="26">
        <f t="shared" si="90"/>
        <v>0</v>
      </c>
      <c r="AM143" s="26">
        <f t="shared" si="90"/>
        <v>0</v>
      </c>
      <c r="AN143" s="26">
        <f t="shared" si="90"/>
        <v>0</v>
      </c>
      <c r="AO143" s="26">
        <f t="shared" si="90"/>
        <v>0</v>
      </c>
      <c r="AP143" s="26">
        <f t="shared" si="90"/>
        <v>0</v>
      </c>
      <c r="AQ143" s="26">
        <f t="shared" si="90"/>
        <v>0</v>
      </c>
      <c r="AR143" s="26">
        <f t="shared" si="90"/>
        <v>0</v>
      </c>
      <c r="AS143" s="26">
        <f t="shared" si="90"/>
        <v>0</v>
      </c>
      <c r="AT143" s="26">
        <f t="shared" si="90"/>
        <v>0</v>
      </c>
      <c r="AU143" s="26">
        <f t="shared" si="90"/>
        <v>0</v>
      </c>
      <c r="AV143" s="26">
        <f t="shared" si="90"/>
        <v>0</v>
      </c>
      <c r="AW143" s="26">
        <f t="shared" si="90"/>
        <v>0</v>
      </c>
      <c r="AX143" s="26">
        <f t="shared" si="90"/>
        <v>0</v>
      </c>
      <c r="AY143" s="26">
        <f t="shared" si="90"/>
        <v>0</v>
      </c>
    </row>
    <row r="144" spans="1:51" x14ac:dyDescent="0.25">
      <c r="A144" s="584"/>
      <c r="B144" s="242" t="s">
        <v>0</v>
      </c>
      <c r="C144" s="26">
        <f t="shared" ref="C144:C155" si="91">IF(C24=0,0,((C6*0.5)-C42)*C79*C111*C$2)</f>
        <v>0</v>
      </c>
      <c r="D144" s="26">
        <f t="shared" ref="D144:D155" si="92">IF(D24=0,0,((D6*0.5)+C24-D42)*D79*D111*D$2)</f>
        <v>0</v>
      </c>
      <c r="E144" s="26">
        <f t="shared" ref="E144:AY144" si="93">IF(E24=0,0,((E6*0.5)+D24-E42)*E79*E111*E$2)</f>
        <v>0</v>
      </c>
      <c r="F144" s="26">
        <f t="shared" si="93"/>
        <v>0</v>
      </c>
      <c r="G144" s="26">
        <f t="shared" si="93"/>
        <v>0</v>
      </c>
      <c r="H144" s="26">
        <f t="shared" si="93"/>
        <v>0</v>
      </c>
      <c r="I144" s="26">
        <f t="shared" si="93"/>
        <v>0</v>
      </c>
      <c r="J144" s="26">
        <f t="shared" si="93"/>
        <v>0</v>
      </c>
      <c r="K144" s="26">
        <f t="shared" si="93"/>
        <v>0</v>
      </c>
      <c r="L144" s="26">
        <f t="shared" si="93"/>
        <v>0</v>
      </c>
      <c r="M144" s="26">
        <f t="shared" si="93"/>
        <v>0</v>
      </c>
      <c r="N144" s="26">
        <f t="shared" si="93"/>
        <v>0</v>
      </c>
      <c r="O144" s="26">
        <f t="shared" si="93"/>
        <v>0</v>
      </c>
      <c r="P144" s="26">
        <f t="shared" si="93"/>
        <v>0</v>
      </c>
      <c r="Q144" s="26">
        <f t="shared" si="93"/>
        <v>0</v>
      </c>
      <c r="R144" s="26">
        <f t="shared" si="93"/>
        <v>0</v>
      </c>
      <c r="S144" s="26">
        <f t="shared" si="93"/>
        <v>0</v>
      </c>
      <c r="T144" s="26">
        <f t="shared" si="93"/>
        <v>0</v>
      </c>
      <c r="U144" s="26">
        <f t="shared" si="93"/>
        <v>0</v>
      </c>
      <c r="V144" s="26">
        <f t="shared" si="93"/>
        <v>0</v>
      </c>
      <c r="W144" s="26">
        <f t="shared" si="93"/>
        <v>0</v>
      </c>
      <c r="X144" s="26">
        <f t="shared" si="93"/>
        <v>0</v>
      </c>
      <c r="Y144" s="26">
        <f t="shared" si="93"/>
        <v>0</v>
      </c>
      <c r="Z144" s="26">
        <f t="shared" si="93"/>
        <v>0</v>
      </c>
      <c r="AA144" s="26">
        <f t="shared" si="93"/>
        <v>0</v>
      </c>
      <c r="AB144" s="26">
        <f t="shared" si="93"/>
        <v>0</v>
      </c>
      <c r="AC144" s="26">
        <f t="shared" si="93"/>
        <v>0</v>
      </c>
      <c r="AD144" s="26">
        <f t="shared" si="93"/>
        <v>0</v>
      </c>
      <c r="AE144" s="26">
        <f t="shared" si="93"/>
        <v>0</v>
      </c>
      <c r="AF144" s="26">
        <f t="shared" si="93"/>
        <v>0</v>
      </c>
      <c r="AG144" s="26">
        <f t="shared" si="93"/>
        <v>0</v>
      </c>
      <c r="AH144" s="26">
        <f t="shared" si="93"/>
        <v>0</v>
      </c>
      <c r="AI144" s="26">
        <f t="shared" si="93"/>
        <v>0</v>
      </c>
      <c r="AJ144" s="26">
        <f t="shared" si="93"/>
        <v>0</v>
      </c>
      <c r="AK144" s="26">
        <f t="shared" si="93"/>
        <v>0</v>
      </c>
      <c r="AL144" s="26">
        <f t="shared" si="93"/>
        <v>0</v>
      </c>
      <c r="AM144" s="26">
        <f t="shared" si="93"/>
        <v>0</v>
      </c>
      <c r="AN144" s="26">
        <f t="shared" si="93"/>
        <v>0</v>
      </c>
      <c r="AO144" s="26">
        <f t="shared" si="93"/>
        <v>0</v>
      </c>
      <c r="AP144" s="26">
        <f t="shared" si="93"/>
        <v>0</v>
      </c>
      <c r="AQ144" s="26">
        <f t="shared" si="93"/>
        <v>0</v>
      </c>
      <c r="AR144" s="26">
        <f t="shared" si="93"/>
        <v>0</v>
      </c>
      <c r="AS144" s="26">
        <f t="shared" si="93"/>
        <v>0</v>
      </c>
      <c r="AT144" s="26">
        <f t="shared" si="93"/>
        <v>0</v>
      </c>
      <c r="AU144" s="26">
        <f t="shared" si="93"/>
        <v>0</v>
      </c>
      <c r="AV144" s="26">
        <f t="shared" si="93"/>
        <v>0</v>
      </c>
      <c r="AW144" s="26">
        <f t="shared" si="93"/>
        <v>0</v>
      </c>
      <c r="AX144" s="26">
        <f t="shared" si="93"/>
        <v>0</v>
      </c>
      <c r="AY144" s="26">
        <f t="shared" si="93"/>
        <v>0</v>
      </c>
    </row>
    <row r="145" spans="1:51" x14ac:dyDescent="0.25">
      <c r="A145" s="584"/>
      <c r="B145" s="242" t="s">
        <v>21</v>
      </c>
      <c r="C145" s="26">
        <f t="shared" si="91"/>
        <v>0</v>
      </c>
      <c r="D145" s="26">
        <f t="shared" si="92"/>
        <v>0</v>
      </c>
      <c r="E145" s="26">
        <f t="shared" ref="E145:AY145" si="94">IF(E25=0,0,((E7*0.5)+D25-E43)*E80*E112*E$2)</f>
        <v>0</v>
      </c>
      <c r="F145" s="26">
        <f t="shared" si="94"/>
        <v>0</v>
      </c>
      <c r="G145" s="26">
        <f t="shared" si="94"/>
        <v>0</v>
      </c>
      <c r="H145" s="26">
        <f t="shared" si="94"/>
        <v>0</v>
      </c>
      <c r="I145" s="26">
        <f t="shared" si="94"/>
        <v>0</v>
      </c>
      <c r="J145" s="26">
        <f t="shared" si="94"/>
        <v>0</v>
      </c>
      <c r="K145" s="26">
        <f t="shared" si="94"/>
        <v>0</v>
      </c>
      <c r="L145" s="26">
        <f t="shared" si="94"/>
        <v>0</v>
      </c>
      <c r="M145" s="26">
        <f t="shared" si="94"/>
        <v>0</v>
      </c>
      <c r="N145" s="26">
        <f t="shared" si="94"/>
        <v>0</v>
      </c>
      <c r="O145" s="26">
        <f t="shared" si="94"/>
        <v>0</v>
      </c>
      <c r="P145" s="26">
        <f t="shared" si="94"/>
        <v>0</v>
      </c>
      <c r="Q145" s="26">
        <f t="shared" si="94"/>
        <v>0</v>
      </c>
      <c r="R145" s="26">
        <f t="shared" si="94"/>
        <v>0</v>
      </c>
      <c r="S145" s="26">
        <f t="shared" si="94"/>
        <v>0</v>
      </c>
      <c r="T145" s="26">
        <f t="shared" si="94"/>
        <v>0</v>
      </c>
      <c r="U145" s="26">
        <f t="shared" si="94"/>
        <v>0</v>
      </c>
      <c r="V145" s="26">
        <f t="shared" si="94"/>
        <v>0</v>
      </c>
      <c r="W145" s="26">
        <f t="shared" si="94"/>
        <v>0</v>
      </c>
      <c r="X145" s="26">
        <f t="shared" si="94"/>
        <v>0</v>
      </c>
      <c r="Y145" s="26">
        <f t="shared" si="94"/>
        <v>0</v>
      </c>
      <c r="Z145" s="26">
        <f t="shared" si="94"/>
        <v>0</v>
      </c>
      <c r="AA145" s="26">
        <f t="shared" si="94"/>
        <v>0</v>
      </c>
      <c r="AB145" s="26">
        <f t="shared" si="94"/>
        <v>0</v>
      </c>
      <c r="AC145" s="26">
        <f t="shared" si="94"/>
        <v>0</v>
      </c>
      <c r="AD145" s="26">
        <f t="shared" si="94"/>
        <v>0</v>
      </c>
      <c r="AE145" s="26">
        <f t="shared" si="94"/>
        <v>0</v>
      </c>
      <c r="AF145" s="26">
        <f t="shared" si="94"/>
        <v>0</v>
      </c>
      <c r="AG145" s="26">
        <f t="shared" si="94"/>
        <v>0</v>
      </c>
      <c r="AH145" s="26">
        <f t="shared" si="94"/>
        <v>0</v>
      </c>
      <c r="AI145" s="26">
        <f t="shared" si="94"/>
        <v>0</v>
      </c>
      <c r="AJ145" s="26">
        <f t="shared" si="94"/>
        <v>0</v>
      </c>
      <c r="AK145" s="26">
        <f t="shared" si="94"/>
        <v>0</v>
      </c>
      <c r="AL145" s="26">
        <f t="shared" si="94"/>
        <v>0</v>
      </c>
      <c r="AM145" s="26">
        <f t="shared" si="94"/>
        <v>0</v>
      </c>
      <c r="AN145" s="26">
        <f t="shared" si="94"/>
        <v>0</v>
      </c>
      <c r="AO145" s="26">
        <f t="shared" si="94"/>
        <v>0</v>
      </c>
      <c r="AP145" s="26">
        <f t="shared" si="94"/>
        <v>0</v>
      </c>
      <c r="AQ145" s="26">
        <f t="shared" si="94"/>
        <v>0</v>
      </c>
      <c r="AR145" s="26">
        <f t="shared" si="94"/>
        <v>0</v>
      </c>
      <c r="AS145" s="26">
        <f t="shared" si="94"/>
        <v>0</v>
      </c>
      <c r="AT145" s="26">
        <f t="shared" si="94"/>
        <v>0</v>
      </c>
      <c r="AU145" s="26">
        <f t="shared" si="94"/>
        <v>0</v>
      </c>
      <c r="AV145" s="26">
        <f t="shared" si="94"/>
        <v>0</v>
      </c>
      <c r="AW145" s="26">
        <f t="shared" si="94"/>
        <v>0</v>
      </c>
      <c r="AX145" s="26">
        <f t="shared" si="94"/>
        <v>0</v>
      </c>
      <c r="AY145" s="26">
        <f t="shared" si="94"/>
        <v>0</v>
      </c>
    </row>
    <row r="146" spans="1:51" x14ac:dyDescent="0.25">
      <c r="A146" s="584"/>
      <c r="B146" s="242" t="s">
        <v>1</v>
      </c>
      <c r="C146" s="26">
        <f t="shared" si="91"/>
        <v>0</v>
      </c>
      <c r="D146" s="26">
        <f t="shared" si="92"/>
        <v>0</v>
      </c>
      <c r="E146" s="26">
        <f t="shared" ref="E146:AY146" si="95">IF(E26=0,0,((E8*0.5)+D26-E44)*E81*E113*E$2)</f>
        <v>0</v>
      </c>
      <c r="F146" s="26">
        <f t="shared" si="95"/>
        <v>0</v>
      </c>
      <c r="G146" s="26">
        <f t="shared" si="95"/>
        <v>0</v>
      </c>
      <c r="H146" s="26">
        <f t="shared" si="95"/>
        <v>0</v>
      </c>
      <c r="I146" s="26">
        <f t="shared" si="95"/>
        <v>0</v>
      </c>
      <c r="J146" s="26">
        <f t="shared" si="95"/>
        <v>0</v>
      </c>
      <c r="K146" s="26">
        <f t="shared" si="95"/>
        <v>0</v>
      </c>
      <c r="L146" s="26">
        <f t="shared" si="95"/>
        <v>0</v>
      </c>
      <c r="M146" s="26">
        <f t="shared" si="95"/>
        <v>0</v>
      </c>
      <c r="N146" s="26">
        <f t="shared" si="95"/>
        <v>0</v>
      </c>
      <c r="O146" s="26">
        <f t="shared" si="95"/>
        <v>0</v>
      </c>
      <c r="P146" s="26">
        <f t="shared" si="95"/>
        <v>0</v>
      </c>
      <c r="Q146" s="26">
        <f t="shared" si="95"/>
        <v>0</v>
      </c>
      <c r="R146" s="26">
        <f t="shared" si="95"/>
        <v>0</v>
      </c>
      <c r="S146" s="26">
        <f t="shared" si="95"/>
        <v>0</v>
      </c>
      <c r="T146" s="26">
        <f t="shared" si="95"/>
        <v>0</v>
      </c>
      <c r="U146" s="26">
        <f t="shared" si="95"/>
        <v>0</v>
      </c>
      <c r="V146" s="26">
        <f t="shared" si="95"/>
        <v>0</v>
      </c>
      <c r="W146" s="26">
        <f t="shared" si="95"/>
        <v>0</v>
      </c>
      <c r="X146" s="26">
        <f t="shared" si="95"/>
        <v>0</v>
      </c>
      <c r="Y146" s="26">
        <f t="shared" si="95"/>
        <v>0</v>
      </c>
      <c r="Z146" s="26">
        <f t="shared" si="95"/>
        <v>0</v>
      </c>
      <c r="AA146" s="26">
        <f t="shared" si="95"/>
        <v>0</v>
      </c>
      <c r="AB146" s="26">
        <f t="shared" si="95"/>
        <v>0</v>
      </c>
      <c r="AC146" s="26">
        <f t="shared" si="95"/>
        <v>0</v>
      </c>
      <c r="AD146" s="26">
        <f t="shared" si="95"/>
        <v>0</v>
      </c>
      <c r="AE146" s="26">
        <f t="shared" si="95"/>
        <v>0</v>
      </c>
      <c r="AF146" s="26">
        <f t="shared" si="95"/>
        <v>0</v>
      </c>
      <c r="AG146" s="26">
        <f t="shared" si="95"/>
        <v>0</v>
      </c>
      <c r="AH146" s="26">
        <f t="shared" si="95"/>
        <v>0</v>
      </c>
      <c r="AI146" s="26">
        <f t="shared" si="95"/>
        <v>0</v>
      </c>
      <c r="AJ146" s="26">
        <f t="shared" si="95"/>
        <v>0</v>
      </c>
      <c r="AK146" s="26">
        <f t="shared" si="95"/>
        <v>0</v>
      </c>
      <c r="AL146" s="26">
        <f t="shared" si="95"/>
        <v>0</v>
      </c>
      <c r="AM146" s="26">
        <f t="shared" si="95"/>
        <v>0</v>
      </c>
      <c r="AN146" s="26">
        <f t="shared" si="95"/>
        <v>0</v>
      </c>
      <c r="AO146" s="26">
        <f t="shared" si="95"/>
        <v>0</v>
      </c>
      <c r="AP146" s="26">
        <f t="shared" si="95"/>
        <v>0</v>
      </c>
      <c r="AQ146" s="26">
        <f t="shared" si="95"/>
        <v>0</v>
      </c>
      <c r="AR146" s="26">
        <f t="shared" si="95"/>
        <v>0</v>
      </c>
      <c r="AS146" s="26">
        <f t="shared" si="95"/>
        <v>0</v>
      </c>
      <c r="AT146" s="26">
        <f t="shared" si="95"/>
        <v>0</v>
      </c>
      <c r="AU146" s="26">
        <f t="shared" si="95"/>
        <v>0</v>
      </c>
      <c r="AV146" s="26">
        <f t="shared" si="95"/>
        <v>0</v>
      </c>
      <c r="AW146" s="26">
        <f t="shared" si="95"/>
        <v>0</v>
      </c>
      <c r="AX146" s="26">
        <f t="shared" si="95"/>
        <v>0</v>
      </c>
      <c r="AY146" s="26">
        <f t="shared" si="95"/>
        <v>0</v>
      </c>
    </row>
    <row r="147" spans="1:51" x14ac:dyDescent="0.25">
      <c r="A147" s="584"/>
      <c r="B147" s="242" t="s">
        <v>22</v>
      </c>
      <c r="C147" s="26">
        <f t="shared" si="91"/>
        <v>0</v>
      </c>
      <c r="D147" s="26">
        <f t="shared" si="92"/>
        <v>0</v>
      </c>
      <c r="E147" s="26">
        <f t="shared" ref="E147:AY147" si="96">IF(E27=0,0,((E9*0.5)+D27-E45)*E82*E114*E$2)</f>
        <v>0</v>
      </c>
      <c r="F147" s="26">
        <f t="shared" si="96"/>
        <v>0</v>
      </c>
      <c r="G147" s="26">
        <f t="shared" si="96"/>
        <v>0</v>
      </c>
      <c r="H147" s="26">
        <f t="shared" si="96"/>
        <v>0</v>
      </c>
      <c r="I147" s="26">
        <f t="shared" si="96"/>
        <v>0</v>
      </c>
      <c r="J147" s="26">
        <f t="shared" si="96"/>
        <v>0</v>
      </c>
      <c r="K147" s="26">
        <f t="shared" si="96"/>
        <v>0</v>
      </c>
      <c r="L147" s="26">
        <f t="shared" si="96"/>
        <v>0</v>
      </c>
      <c r="M147" s="26">
        <f t="shared" si="96"/>
        <v>0</v>
      </c>
      <c r="N147" s="26">
        <f t="shared" si="96"/>
        <v>0</v>
      </c>
      <c r="O147" s="26">
        <f t="shared" si="96"/>
        <v>0</v>
      </c>
      <c r="P147" s="26">
        <f t="shared" si="96"/>
        <v>0</v>
      </c>
      <c r="Q147" s="26">
        <f t="shared" si="96"/>
        <v>0</v>
      </c>
      <c r="R147" s="26">
        <f t="shared" si="96"/>
        <v>0</v>
      </c>
      <c r="S147" s="26">
        <f t="shared" si="96"/>
        <v>0</v>
      </c>
      <c r="T147" s="26">
        <f t="shared" si="96"/>
        <v>0</v>
      </c>
      <c r="U147" s="26">
        <f t="shared" si="96"/>
        <v>0</v>
      </c>
      <c r="V147" s="26">
        <f t="shared" si="96"/>
        <v>0</v>
      </c>
      <c r="W147" s="26">
        <f t="shared" si="96"/>
        <v>0</v>
      </c>
      <c r="X147" s="26">
        <f t="shared" si="96"/>
        <v>0</v>
      </c>
      <c r="Y147" s="26">
        <f t="shared" si="96"/>
        <v>0</v>
      </c>
      <c r="Z147" s="26">
        <f t="shared" si="96"/>
        <v>0</v>
      </c>
      <c r="AA147" s="26">
        <f t="shared" si="96"/>
        <v>0</v>
      </c>
      <c r="AB147" s="26">
        <f t="shared" si="96"/>
        <v>0</v>
      </c>
      <c r="AC147" s="26">
        <f t="shared" si="96"/>
        <v>0</v>
      </c>
      <c r="AD147" s="26">
        <f t="shared" si="96"/>
        <v>0</v>
      </c>
      <c r="AE147" s="26">
        <f t="shared" si="96"/>
        <v>0</v>
      </c>
      <c r="AF147" s="26">
        <f t="shared" si="96"/>
        <v>0</v>
      </c>
      <c r="AG147" s="26">
        <f t="shared" si="96"/>
        <v>0</v>
      </c>
      <c r="AH147" s="26">
        <f t="shared" si="96"/>
        <v>0</v>
      </c>
      <c r="AI147" s="26">
        <f t="shared" si="96"/>
        <v>0</v>
      </c>
      <c r="AJ147" s="26">
        <f t="shared" si="96"/>
        <v>0</v>
      </c>
      <c r="AK147" s="26">
        <f t="shared" si="96"/>
        <v>0</v>
      </c>
      <c r="AL147" s="26">
        <f t="shared" si="96"/>
        <v>0</v>
      </c>
      <c r="AM147" s="26">
        <f t="shared" si="96"/>
        <v>0</v>
      </c>
      <c r="AN147" s="26">
        <f t="shared" si="96"/>
        <v>0</v>
      </c>
      <c r="AO147" s="26">
        <f t="shared" si="96"/>
        <v>0</v>
      </c>
      <c r="AP147" s="26">
        <f t="shared" si="96"/>
        <v>0</v>
      </c>
      <c r="AQ147" s="26">
        <f t="shared" si="96"/>
        <v>0</v>
      </c>
      <c r="AR147" s="26">
        <f t="shared" si="96"/>
        <v>0</v>
      </c>
      <c r="AS147" s="26">
        <f t="shared" si="96"/>
        <v>0</v>
      </c>
      <c r="AT147" s="26">
        <f t="shared" si="96"/>
        <v>0</v>
      </c>
      <c r="AU147" s="26">
        <f t="shared" si="96"/>
        <v>0</v>
      </c>
      <c r="AV147" s="26">
        <f t="shared" si="96"/>
        <v>0</v>
      </c>
      <c r="AW147" s="26">
        <f t="shared" si="96"/>
        <v>0</v>
      </c>
      <c r="AX147" s="26">
        <f t="shared" si="96"/>
        <v>0</v>
      </c>
      <c r="AY147" s="26">
        <f t="shared" si="96"/>
        <v>0</v>
      </c>
    </row>
    <row r="148" spans="1:51" x14ac:dyDescent="0.25">
      <c r="A148" s="584"/>
      <c r="B148" s="77" t="s">
        <v>9</v>
      </c>
      <c r="C148" s="26">
        <f t="shared" si="91"/>
        <v>0</v>
      </c>
      <c r="D148" s="26">
        <f t="shared" si="92"/>
        <v>0</v>
      </c>
      <c r="E148" s="26">
        <f t="shared" ref="E148:AY148" si="97">IF(E28=0,0,((E10*0.5)+D28-E46)*E83*E115*E$2)</f>
        <v>0</v>
      </c>
      <c r="F148" s="26">
        <f t="shared" si="97"/>
        <v>0</v>
      </c>
      <c r="G148" s="26">
        <f t="shared" si="97"/>
        <v>0</v>
      </c>
      <c r="H148" s="26">
        <f t="shared" si="97"/>
        <v>0</v>
      </c>
      <c r="I148" s="26">
        <f t="shared" si="97"/>
        <v>0</v>
      </c>
      <c r="J148" s="26">
        <f t="shared" si="97"/>
        <v>0</v>
      </c>
      <c r="K148" s="26">
        <f t="shared" si="97"/>
        <v>0</v>
      </c>
      <c r="L148" s="26">
        <f t="shared" si="97"/>
        <v>0</v>
      </c>
      <c r="M148" s="26">
        <f t="shared" si="97"/>
        <v>0</v>
      </c>
      <c r="N148" s="26">
        <f t="shared" si="97"/>
        <v>0</v>
      </c>
      <c r="O148" s="26">
        <f t="shared" si="97"/>
        <v>0</v>
      </c>
      <c r="P148" s="26">
        <f t="shared" si="97"/>
        <v>0</v>
      </c>
      <c r="Q148" s="26">
        <f t="shared" si="97"/>
        <v>0</v>
      </c>
      <c r="R148" s="26">
        <f t="shared" si="97"/>
        <v>0</v>
      </c>
      <c r="S148" s="26">
        <f t="shared" si="97"/>
        <v>0</v>
      </c>
      <c r="T148" s="26">
        <f t="shared" si="97"/>
        <v>0</v>
      </c>
      <c r="U148" s="26">
        <f t="shared" si="97"/>
        <v>0</v>
      </c>
      <c r="V148" s="26">
        <f t="shared" si="97"/>
        <v>0</v>
      </c>
      <c r="W148" s="26">
        <f t="shared" si="97"/>
        <v>0</v>
      </c>
      <c r="X148" s="26">
        <f t="shared" si="97"/>
        <v>0</v>
      </c>
      <c r="Y148" s="26">
        <f t="shared" si="97"/>
        <v>0</v>
      </c>
      <c r="Z148" s="26">
        <f t="shared" si="97"/>
        <v>0</v>
      </c>
      <c r="AA148" s="26">
        <f t="shared" si="97"/>
        <v>0</v>
      </c>
      <c r="AB148" s="26">
        <f t="shared" si="97"/>
        <v>0</v>
      </c>
      <c r="AC148" s="26">
        <f t="shared" si="97"/>
        <v>0</v>
      </c>
      <c r="AD148" s="26">
        <f t="shared" si="97"/>
        <v>0</v>
      </c>
      <c r="AE148" s="26">
        <f t="shared" si="97"/>
        <v>0</v>
      </c>
      <c r="AF148" s="26">
        <f t="shared" si="97"/>
        <v>0</v>
      </c>
      <c r="AG148" s="26">
        <f t="shared" si="97"/>
        <v>0</v>
      </c>
      <c r="AH148" s="26">
        <f t="shared" si="97"/>
        <v>0</v>
      </c>
      <c r="AI148" s="26">
        <f t="shared" si="97"/>
        <v>0</v>
      </c>
      <c r="AJ148" s="26">
        <f t="shared" si="97"/>
        <v>0</v>
      </c>
      <c r="AK148" s="26">
        <f t="shared" si="97"/>
        <v>0</v>
      </c>
      <c r="AL148" s="26">
        <f t="shared" si="97"/>
        <v>0</v>
      </c>
      <c r="AM148" s="26">
        <f t="shared" si="97"/>
        <v>0</v>
      </c>
      <c r="AN148" s="26">
        <f t="shared" si="97"/>
        <v>0</v>
      </c>
      <c r="AO148" s="26">
        <f t="shared" si="97"/>
        <v>0</v>
      </c>
      <c r="AP148" s="26">
        <f t="shared" si="97"/>
        <v>0</v>
      </c>
      <c r="AQ148" s="26">
        <f t="shared" si="97"/>
        <v>0</v>
      </c>
      <c r="AR148" s="26">
        <f t="shared" si="97"/>
        <v>0</v>
      </c>
      <c r="AS148" s="26">
        <f t="shared" si="97"/>
        <v>0</v>
      </c>
      <c r="AT148" s="26">
        <f t="shared" si="97"/>
        <v>0</v>
      </c>
      <c r="AU148" s="26">
        <f t="shared" si="97"/>
        <v>0</v>
      </c>
      <c r="AV148" s="26">
        <f t="shared" si="97"/>
        <v>0</v>
      </c>
      <c r="AW148" s="26">
        <f t="shared" si="97"/>
        <v>0</v>
      </c>
      <c r="AX148" s="26">
        <f t="shared" si="97"/>
        <v>0</v>
      </c>
      <c r="AY148" s="26">
        <f t="shared" si="97"/>
        <v>0</v>
      </c>
    </row>
    <row r="149" spans="1:51" x14ac:dyDescent="0.25">
      <c r="A149" s="584"/>
      <c r="B149" s="77" t="s">
        <v>3</v>
      </c>
      <c r="C149" s="26">
        <f t="shared" si="91"/>
        <v>0</v>
      </c>
      <c r="D149" s="26">
        <f t="shared" si="92"/>
        <v>0</v>
      </c>
      <c r="E149" s="26">
        <f t="shared" ref="E149:AY149" si="98">IF(E29=0,0,((E11*0.5)+D29-E47)*E84*E116*E$2)</f>
        <v>0</v>
      </c>
      <c r="F149" s="26">
        <f t="shared" si="98"/>
        <v>0</v>
      </c>
      <c r="G149" s="26">
        <f t="shared" si="98"/>
        <v>0</v>
      </c>
      <c r="H149" s="26">
        <f t="shared" si="98"/>
        <v>0</v>
      </c>
      <c r="I149" s="26">
        <f t="shared" si="98"/>
        <v>0</v>
      </c>
      <c r="J149" s="26">
        <f t="shared" si="98"/>
        <v>0</v>
      </c>
      <c r="K149" s="26">
        <f t="shared" si="98"/>
        <v>0</v>
      </c>
      <c r="L149" s="26">
        <f t="shared" si="98"/>
        <v>0</v>
      </c>
      <c r="M149" s="26">
        <f t="shared" si="98"/>
        <v>0</v>
      </c>
      <c r="N149" s="26">
        <f t="shared" si="98"/>
        <v>0</v>
      </c>
      <c r="O149" s="26">
        <f t="shared" si="98"/>
        <v>0</v>
      </c>
      <c r="P149" s="26">
        <f t="shared" si="98"/>
        <v>0</v>
      </c>
      <c r="Q149" s="26">
        <f t="shared" si="98"/>
        <v>0</v>
      </c>
      <c r="R149" s="26">
        <f t="shared" si="98"/>
        <v>0</v>
      </c>
      <c r="S149" s="26">
        <f t="shared" si="98"/>
        <v>0</v>
      </c>
      <c r="T149" s="26">
        <f t="shared" si="98"/>
        <v>0</v>
      </c>
      <c r="U149" s="26">
        <f t="shared" si="98"/>
        <v>0</v>
      </c>
      <c r="V149" s="26">
        <f t="shared" si="98"/>
        <v>0</v>
      </c>
      <c r="W149" s="26">
        <f t="shared" si="98"/>
        <v>0</v>
      </c>
      <c r="X149" s="26">
        <f t="shared" si="98"/>
        <v>0</v>
      </c>
      <c r="Y149" s="26">
        <f t="shared" si="98"/>
        <v>0</v>
      </c>
      <c r="Z149" s="26">
        <f t="shared" si="98"/>
        <v>0</v>
      </c>
      <c r="AA149" s="26">
        <f t="shared" si="98"/>
        <v>0</v>
      </c>
      <c r="AB149" s="26">
        <f t="shared" si="98"/>
        <v>0</v>
      </c>
      <c r="AC149" s="26">
        <f t="shared" si="98"/>
        <v>0</v>
      </c>
      <c r="AD149" s="26">
        <f t="shared" si="98"/>
        <v>0</v>
      </c>
      <c r="AE149" s="26">
        <f t="shared" si="98"/>
        <v>0</v>
      </c>
      <c r="AF149" s="26">
        <f t="shared" si="98"/>
        <v>0</v>
      </c>
      <c r="AG149" s="26">
        <f t="shared" si="98"/>
        <v>0</v>
      </c>
      <c r="AH149" s="26">
        <f t="shared" si="98"/>
        <v>0</v>
      </c>
      <c r="AI149" s="26">
        <f t="shared" si="98"/>
        <v>0</v>
      </c>
      <c r="AJ149" s="26">
        <f t="shared" si="98"/>
        <v>0</v>
      </c>
      <c r="AK149" s="26">
        <f t="shared" si="98"/>
        <v>0</v>
      </c>
      <c r="AL149" s="26">
        <f t="shared" si="98"/>
        <v>0</v>
      </c>
      <c r="AM149" s="26">
        <f t="shared" si="98"/>
        <v>0</v>
      </c>
      <c r="AN149" s="26">
        <f t="shared" si="98"/>
        <v>0</v>
      </c>
      <c r="AO149" s="26">
        <f t="shared" si="98"/>
        <v>0</v>
      </c>
      <c r="AP149" s="26">
        <f t="shared" si="98"/>
        <v>0</v>
      </c>
      <c r="AQ149" s="26">
        <f t="shared" si="98"/>
        <v>0</v>
      </c>
      <c r="AR149" s="26">
        <f t="shared" si="98"/>
        <v>0</v>
      </c>
      <c r="AS149" s="26">
        <f t="shared" si="98"/>
        <v>0</v>
      </c>
      <c r="AT149" s="26">
        <f t="shared" si="98"/>
        <v>0</v>
      </c>
      <c r="AU149" s="26">
        <f t="shared" si="98"/>
        <v>0</v>
      </c>
      <c r="AV149" s="26">
        <f t="shared" si="98"/>
        <v>0</v>
      </c>
      <c r="AW149" s="26">
        <f t="shared" si="98"/>
        <v>0</v>
      </c>
      <c r="AX149" s="26">
        <f t="shared" si="98"/>
        <v>0</v>
      </c>
      <c r="AY149" s="26">
        <f t="shared" si="98"/>
        <v>0</v>
      </c>
    </row>
    <row r="150" spans="1:51" ht="15.75" customHeight="1" x14ac:dyDescent="0.25">
      <c r="A150" s="584"/>
      <c r="B150" s="77" t="s">
        <v>4</v>
      </c>
      <c r="C150" s="26">
        <f t="shared" si="91"/>
        <v>0</v>
      </c>
      <c r="D150" s="26">
        <f t="shared" si="92"/>
        <v>0</v>
      </c>
      <c r="E150" s="26">
        <f t="shared" ref="E150:AY150" si="99">IF(E30=0,0,((E12*0.5)+D30-E48)*E85*E117*E$2)</f>
        <v>0</v>
      </c>
      <c r="F150" s="26">
        <f t="shared" si="99"/>
        <v>0</v>
      </c>
      <c r="G150" s="26">
        <f t="shared" si="99"/>
        <v>0</v>
      </c>
      <c r="H150" s="26">
        <f t="shared" si="99"/>
        <v>0</v>
      </c>
      <c r="I150" s="26">
        <f t="shared" si="99"/>
        <v>0</v>
      </c>
      <c r="J150" s="26">
        <f t="shared" si="99"/>
        <v>0</v>
      </c>
      <c r="K150" s="26">
        <f t="shared" si="99"/>
        <v>0</v>
      </c>
      <c r="L150" s="26">
        <f t="shared" si="99"/>
        <v>0</v>
      </c>
      <c r="M150" s="26">
        <f t="shared" si="99"/>
        <v>0</v>
      </c>
      <c r="N150" s="26">
        <f t="shared" si="99"/>
        <v>0</v>
      </c>
      <c r="O150" s="26">
        <f t="shared" si="99"/>
        <v>0</v>
      </c>
      <c r="P150" s="26">
        <f t="shared" si="99"/>
        <v>0</v>
      </c>
      <c r="Q150" s="26">
        <f t="shared" si="99"/>
        <v>0</v>
      </c>
      <c r="R150" s="26">
        <f t="shared" si="99"/>
        <v>0</v>
      </c>
      <c r="S150" s="26">
        <f t="shared" si="99"/>
        <v>0</v>
      </c>
      <c r="T150" s="26">
        <f t="shared" si="99"/>
        <v>0</v>
      </c>
      <c r="U150" s="26">
        <f t="shared" si="99"/>
        <v>0</v>
      </c>
      <c r="V150" s="26">
        <f t="shared" si="99"/>
        <v>0</v>
      </c>
      <c r="W150" s="26">
        <f t="shared" si="99"/>
        <v>0</v>
      </c>
      <c r="X150" s="26">
        <f t="shared" si="99"/>
        <v>0</v>
      </c>
      <c r="Y150" s="26">
        <f t="shared" si="99"/>
        <v>0</v>
      </c>
      <c r="Z150" s="26">
        <f t="shared" si="99"/>
        <v>0</v>
      </c>
      <c r="AA150" s="26">
        <f t="shared" si="99"/>
        <v>0</v>
      </c>
      <c r="AB150" s="26">
        <f t="shared" si="99"/>
        <v>0</v>
      </c>
      <c r="AC150" s="26">
        <f t="shared" si="99"/>
        <v>0</v>
      </c>
      <c r="AD150" s="26">
        <f t="shared" si="99"/>
        <v>0</v>
      </c>
      <c r="AE150" s="26">
        <f t="shared" si="99"/>
        <v>0</v>
      </c>
      <c r="AF150" s="26">
        <f t="shared" si="99"/>
        <v>0</v>
      </c>
      <c r="AG150" s="26">
        <f t="shared" si="99"/>
        <v>0</v>
      </c>
      <c r="AH150" s="26">
        <f t="shared" si="99"/>
        <v>0</v>
      </c>
      <c r="AI150" s="26">
        <f t="shared" si="99"/>
        <v>0</v>
      </c>
      <c r="AJ150" s="26">
        <f t="shared" si="99"/>
        <v>0</v>
      </c>
      <c r="AK150" s="26">
        <f t="shared" si="99"/>
        <v>0</v>
      </c>
      <c r="AL150" s="26">
        <f t="shared" si="99"/>
        <v>0</v>
      </c>
      <c r="AM150" s="26">
        <f t="shared" si="99"/>
        <v>0</v>
      </c>
      <c r="AN150" s="26">
        <f t="shared" si="99"/>
        <v>0</v>
      </c>
      <c r="AO150" s="26">
        <f t="shared" si="99"/>
        <v>0</v>
      </c>
      <c r="AP150" s="26">
        <f t="shared" si="99"/>
        <v>0</v>
      </c>
      <c r="AQ150" s="26">
        <f t="shared" si="99"/>
        <v>0</v>
      </c>
      <c r="AR150" s="26">
        <f t="shared" si="99"/>
        <v>0</v>
      </c>
      <c r="AS150" s="26">
        <f t="shared" si="99"/>
        <v>0</v>
      </c>
      <c r="AT150" s="26">
        <f t="shared" si="99"/>
        <v>0</v>
      </c>
      <c r="AU150" s="26">
        <f t="shared" si="99"/>
        <v>0</v>
      </c>
      <c r="AV150" s="26">
        <f t="shared" si="99"/>
        <v>0</v>
      </c>
      <c r="AW150" s="26">
        <f t="shared" si="99"/>
        <v>0</v>
      </c>
      <c r="AX150" s="26">
        <f t="shared" si="99"/>
        <v>0</v>
      </c>
      <c r="AY150" s="26">
        <f t="shared" si="99"/>
        <v>0</v>
      </c>
    </row>
    <row r="151" spans="1:51" x14ac:dyDescent="0.25">
      <c r="A151" s="584"/>
      <c r="B151" s="77" t="s">
        <v>5</v>
      </c>
      <c r="C151" s="26">
        <f t="shared" si="91"/>
        <v>0</v>
      </c>
      <c r="D151" s="26">
        <f t="shared" si="92"/>
        <v>0</v>
      </c>
      <c r="E151" s="26">
        <f t="shared" ref="E151:AY151" si="100">IF(E31=0,0,((E13*0.5)+D31-E49)*E86*E118*E$2)</f>
        <v>0</v>
      </c>
      <c r="F151" s="26">
        <f t="shared" si="100"/>
        <v>0</v>
      </c>
      <c r="G151" s="26">
        <f t="shared" si="100"/>
        <v>0</v>
      </c>
      <c r="H151" s="26">
        <f t="shared" si="100"/>
        <v>0</v>
      </c>
      <c r="I151" s="26">
        <f t="shared" si="100"/>
        <v>0</v>
      </c>
      <c r="J151" s="26">
        <f t="shared" si="100"/>
        <v>0</v>
      </c>
      <c r="K151" s="26">
        <f t="shared" si="100"/>
        <v>0</v>
      </c>
      <c r="L151" s="26">
        <f t="shared" si="100"/>
        <v>0</v>
      </c>
      <c r="M151" s="26">
        <f t="shared" si="100"/>
        <v>0</v>
      </c>
      <c r="N151" s="26">
        <f t="shared" si="100"/>
        <v>0</v>
      </c>
      <c r="O151" s="26">
        <f t="shared" si="100"/>
        <v>0</v>
      </c>
      <c r="P151" s="26">
        <f t="shared" si="100"/>
        <v>0</v>
      </c>
      <c r="Q151" s="26">
        <f t="shared" si="100"/>
        <v>0</v>
      </c>
      <c r="R151" s="26">
        <f t="shared" si="100"/>
        <v>0</v>
      </c>
      <c r="S151" s="26">
        <f t="shared" si="100"/>
        <v>0</v>
      </c>
      <c r="T151" s="26">
        <f t="shared" si="100"/>
        <v>0</v>
      </c>
      <c r="U151" s="26">
        <f t="shared" si="100"/>
        <v>0</v>
      </c>
      <c r="V151" s="26">
        <f t="shared" si="100"/>
        <v>0</v>
      </c>
      <c r="W151" s="26">
        <f t="shared" si="100"/>
        <v>0</v>
      </c>
      <c r="X151" s="26">
        <f t="shared" si="100"/>
        <v>0</v>
      </c>
      <c r="Y151" s="26">
        <f t="shared" si="100"/>
        <v>0</v>
      </c>
      <c r="Z151" s="26">
        <f t="shared" si="100"/>
        <v>0</v>
      </c>
      <c r="AA151" s="26">
        <f t="shared" si="100"/>
        <v>0</v>
      </c>
      <c r="AB151" s="26">
        <f t="shared" si="100"/>
        <v>0</v>
      </c>
      <c r="AC151" s="26">
        <f t="shared" si="100"/>
        <v>0</v>
      </c>
      <c r="AD151" s="26">
        <f t="shared" si="100"/>
        <v>0</v>
      </c>
      <c r="AE151" s="26">
        <f t="shared" si="100"/>
        <v>0</v>
      </c>
      <c r="AF151" s="26">
        <f t="shared" si="100"/>
        <v>0</v>
      </c>
      <c r="AG151" s="26">
        <f t="shared" si="100"/>
        <v>0</v>
      </c>
      <c r="AH151" s="26">
        <f t="shared" si="100"/>
        <v>0</v>
      </c>
      <c r="AI151" s="26">
        <f t="shared" si="100"/>
        <v>0</v>
      </c>
      <c r="AJ151" s="26">
        <f t="shared" si="100"/>
        <v>0</v>
      </c>
      <c r="AK151" s="26">
        <f t="shared" si="100"/>
        <v>0</v>
      </c>
      <c r="AL151" s="26">
        <f t="shared" si="100"/>
        <v>0</v>
      </c>
      <c r="AM151" s="26">
        <f t="shared" si="100"/>
        <v>0</v>
      </c>
      <c r="AN151" s="26">
        <f t="shared" si="100"/>
        <v>0</v>
      </c>
      <c r="AO151" s="26">
        <f t="shared" si="100"/>
        <v>0</v>
      </c>
      <c r="AP151" s="26">
        <f t="shared" si="100"/>
        <v>0</v>
      </c>
      <c r="AQ151" s="26">
        <f t="shared" si="100"/>
        <v>0</v>
      </c>
      <c r="AR151" s="26">
        <f t="shared" si="100"/>
        <v>0</v>
      </c>
      <c r="AS151" s="26">
        <f t="shared" si="100"/>
        <v>0</v>
      </c>
      <c r="AT151" s="26">
        <f t="shared" si="100"/>
        <v>0</v>
      </c>
      <c r="AU151" s="26">
        <f t="shared" si="100"/>
        <v>0</v>
      </c>
      <c r="AV151" s="26">
        <f t="shared" si="100"/>
        <v>0</v>
      </c>
      <c r="AW151" s="26">
        <f t="shared" si="100"/>
        <v>0</v>
      </c>
      <c r="AX151" s="26">
        <f t="shared" si="100"/>
        <v>0</v>
      </c>
      <c r="AY151" s="26">
        <f t="shared" si="100"/>
        <v>0</v>
      </c>
    </row>
    <row r="152" spans="1:51" x14ac:dyDescent="0.25">
      <c r="A152" s="584"/>
      <c r="B152" s="77" t="s">
        <v>23</v>
      </c>
      <c r="C152" s="26">
        <f t="shared" si="91"/>
        <v>0</v>
      </c>
      <c r="D152" s="26">
        <f t="shared" si="92"/>
        <v>0</v>
      </c>
      <c r="E152" s="26">
        <f t="shared" ref="E152:AY152" si="101">IF(E32=0,0,((E14*0.5)+D32-E50)*E87*E119*E$2)</f>
        <v>0</v>
      </c>
      <c r="F152" s="26">
        <f t="shared" si="101"/>
        <v>0</v>
      </c>
      <c r="G152" s="26">
        <f t="shared" si="101"/>
        <v>0</v>
      </c>
      <c r="H152" s="26">
        <f t="shared" si="101"/>
        <v>0</v>
      </c>
      <c r="I152" s="26">
        <f t="shared" si="101"/>
        <v>0</v>
      </c>
      <c r="J152" s="26">
        <f t="shared" si="101"/>
        <v>0</v>
      </c>
      <c r="K152" s="26">
        <f t="shared" si="101"/>
        <v>0</v>
      </c>
      <c r="L152" s="26">
        <f t="shared" si="101"/>
        <v>0</v>
      </c>
      <c r="M152" s="26">
        <f t="shared" si="101"/>
        <v>0</v>
      </c>
      <c r="N152" s="26">
        <f t="shared" si="101"/>
        <v>0</v>
      </c>
      <c r="O152" s="26">
        <f t="shared" si="101"/>
        <v>0</v>
      </c>
      <c r="P152" s="26">
        <f t="shared" si="101"/>
        <v>0</v>
      </c>
      <c r="Q152" s="26">
        <f t="shared" si="101"/>
        <v>0</v>
      </c>
      <c r="R152" s="26">
        <f t="shared" si="101"/>
        <v>0</v>
      </c>
      <c r="S152" s="26">
        <f t="shared" si="101"/>
        <v>0</v>
      </c>
      <c r="T152" s="26">
        <f t="shared" si="101"/>
        <v>0</v>
      </c>
      <c r="U152" s="26">
        <f t="shared" si="101"/>
        <v>0</v>
      </c>
      <c r="V152" s="26">
        <f t="shared" si="101"/>
        <v>0</v>
      </c>
      <c r="W152" s="26">
        <f t="shared" si="101"/>
        <v>0</v>
      </c>
      <c r="X152" s="26">
        <f t="shared" si="101"/>
        <v>0</v>
      </c>
      <c r="Y152" s="26">
        <f t="shared" si="101"/>
        <v>0</v>
      </c>
      <c r="Z152" s="26">
        <f t="shared" si="101"/>
        <v>0</v>
      </c>
      <c r="AA152" s="26">
        <f t="shared" si="101"/>
        <v>0</v>
      </c>
      <c r="AB152" s="26">
        <f t="shared" si="101"/>
        <v>0</v>
      </c>
      <c r="AC152" s="26">
        <f t="shared" si="101"/>
        <v>0</v>
      </c>
      <c r="AD152" s="26">
        <f t="shared" si="101"/>
        <v>0</v>
      </c>
      <c r="AE152" s="26">
        <f t="shared" si="101"/>
        <v>0</v>
      </c>
      <c r="AF152" s="26">
        <f t="shared" si="101"/>
        <v>0</v>
      </c>
      <c r="AG152" s="26">
        <f t="shared" si="101"/>
        <v>0</v>
      </c>
      <c r="AH152" s="26">
        <f t="shared" si="101"/>
        <v>0</v>
      </c>
      <c r="AI152" s="26">
        <f t="shared" si="101"/>
        <v>0</v>
      </c>
      <c r="AJ152" s="26">
        <f t="shared" si="101"/>
        <v>0</v>
      </c>
      <c r="AK152" s="26">
        <f t="shared" si="101"/>
        <v>0</v>
      </c>
      <c r="AL152" s="26">
        <f t="shared" si="101"/>
        <v>0</v>
      </c>
      <c r="AM152" s="26">
        <f t="shared" si="101"/>
        <v>0</v>
      </c>
      <c r="AN152" s="26">
        <f t="shared" si="101"/>
        <v>0</v>
      </c>
      <c r="AO152" s="26">
        <f t="shared" si="101"/>
        <v>0</v>
      </c>
      <c r="AP152" s="26">
        <f t="shared" si="101"/>
        <v>0</v>
      </c>
      <c r="AQ152" s="26">
        <f t="shared" si="101"/>
        <v>0</v>
      </c>
      <c r="AR152" s="26">
        <f t="shared" si="101"/>
        <v>0</v>
      </c>
      <c r="AS152" s="26">
        <f t="shared" si="101"/>
        <v>0</v>
      </c>
      <c r="AT152" s="26">
        <f t="shared" si="101"/>
        <v>0</v>
      </c>
      <c r="AU152" s="26">
        <f t="shared" si="101"/>
        <v>0</v>
      </c>
      <c r="AV152" s="26">
        <f t="shared" si="101"/>
        <v>0</v>
      </c>
      <c r="AW152" s="26">
        <f t="shared" si="101"/>
        <v>0</v>
      </c>
      <c r="AX152" s="26">
        <f t="shared" si="101"/>
        <v>0</v>
      </c>
      <c r="AY152" s="26">
        <f t="shared" si="101"/>
        <v>0</v>
      </c>
    </row>
    <row r="153" spans="1:51" x14ac:dyDescent="0.25">
      <c r="A153" s="584"/>
      <c r="B153" s="77" t="s">
        <v>24</v>
      </c>
      <c r="C153" s="26">
        <f t="shared" si="91"/>
        <v>0</v>
      </c>
      <c r="D153" s="26">
        <f t="shared" si="92"/>
        <v>0</v>
      </c>
      <c r="E153" s="26">
        <f t="shared" ref="E153:AY153" si="102">IF(E33=0,0,((E15*0.5)+D33-E51)*E88*E120*E$2)</f>
        <v>0</v>
      </c>
      <c r="F153" s="26">
        <f t="shared" si="102"/>
        <v>0</v>
      </c>
      <c r="G153" s="26">
        <f t="shared" si="102"/>
        <v>0</v>
      </c>
      <c r="H153" s="26">
        <f t="shared" si="102"/>
        <v>0</v>
      </c>
      <c r="I153" s="26">
        <f t="shared" si="102"/>
        <v>0</v>
      </c>
      <c r="J153" s="26">
        <f t="shared" si="102"/>
        <v>0</v>
      </c>
      <c r="K153" s="26">
        <f t="shared" si="102"/>
        <v>0</v>
      </c>
      <c r="L153" s="26">
        <f t="shared" si="102"/>
        <v>0</v>
      </c>
      <c r="M153" s="26">
        <f t="shared" si="102"/>
        <v>0</v>
      </c>
      <c r="N153" s="26">
        <f t="shared" si="102"/>
        <v>0</v>
      </c>
      <c r="O153" s="26">
        <f t="shared" si="102"/>
        <v>0</v>
      </c>
      <c r="P153" s="26">
        <f t="shared" si="102"/>
        <v>0</v>
      </c>
      <c r="Q153" s="26">
        <f t="shared" si="102"/>
        <v>0</v>
      </c>
      <c r="R153" s="26">
        <f t="shared" si="102"/>
        <v>0</v>
      </c>
      <c r="S153" s="26">
        <f t="shared" si="102"/>
        <v>0</v>
      </c>
      <c r="T153" s="26">
        <f t="shared" si="102"/>
        <v>0</v>
      </c>
      <c r="U153" s="26">
        <f t="shared" si="102"/>
        <v>0</v>
      </c>
      <c r="V153" s="26">
        <f t="shared" si="102"/>
        <v>0</v>
      </c>
      <c r="W153" s="26">
        <f t="shared" si="102"/>
        <v>0</v>
      </c>
      <c r="X153" s="26">
        <f t="shared" si="102"/>
        <v>0</v>
      </c>
      <c r="Y153" s="26">
        <f t="shared" si="102"/>
        <v>0</v>
      </c>
      <c r="Z153" s="26">
        <f t="shared" si="102"/>
        <v>0</v>
      </c>
      <c r="AA153" s="26">
        <f t="shared" si="102"/>
        <v>0</v>
      </c>
      <c r="AB153" s="26">
        <f t="shared" si="102"/>
        <v>0</v>
      </c>
      <c r="AC153" s="26">
        <f t="shared" si="102"/>
        <v>0</v>
      </c>
      <c r="AD153" s="26">
        <f t="shared" si="102"/>
        <v>0</v>
      </c>
      <c r="AE153" s="26">
        <f t="shared" si="102"/>
        <v>0</v>
      </c>
      <c r="AF153" s="26">
        <f t="shared" si="102"/>
        <v>0</v>
      </c>
      <c r="AG153" s="26">
        <f t="shared" si="102"/>
        <v>0</v>
      </c>
      <c r="AH153" s="26">
        <f t="shared" si="102"/>
        <v>0</v>
      </c>
      <c r="AI153" s="26">
        <f t="shared" si="102"/>
        <v>0</v>
      </c>
      <c r="AJ153" s="26">
        <f t="shared" si="102"/>
        <v>0</v>
      </c>
      <c r="AK153" s="26">
        <f t="shared" si="102"/>
        <v>0</v>
      </c>
      <c r="AL153" s="26">
        <f t="shared" si="102"/>
        <v>0</v>
      </c>
      <c r="AM153" s="26">
        <f t="shared" si="102"/>
        <v>0</v>
      </c>
      <c r="AN153" s="26">
        <f t="shared" si="102"/>
        <v>0</v>
      </c>
      <c r="AO153" s="26">
        <f t="shared" si="102"/>
        <v>0</v>
      </c>
      <c r="AP153" s="26">
        <f t="shared" si="102"/>
        <v>0</v>
      </c>
      <c r="AQ153" s="26">
        <f t="shared" si="102"/>
        <v>0</v>
      </c>
      <c r="AR153" s="26">
        <f t="shared" si="102"/>
        <v>0</v>
      </c>
      <c r="AS153" s="26">
        <f t="shared" si="102"/>
        <v>0</v>
      </c>
      <c r="AT153" s="26">
        <f t="shared" si="102"/>
        <v>0</v>
      </c>
      <c r="AU153" s="26">
        <f t="shared" si="102"/>
        <v>0</v>
      </c>
      <c r="AV153" s="26">
        <f t="shared" si="102"/>
        <v>0</v>
      </c>
      <c r="AW153" s="26">
        <f t="shared" si="102"/>
        <v>0</v>
      </c>
      <c r="AX153" s="26">
        <f t="shared" si="102"/>
        <v>0</v>
      </c>
      <c r="AY153" s="26">
        <f t="shared" si="102"/>
        <v>0</v>
      </c>
    </row>
    <row r="154" spans="1:51" ht="15.75" customHeight="1" x14ac:dyDescent="0.25">
      <c r="A154" s="584"/>
      <c r="B154" s="77" t="s">
        <v>7</v>
      </c>
      <c r="C154" s="26">
        <f t="shared" si="91"/>
        <v>0</v>
      </c>
      <c r="D154" s="26">
        <f t="shared" si="92"/>
        <v>0</v>
      </c>
      <c r="E154" s="26">
        <f t="shared" ref="E154:AY154" si="103">IF(E34=0,0,((E16*0.5)+D34-E52)*E89*E121*E$2)</f>
        <v>0</v>
      </c>
      <c r="F154" s="26">
        <f t="shared" si="103"/>
        <v>0</v>
      </c>
      <c r="G154" s="26">
        <f t="shared" si="103"/>
        <v>0</v>
      </c>
      <c r="H154" s="26">
        <f t="shared" si="103"/>
        <v>0</v>
      </c>
      <c r="I154" s="26">
        <f t="shared" si="103"/>
        <v>0</v>
      </c>
      <c r="J154" s="26">
        <f t="shared" si="103"/>
        <v>0</v>
      </c>
      <c r="K154" s="26">
        <f t="shared" si="103"/>
        <v>0</v>
      </c>
      <c r="L154" s="26">
        <f t="shared" si="103"/>
        <v>0</v>
      </c>
      <c r="M154" s="26">
        <f t="shared" si="103"/>
        <v>0</v>
      </c>
      <c r="N154" s="26">
        <f t="shared" si="103"/>
        <v>0</v>
      </c>
      <c r="O154" s="26">
        <f t="shared" si="103"/>
        <v>0</v>
      </c>
      <c r="P154" s="26">
        <f t="shared" si="103"/>
        <v>0</v>
      </c>
      <c r="Q154" s="26">
        <f t="shared" si="103"/>
        <v>0</v>
      </c>
      <c r="R154" s="26">
        <f t="shared" si="103"/>
        <v>0</v>
      </c>
      <c r="S154" s="26">
        <f t="shared" si="103"/>
        <v>0</v>
      </c>
      <c r="T154" s="26">
        <f t="shared" si="103"/>
        <v>0</v>
      </c>
      <c r="U154" s="26">
        <f t="shared" si="103"/>
        <v>0</v>
      </c>
      <c r="V154" s="26">
        <f t="shared" si="103"/>
        <v>0</v>
      </c>
      <c r="W154" s="26">
        <f t="shared" si="103"/>
        <v>0</v>
      </c>
      <c r="X154" s="26">
        <f t="shared" si="103"/>
        <v>0</v>
      </c>
      <c r="Y154" s="26">
        <f t="shared" si="103"/>
        <v>0</v>
      </c>
      <c r="Z154" s="26">
        <f t="shared" si="103"/>
        <v>0</v>
      </c>
      <c r="AA154" s="26">
        <f t="shared" si="103"/>
        <v>0</v>
      </c>
      <c r="AB154" s="26">
        <f t="shared" si="103"/>
        <v>0</v>
      </c>
      <c r="AC154" s="26">
        <f t="shared" si="103"/>
        <v>0</v>
      </c>
      <c r="AD154" s="26">
        <f t="shared" si="103"/>
        <v>0</v>
      </c>
      <c r="AE154" s="26">
        <f t="shared" si="103"/>
        <v>0</v>
      </c>
      <c r="AF154" s="26">
        <f t="shared" si="103"/>
        <v>0</v>
      </c>
      <c r="AG154" s="26">
        <f t="shared" si="103"/>
        <v>0</v>
      </c>
      <c r="AH154" s="26">
        <f t="shared" si="103"/>
        <v>0</v>
      </c>
      <c r="AI154" s="26">
        <f t="shared" si="103"/>
        <v>0</v>
      </c>
      <c r="AJ154" s="26">
        <f t="shared" si="103"/>
        <v>0</v>
      </c>
      <c r="AK154" s="26">
        <f t="shared" si="103"/>
        <v>0</v>
      </c>
      <c r="AL154" s="26">
        <f t="shared" si="103"/>
        <v>0</v>
      </c>
      <c r="AM154" s="26">
        <f t="shared" si="103"/>
        <v>0</v>
      </c>
      <c r="AN154" s="26">
        <f t="shared" si="103"/>
        <v>0</v>
      </c>
      <c r="AO154" s="26">
        <f t="shared" si="103"/>
        <v>0</v>
      </c>
      <c r="AP154" s="26">
        <f t="shared" si="103"/>
        <v>0</v>
      </c>
      <c r="AQ154" s="26">
        <f t="shared" si="103"/>
        <v>0</v>
      </c>
      <c r="AR154" s="26">
        <f t="shared" si="103"/>
        <v>0</v>
      </c>
      <c r="AS154" s="26">
        <f t="shared" si="103"/>
        <v>0</v>
      </c>
      <c r="AT154" s="26">
        <f t="shared" si="103"/>
        <v>0</v>
      </c>
      <c r="AU154" s="26">
        <f t="shared" si="103"/>
        <v>0</v>
      </c>
      <c r="AV154" s="26">
        <f t="shared" si="103"/>
        <v>0</v>
      </c>
      <c r="AW154" s="26">
        <f t="shared" si="103"/>
        <v>0</v>
      </c>
      <c r="AX154" s="26">
        <f t="shared" si="103"/>
        <v>0</v>
      </c>
      <c r="AY154" s="26">
        <f t="shared" si="103"/>
        <v>0</v>
      </c>
    </row>
    <row r="155" spans="1:51" ht="15.75" customHeight="1" x14ac:dyDescent="0.25">
      <c r="A155" s="584"/>
      <c r="B155" s="77" t="s">
        <v>8</v>
      </c>
      <c r="C155" s="26">
        <f t="shared" si="91"/>
        <v>0</v>
      </c>
      <c r="D155" s="26">
        <f t="shared" si="92"/>
        <v>0</v>
      </c>
      <c r="E155" s="26">
        <f t="shared" ref="E155:AY155" si="104">IF(E35=0,0,((E17*0.5)+D35-E53)*E90*E122*E$2)</f>
        <v>0</v>
      </c>
      <c r="F155" s="26">
        <f t="shared" si="104"/>
        <v>0</v>
      </c>
      <c r="G155" s="26">
        <f t="shared" si="104"/>
        <v>0</v>
      </c>
      <c r="H155" s="26">
        <f t="shared" si="104"/>
        <v>0</v>
      </c>
      <c r="I155" s="26">
        <f t="shared" si="104"/>
        <v>0</v>
      </c>
      <c r="J155" s="26">
        <f t="shared" si="104"/>
        <v>0</v>
      </c>
      <c r="K155" s="26">
        <f t="shared" si="104"/>
        <v>0</v>
      </c>
      <c r="L155" s="26">
        <f t="shared" si="104"/>
        <v>0</v>
      </c>
      <c r="M155" s="26">
        <f t="shared" si="104"/>
        <v>0</v>
      </c>
      <c r="N155" s="26">
        <f t="shared" si="104"/>
        <v>0</v>
      </c>
      <c r="O155" s="26">
        <f t="shared" si="104"/>
        <v>0</v>
      </c>
      <c r="P155" s="26">
        <f t="shared" si="104"/>
        <v>0</v>
      </c>
      <c r="Q155" s="26">
        <f t="shared" si="104"/>
        <v>0</v>
      </c>
      <c r="R155" s="26">
        <f t="shared" si="104"/>
        <v>0</v>
      </c>
      <c r="S155" s="26">
        <f t="shared" si="104"/>
        <v>0</v>
      </c>
      <c r="T155" s="26">
        <f t="shared" si="104"/>
        <v>0</v>
      </c>
      <c r="U155" s="26">
        <f t="shared" si="104"/>
        <v>0</v>
      </c>
      <c r="V155" s="26">
        <f t="shared" si="104"/>
        <v>0</v>
      </c>
      <c r="W155" s="26">
        <f t="shared" si="104"/>
        <v>0</v>
      </c>
      <c r="X155" s="26">
        <f t="shared" si="104"/>
        <v>0</v>
      </c>
      <c r="Y155" s="26">
        <f t="shared" si="104"/>
        <v>0</v>
      </c>
      <c r="Z155" s="26">
        <f t="shared" si="104"/>
        <v>0</v>
      </c>
      <c r="AA155" s="26">
        <f t="shared" si="104"/>
        <v>0</v>
      </c>
      <c r="AB155" s="26">
        <f t="shared" si="104"/>
        <v>0</v>
      </c>
      <c r="AC155" s="26">
        <f t="shared" si="104"/>
        <v>0</v>
      </c>
      <c r="AD155" s="26">
        <f t="shared" si="104"/>
        <v>0</v>
      </c>
      <c r="AE155" s="26">
        <f t="shared" si="104"/>
        <v>0</v>
      </c>
      <c r="AF155" s="26">
        <f t="shared" si="104"/>
        <v>0</v>
      </c>
      <c r="AG155" s="26">
        <f t="shared" si="104"/>
        <v>0</v>
      </c>
      <c r="AH155" s="26">
        <f t="shared" si="104"/>
        <v>0</v>
      </c>
      <c r="AI155" s="26">
        <f t="shared" si="104"/>
        <v>0</v>
      </c>
      <c r="AJ155" s="26">
        <f t="shared" si="104"/>
        <v>0</v>
      </c>
      <c r="AK155" s="26">
        <f t="shared" si="104"/>
        <v>0</v>
      </c>
      <c r="AL155" s="26">
        <f t="shared" si="104"/>
        <v>0</v>
      </c>
      <c r="AM155" s="26">
        <f t="shared" si="104"/>
        <v>0</v>
      </c>
      <c r="AN155" s="26">
        <f t="shared" si="104"/>
        <v>0</v>
      </c>
      <c r="AO155" s="26">
        <f t="shared" si="104"/>
        <v>0</v>
      </c>
      <c r="AP155" s="26">
        <f t="shared" si="104"/>
        <v>0</v>
      </c>
      <c r="AQ155" s="26">
        <f t="shared" si="104"/>
        <v>0</v>
      </c>
      <c r="AR155" s="26">
        <f t="shared" si="104"/>
        <v>0</v>
      </c>
      <c r="AS155" s="26">
        <f t="shared" si="104"/>
        <v>0</v>
      </c>
      <c r="AT155" s="26">
        <f t="shared" si="104"/>
        <v>0</v>
      </c>
      <c r="AU155" s="26">
        <f t="shared" si="104"/>
        <v>0</v>
      </c>
      <c r="AV155" s="26">
        <f t="shared" si="104"/>
        <v>0</v>
      </c>
      <c r="AW155" s="26">
        <f t="shared" si="104"/>
        <v>0</v>
      </c>
      <c r="AX155" s="26">
        <f t="shared" si="104"/>
        <v>0</v>
      </c>
      <c r="AY155" s="26">
        <f t="shared" si="104"/>
        <v>0</v>
      </c>
    </row>
    <row r="156" spans="1:51" ht="15.75" customHeight="1" x14ac:dyDescent="0.25">
      <c r="A156" s="584"/>
      <c r="B156" s="13"/>
      <c r="C156" s="3"/>
      <c r="D156" s="3"/>
      <c r="E156" s="3"/>
      <c r="F156" s="3"/>
      <c r="G156" s="3"/>
      <c r="H156" s="3"/>
      <c r="I156" s="3"/>
      <c r="J156" s="3"/>
      <c r="K156" s="3"/>
      <c r="L156" s="3"/>
      <c r="M156" s="3"/>
      <c r="N156" s="3"/>
      <c r="O156" s="3"/>
      <c r="P156" s="3"/>
      <c r="Q156" s="3"/>
      <c r="R156" s="3"/>
      <c r="S156" s="3"/>
      <c r="T156" s="3"/>
      <c r="U156" s="3"/>
      <c r="V156" s="3"/>
      <c r="W156" s="3"/>
      <c r="X156" s="3"/>
      <c r="Y156" s="3"/>
      <c r="Z156" s="3"/>
      <c r="AA156" s="3"/>
      <c r="AB156" s="3"/>
      <c r="AC156" s="3"/>
      <c r="AD156" s="3"/>
      <c r="AE156" s="3"/>
      <c r="AF156" s="3"/>
      <c r="AG156" s="3"/>
      <c r="AH156" s="3"/>
      <c r="AI156" s="3"/>
      <c r="AJ156" s="3"/>
      <c r="AK156" s="3"/>
      <c r="AL156" s="3"/>
      <c r="AM156" s="3"/>
      <c r="AN156" s="3"/>
      <c r="AO156" s="3"/>
      <c r="AP156" s="3"/>
      <c r="AQ156" s="3"/>
      <c r="AR156" s="3"/>
      <c r="AS156" s="3"/>
      <c r="AT156" s="3"/>
      <c r="AU156" s="3"/>
      <c r="AV156" s="3"/>
      <c r="AW156" s="3"/>
      <c r="AX156" s="3"/>
      <c r="AY156" s="3"/>
    </row>
    <row r="157" spans="1:51" ht="15.75" customHeight="1" x14ac:dyDescent="0.25">
      <c r="A157" s="584"/>
      <c r="B157" s="239" t="s">
        <v>26</v>
      </c>
      <c r="C157" s="26">
        <f>SUM(C143:C156)</f>
        <v>0</v>
      </c>
      <c r="D157" s="26">
        <f>SUM(D143:D156)</f>
        <v>0</v>
      </c>
      <c r="E157" s="26">
        <f t="shared" ref="E157:AY157" si="105">SUM(E143:E156)</f>
        <v>0</v>
      </c>
      <c r="F157" s="26">
        <f t="shared" si="105"/>
        <v>0</v>
      </c>
      <c r="G157" s="26">
        <f t="shared" si="105"/>
        <v>0</v>
      </c>
      <c r="H157" s="26">
        <f t="shared" si="105"/>
        <v>0</v>
      </c>
      <c r="I157" s="26">
        <f t="shared" si="105"/>
        <v>0</v>
      </c>
      <c r="J157" s="26">
        <f t="shared" si="105"/>
        <v>0</v>
      </c>
      <c r="K157" s="26">
        <f t="shared" si="105"/>
        <v>0</v>
      </c>
      <c r="L157" s="26">
        <f t="shared" si="105"/>
        <v>0</v>
      </c>
      <c r="M157" s="26">
        <f t="shared" si="105"/>
        <v>0</v>
      </c>
      <c r="N157" s="26">
        <f t="shared" si="105"/>
        <v>0</v>
      </c>
      <c r="O157" s="26">
        <f t="shared" si="105"/>
        <v>0</v>
      </c>
      <c r="P157" s="26">
        <f t="shared" si="105"/>
        <v>0</v>
      </c>
      <c r="Q157" s="26">
        <f t="shared" si="105"/>
        <v>0</v>
      </c>
      <c r="R157" s="26">
        <f t="shared" si="105"/>
        <v>0</v>
      </c>
      <c r="S157" s="26">
        <f t="shared" si="105"/>
        <v>0</v>
      </c>
      <c r="T157" s="26">
        <f t="shared" si="105"/>
        <v>0</v>
      </c>
      <c r="U157" s="26">
        <f t="shared" si="105"/>
        <v>0</v>
      </c>
      <c r="V157" s="26">
        <f t="shared" si="105"/>
        <v>0</v>
      </c>
      <c r="W157" s="26">
        <f t="shared" si="105"/>
        <v>0</v>
      </c>
      <c r="X157" s="26">
        <f t="shared" si="105"/>
        <v>0</v>
      </c>
      <c r="Y157" s="26">
        <f t="shared" si="105"/>
        <v>0</v>
      </c>
      <c r="Z157" s="26">
        <f t="shared" si="105"/>
        <v>0</v>
      </c>
      <c r="AA157" s="26">
        <f t="shared" si="105"/>
        <v>0</v>
      </c>
      <c r="AB157" s="26">
        <f t="shared" si="105"/>
        <v>0</v>
      </c>
      <c r="AC157" s="26">
        <f t="shared" si="105"/>
        <v>0</v>
      </c>
      <c r="AD157" s="26">
        <f t="shared" si="105"/>
        <v>0</v>
      </c>
      <c r="AE157" s="26">
        <f t="shared" si="105"/>
        <v>0</v>
      </c>
      <c r="AF157" s="26">
        <f t="shared" si="105"/>
        <v>0</v>
      </c>
      <c r="AG157" s="26">
        <f t="shared" si="105"/>
        <v>0</v>
      </c>
      <c r="AH157" s="26">
        <f t="shared" si="105"/>
        <v>0</v>
      </c>
      <c r="AI157" s="26">
        <f t="shared" si="105"/>
        <v>0</v>
      </c>
      <c r="AJ157" s="26">
        <f t="shared" si="105"/>
        <v>0</v>
      </c>
      <c r="AK157" s="26">
        <f t="shared" si="105"/>
        <v>0</v>
      </c>
      <c r="AL157" s="26">
        <f t="shared" si="105"/>
        <v>0</v>
      </c>
      <c r="AM157" s="26">
        <f t="shared" si="105"/>
        <v>0</v>
      </c>
      <c r="AN157" s="26">
        <f t="shared" si="105"/>
        <v>0</v>
      </c>
      <c r="AO157" s="26">
        <f t="shared" si="105"/>
        <v>0</v>
      </c>
      <c r="AP157" s="26">
        <f t="shared" si="105"/>
        <v>0</v>
      </c>
      <c r="AQ157" s="26">
        <f t="shared" si="105"/>
        <v>0</v>
      </c>
      <c r="AR157" s="26">
        <f t="shared" si="105"/>
        <v>0</v>
      </c>
      <c r="AS157" s="26">
        <f t="shared" si="105"/>
        <v>0</v>
      </c>
      <c r="AT157" s="26">
        <f t="shared" si="105"/>
        <v>0</v>
      </c>
      <c r="AU157" s="26">
        <f t="shared" si="105"/>
        <v>0</v>
      </c>
      <c r="AV157" s="26">
        <f t="shared" si="105"/>
        <v>0</v>
      </c>
      <c r="AW157" s="26">
        <f t="shared" si="105"/>
        <v>0</v>
      </c>
      <c r="AX157" s="26">
        <f t="shared" si="105"/>
        <v>0</v>
      </c>
      <c r="AY157" s="26">
        <f t="shared" si="105"/>
        <v>0</v>
      </c>
    </row>
    <row r="158" spans="1:51" ht="16.5" customHeight="1" thickBot="1" x14ac:dyDescent="0.3">
      <c r="A158" s="585"/>
      <c r="B158" s="138" t="s">
        <v>27</v>
      </c>
      <c r="C158" s="27">
        <f>C157</f>
        <v>0</v>
      </c>
      <c r="D158" s="27">
        <f>C158+D157</f>
        <v>0</v>
      </c>
      <c r="E158" s="27">
        <f t="shared" ref="E158:AY158" si="106">D158+E157</f>
        <v>0</v>
      </c>
      <c r="F158" s="27">
        <f t="shared" si="106"/>
        <v>0</v>
      </c>
      <c r="G158" s="27">
        <f t="shared" si="106"/>
        <v>0</v>
      </c>
      <c r="H158" s="27">
        <f t="shared" si="106"/>
        <v>0</v>
      </c>
      <c r="I158" s="27">
        <f t="shared" si="106"/>
        <v>0</v>
      </c>
      <c r="J158" s="27">
        <f t="shared" si="106"/>
        <v>0</v>
      </c>
      <c r="K158" s="27">
        <f t="shared" si="106"/>
        <v>0</v>
      </c>
      <c r="L158" s="27">
        <f t="shared" si="106"/>
        <v>0</v>
      </c>
      <c r="M158" s="27">
        <f t="shared" si="106"/>
        <v>0</v>
      </c>
      <c r="N158" s="27">
        <f t="shared" si="106"/>
        <v>0</v>
      </c>
      <c r="O158" s="27">
        <f t="shared" si="106"/>
        <v>0</v>
      </c>
      <c r="P158" s="27">
        <f t="shared" si="106"/>
        <v>0</v>
      </c>
      <c r="Q158" s="27">
        <f t="shared" si="106"/>
        <v>0</v>
      </c>
      <c r="R158" s="27">
        <f t="shared" si="106"/>
        <v>0</v>
      </c>
      <c r="S158" s="27">
        <f t="shared" si="106"/>
        <v>0</v>
      </c>
      <c r="T158" s="27">
        <f t="shared" si="106"/>
        <v>0</v>
      </c>
      <c r="U158" s="27">
        <f t="shared" si="106"/>
        <v>0</v>
      </c>
      <c r="V158" s="27">
        <f t="shared" si="106"/>
        <v>0</v>
      </c>
      <c r="W158" s="27">
        <f t="shared" si="106"/>
        <v>0</v>
      </c>
      <c r="X158" s="27">
        <f t="shared" si="106"/>
        <v>0</v>
      </c>
      <c r="Y158" s="27">
        <f t="shared" si="106"/>
        <v>0</v>
      </c>
      <c r="Z158" s="27">
        <f t="shared" si="106"/>
        <v>0</v>
      </c>
      <c r="AA158" s="27">
        <f t="shared" si="106"/>
        <v>0</v>
      </c>
      <c r="AB158" s="27">
        <f t="shared" si="106"/>
        <v>0</v>
      </c>
      <c r="AC158" s="27">
        <f t="shared" si="106"/>
        <v>0</v>
      </c>
      <c r="AD158" s="27">
        <f t="shared" si="106"/>
        <v>0</v>
      </c>
      <c r="AE158" s="27">
        <f t="shared" si="106"/>
        <v>0</v>
      </c>
      <c r="AF158" s="27">
        <f t="shared" si="106"/>
        <v>0</v>
      </c>
      <c r="AG158" s="27">
        <f t="shared" si="106"/>
        <v>0</v>
      </c>
      <c r="AH158" s="27">
        <f t="shared" si="106"/>
        <v>0</v>
      </c>
      <c r="AI158" s="27">
        <f t="shared" si="106"/>
        <v>0</v>
      </c>
      <c r="AJ158" s="27">
        <f t="shared" si="106"/>
        <v>0</v>
      </c>
      <c r="AK158" s="27">
        <f t="shared" si="106"/>
        <v>0</v>
      </c>
      <c r="AL158" s="27">
        <f t="shared" si="106"/>
        <v>0</v>
      </c>
      <c r="AM158" s="27">
        <f t="shared" si="106"/>
        <v>0</v>
      </c>
      <c r="AN158" s="27">
        <f t="shared" si="106"/>
        <v>0</v>
      </c>
      <c r="AO158" s="27">
        <f t="shared" si="106"/>
        <v>0</v>
      </c>
      <c r="AP158" s="27">
        <f t="shared" si="106"/>
        <v>0</v>
      </c>
      <c r="AQ158" s="27">
        <f t="shared" si="106"/>
        <v>0</v>
      </c>
      <c r="AR158" s="27">
        <f t="shared" si="106"/>
        <v>0</v>
      </c>
      <c r="AS158" s="27">
        <f t="shared" si="106"/>
        <v>0</v>
      </c>
      <c r="AT158" s="27">
        <f t="shared" si="106"/>
        <v>0</v>
      </c>
      <c r="AU158" s="27">
        <f t="shared" si="106"/>
        <v>0</v>
      </c>
      <c r="AV158" s="27">
        <f t="shared" si="106"/>
        <v>0</v>
      </c>
      <c r="AW158" s="27">
        <f t="shared" si="106"/>
        <v>0</v>
      </c>
      <c r="AX158" s="27">
        <f t="shared" si="106"/>
        <v>0</v>
      </c>
      <c r="AY158" s="27">
        <f t="shared" si="106"/>
        <v>0</v>
      </c>
    </row>
    <row r="159" spans="1:51" x14ac:dyDescent="0.25">
      <c r="A159" s="99"/>
      <c r="B159" s="99"/>
      <c r="C159" s="102"/>
      <c r="D159" s="102"/>
      <c r="E159" s="102"/>
      <c r="F159" s="102"/>
      <c r="G159" s="102"/>
      <c r="H159" s="102"/>
      <c r="I159" s="102"/>
      <c r="J159" s="102"/>
      <c r="K159" s="102"/>
      <c r="L159" s="102"/>
      <c r="M159" s="102"/>
      <c r="N159" s="102"/>
    </row>
    <row r="160" spans="1:51" ht="15.75" thickBot="1" x14ac:dyDescent="0.3">
      <c r="A160" s="99"/>
      <c r="B160" s="99"/>
      <c r="C160" s="102"/>
      <c r="D160" s="102"/>
      <c r="E160" s="102"/>
      <c r="F160" s="102"/>
      <c r="G160" s="102"/>
      <c r="H160" s="102"/>
      <c r="I160" s="102"/>
      <c r="J160" s="102"/>
      <c r="K160" s="102"/>
      <c r="L160" s="102"/>
      <c r="M160" s="102"/>
      <c r="N160" s="102"/>
    </row>
    <row r="161" spans="1:51" ht="16.5" thickBot="1" x14ac:dyDescent="0.3">
      <c r="A161" s="583" t="s">
        <v>129</v>
      </c>
      <c r="B161" s="259" t="s">
        <v>125</v>
      </c>
      <c r="C161" s="146">
        <f>C$4</f>
        <v>44197</v>
      </c>
      <c r="D161" s="146">
        <f t="shared" ref="D161:AY161" si="107">D$4</f>
        <v>44228</v>
      </c>
      <c r="E161" s="146">
        <f t="shared" si="107"/>
        <v>44256</v>
      </c>
      <c r="F161" s="146">
        <f t="shared" si="107"/>
        <v>44287</v>
      </c>
      <c r="G161" s="146">
        <f t="shared" si="107"/>
        <v>44317</v>
      </c>
      <c r="H161" s="146">
        <f t="shared" si="107"/>
        <v>44348</v>
      </c>
      <c r="I161" s="146">
        <f t="shared" si="107"/>
        <v>44378</v>
      </c>
      <c r="J161" s="146">
        <f t="shared" si="107"/>
        <v>44409</v>
      </c>
      <c r="K161" s="146">
        <f t="shared" si="107"/>
        <v>44440</v>
      </c>
      <c r="L161" s="146">
        <f t="shared" si="107"/>
        <v>44470</v>
      </c>
      <c r="M161" s="146">
        <f t="shared" si="107"/>
        <v>44501</v>
      </c>
      <c r="N161" s="146">
        <f t="shared" si="107"/>
        <v>44531</v>
      </c>
      <c r="O161" s="146">
        <f t="shared" si="107"/>
        <v>44562</v>
      </c>
      <c r="P161" s="146">
        <f t="shared" si="107"/>
        <v>44593</v>
      </c>
      <c r="Q161" s="146">
        <f t="shared" si="107"/>
        <v>44621</v>
      </c>
      <c r="R161" s="146">
        <f t="shared" si="107"/>
        <v>44652</v>
      </c>
      <c r="S161" s="146">
        <f t="shared" si="107"/>
        <v>44682</v>
      </c>
      <c r="T161" s="146">
        <f t="shared" si="107"/>
        <v>44713</v>
      </c>
      <c r="U161" s="146">
        <f t="shared" si="107"/>
        <v>44743</v>
      </c>
      <c r="V161" s="146">
        <f t="shared" si="107"/>
        <v>44774</v>
      </c>
      <c r="W161" s="146">
        <f t="shared" si="107"/>
        <v>44805</v>
      </c>
      <c r="X161" s="146">
        <f t="shared" si="107"/>
        <v>44835</v>
      </c>
      <c r="Y161" s="146">
        <f t="shared" si="107"/>
        <v>44866</v>
      </c>
      <c r="Z161" s="146">
        <f t="shared" si="107"/>
        <v>44896</v>
      </c>
      <c r="AA161" s="146">
        <f t="shared" si="107"/>
        <v>44927</v>
      </c>
      <c r="AB161" s="146">
        <f t="shared" si="107"/>
        <v>44958</v>
      </c>
      <c r="AC161" s="146">
        <f t="shared" si="107"/>
        <v>44986</v>
      </c>
      <c r="AD161" s="146">
        <f t="shared" si="107"/>
        <v>45017</v>
      </c>
      <c r="AE161" s="146">
        <f t="shared" si="107"/>
        <v>45047</v>
      </c>
      <c r="AF161" s="146">
        <f t="shared" si="107"/>
        <v>45078</v>
      </c>
      <c r="AG161" s="146">
        <f t="shared" si="107"/>
        <v>45108</v>
      </c>
      <c r="AH161" s="146">
        <f t="shared" si="107"/>
        <v>45139</v>
      </c>
      <c r="AI161" s="146">
        <f t="shared" si="107"/>
        <v>45170</v>
      </c>
      <c r="AJ161" s="146">
        <f t="shared" si="107"/>
        <v>45200</v>
      </c>
      <c r="AK161" s="146">
        <f t="shared" si="107"/>
        <v>45231</v>
      </c>
      <c r="AL161" s="146">
        <f t="shared" si="107"/>
        <v>45261</v>
      </c>
      <c r="AM161" s="146">
        <f t="shared" si="107"/>
        <v>45292</v>
      </c>
      <c r="AN161" s="146">
        <f t="shared" si="107"/>
        <v>45323</v>
      </c>
      <c r="AO161" s="146">
        <f t="shared" si="107"/>
        <v>45352</v>
      </c>
      <c r="AP161" s="146">
        <f t="shared" si="107"/>
        <v>45383</v>
      </c>
      <c r="AQ161" s="146">
        <f t="shared" si="107"/>
        <v>45413</v>
      </c>
      <c r="AR161" s="146">
        <f t="shared" si="107"/>
        <v>45444</v>
      </c>
      <c r="AS161" s="146">
        <f t="shared" si="107"/>
        <v>45474</v>
      </c>
      <c r="AT161" s="146">
        <f t="shared" si="107"/>
        <v>45505</v>
      </c>
      <c r="AU161" s="146">
        <f t="shared" si="107"/>
        <v>45536</v>
      </c>
      <c r="AV161" s="146">
        <f t="shared" si="107"/>
        <v>45566</v>
      </c>
      <c r="AW161" s="146">
        <f t="shared" si="107"/>
        <v>45597</v>
      </c>
      <c r="AX161" s="146">
        <f t="shared" si="107"/>
        <v>45627</v>
      </c>
      <c r="AY161" s="146">
        <f t="shared" si="107"/>
        <v>45658</v>
      </c>
    </row>
    <row r="162" spans="1:51" x14ac:dyDescent="0.25">
      <c r="A162" s="584"/>
      <c r="B162" s="242" t="s">
        <v>20</v>
      </c>
      <c r="C162" s="26">
        <f>IF(C23=0,0,((C5*0.5)-C41)*C78*C127*C$2)</f>
        <v>0</v>
      </c>
      <c r="D162" s="26">
        <f>IF(D23=0,0,((D5*0.5)+C23-D41)*D78*D127*D$2)</f>
        <v>0</v>
      </c>
      <c r="E162" s="26">
        <f t="shared" ref="E162:AY162" si="108">IF(E23=0,0,((E5*0.5)+D23-E41)*E78*E127*E$2)</f>
        <v>0</v>
      </c>
      <c r="F162" s="26">
        <f t="shared" si="108"/>
        <v>0</v>
      </c>
      <c r="G162" s="26">
        <f t="shared" si="108"/>
        <v>0</v>
      </c>
      <c r="H162" s="26">
        <f t="shared" si="108"/>
        <v>0</v>
      </c>
      <c r="I162" s="26">
        <f t="shared" si="108"/>
        <v>0</v>
      </c>
      <c r="J162" s="26">
        <f t="shared" si="108"/>
        <v>0</v>
      </c>
      <c r="K162" s="26">
        <f t="shared" si="108"/>
        <v>0</v>
      </c>
      <c r="L162" s="26">
        <f t="shared" si="108"/>
        <v>0</v>
      </c>
      <c r="M162" s="26">
        <f t="shared" si="108"/>
        <v>0</v>
      </c>
      <c r="N162" s="26">
        <f t="shared" si="108"/>
        <v>0</v>
      </c>
      <c r="O162" s="26">
        <f t="shared" si="108"/>
        <v>0</v>
      </c>
      <c r="P162" s="26">
        <f t="shared" si="108"/>
        <v>0</v>
      </c>
      <c r="Q162" s="26">
        <f t="shared" si="108"/>
        <v>0</v>
      </c>
      <c r="R162" s="26">
        <f t="shared" si="108"/>
        <v>0</v>
      </c>
      <c r="S162" s="26">
        <f t="shared" si="108"/>
        <v>0</v>
      </c>
      <c r="T162" s="26">
        <f t="shared" si="108"/>
        <v>0</v>
      </c>
      <c r="U162" s="26">
        <f t="shared" si="108"/>
        <v>0</v>
      </c>
      <c r="V162" s="26">
        <f t="shared" si="108"/>
        <v>0</v>
      </c>
      <c r="W162" s="26">
        <f t="shared" si="108"/>
        <v>0</v>
      </c>
      <c r="X162" s="26">
        <f t="shared" si="108"/>
        <v>0</v>
      </c>
      <c r="Y162" s="26">
        <f t="shared" si="108"/>
        <v>0</v>
      </c>
      <c r="Z162" s="26">
        <f t="shared" si="108"/>
        <v>0</v>
      </c>
      <c r="AA162" s="26">
        <f t="shared" si="108"/>
        <v>0</v>
      </c>
      <c r="AB162" s="26">
        <f t="shared" si="108"/>
        <v>0</v>
      </c>
      <c r="AC162" s="26">
        <f t="shared" si="108"/>
        <v>0</v>
      </c>
      <c r="AD162" s="26">
        <f t="shared" si="108"/>
        <v>0</v>
      </c>
      <c r="AE162" s="26">
        <f t="shared" si="108"/>
        <v>0</v>
      </c>
      <c r="AF162" s="26">
        <f t="shared" si="108"/>
        <v>0</v>
      </c>
      <c r="AG162" s="26">
        <f t="shared" si="108"/>
        <v>0</v>
      </c>
      <c r="AH162" s="26">
        <f t="shared" si="108"/>
        <v>0</v>
      </c>
      <c r="AI162" s="26">
        <f t="shared" si="108"/>
        <v>0</v>
      </c>
      <c r="AJ162" s="26">
        <f t="shared" si="108"/>
        <v>0</v>
      </c>
      <c r="AK162" s="26">
        <f t="shared" si="108"/>
        <v>0</v>
      </c>
      <c r="AL162" s="26">
        <f t="shared" si="108"/>
        <v>0</v>
      </c>
      <c r="AM162" s="26">
        <f t="shared" si="108"/>
        <v>0</v>
      </c>
      <c r="AN162" s="26">
        <f t="shared" si="108"/>
        <v>0</v>
      </c>
      <c r="AO162" s="26">
        <f t="shared" si="108"/>
        <v>0</v>
      </c>
      <c r="AP162" s="26">
        <f t="shared" si="108"/>
        <v>0</v>
      </c>
      <c r="AQ162" s="26">
        <f t="shared" si="108"/>
        <v>0</v>
      </c>
      <c r="AR162" s="26">
        <f t="shared" si="108"/>
        <v>0</v>
      </c>
      <c r="AS162" s="26">
        <f t="shared" si="108"/>
        <v>0</v>
      </c>
      <c r="AT162" s="26">
        <f t="shared" si="108"/>
        <v>0</v>
      </c>
      <c r="AU162" s="26">
        <f t="shared" si="108"/>
        <v>0</v>
      </c>
      <c r="AV162" s="26">
        <f t="shared" si="108"/>
        <v>0</v>
      </c>
      <c r="AW162" s="26">
        <f t="shared" si="108"/>
        <v>0</v>
      </c>
      <c r="AX162" s="26">
        <f t="shared" si="108"/>
        <v>0</v>
      </c>
      <c r="AY162" s="26">
        <f t="shared" si="108"/>
        <v>0</v>
      </c>
    </row>
    <row r="163" spans="1:51" x14ac:dyDescent="0.25">
      <c r="A163" s="584"/>
      <c r="B163" s="242" t="s">
        <v>0</v>
      </c>
      <c r="C163" s="26">
        <f t="shared" ref="C163:C174" si="109">IF(C24=0,0,((C6*0.5)-C42)*C79*C128*C$2)</f>
        <v>0</v>
      </c>
      <c r="D163" s="26">
        <f t="shared" ref="D163:D174" si="110">IF(D24=0,0,((D6*0.5)+C24-D42)*D79*D128*D$2)</f>
        <v>0</v>
      </c>
      <c r="E163" s="26">
        <f t="shared" ref="E163:AY163" si="111">IF(E24=0,0,((E6*0.5)+D24-E42)*E79*E128*E$2)</f>
        <v>0</v>
      </c>
      <c r="F163" s="26">
        <f t="shared" si="111"/>
        <v>0</v>
      </c>
      <c r="G163" s="26">
        <f t="shared" si="111"/>
        <v>0</v>
      </c>
      <c r="H163" s="26">
        <f t="shared" si="111"/>
        <v>0</v>
      </c>
      <c r="I163" s="26">
        <f t="shared" si="111"/>
        <v>0</v>
      </c>
      <c r="J163" s="26">
        <f t="shared" si="111"/>
        <v>0</v>
      </c>
      <c r="K163" s="26">
        <f t="shared" si="111"/>
        <v>0</v>
      </c>
      <c r="L163" s="26">
        <f t="shared" si="111"/>
        <v>0</v>
      </c>
      <c r="M163" s="26">
        <f t="shared" si="111"/>
        <v>0</v>
      </c>
      <c r="N163" s="26">
        <f t="shared" si="111"/>
        <v>0</v>
      </c>
      <c r="O163" s="26">
        <f t="shared" si="111"/>
        <v>0</v>
      </c>
      <c r="P163" s="26">
        <f t="shared" si="111"/>
        <v>0</v>
      </c>
      <c r="Q163" s="26">
        <f t="shared" si="111"/>
        <v>0</v>
      </c>
      <c r="R163" s="26">
        <f t="shared" si="111"/>
        <v>0</v>
      </c>
      <c r="S163" s="26">
        <f t="shared" si="111"/>
        <v>0</v>
      </c>
      <c r="T163" s="26">
        <f t="shared" si="111"/>
        <v>0</v>
      </c>
      <c r="U163" s="26">
        <f t="shared" si="111"/>
        <v>0</v>
      </c>
      <c r="V163" s="26">
        <f t="shared" si="111"/>
        <v>0</v>
      </c>
      <c r="W163" s="26">
        <f t="shared" si="111"/>
        <v>0</v>
      </c>
      <c r="X163" s="26">
        <f t="shared" si="111"/>
        <v>0</v>
      </c>
      <c r="Y163" s="26">
        <f t="shared" si="111"/>
        <v>0</v>
      </c>
      <c r="Z163" s="26">
        <f t="shared" si="111"/>
        <v>0</v>
      </c>
      <c r="AA163" s="26">
        <f t="shared" si="111"/>
        <v>0</v>
      </c>
      <c r="AB163" s="26">
        <f t="shared" si="111"/>
        <v>0</v>
      </c>
      <c r="AC163" s="26">
        <f t="shared" si="111"/>
        <v>0</v>
      </c>
      <c r="AD163" s="26">
        <f t="shared" si="111"/>
        <v>0</v>
      </c>
      <c r="AE163" s="26">
        <f t="shared" si="111"/>
        <v>0</v>
      </c>
      <c r="AF163" s="26">
        <f t="shared" si="111"/>
        <v>0</v>
      </c>
      <c r="AG163" s="26">
        <f t="shared" si="111"/>
        <v>0</v>
      </c>
      <c r="AH163" s="26">
        <f t="shared" si="111"/>
        <v>0</v>
      </c>
      <c r="AI163" s="26">
        <f t="shared" si="111"/>
        <v>0</v>
      </c>
      <c r="AJ163" s="26">
        <f t="shared" si="111"/>
        <v>0</v>
      </c>
      <c r="AK163" s="26">
        <f t="shared" si="111"/>
        <v>0</v>
      </c>
      <c r="AL163" s="26">
        <f t="shared" si="111"/>
        <v>0</v>
      </c>
      <c r="AM163" s="26">
        <f t="shared" si="111"/>
        <v>0</v>
      </c>
      <c r="AN163" s="26">
        <f t="shared" si="111"/>
        <v>0</v>
      </c>
      <c r="AO163" s="26">
        <f t="shared" si="111"/>
        <v>0</v>
      </c>
      <c r="AP163" s="26">
        <f t="shared" si="111"/>
        <v>0</v>
      </c>
      <c r="AQ163" s="26">
        <f t="shared" si="111"/>
        <v>0</v>
      </c>
      <c r="AR163" s="26">
        <f t="shared" si="111"/>
        <v>0</v>
      </c>
      <c r="AS163" s="26">
        <f t="shared" si="111"/>
        <v>0</v>
      </c>
      <c r="AT163" s="26">
        <f t="shared" si="111"/>
        <v>0</v>
      </c>
      <c r="AU163" s="26">
        <f t="shared" si="111"/>
        <v>0</v>
      </c>
      <c r="AV163" s="26">
        <f t="shared" si="111"/>
        <v>0</v>
      </c>
      <c r="AW163" s="26">
        <f t="shared" si="111"/>
        <v>0</v>
      </c>
      <c r="AX163" s="26">
        <f t="shared" si="111"/>
        <v>0</v>
      </c>
      <c r="AY163" s="26">
        <f t="shared" si="111"/>
        <v>0</v>
      </c>
    </row>
    <row r="164" spans="1:51" x14ac:dyDescent="0.25">
      <c r="A164" s="584"/>
      <c r="B164" s="242" t="s">
        <v>21</v>
      </c>
      <c r="C164" s="26">
        <f t="shared" si="109"/>
        <v>0</v>
      </c>
      <c r="D164" s="26">
        <f t="shared" si="110"/>
        <v>0</v>
      </c>
      <c r="E164" s="26">
        <f t="shared" ref="E164:AY164" si="112">IF(E25=0,0,((E7*0.5)+D25-E43)*E80*E129*E$2)</f>
        <v>0</v>
      </c>
      <c r="F164" s="26">
        <f t="shared" si="112"/>
        <v>0</v>
      </c>
      <c r="G164" s="26">
        <f t="shared" si="112"/>
        <v>0</v>
      </c>
      <c r="H164" s="26">
        <f t="shared" si="112"/>
        <v>0</v>
      </c>
      <c r="I164" s="26">
        <f t="shared" si="112"/>
        <v>0</v>
      </c>
      <c r="J164" s="26">
        <f t="shared" si="112"/>
        <v>0</v>
      </c>
      <c r="K164" s="26">
        <f t="shared" si="112"/>
        <v>0</v>
      </c>
      <c r="L164" s="26">
        <f t="shared" si="112"/>
        <v>0</v>
      </c>
      <c r="M164" s="26">
        <f t="shared" si="112"/>
        <v>0</v>
      </c>
      <c r="N164" s="26">
        <f t="shared" si="112"/>
        <v>0</v>
      </c>
      <c r="O164" s="26">
        <f t="shared" si="112"/>
        <v>0</v>
      </c>
      <c r="P164" s="26">
        <f t="shared" si="112"/>
        <v>0</v>
      </c>
      <c r="Q164" s="26">
        <f t="shared" si="112"/>
        <v>0</v>
      </c>
      <c r="R164" s="26">
        <f t="shared" si="112"/>
        <v>0</v>
      </c>
      <c r="S164" s="26">
        <f t="shared" si="112"/>
        <v>0</v>
      </c>
      <c r="T164" s="26">
        <f t="shared" si="112"/>
        <v>0</v>
      </c>
      <c r="U164" s="26">
        <f t="shared" si="112"/>
        <v>0</v>
      </c>
      <c r="V164" s="26">
        <f t="shared" si="112"/>
        <v>0</v>
      </c>
      <c r="W164" s="26">
        <f t="shared" si="112"/>
        <v>0</v>
      </c>
      <c r="X164" s="26">
        <f t="shared" si="112"/>
        <v>0</v>
      </c>
      <c r="Y164" s="26">
        <f t="shared" si="112"/>
        <v>0</v>
      </c>
      <c r="Z164" s="26">
        <f t="shared" si="112"/>
        <v>0</v>
      </c>
      <c r="AA164" s="26">
        <f t="shared" si="112"/>
        <v>0</v>
      </c>
      <c r="AB164" s="26">
        <f t="shared" si="112"/>
        <v>0</v>
      </c>
      <c r="AC164" s="26">
        <f t="shared" si="112"/>
        <v>0</v>
      </c>
      <c r="AD164" s="26">
        <f t="shared" si="112"/>
        <v>0</v>
      </c>
      <c r="AE164" s="26">
        <f t="shared" si="112"/>
        <v>0</v>
      </c>
      <c r="AF164" s="26">
        <f t="shared" si="112"/>
        <v>0</v>
      </c>
      <c r="AG164" s="26">
        <f t="shared" si="112"/>
        <v>0</v>
      </c>
      <c r="AH164" s="26">
        <f t="shared" si="112"/>
        <v>0</v>
      </c>
      <c r="AI164" s="26">
        <f t="shared" si="112"/>
        <v>0</v>
      </c>
      <c r="AJ164" s="26">
        <f t="shared" si="112"/>
        <v>0</v>
      </c>
      <c r="AK164" s="26">
        <f t="shared" si="112"/>
        <v>0</v>
      </c>
      <c r="AL164" s="26">
        <f t="shared" si="112"/>
        <v>0</v>
      </c>
      <c r="AM164" s="26">
        <f t="shared" si="112"/>
        <v>0</v>
      </c>
      <c r="AN164" s="26">
        <f t="shared" si="112"/>
        <v>0</v>
      </c>
      <c r="AO164" s="26">
        <f t="shared" si="112"/>
        <v>0</v>
      </c>
      <c r="AP164" s="26">
        <f t="shared" si="112"/>
        <v>0</v>
      </c>
      <c r="AQ164" s="26">
        <f t="shared" si="112"/>
        <v>0</v>
      </c>
      <c r="AR164" s="26">
        <f t="shared" si="112"/>
        <v>0</v>
      </c>
      <c r="AS164" s="26">
        <f t="shared" si="112"/>
        <v>0</v>
      </c>
      <c r="AT164" s="26">
        <f t="shared" si="112"/>
        <v>0</v>
      </c>
      <c r="AU164" s="26">
        <f t="shared" si="112"/>
        <v>0</v>
      </c>
      <c r="AV164" s="26">
        <f t="shared" si="112"/>
        <v>0</v>
      </c>
      <c r="AW164" s="26">
        <f t="shared" si="112"/>
        <v>0</v>
      </c>
      <c r="AX164" s="26">
        <f t="shared" si="112"/>
        <v>0</v>
      </c>
      <c r="AY164" s="26">
        <f t="shared" si="112"/>
        <v>0</v>
      </c>
    </row>
    <row r="165" spans="1:51" x14ac:dyDescent="0.25">
      <c r="A165" s="584"/>
      <c r="B165" s="242" t="s">
        <v>1</v>
      </c>
      <c r="C165" s="26">
        <f t="shared" si="109"/>
        <v>0</v>
      </c>
      <c r="D165" s="26">
        <f t="shared" si="110"/>
        <v>0</v>
      </c>
      <c r="E165" s="26">
        <f t="shared" ref="E165:AY165" si="113">IF(E26=0,0,((E8*0.5)+D26-E44)*E81*E130*E$2)</f>
        <v>0</v>
      </c>
      <c r="F165" s="26">
        <f t="shared" si="113"/>
        <v>0</v>
      </c>
      <c r="G165" s="26">
        <f t="shared" si="113"/>
        <v>0</v>
      </c>
      <c r="H165" s="26">
        <f t="shared" si="113"/>
        <v>0</v>
      </c>
      <c r="I165" s="26">
        <f t="shared" si="113"/>
        <v>0</v>
      </c>
      <c r="J165" s="26">
        <f t="shared" si="113"/>
        <v>0</v>
      </c>
      <c r="K165" s="26">
        <f t="shared" si="113"/>
        <v>0</v>
      </c>
      <c r="L165" s="26">
        <f t="shared" si="113"/>
        <v>0</v>
      </c>
      <c r="M165" s="26">
        <f t="shared" si="113"/>
        <v>0</v>
      </c>
      <c r="N165" s="26">
        <f t="shared" si="113"/>
        <v>0</v>
      </c>
      <c r="O165" s="26">
        <f t="shared" si="113"/>
        <v>0</v>
      </c>
      <c r="P165" s="26">
        <f t="shared" si="113"/>
        <v>0</v>
      </c>
      <c r="Q165" s="26">
        <f t="shared" si="113"/>
        <v>0</v>
      </c>
      <c r="R165" s="26">
        <f t="shared" si="113"/>
        <v>0</v>
      </c>
      <c r="S165" s="26">
        <f t="shared" si="113"/>
        <v>0</v>
      </c>
      <c r="T165" s="26">
        <f t="shared" si="113"/>
        <v>0</v>
      </c>
      <c r="U165" s="26">
        <f t="shared" si="113"/>
        <v>0</v>
      </c>
      <c r="V165" s="26">
        <f t="shared" si="113"/>
        <v>0</v>
      </c>
      <c r="W165" s="26">
        <f t="shared" si="113"/>
        <v>0</v>
      </c>
      <c r="X165" s="26">
        <f t="shared" si="113"/>
        <v>0</v>
      </c>
      <c r="Y165" s="26">
        <f t="shared" si="113"/>
        <v>0</v>
      </c>
      <c r="Z165" s="26">
        <f t="shared" si="113"/>
        <v>0</v>
      </c>
      <c r="AA165" s="26">
        <f t="shared" si="113"/>
        <v>0</v>
      </c>
      <c r="AB165" s="26">
        <f t="shared" si="113"/>
        <v>0</v>
      </c>
      <c r="AC165" s="26">
        <f t="shared" si="113"/>
        <v>0</v>
      </c>
      <c r="AD165" s="26">
        <f t="shared" si="113"/>
        <v>0</v>
      </c>
      <c r="AE165" s="26">
        <f t="shared" si="113"/>
        <v>0</v>
      </c>
      <c r="AF165" s="26">
        <f t="shared" si="113"/>
        <v>0</v>
      </c>
      <c r="AG165" s="26">
        <f t="shared" si="113"/>
        <v>0</v>
      </c>
      <c r="AH165" s="26">
        <f t="shared" si="113"/>
        <v>0</v>
      </c>
      <c r="AI165" s="26">
        <f t="shared" si="113"/>
        <v>0</v>
      </c>
      <c r="AJ165" s="26">
        <f t="shared" si="113"/>
        <v>0</v>
      </c>
      <c r="AK165" s="26">
        <f t="shared" si="113"/>
        <v>0</v>
      </c>
      <c r="AL165" s="26">
        <f t="shared" si="113"/>
        <v>0</v>
      </c>
      <c r="AM165" s="26">
        <f t="shared" si="113"/>
        <v>0</v>
      </c>
      <c r="AN165" s="26">
        <f t="shared" si="113"/>
        <v>0</v>
      </c>
      <c r="AO165" s="26">
        <f t="shared" si="113"/>
        <v>0</v>
      </c>
      <c r="AP165" s="26">
        <f t="shared" si="113"/>
        <v>0</v>
      </c>
      <c r="AQ165" s="26">
        <f t="shared" si="113"/>
        <v>0</v>
      </c>
      <c r="AR165" s="26">
        <f t="shared" si="113"/>
        <v>0</v>
      </c>
      <c r="AS165" s="26">
        <f t="shared" si="113"/>
        <v>0</v>
      </c>
      <c r="AT165" s="26">
        <f t="shared" si="113"/>
        <v>0</v>
      </c>
      <c r="AU165" s="26">
        <f t="shared" si="113"/>
        <v>0</v>
      </c>
      <c r="AV165" s="26">
        <f t="shared" si="113"/>
        <v>0</v>
      </c>
      <c r="AW165" s="26">
        <f t="shared" si="113"/>
        <v>0</v>
      </c>
      <c r="AX165" s="26">
        <f t="shared" si="113"/>
        <v>0</v>
      </c>
      <c r="AY165" s="26">
        <f t="shared" si="113"/>
        <v>0</v>
      </c>
    </row>
    <row r="166" spans="1:51" x14ac:dyDescent="0.25">
      <c r="A166" s="584"/>
      <c r="B166" s="242" t="s">
        <v>22</v>
      </c>
      <c r="C166" s="26">
        <f t="shared" si="109"/>
        <v>0</v>
      </c>
      <c r="D166" s="26">
        <f t="shared" si="110"/>
        <v>0</v>
      </c>
      <c r="E166" s="26">
        <f t="shared" ref="E166:AY166" si="114">IF(E27=0,0,((E9*0.5)+D27-E45)*E82*E131*E$2)</f>
        <v>0</v>
      </c>
      <c r="F166" s="26">
        <f t="shared" si="114"/>
        <v>0</v>
      </c>
      <c r="G166" s="26">
        <f t="shared" si="114"/>
        <v>0</v>
      </c>
      <c r="H166" s="26">
        <f t="shared" si="114"/>
        <v>0</v>
      </c>
      <c r="I166" s="26">
        <f t="shared" si="114"/>
        <v>0</v>
      </c>
      <c r="J166" s="26">
        <f t="shared" si="114"/>
        <v>0</v>
      </c>
      <c r="K166" s="26">
        <f t="shared" si="114"/>
        <v>0</v>
      </c>
      <c r="L166" s="26">
        <f t="shared" si="114"/>
        <v>0</v>
      </c>
      <c r="M166" s="26">
        <f t="shared" si="114"/>
        <v>0</v>
      </c>
      <c r="N166" s="26">
        <f t="shared" si="114"/>
        <v>0</v>
      </c>
      <c r="O166" s="26">
        <f t="shared" si="114"/>
        <v>0</v>
      </c>
      <c r="P166" s="26">
        <f t="shared" si="114"/>
        <v>0</v>
      </c>
      <c r="Q166" s="26">
        <f t="shared" si="114"/>
        <v>0</v>
      </c>
      <c r="R166" s="26">
        <f t="shared" si="114"/>
        <v>0</v>
      </c>
      <c r="S166" s="26">
        <f t="shared" si="114"/>
        <v>0</v>
      </c>
      <c r="T166" s="26">
        <f t="shared" si="114"/>
        <v>0</v>
      </c>
      <c r="U166" s="26">
        <f t="shared" si="114"/>
        <v>0</v>
      </c>
      <c r="V166" s="26">
        <f t="shared" si="114"/>
        <v>0</v>
      </c>
      <c r="W166" s="26">
        <f t="shared" si="114"/>
        <v>0</v>
      </c>
      <c r="X166" s="26">
        <f t="shared" si="114"/>
        <v>0</v>
      </c>
      <c r="Y166" s="26">
        <f t="shared" si="114"/>
        <v>0</v>
      </c>
      <c r="Z166" s="26">
        <f t="shared" si="114"/>
        <v>0</v>
      </c>
      <c r="AA166" s="26">
        <f t="shared" si="114"/>
        <v>0</v>
      </c>
      <c r="AB166" s="26">
        <f t="shared" si="114"/>
        <v>0</v>
      </c>
      <c r="AC166" s="26">
        <f t="shared" si="114"/>
        <v>0</v>
      </c>
      <c r="AD166" s="26">
        <f t="shared" si="114"/>
        <v>0</v>
      </c>
      <c r="AE166" s="26">
        <f t="shared" si="114"/>
        <v>0</v>
      </c>
      <c r="AF166" s="26">
        <f t="shared" si="114"/>
        <v>0</v>
      </c>
      <c r="AG166" s="26">
        <f t="shared" si="114"/>
        <v>0</v>
      </c>
      <c r="AH166" s="26">
        <f t="shared" si="114"/>
        <v>0</v>
      </c>
      <c r="AI166" s="26">
        <f t="shared" si="114"/>
        <v>0</v>
      </c>
      <c r="AJ166" s="26">
        <f t="shared" si="114"/>
        <v>0</v>
      </c>
      <c r="AK166" s="26">
        <f t="shared" si="114"/>
        <v>0</v>
      </c>
      <c r="AL166" s="26">
        <f t="shared" si="114"/>
        <v>0</v>
      </c>
      <c r="AM166" s="26">
        <f t="shared" si="114"/>
        <v>0</v>
      </c>
      <c r="AN166" s="26">
        <f t="shared" si="114"/>
        <v>0</v>
      </c>
      <c r="AO166" s="26">
        <f t="shared" si="114"/>
        <v>0</v>
      </c>
      <c r="AP166" s="26">
        <f t="shared" si="114"/>
        <v>0</v>
      </c>
      <c r="AQ166" s="26">
        <f t="shared" si="114"/>
        <v>0</v>
      </c>
      <c r="AR166" s="26">
        <f t="shared" si="114"/>
        <v>0</v>
      </c>
      <c r="AS166" s="26">
        <f t="shared" si="114"/>
        <v>0</v>
      </c>
      <c r="AT166" s="26">
        <f t="shared" si="114"/>
        <v>0</v>
      </c>
      <c r="AU166" s="26">
        <f t="shared" si="114"/>
        <v>0</v>
      </c>
      <c r="AV166" s="26">
        <f t="shared" si="114"/>
        <v>0</v>
      </c>
      <c r="AW166" s="26">
        <f t="shared" si="114"/>
        <v>0</v>
      </c>
      <c r="AX166" s="26">
        <f t="shared" si="114"/>
        <v>0</v>
      </c>
      <c r="AY166" s="26">
        <f t="shared" si="114"/>
        <v>0</v>
      </c>
    </row>
    <row r="167" spans="1:51" x14ac:dyDescent="0.25">
      <c r="A167" s="584"/>
      <c r="B167" s="77" t="s">
        <v>9</v>
      </c>
      <c r="C167" s="26">
        <f t="shared" si="109"/>
        <v>0</v>
      </c>
      <c r="D167" s="26">
        <f t="shared" si="110"/>
        <v>0</v>
      </c>
      <c r="E167" s="26">
        <f t="shared" ref="E167:AY167" si="115">IF(E28=0,0,((E10*0.5)+D28-E46)*E83*E132*E$2)</f>
        <v>0</v>
      </c>
      <c r="F167" s="26">
        <f t="shared" si="115"/>
        <v>0</v>
      </c>
      <c r="G167" s="26">
        <f t="shared" si="115"/>
        <v>0</v>
      </c>
      <c r="H167" s="26">
        <f t="shared" si="115"/>
        <v>0</v>
      </c>
      <c r="I167" s="26">
        <f t="shared" si="115"/>
        <v>0</v>
      </c>
      <c r="J167" s="26">
        <f t="shared" si="115"/>
        <v>0</v>
      </c>
      <c r="K167" s="26">
        <f t="shared" si="115"/>
        <v>0</v>
      </c>
      <c r="L167" s="26">
        <f t="shared" si="115"/>
        <v>0</v>
      </c>
      <c r="M167" s="26">
        <f t="shared" si="115"/>
        <v>0</v>
      </c>
      <c r="N167" s="26">
        <f t="shared" si="115"/>
        <v>0</v>
      </c>
      <c r="O167" s="26">
        <f t="shared" si="115"/>
        <v>0</v>
      </c>
      <c r="P167" s="26">
        <f t="shared" si="115"/>
        <v>0</v>
      </c>
      <c r="Q167" s="26">
        <f t="shared" si="115"/>
        <v>0</v>
      </c>
      <c r="R167" s="26">
        <f t="shared" si="115"/>
        <v>0</v>
      </c>
      <c r="S167" s="26">
        <f t="shared" si="115"/>
        <v>0</v>
      </c>
      <c r="T167" s="26">
        <f t="shared" si="115"/>
        <v>0</v>
      </c>
      <c r="U167" s="26">
        <f t="shared" si="115"/>
        <v>0</v>
      </c>
      <c r="V167" s="26">
        <f t="shared" si="115"/>
        <v>0</v>
      </c>
      <c r="W167" s="26">
        <f t="shared" si="115"/>
        <v>0</v>
      </c>
      <c r="X167" s="26">
        <f t="shared" si="115"/>
        <v>0</v>
      </c>
      <c r="Y167" s="26">
        <f t="shared" si="115"/>
        <v>0</v>
      </c>
      <c r="Z167" s="26">
        <f t="shared" si="115"/>
        <v>0</v>
      </c>
      <c r="AA167" s="26">
        <f t="shared" si="115"/>
        <v>0</v>
      </c>
      <c r="AB167" s="26">
        <f t="shared" si="115"/>
        <v>0</v>
      </c>
      <c r="AC167" s="26">
        <f t="shared" si="115"/>
        <v>0</v>
      </c>
      <c r="AD167" s="26">
        <f t="shared" si="115"/>
        <v>0</v>
      </c>
      <c r="AE167" s="26">
        <f t="shared" si="115"/>
        <v>0</v>
      </c>
      <c r="AF167" s="26">
        <f t="shared" si="115"/>
        <v>0</v>
      </c>
      <c r="AG167" s="26">
        <f t="shared" si="115"/>
        <v>0</v>
      </c>
      <c r="AH167" s="26">
        <f t="shared" si="115"/>
        <v>0</v>
      </c>
      <c r="AI167" s="26">
        <f t="shared" si="115"/>
        <v>0</v>
      </c>
      <c r="AJ167" s="26">
        <f t="shared" si="115"/>
        <v>0</v>
      </c>
      <c r="AK167" s="26">
        <f t="shared" si="115"/>
        <v>0</v>
      </c>
      <c r="AL167" s="26">
        <f t="shared" si="115"/>
        <v>0</v>
      </c>
      <c r="AM167" s="26">
        <f t="shared" si="115"/>
        <v>0</v>
      </c>
      <c r="AN167" s="26">
        <f t="shared" si="115"/>
        <v>0</v>
      </c>
      <c r="AO167" s="26">
        <f t="shared" si="115"/>
        <v>0</v>
      </c>
      <c r="AP167" s="26">
        <f t="shared" si="115"/>
        <v>0</v>
      </c>
      <c r="AQ167" s="26">
        <f t="shared" si="115"/>
        <v>0</v>
      </c>
      <c r="AR167" s="26">
        <f t="shared" si="115"/>
        <v>0</v>
      </c>
      <c r="AS167" s="26">
        <f t="shared" si="115"/>
        <v>0</v>
      </c>
      <c r="AT167" s="26">
        <f t="shared" si="115"/>
        <v>0</v>
      </c>
      <c r="AU167" s="26">
        <f t="shared" si="115"/>
        <v>0</v>
      </c>
      <c r="AV167" s="26">
        <f t="shared" si="115"/>
        <v>0</v>
      </c>
      <c r="AW167" s="26">
        <f t="shared" si="115"/>
        <v>0</v>
      </c>
      <c r="AX167" s="26">
        <f t="shared" si="115"/>
        <v>0</v>
      </c>
      <c r="AY167" s="26">
        <f t="shared" si="115"/>
        <v>0</v>
      </c>
    </row>
    <row r="168" spans="1:51" x14ac:dyDescent="0.25">
      <c r="A168" s="584"/>
      <c r="B168" s="77" t="s">
        <v>3</v>
      </c>
      <c r="C168" s="26">
        <f t="shared" si="109"/>
        <v>0</v>
      </c>
      <c r="D168" s="26">
        <f t="shared" si="110"/>
        <v>0</v>
      </c>
      <c r="E168" s="26">
        <f t="shared" ref="E168:AY168" si="116">IF(E29=0,0,((E11*0.5)+D29-E47)*E84*E133*E$2)</f>
        <v>0</v>
      </c>
      <c r="F168" s="26">
        <f t="shared" si="116"/>
        <v>0</v>
      </c>
      <c r="G168" s="26">
        <f t="shared" si="116"/>
        <v>0</v>
      </c>
      <c r="H168" s="26">
        <f t="shared" si="116"/>
        <v>0</v>
      </c>
      <c r="I168" s="26">
        <f t="shared" si="116"/>
        <v>0</v>
      </c>
      <c r="J168" s="26">
        <f t="shared" si="116"/>
        <v>0</v>
      </c>
      <c r="K168" s="26">
        <f t="shared" si="116"/>
        <v>0</v>
      </c>
      <c r="L168" s="26">
        <f t="shared" si="116"/>
        <v>0</v>
      </c>
      <c r="M168" s="26">
        <f t="shared" si="116"/>
        <v>0</v>
      </c>
      <c r="N168" s="26">
        <f t="shared" si="116"/>
        <v>0</v>
      </c>
      <c r="O168" s="26">
        <f t="shared" si="116"/>
        <v>0</v>
      </c>
      <c r="P168" s="26">
        <f t="shared" si="116"/>
        <v>0</v>
      </c>
      <c r="Q168" s="26">
        <f t="shared" si="116"/>
        <v>0</v>
      </c>
      <c r="R168" s="26">
        <f t="shared" si="116"/>
        <v>0</v>
      </c>
      <c r="S168" s="26">
        <f t="shared" si="116"/>
        <v>0</v>
      </c>
      <c r="T168" s="26">
        <f t="shared" si="116"/>
        <v>0</v>
      </c>
      <c r="U168" s="26">
        <f t="shared" si="116"/>
        <v>0</v>
      </c>
      <c r="V168" s="26">
        <f t="shared" si="116"/>
        <v>0</v>
      </c>
      <c r="W168" s="26">
        <f t="shared" si="116"/>
        <v>0</v>
      </c>
      <c r="X168" s="26">
        <f t="shared" si="116"/>
        <v>0</v>
      </c>
      <c r="Y168" s="26">
        <f t="shared" si="116"/>
        <v>0</v>
      </c>
      <c r="Z168" s="26">
        <f t="shared" si="116"/>
        <v>0</v>
      </c>
      <c r="AA168" s="26">
        <f t="shared" si="116"/>
        <v>0</v>
      </c>
      <c r="AB168" s="26">
        <f t="shared" si="116"/>
        <v>0</v>
      </c>
      <c r="AC168" s="26">
        <f t="shared" si="116"/>
        <v>0</v>
      </c>
      <c r="AD168" s="26">
        <f t="shared" si="116"/>
        <v>0</v>
      </c>
      <c r="AE168" s="26">
        <f t="shared" si="116"/>
        <v>0</v>
      </c>
      <c r="AF168" s="26">
        <f t="shared" si="116"/>
        <v>0</v>
      </c>
      <c r="AG168" s="26">
        <f t="shared" si="116"/>
        <v>0</v>
      </c>
      <c r="AH168" s="26">
        <f t="shared" si="116"/>
        <v>0</v>
      </c>
      <c r="AI168" s="26">
        <f t="shared" si="116"/>
        <v>0</v>
      </c>
      <c r="AJ168" s="26">
        <f t="shared" si="116"/>
        <v>0</v>
      </c>
      <c r="AK168" s="26">
        <f t="shared" si="116"/>
        <v>0</v>
      </c>
      <c r="AL168" s="26">
        <f t="shared" si="116"/>
        <v>0</v>
      </c>
      <c r="AM168" s="26">
        <f t="shared" si="116"/>
        <v>0</v>
      </c>
      <c r="AN168" s="26">
        <f t="shared" si="116"/>
        <v>0</v>
      </c>
      <c r="AO168" s="26">
        <f t="shared" si="116"/>
        <v>0</v>
      </c>
      <c r="AP168" s="26">
        <f t="shared" si="116"/>
        <v>0</v>
      </c>
      <c r="AQ168" s="26">
        <f t="shared" si="116"/>
        <v>0</v>
      </c>
      <c r="AR168" s="26">
        <f t="shared" si="116"/>
        <v>0</v>
      </c>
      <c r="AS168" s="26">
        <f t="shared" si="116"/>
        <v>0</v>
      </c>
      <c r="AT168" s="26">
        <f t="shared" si="116"/>
        <v>0</v>
      </c>
      <c r="AU168" s="26">
        <f t="shared" si="116"/>
        <v>0</v>
      </c>
      <c r="AV168" s="26">
        <f t="shared" si="116"/>
        <v>0</v>
      </c>
      <c r="AW168" s="26">
        <f t="shared" si="116"/>
        <v>0</v>
      </c>
      <c r="AX168" s="26">
        <f t="shared" si="116"/>
        <v>0</v>
      </c>
      <c r="AY168" s="26">
        <f t="shared" si="116"/>
        <v>0</v>
      </c>
    </row>
    <row r="169" spans="1:51" ht="15.75" customHeight="1" x14ac:dyDescent="0.25">
      <c r="A169" s="584"/>
      <c r="B169" s="77" t="s">
        <v>4</v>
      </c>
      <c r="C169" s="26">
        <f t="shared" si="109"/>
        <v>0</v>
      </c>
      <c r="D169" s="26">
        <f t="shared" si="110"/>
        <v>0</v>
      </c>
      <c r="E169" s="26">
        <f t="shared" ref="E169:AY169" si="117">IF(E30=0,0,((E12*0.5)+D30-E48)*E85*E134*E$2)</f>
        <v>0</v>
      </c>
      <c r="F169" s="26">
        <f t="shared" si="117"/>
        <v>0</v>
      </c>
      <c r="G169" s="26">
        <f t="shared" si="117"/>
        <v>0</v>
      </c>
      <c r="H169" s="26">
        <f t="shared" si="117"/>
        <v>0</v>
      </c>
      <c r="I169" s="26">
        <f t="shared" si="117"/>
        <v>0</v>
      </c>
      <c r="J169" s="26">
        <f t="shared" si="117"/>
        <v>0</v>
      </c>
      <c r="K169" s="26">
        <f t="shared" si="117"/>
        <v>0</v>
      </c>
      <c r="L169" s="26">
        <f t="shared" si="117"/>
        <v>0</v>
      </c>
      <c r="M169" s="26">
        <f t="shared" si="117"/>
        <v>0</v>
      </c>
      <c r="N169" s="26">
        <f t="shared" si="117"/>
        <v>0</v>
      </c>
      <c r="O169" s="26">
        <f t="shared" si="117"/>
        <v>0</v>
      </c>
      <c r="P169" s="26">
        <f t="shared" si="117"/>
        <v>0</v>
      </c>
      <c r="Q169" s="26">
        <f t="shared" si="117"/>
        <v>0</v>
      </c>
      <c r="R169" s="26">
        <f t="shared" si="117"/>
        <v>0</v>
      </c>
      <c r="S169" s="26">
        <f t="shared" si="117"/>
        <v>0</v>
      </c>
      <c r="T169" s="26">
        <f t="shared" si="117"/>
        <v>0</v>
      </c>
      <c r="U169" s="26">
        <f t="shared" si="117"/>
        <v>0</v>
      </c>
      <c r="V169" s="26">
        <f t="shared" si="117"/>
        <v>0</v>
      </c>
      <c r="W169" s="26">
        <f t="shared" si="117"/>
        <v>0</v>
      </c>
      <c r="X169" s="26">
        <f t="shared" si="117"/>
        <v>0</v>
      </c>
      <c r="Y169" s="26">
        <f t="shared" si="117"/>
        <v>0</v>
      </c>
      <c r="Z169" s="26">
        <f t="shared" si="117"/>
        <v>0</v>
      </c>
      <c r="AA169" s="26">
        <f t="shared" si="117"/>
        <v>0</v>
      </c>
      <c r="AB169" s="26">
        <f t="shared" si="117"/>
        <v>0</v>
      </c>
      <c r="AC169" s="26">
        <f t="shared" si="117"/>
        <v>0</v>
      </c>
      <c r="AD169" s="26">
        <f t="shared" si="117"/>
        <v>0</v>
      </c>
      <c r="AE169" s="26">
        <f t="shared" si="117"/>
        <v>0</v>
      </c>
      <c r="AF169" s="26">
        <f t="shared" si="117"/>
        <v>0</v>
      </c>
      <c r="AG169" s="26">
        <f t="shared" si="117"/>
        <v>0</v>
      </c>
      <c r="AH169" s="26">
        <f t="shared" si="117"/>
        <v>0</v>
      </c>
      <c r="AI169" s="26">
        <f t="shared" si="117"/>
        <v>0</v>
      </c>
      <c r="AJ169" s="26">
        <f t="shared" si="117"/>
        <v>0</v>
      </c>
      <c r="AK169" s="26">
        <f t="shared" si="117"/>
        <v>0</v>
      </c>
      <c r="AL169" s="26">
        <f t="shared" si="117"/>
        <v>0</v>
      </c>
      <c r="AM169" s="26">
        <f t="shared" si="117"/>
        <v>0</v>
      </c>
      <c r="AN169" s="26">
        <f t="shared" si="117"/>
        <v>0</v>
      </c>
      <c r="AO169" s="26">
        <f t="shared" si="117"/>
        <v>0</v>
      </c>
      <c r="AP169" s="26">
        <f t="shared" si="117"/>
        <v>0</v>
      </c>
      <c r="AQ169" s="26">
        <f t="shared" si="117"/>
        <v>0</v>
      </c>
      <c r="AR169" s="26">
        <f t="shared" si="117"/>
        <v>0</v>
      </c>
      <c r="AS169" s="26">
        <f t="shared" si="117"/>
        <v>0</v>
      </c>
      <c r="AT169" s="26">
        <f t="shared" si="117"/>
        <v>0</v>
      </c>
      <c r="AU169" s="26">
        <f t="shared" si="117"/>
        <v>0</v>
      </c>
      <c r="AV169" s="26">
        <f t="shared" si="117"/>
        <v>0</v>
      </c>
      <c r="AW169" s="26">
        <f t="shared" si="117"/>
        <v>0</v>
      </c>
      <c r="AX169" s="26">
        <f t="shared" si="117"/>
        <v>0</v>
      </c>
      <c r="AY169" s="26">
        <f t="shared" si="117"/>
        <v>0</v>
      </c>
    </row>
    <row r="170" spans="1:51" x14ac:dyDescent="0.25">
      <c r="A170" s="584"/>
      <c r="B170" s="77" t="s">
        <v>5</v>
      </c>
      <c r="C170" s="26">
        <f t="shared" si="109"/>
        <v>0</v>
      </c>
      <c r="D170" s="26">
        <f t="shared" si="110"/>
        <v>0</v>
      </c>
      <c r="E170" s="26">
        <f t="shared" ref="E170:AY170" si="118">IF(E31=0,0,((E13*0.5)+D31-E49)*E86*E135*E$2)</f>
        <v>0</v>
      </c>
      <c r="F170" s="26">
        <f t="shared" si="118"/>
        <v>0</v>
      </c>
      <c r="G170" s="26">
        <f t="shared" si="118"/>
        <v>0</v>
      </c>
      <c r="H170" s="26">
        <f t="shared" si="118"/>
        <v>0</v>
      </c>
      <c r="I170" s="26">
        <f t="shared" si="118"/>
        <v>0</v>
      </c>
      <c r="J170" s="26">
        <f t="shared" si="118"/>
        <v>0</v>
      </c>
      <c r="K170" s="26">
        <f t="shared" si="118"/>
        <v>0</v>
      </c>
      <c r="L170" s="26">
        <f t="shared" si="118"/>
        <v>0</v>
      </c>
      <c r="M170" s="26">
        <f t="shared" si="118"/>
        <v>0</v>
      </c>
      <c r="N170" s="26">
        <f t="shared" si="118"/>
        <v>0</v>
      </c>
      <c r="O170" s="26">
        <f t="shared" si="118"/>
        <v>0</v>
      </c>
      <c r="P170" s="26">
        <f t="shared" si="118"/>
        <v>0</v>
      </c>
      <c r="Q170" s="26">
        <f t="shared" si="118"/>
        <v>0</v>
      </c>
      <c r="R170" s="26">
        <f t="shared" si="118"/>
        <v>0</v>
      </c>
      <c r="S170" s="26">
        <f t="shared" si="118"/>
        <v>0</v>
      </c>
      <c r="T170" s="26">
        <f t="shared" si="118"/>
        <v>0</v>
      </c>
      <c r="U170" s="26">
        <f t="shared" si="118"/>
        <v>0</v>
      </c>
      <c r="V170" s="26">
        <f t="shared" si="118"/>
        <v>0</v>
      </c>
      <c r="W170" s="26">
        <f t="shared" si="118"/>
        <v>0</v>
      </c>
      <c r="X170" s="26">
        <f t="shared" si="118"/>
        <v>0</v>
      </c>
      <c r="Y170" s="26">
        <f t="shared" si="118"/>
        <v>0</v>
      </c>
      <c r="Z170" s="26">
        <f t="shared" si="118"/>
        <v>0</v>
      </c>
      <c r="AA170" s="26">
        <f t="shared" si="118"/>
        <v>0</v>
      </c>
      <c r="AB170" s="26">
        <f t="shared" si="118"/>
        <v>0</v>
      </c>
      <c r="AC170" s="26">
        <f t="shared" si="118"/>
        <v>0</v>
      </c>
      <c r="AD170" s="26">
        <f t="shared" si="118"/>
        <v>0</v>
      </c>
      <c r="AE170" s="26">
        <f t="shared" si="118"/>
        <v>0</v>
      </c>
      <c r="AF170" s="26">
        <f t="shared" si="118"/>
        <v>0</v>
      </c>
      <c r="AG170" s="26">
        <f t="shared" si="118"/>
        <v>0</v>
      </c>
      <c r="AH170" s="26">
        <f t="shared" si="118"/>
        <v>0</v>
      </c>
      <c r="AI170" s="26">
        <f t="shared" si="118"/>
        <v>0</v>
      </c>
      <c r="AJ170" s="26">
        <f t="shared" si="118"/>
        <v>0</v>
      </c>
      <c r="AK170" s="26">
        <f t="shared" si="118"/>
        <v>0</v>
      </c>
      <c r="AL170" s="26">
        <f t="shared" si="118"/>
        <v>0</v>
      </c>
      <c r="AM170" s="26">
        <f t="shared" si="118"/>
        <v>0</v>
      </c>
      <c r="AN170" s="26">
        <f t="shared" si="118"/>
        <v>0</v>
      </c>
      <c r="AO170" s="26">
        <f t="shared" si="118"/>
        <v>0</v>
      </c>
      <c r="AP170" s="26">
        <f t="shared" si="118"/>
        <v>0</v>
      </c>
      <c r="AQ170" s="26">
        <f t="shared" si="118"/>
        <v>0</v>
      </c>
      <c r="AR170" s="26">
        <f t="shared" si="118"/>
        <v>0</v>
      </c>
      <c r="AS170" s="26">
        <f t="shared" si="118"/>
        <v>0</v>
      </c>
      <c r="AT170" s="26">
        <f t="shared" si="118"/>
        <v>0</v>
      </c>
      <c r="AU170" s="26">
        <f t="shared" si="118"/>
        <v>0</v>
      </c>
      <c r="AV170" s="26">
        <f t="shared" si="118"/>
        <v>0</v>
      </c>
      <c r="AW170" s="26">
        <f t="shared" si="118"/>
        <v>0</v>
      </c>
      <c r="AX170" s="26">
        <f t="shared" si="118"/>
        <v>0</v>
      </c>
      <c r="AY170" s="26">
        <f t="shared" si="118"/>
        <v>0</v>
      </c>
    </row>
    <row r="171" spans="1:51" x14ac:dyDescent="0.25">
      <c r="A171" s="584"/>
      <c r="B171" s="77" t="s">
        <v>23</v>
      </c>
      <c r="C171" s="26">
        <f t="shared" si="109"/>
        <v>0</v>
      </c>
      <c r="D171" s="26">
        <f t="shared" si="110"/>
        <v>0</v>
      </c>
      <c r="E171" s="26">
        <f t="shared" ref="E171:AY171" si="119">IF(E32=0,0,((E14*0.5)+D32-E50)*E87*E136*E$2)</f>
        <v>0</v>
      </c>
      <c r="F171" s="26">
        <f t="shared" si="119"/>
        <v>0</v>
      </c>
      <c r="G171" s="26">
        <f t="shared" si="119"/>
        <v>0</v>
      </c>
      <c r="H171" s="26">
        <f t="shared" si="119"/>
        <v>0</v>
      </c>
      <c r="I171" s="26">
        <f t="shared" si="119"/>
        <v>0</v>
      </c>
      <c r="J171" s="26">
        <f t="shared" si="119"/>
        <v>0</v>
      </c>
      <c r="K171" s="26">
        <f t="shared" si="119"/>
        <v>0</v>
      </c>
      <c r="L171" s="26">
        <f t="shared" si="119"/>
        <v>0</v>
      </c>
      <c r="M171" s="26">
        <f t="shared" si="119"/>
        <v>0</v>
      </c>
      <c r="N171" s="26">
        <f t="shared" si="119"/>
        <v>0</v>
      </c>
      <c r="O171" s="26">
        <f t="shared" si="119"/>
        <v>0</v>
      </c>
      <c r="P171" s="26">
        <f t="shared" si="119"/>
        <v>0</v>
      </c>
      <c r="Q171" s="26">
        <f t="shared" si="119"/>
        <v>0</v>
      </c>
      <c r="R171" s="26">
        <f t="shared" si="119"/>
        <v>0</v>
      </c>
      <c r="S171" s="26">
        <f t="shared" si="119"/>
        <v>0</v>
      </c>
      <c r="T171" s="26">
        <f t="shared" si="119"/>
        <v>0</v>
      </c>
      <c r="U171" s="26">
        <f t="shared" si="119"/>
        <v>0</v>
      </c>
      <c r="V171" s="26">
        <f t="shared" si="119"/>
        <v>0</v>
      </c>
      <c r="W171" s="26">
        <f t="shared" si="119"/>
        <v>0</v>
      </c>
      <c r="X171" s="26">
        <f t="shared" si="119"/>
        <v>0</v>
      </c>
      <c r="Y171" s="26">
        <f t="shared" si="119"/>
        <v>0</v>
      </c>
      <c r="Z171" s="26">
        <f t="shared" si="119"/>
        <v>0</v>
      </c>
      <c r="AA171" s="26">
        <f t="shared" si="119"/>
        <v>0</v>
      </c>
      <c r="AB171" s="26">
        <f t="shared" si="119"/>
        <v>0</v>
      </c>
      <c r="AC171" s="26">
        <f t="shared" si="119"/>
        <v>0</v>
      </c>
      <c r="AD171" s="26">
        <f t="shared" si="119"/>
        <v>0</v>
      </c>
      <c r="AE171" s="26">
        <f t="shared" si="119"/>
        <v>0</v>
      </c>
      <c r="AF171" s="26">
        <f t="shared" si="119"/>
        <v>0</v>
      </c>
      <c r="AG171" s="26">
        <f t="shared" si="119"/>
        <v>0</v>
      </c>
      <c r="AH171" s="26">
        <f t="shared" si="119"/>
        <v>0</v>
      </c>
      <c r="AI171" s="26">
        <f t="shared" si="119"/>
        <v>0</v>
      </c>
      <c r="AJ171" s="26">
        <f t="shared" si="119"/>
        <v>0</v>
      </c>
      <c r="AK171" s="26">
        <f t="shared" si="119"/>
        <v>0</v>
      </c>
      <c r="AL171" s="26">
        <f t="shared" si="119"/>
        <v>0</v>
      </c>
      <c r="AM171" s="26">
        <f t="shared" si="119"/>
        <v>0</v>
      </c>
      <c r="AN171" s="26">
        <f t="shared" si="119"/>
        <v>0</v>
      </c>
      <c r="AO171" s="26">
        <f t="shared" si="119"/>
        <v>0</v>
      </c>
      <c r="AP171" s="26">
        <f t="shared" si="119"/>
        <v>0</v>
      </c>
      <c r="AQ171" s="26">
        <f t="shared" si="119"/>
        <v>0</v>
      </c>
      <c r="AR171" s="26">
        <f t="shared" si="119"/>
        <v>0</v>
      </c>
      <c r="AS171" s="26">
        <f t="shared" si="119"/>
        <v>0</v>
      </c>
      <c r="AT171" s="26">
        <f t="shared" si="119"/>
        <v>0</v>
      </c>
      <c r="AU171" s="26">
        <f t="shared" si="119"/>
        <v>0</v>
      </c>
      <c r="AV171" s="26">
        <f t="shared" si="119"/>
        <v>0</v>
      </c>
      <c r="AW171" s="26">
        <f t="shared" si="119"/>
        <v>0</v>
      </c>
      <c r="AX171" s="26">
        <f t="shared" si="119"/>
        <v>0</v>
      </c>
      <c r="AY171" s="26">
        <f t="shared" si="119"/>
        <v>0</v>
      </c>
    </row>
    <row r="172" spans="1:51" x14ac:dyDescent="0.25">
      <c r="A172" s="584"/>
      <c r="B172" s="77" t="s">
        <v>24</v>
      </c>
      <c r="C172" s="26">
        <f t="shared" si="109"/>
        <v>0</v>
      </c>
      <c r="D172" s="26">
        <f t="shared" si="110"/>
        <v>0</v>
      </c>
      <c r="E172" s="26">
        <f t="shared" ref="E172:AY172" si="120">IF(E33=0,0,((E15*0.5)+D33-E51)*E88*E137*E$2)</f>
        <v>0</v>
      </c>
      <c r="F172" s="26">
        <f t="shared" si="120"/>
        <v>0</v>
      </c>
      <c r="G172" s="26">
        <f t="shared" si="120"/>
        <v>0</v>
      </c>
      <c r="H172" s="26">
        <f t="shared" si="120"/>
        <v>0</v>
      </c>
      <c r="I172" s="26">
        <f t="shared" si="120"/>
        <v>0</v>
      </c>
      <c r="J172" s="26">
        <f t="shared" si="120"/>
        <v>0</v>
      </c>
      <c r="K172" s="26">
        <f t="shared" si="120"/>
        <v>0</v>
      </c>
      <c r="L172" s="26">
        <f t="shared" si="120"/>
        <v>0</v>
      </c>
      <c r="M172" s="26">
        <f t="shared" si="120"/>
        <v>0</v>
      </c>
      <c r="N172" s="26">
        <f t="shared" si="120"/>
        <v>0</v>
      </c>
      <c r="O172" s="26">
        <f t="shared" si="120"/>
        <v>0</v>
      </c>
      <c r="P172" s="26">
        <f t="shared" si="120"/>
        <v>0</v>
      </c>
      <c r="Q172" s="26">
        <f t="shared" si="120"/>
        <v>0</v>
      </c>
      <c r="R172" s="26">
        <f t="shared" si="120"/>
        <v>0</v>
      </c>
      <c r="S172" s="26">
        <f t="shared" si="120"/>
        <v>0</v>
      </c>
      <c r="T172" s="26">
        <f t="shared" si="120"/>
        <v>0</v>
      </c>
      <c r="U172" s="26">
        <f t="shared" si="120"/>
        <v>0</v>
      </c>
      <c r="V172" s="26">
        <f t="shared" si="120"/>
        <v>0</v>
      </c>
      <c r="W172" s="26">
        <f t="shared" si="120"/>
        <v>0</v>
      </c>
      <c r="X172" s="26">
        <f t="shared" si="120"/>
        <v>0</v>
      </c>
      <c r="Y172" s="26">
        <f t="shared" si="120"/>
        <v>0</v>
      </c>
      <c r="Z172" s="26">
        <f t="shared" si="120"/>
        <v>0</v>
      </c>
      <c r="AA172" s="26">
        <f t="shared" si="120"/>
        <v>0</v>
      </c>
      <c r="AB172" s="26">
        <f t="shared" si="120"/>
        <v>0</v>
      </c>
      <c r="AC172" s="26">
        <f t="shared" si="120"/>
        <v>0</v>
      </c>
      <c r="AD172" s="26">
        <f t="shared" si="120"/>
        <v>0</v>
      </c>
      <c r="AE172" s="26">
        <f t="shared" si="120"/>
        <v>0</v>
      </c>
      <c r="AF172" s="26">
        <f t="shared" si="120"/>
        <v>0</v>
      </c>
      <c r="AG172" s="26">
        <f t="shared" si="120"/>
        <v>0</v>
      </c>
      <c r="AH172" s="26">
        <f t="shared" si="120"/>
        <v>0</v>
      </c>
      <c r="AI172" s="26">
        <f t="shared" si="120"/>
        <v>0</v>
      </c>
      <c r="AJ172" s="26">
        <f t="shared" si="120"/>
        <v>0</v>
      </c>
      <c r="AK172" s="26">
        <f t="shared" si="120"/>
        <v>0</v>
      </c>
      <c r="AL172" s="26">
        <f t="shared" si="120"/>
        <v>0</v>
      </c>
      <c r="AM172" s="26">
        <f t="shared" si="120"/>
        <v>0</v>
      </c>
      <c r="AN172" s="26">
        <f t="shared" si="120"/>
        <v>0</v>
      </c>
      <c r="AO172" s="26">
        <f t="shared" si="120"/>
        <v>0</v>
      </c>
      <c r="AP172" s="26">
        <f t="shared" si="120"/>
        <v>0</v>
      </c>
      <c r="AQ172" s="26">
        <f t="shared" si="120"/>
        <v>0</v>
      </c>
      <c r="AR172" s="26">
        <f t="shared" si="120"/>
        <v>0</v>
      </c>
      <c r="AS172" s="26">
        <f t="shared" si="120"/>
        <v>0</v>
      </c>
      <c r="AT172" s="26">
        <f t="shared" si="120"/>
        <v>0</v>
      </c>
      <c r="AU172" s="26">
        <f t="shared" si="120"/>
        <v>0</v>
      </c>
      <c r="AV172" s="26">
        <f t="shared" si="120"/>
        <v>0</v>
      </c>
      <c r="AW172" s="26">
        <f t="shared" si="120"/>
        <v>0</v>
      </c>
      <c r="AX172" s="26">
        <f t="shared" si="120"/>
        <v>0</v>
      </c>
      <c r="AY172" s="26">
        <f t="shared" si="120"/>
        <v>0</v>
      </c>
    </row>
    <row r="173" spans="1:51" ht="15.75" customHeight="1" x14ac:dyDescent="0.25">
      <c r="A173" s="584"/>
      <c r="B173" s="77" t="s">
        <v>7</v>
      </c>
      <c r="C173" s="26">
        <f t="shared" si="109"/>
        <v>0</v>
      </c>
      <c r="D173" s="26">
        <f t="shared" si="110"/>
        <v>0</v>
      </c>
      <c r="E173" s="26">
        <f t="shared" ref="E173:AY173" si="121">IF(E34=0,0,((E16*0.5)+D34-E52)*E89*E138*E$2)</f>
        <v>0</v>
      </c>
      <c r="F173" s="26">
        <f t="shared" si="121"/>
        <v>0</v>
      </c>
      <c r="G173" s="26">
        <f t="shared" si="121"/>
        <v>0</v>
      </c>
      <c r="H173" s="26">
        <f t="shared" si="121"/>
        <v>0</v>
      </c>
      <c r="I173" s="26">
        <f t="shared" si="121"/>
        <v>0</v>
      </c>
      <c r="J173" s="26">
        <f t="shared" si="121"/>
        <v>0</v>
      </c>
      <c r="K173" s="26">
        <f t="shared" si="121"/>
        <v>0</v>
      </c>
      <c r="L173" s="26">
        <f t="shared" si="121"/>
        <v>0</v>
      </c>
      <c r="M173" s="26">
        <f t="shared" si="121"/>
        <v>0</v>
      </c>
      <c r="N173" s="26">
        <f t="shared" si="121"/>
        <v>0</v>
      </c>
      <c r="O173" s="26">
        <f t="shared" si="121"/>
        <v>0</v>
      </c>
      <c r="P173" s="26">
        <f t="shared" si="121"/>
        <v>0</v>
      </c>
      <c r="Q173" s="26">
        <f t="shared" si="121"/>
        <v>0</v>
      </c>
      <c r="R173" s="26">
        <f t="shared" si="121"/>
        <v>0</v>
      </c>
      <c r="S173" s="26">
        <f t="shared" si="121"/>
        <v>0</v>
      </c>
      <c r="T173" s="26">
        <f t="shared" si="121"/>
        <v>0</v>
      </c>
      <c r="U173" s="26">
        <f t="shared" si="121"/>
        <v>0</v>
      </c>
      <c r="V173" s="26">
        <f t="shared" si="121"/>
        <v>0</v>
      </c>
      <c r="W173" s="26">
        <f t="shared" si="121"/>
        <v>0</v>
      </c>
      <c r="X173" s="26">
        <f t="shared" si="121"/>
        <v>0</v>
      </c>
      <c r="Y173" s="26">
        <f t="shared" si="121"/>
        <v>0</v>
      </c>
      <c r="Z173" s="26">
        <f t="shared" si="121"/>
        <v>0</v>
      </c>
      <c r="AA173" s="26">
        <f t="shared" si="121"/>
        <v>0</v>
      </c>
      <c r="AB173" s="26">
        <f t="shared" si="121"/>
        <v>0</v>
      </c>
      <c r="AC173" s="26">
        <f t="shared" si="121"/>
        <v>0</v>
      </c>
      <c r="AD173" s="26">
        <f t="shared" si="121"/>
        <v>0</v>
      </c>
      <c r="AE173" s="26">
        <f t="shared" si="121"/>
        <v>0</v>
      </c>
      <c r="AF173" s="26">
        <f t="shared" si="121"/>
        <v>0</v>
      </c>
      <c r="AG173" s="26">
        <f t="shared" si="121"/>
        <v>0</v>
      </c>
      <c r="AH173" s="26">
        <f t="shared" si="121"/>
        <v>0</v>
      </c>
      <c r="AI173" s="26">
        <f t="shared" si="121"/>
        <v>0</v>
      </c>
      <c r="AJ173" s="26">
        <f t="shared" si="121"/>
        <v>0</v>
      </c>
      <c r="AK173" s="26">
        <f t="shared" si="121"/>
        <v>0</v>
      </c>
      <c r="AL173" s="26">
        <f t="shared" si="121"/>
        <v>0</v>
      </c>
      <c r="AM173" s="26">
        <f t="shared" si="121"/>
        <v>0</v>
      </c>
      <c r="AN173" s="26">
        <f t="shared" si="121"/>
        <v>0</v>
      </c>
      <c r="AO173" s="26">
        <f t="shared" si="121"/>
        <v>0</v>
      </c>
      <c r="AP173" s="26">
        <f t="shared" si="121"/>
        <v>0</v>
      </c>
      <c r="AQ173" s="26">
        <f t="shared" si="121"/>
        <v>0</v>
      </c>
      <c r="AR173" s="26">
        <f t="shared" si="121"/>
        <v>0</v>
      </c>
      <c r="AS173" s="26">
        <f t="shared" si="121"/>
        <v>0</v>
      </c>
      <c r="AT173" s="26">
        <f t="shared" si="121"/>
        <v>0</v>
      </c>
      <c r="AU173" s="26">
        <f t="shared" si="121"/>
        <v>0</v>
      </c>
      <c r="AV173" s="26">
        <f t="shared" si="121"/>
        <v>0</v>
      </c>
      <c r="AW173" s="26">
        <f t="shared" si="121"/>
        <v>0</v>
      </c>
      <c r="AX173" s="26">
        <f t="shared" si="121"/>
        <v>0</v>
      </c>
      <c r="AY173" s="26">
        <f t="shared" si="121"/>
        <v>0</v>
      </c>
    </row>
    <row r="174" spans="1:51" ht="15.75" customHeight="1" x14ac:dyDescent="0.25">
      <c r="A174" s="584"/>
      <c r="B174" s="77" t="s">
        <v>8</v>
      </c>
      <c r="C174" s="26">
        <f t="shared" si="109"/>
        <v>0</v>
      </c>
      <c r="D174" s="26">
        <f t="shared" si="110"/>
        <v>0</v>
      </c>
      <c r="E174" s="26">
        <f t="shared" ref="E174:AY174" si="122">IF(E35=0,0,((E17*0.5)+D35-E53)*E90*E139*E$2)</f>
        <v>0</v>
      </c>
      <c r="F174" s="26">
        <f t="shared" si="122"/>
        <v>0</v>
      </c>
      <c r="G174" s="26">
        <f t="shared" si="122"/>
        <v>0</v>
      </c>
      <c r="H174" s="26">
        <f t="shared" si="122"/>
        <v>0</v>
      </c>
      <c r="I174" s="26">
        <f t="shared" si="122"/>
        <v>0</v>
      </c>
      <c r="J174" s="26">
        <f t="shared" si="122"/>
        <v>0</v>
      </c>
      <c r="K174" s="26">
        <f t="shared" si="122"/>
        <v>0</v>
      </c>
      <c r="L174" s="26">
        <f t="shared" si="122"/>
        <v>0</v>
      </c>
      <c r="M174" s="26">
        <f t="shared" si="122"/>
        <v>0</v>
      </c>
      <c r="N174" s="26">
        <f t="shared" si="122"/>
        <v>0</v>
      </c>
      <c r="O174" s="26">
        <f t="shared" si="122"/>
        <v>0</v>
      </c>
      <c r="P174" s="26">
        <f t="shared" si="122"/>
        <v>0</v>
      </c>
      <c r="Q174" s="26">
        <f t="shared" si="122"/>
        <v>0</v>
      </c>
      <c r="R174" s="26">
        <f t="shared" si="122"/>
        <v>0</v>
      </c>
      <c r="S174" s="26">
        <f t="shared" si="122"/>
        <v>0</v>
      </c>
      <c r="T174" s="26">
        <f t="shared" si="122"/>
        <v>0</v>
      </c>
      <c r="U174" s="26">
        <f t="shared" si="122"/>
        <v>0</v>
      </c>
      <c r="V174" s="26">
        <f t="shared" si="122"/>
        <v>0</v>
      </c>
      <c r="W174" s="26">
        <f t="shared" si="122"/>
        <v>0</v>
      </c>
      <c r="X174" s="26">
        <f t="shared" si="122"/>
        <v>0</v>
      </c>
      <c r="Y174" s="26">
        <f t="shared" si="122"/>
        <v>0</v>
      </c>
      <c r="Z174" s="26">
        <f t="shared" si="122"/>
        <v>0</v>
      </c>
      <c r="AA174" s="26">
        <f t="shared" si="122"/>
        <v>0</v>
      </c>
      <c r="AB174" s="26">
        <f t="shared" si="122"/>
        <v>0</v>
      </c>
      <c r="AC174" s="26">
        <f t="shared" si="122"/>
        <v>0</v>
      </c>
      <c r="AD174" s="26">
        <f t="shared" si="122"/>
        <v>0</v>
      </c>
      <c r="AE174" s="26">
        <f t="shared" si="122"/>
        <v>0</v>
      </c>
      <c r="AF174" s="26">
        <f t="shared" si="122"/>
        <v>0</v>
      </c>
      <c r="AG174" s="26">
        <f t="shared" si="122"/>
        <v>0</v>
      </c>
      <c r="AH174" s="26">
        <f t="shared" si="122"/>
        <v>0</v>
      </c>
      <c r="AI174" s="26">
        <f t="shared" si="122"/>
        <v>0</v>
      </c>
      <c r="AJ174" s="26">
        <f t="shared" si="122"/>
        <v>0</v>
      </c>
      <c r="AK174" s="26">
        <f t="shared" si="122"/>
        <v>0</v>
      </c>
      <c r="AL174" s="26">
        <f t="shared" si="122"/>
        <v>0</v>
      </c>
      <c r="AM174" s="26">
        <f t="shared" si="122"/>
        <v>0</v>
      </c>
      <c r="AN174" s="26">
        <f t="shared" si="122"/>
        <v>0</v>
      </c>
      <c r="AO174" s="26">
        <f t="shared" si="122"/>
        <v>0</v>
      </c>
      <c r="AP174" s="26">
        <f t="shared" si="122"/>
        <v>0</v>
      </c>
      <c r="AQ174" s="26">
        <f t="shared" si="122"/>
        <v>0</v>
      </c>
      <c r="AR174" s="26">
        <f t="shared" si="122"/>
        <v>0</v>
      </c>
      <c r="AS174" s="26">
        <f t="shared" si="122"/>
        <v>0</v>
      </c>
      <c r="AT174" s="26">
        <f t="shared" si="122"/>
        <v>0</v>
      </c>
      <c r="AU174" s="26">
        <f t="shared" si="122"/>
        <v>0</v>
      </c>
      <c r="AV174" s="26">
        <f t="shared" si="122"/>
        <v>0</v>
      </c>
      <c r="AW174" s="26">
        <f t="shared" si="122"/>
        <v>0</v>
      </c>
      <c r="AX174" s="26">
        <f t="shared" si="122"/>
        <v>0</v>
      </c>
      <c r="AY174" s="26">
        <f t="shared" si="122"/>
        <v>0</v>
      </c>
    </row>
    <row r="175" spans="1:51" ht="15.75" customHeight="1" x14ac:dyDescent="0.25">
      <c r="A175" s="584"/>
      <c r="B175" s="13"/>
      <c r="C175" s="3"/>
      <c r="D175" s="3"/>
      <c r="E175" s="3"/>
      <c r="F175" s="3"/>
      <c r="G175" s="3"/>
      <c r="H175" s="3"/>
      <c r="I175" s="3"/>
      <c r="J175" s="3"/>
      <c r="K175" s="3"/>
      <c r="L175" s="3"/>
      <c r="M175" s="3"/>
      <c r="N175" s="3"/>
      <c r="O175" s="3"/>
      <c r="P175" s="3"/>
      <c r="Q175" s="3"/>
      <c r="R175" s="3"/>
      <c r="S175" s="3"/>
      <c r="T175" s="3"/>
      <c r="U175" s="3"/>
      <c r="V175" s="3"/>
      <c r="W175" s="3"/>
      <c r="X175" s="3"/>
      <c r="Y175" s="3"/>
      <c r="Z175" s="3"/>
      <c r="AA175" s="3"/>
      <c r="AB175" s="3"/>
      <c r="AC175" s="3"/>
      <c r="AD175" s="3"/>
      <c r="AE175" s="3"/>
      <c r="AF175" s="3"/>
      <c r="AG175" s="3"/>
      <c r="AH175" s="3"/>
      <c r="AI175" s="3"/>
      <c r="AJ175" s="3"/>
      <c r="AK175" s="3"/>
      <c r="AL175" s="3"/>
      <c r="AM175" s="3"/>
      <c r="AN175" s="3"/>
      <c r="AO175" s="3"/>
      <c r="AP175" s="3"/>
      <c r="AQ175" s="3"/>
      <c r="AR175" s="3"/>
      <c r="AS175" s="3"/>
      <c r="AT175" s="3"/>
      <c r="AU175" s="3"/>
      <c r="AV175" s="3"/>
      <c r="AW175" s="3"/>
      <c r="AX175" s="3"/>
      <c r="AY175" s="3"/>
    </row>
    <row r="176" spans="1:51" ht="15.75" customHeight="1" x14ac:dyDescent="0.25">
      <c r="A176" s="584"/>
      <c r="B176" s="239" t="s">
        <v>26</v>
      </c>
      <c r="C176" s="26">
        <f>SUM(C162:C175)</f>
        <v>0</v>
      </c>
      <c r="D176" s="26">
        <f>SUM(D162:D175)</f>
        <v>0</v>
      </c>
      <c r="E176" s="26">
        <f t="shared" ref="E176:AY176" si="123">SUM(E162:E175)</f>
        <v>0</v>
      </c>
      <c r="F176" s="26">
        <f t="shared" si="123"/>
        <v>0</v>
      </c>
      <c r="G176" s="26">
        <f t="shared" si="123"/>
        <v>0</v>
      </c>
      <c r="H176" s="26">
        <f t="shared" si="123"/>
        <v>0</v>
      </c>
      <c r="I176" s="26">
        <f t="shared" si="123"/>
        <v>0</v>
      </c>
      <c r="J176" s="26">
        <f t="shared" si="123"/>
        <v>0</v>
      </c>
      <c r="K176" s="26">
        <f t="shared" si="123"/>
        <v>0</v>
      </c>
      <c r="L176" s="26">
        <f t="shared" si="123"/>
        <v>0</v>
      </c>
      <c r="M176" s="26">
        <f t="shared" si="123"/>
        <v>0</v>
      </c>
      <c r="N176" s="26">
        <f t="shared" si="123"/>
        <v>0</v>
      </c>
      <c r="O176" s="26">
        <f t="shared" si="123"/>
        <v>0</v>
      </c>
      <c r="P176" s="26">
        <f t="shared" si="123"/>
        <v>0</v>
      </c>
      <c r="Q176" s="26">
        <f t="shared" si="123"/>
        <v>0</v>
      </c>
      <c r="R176" s="26">
        <f t="shared" si="123"/>
        <v>0</v>
      </c>
      <c r="S176" s="26">
        <f t="shared" si="123"/>
        <v>0</v>
      </c>
      <c r="T176" s="26">
        <f t="shared" si="123"/>
        <v>0</v>
      </c>
      <c r="U176" s="26">
        <f t="shared" si="123"/>
        <v>0</v>
      </c>
      <c r="V176" s="26">
        <f t="shared" si="123"/>
        <v>0</v>
      </c>
      <c r="W176" s="26">
        <f t="shared" si="123"/>
        <v>0</v>
      </c>
      <c r="X176" s="26">
        <f t="shared" si="123"/>
        <v>0</v>
      </c>
      <c r="Y176" s="26">
        <f t="shared" si="123"/>
        <v>0</v>
      </c>
      <c r="Z176" s="26">
        <f t="shared" si="123"/>
        <v>0</v>
      </c>
      <c r="AA176" s="26">
        <f t="shared" si="123"/>
        <v>0</v>
      </c>
      <c r="AB176" s="26">
        <f t="shared" si="123"/>
        <v>0</v>
      </c>
      <c r="AC176" s="26">
        <f t="shared" si="123"/>
        <v>0</v>
      </c>
      <c r="AD176" s="26">
        <f t="shared" si="123"/>
        <v>0</v>
      </c>
      <c r="AE176" s="26">
        <f t="shared" si="123"/>
        <v>0</v>
      </c>
      <c r="AF176" s="26">
        <f t="shared" si="123"/>
        <v>0</v>
      </c>
      <c r="AG176" s="26">
        <f t="shared" si="123"/>
        <v>0</v>
      </c>
      <c r="AH176" s="26">
        <f t="shared" si="123"/>
        <v>0</v>
      </c>
      <c r="AI176" s="26">
        <f t="shared" si="123"/>
        <v>0</v>
      </c>
      <c r="AJ176" s="26">
        <f t="shared" si="123"/>
        <v>0</v>
      </c>
      <c r="AK176" s="26">
        <f t="shared" si="123"/>
        <v>0</v>
      </c>
      <c r="AL176" s="26">
        <f t="shared" si="123"/>
        <v>0</v>
      </c>
      <c r="AM176" s="26">
        <f t="shared" si="123"/>
        <v>0</v>
      </c>
      <c r="AN176" s="26">
        <f t="shared" si="123"/>
        <v>0</v>
      </c>
      <c r="AO176" s="26">
        <f t="shared" si="123"/>
        <v>0</v>
      </c>
      <c r="AP176" s="26">
        <f t="shared" si="123"/>
        <v>0</v>
      </c>
      <c r="AQ176" s="26">
        <f t="shared" si="123"/>
        <v>0</v>
      </c>
      <c r="AR176" s="26">
        <f t="shared" si="123"/>
        <v>0</v>
      </c>
      <c r="AS176" s="26">
        <f t="shared" si="123"/>
        <v>0</v>
      </c>
      <c r="AT176" s="26">
        <f t="shared" si="123"/>
        <v>0</v>
      </c>
      <c r="AU176" s="26">
        <f t="shared" si="123"/>
        <v>0</v>
      </c>
      <c r="AV176" s="26">
        <f t="shared" si="123"/>
        <v>0</v>
      </c>
      <c r="AW176" s="26">
        <f t="shared" si="123"/>
        <v>0</v>
      </c>
      <c r="AX176" s="26">
        <f t="shared" si="123"/>
        <v>0</v>
      </c>
      <c r="AY176" s="26">
        <f t="shared" si="123"/>
        <v>0</v>
      </c>
    </row>
    <row r="177" spans="1:51" ht="16.5" customHeight="1" thickBot="1" x14ac:dyDescent="0.3">
      <c r="A177" s="585"/>
      <c r="B177" s="138" t="s">
        <v>27</v>
      </c>
      <c r="C177" s="27">
        <f>C176</f>
        <v>0</v>
      </c>
      <c r="D177" s="27">
        <f>C177+D176</f>
        <v>0</v>
      </c>
      <c r="E177" s="27">
        <f t="shared" ref="E177:AY177" si="124">D177+E176</f>
        <v>0</v>
      </c>
      <c r="F177" s="27">
        <f t="shared" si="124"/>
        <v>0</v>
      </c>
      <c r="G177" s="27">
        <f t="shared" si="124"/>
        <v>0</v>
      </c>
      <c r="H177" s="27">
        <f t="shared" si="124"/>
        <v>0</v>
      </c>
      <c r="I177" s="27">
        <f t="shared" si="124"/>
        <v>0</v>
      </c>
      <c r="J177" s="27">
        <f t="shared" si="124"/>
        <v>0</v>
      </c>
      <c r="K177" s="27">
        <f t="shared" si="124"/>
        <v>0</v>
      </c>
      <c r="L177" s="27">
        <f t="shared" si="124"/>
        <v>0</v>
      </c>
      <c r="M177" s="27">
        <f t="shared" si="124"/>
        <v>0</v>
      </c>
      <c r="N177" s="27">
        <f t="shared" si="124"/>
        <v>0</v>
      </c>
      <c r="O177" s="27">
        <f t="shared" si="124"/>
        <v>0</v>
      </c>
      <c r="P177" s="27">
        <f t="shared" si="124"/>
        <v>0</v>
      </c>
      <c r="Q177" s="27">
        <f t="shared" si="124"/>
        <v>0</v>
      </c>
      <c r="R177" s="27">
        <f t="shared" si="124"/>
        <v>0</v>
      </c>
      <c r="S177" s="27">
        <f t="shared" si="124"/>
        <v>0</v>
      </c>
      <c r="T177" s="27">
        <f t="shared" si="124"/>
        <v>0</v>
      </c>
      <c r="U177" s="27">
        <f t="shared" si="124"/>
        <v>0</v>
      </c>
      <c r="V177" s="27">
        <f t="shared" si="124"/>
        <v>0</v>
      </c>
      <c r="W177" s="27">
        <f t="shared" si="124"/>
        <v>0</v>
      </c>
      <c r="X177" s="27">
        <f t="shared" si="124"/>
        <v>0</v>
      </c>
      <c r="Y177" s="27">
        <f t="shared" si="124"/>
        <v>0</v>
      </c>
      <c r="Z177" s="27">
        <f t="shared" si="124"/>
        <v>0</v>
      </c>
      <c r="AA177" s="27">
        <f t="shared" si="124"/>
        <v>0</v>
      </c>
      <c r="AB177" s="27">
        <f t="shared" si="124"/>
        <v>0</v>
      </c>
      <c r="AC177" s="27">
        <f t="shared" si="124"/>
        <v>0</v>
      </c>
      <c r="AD177" s="27">
        <f t="shared" si="124"/>
        <v>0</v>
      </c>
      <c r="AE177" s="27">
        <f t="shared" si="124"/>
        <v>0</v>
      </c>
      <c r="AF177" s="27">
        <f t="shared" si="124"/>
        <v>0</v>
      </c>
      <c r="AG177" s="27">
        <f t="shared" si="124"/>
        <v>0</v>
      </c>
      <c r="AH177" s="27">
        <f t="shared" si="124"/>
        <v>0</v>
      </c>
      <c r="AI177" s="27">
        <f t="shared" si="124"/>
        <v>0</v>
      </c>
      <c r="AJ177" s="27">
        <f t="shared" si="124"/>
        <v>0</v>
      </c>
      <c r="AK177" s="27">
        <f t="shared" si="124"/>
        <v>0</v>
      </c>
      <c r="AL177" s="27">
        <f t="shared" si="124"/>
        <v>0</v>
      </c>
      <c r="AM177" s="27">
        <f t="shared" si="124"/>
        <v>0</v>
      </c>
      <c r="AN177" s="27">
        <f t="shared" si="124"/>
        <v>0</v>
      </c>
      <c r="AO177" s="27">
        <f t="shared" si="124"/>
        <v>0</v>
      </c>
      <c r="AP177" s="27">
        <f t="shared" si="124"/>
        <v>0</v>
      </c>
      <c r="AQ177" s="27">
        <f t="shared" si="124"/>
        <v>0</v>
      </c>
      <c r="AR177" s="27">
        <f t="shared" si="124"/>
        <v>0</v>
      </c>
      <c r="AS177" s="27">
        <f t="shared" si="124"/>
        <v>0</v>
      </c>
      <c r="AT177" s="27">
        <f t="shared" si="124"/>
        <v>0</v>
      </c>
      <c r="AU177" s="27">
        <f t="shared" si="124"/>
        <v>0</v>
      </c>
      <c r="AV177" s="27">
        <f t="shared" si="124"/>
        <v>0</v>
      </c>
      <c r="AW177" s="27">
        <f t="shared" si="124"/>
        <v>0</v>
      </c>
      <c r="AX177" s="27">
        <f t="shared" si="124"/>
        <v>0</v>
      </c>
      <c r="AY177" s="27">
        <f t="shared" si="124"/>
        <v>0</v>
      </c>
    </row>
    <row r="178" spans="1:51" x14ac:dyDescent="0.25">
      <c r="A178" s="99"/>
      <c r="B178" s="99" t="s">
        <v>130</v>
      </c>
      <c r="C178" s="104">
        <f>C157+C176</f>
        <v>0</v>
      </c>
      <c r="D178" s="104">
        <f t="shared" ref="D178:AY178" si="125">D157+D176</f>
        <v>0</v>
      </c>
      <c r="E178" s="104">
        <f t="shared" si="125"/>
        <v>0</v>
      </c>
      <c r="F178" s="104">
        <f t="shared" si="125"/>
        <v>0</v>
      </c>
      <c r="G178" s="104">
        <f t="shared" si="125"/>
        <v>0</v>
      </c>
      <c r="H178" s="104">
        <f t="shared" si="125"/>
        <v>0</v>
      </c>
      <c r="I178" s="104">
        <f t="shared" si="125"/>
        <v>0</v>
      </c>
      <c r="J178" s="104">
        <f t="shared" si="125"/>
        <v>0</v>
      </c>
      <c r="K178" s="104">
        <f t="shared" si="125"/>
        <v>0</v>
      </c>
      <c r="L178" s="104">
        <f t="shared" si="125"/>
        <v>0</v>
      </c>
      <c r="M178" s="104">
        <f t="shared" si="125"/>
        <v>0</v>
      </c>
      <c r="N178" s="104">
        <f t="shared" si="125"/>
        <v>0</v>
      </c>
      <c r="O178" s="104">
        <f t="shared" si="125"/>
        <v>0</v>
      </c>
      <c r="P178" s="104">
        <f t="shared" si="125"/>
        <v>0</v>
      </c>
      <c r="Q178" s="104">
        <f t="shared" si="125"/>
        <v>0</v>
      </c>
      <c r="R178" s="104">
        <f t="shared" si="125"/>
        <v>0</v>
      </c>
      <c r="S178" s="104">
        <f t="shared" si="125"/>
        <v>0</v>
      </c>
      <c r="T178" s="104">
        <f t="shared" si="125"/>
        <v>0</v>
      </c>
      <c r="U178" s="104">
        <f t="shared" si="125"/>
        <v>0</v>
      </c>
      <c r="V178" s="104">
        <f t="shared" si="125"/>
        <v>0</v>
      </c>
      <c r="W178" s="104">
        <f t="shared" si="125"/>
        <v>0</v>
      </c>
      <c r="X178" s="104">
        <f t="shared" si="125"/>
        <v>0</v>
      </c>
      <c r="Y178" s="104">
        <f t="shared" si="125"/>
        <v>0</v>
      </c>
      <c r="Z178" s="104">
        <f t="shared" si="125"/>
        <v>0</v>
      </c>
      <c r="AA178" s="104">
        <f t="shared" si="125"/>
        <v>0</v>
      </c>
      <c r="AB178" s="104">
        <f t="shared" si="125"/>
        <v>0</v>
      </c>
      <c r="AC178" s="104">
        <f t="shared" si="125"/>
        <v>0</v>
      </c>
      <c r="AD178" s="104">
        <f t="shared" si="125"/>
        <v>0</v>
      </c>
      <c r="AE178" s="104">
        <f t="shared" si="125"/>
        <v>0</v>
      </c>
      <c r="AF178" s="104">
        <f t="shared" si="125"/>
        <v>0</v>
      </c>
      <c r="AG178" s="104">
        <f t="shared" si="125"/>
        <v>0</v>
      </c>
      <c r="AH178" s="104">
        <f t="shared" si="125"/>
        <v>0</v>
      </c>
      <c r="AI178" s="104">
        <f t="shared" si="125"/>
        <v>0</v>
      </c>
      <c r="AJ178" s="104">
        <f t="shared" si="125"/>
        <v>0</v>
      </c>
      <c r="AK178" s="104">
        <f t="shared" si="125"/>
        <v>0</v>
      </c>
      <c r="AL178" s="104">
        <f t="shared" si="125"/>
        <v>0</v>
      </c>
      <c r="AM178" s="104">
        <f t="shared" si="125"/>
        <v>0</v>
      </c>
      <c r="AN178" s="104">
        <f t="shared" si="125"/>
        <v>0</v>
      </c>
      <c r="AO178" s="104">
        <f t="shared" si="125"/>
        <v>0</v>
      </c>
      <c r="AP178" s="104">
        <f t="shared" si="125"/>
        <v>0</v>
      </c>
      <c r="AQ178" s="104">
        <f t="shared" si="125"/>
        <v>0</v>
      </c>
      <c r="AR178" s="104">
        <f t="shared" si="125"/>
        <v>0</v>
      </c>
      <c r="AS178" s="104">
        <f t="shared" si="125"/>
        <v>0</v>
      </c>
      <c r="AT178" s="104">
        <f t="shared" si="125"/>
        <v>0</v>
      </c>
      <c r="AU178" s="104">
        <f t="shared" si="125"/>
        <v>0</v>
      </c>
      <c r="AV178" s="104">
        <f t="shared" si="125"/>
        <v>0</v>
      </c>
      <c r="AW178" s="104">
        <f t="shared" si="125"/>
        <v>0</v>
      </c>
      <c r="AX178" s="104">
        <f t="shared" si="125"/>
        <v>0</v>
      </c>
      <c r="AY178" s="104">
        <f t="shared" si="125"/>
        <v>0</v>
      </c>
    </row>
    <row r="179" spans="1:51" x14ac:dyDescent="0.25">
      <c r="A179" s="99"/>
      <c r="B179" s="99" t="s">
        <v>189</v>
      </c>
      <c r="C179" s="102">
        <f>C178-C73</f>
        <v>0</v>
      </c>
      <c r="D179" s="102">
        <f t="shared" ref="D179:AY179" si="126">D178-D73</f>
        <v>0</v>
      </c>
      <c r="E179" s="102">
        <f t="shared" si="126"/>
        <v>0</v>
      </c>
      <c r="F179" s="102">
        <f t="shared" si="126"/>
        <v>0</v>
      </c>
      <c r="G179" s="102">
        <f t="shared" si="126"/>
        <v>0</v>
      </c>
      <c r="H179" s="102">
        <f t="shared" si="126"/>
        <v>0</v>
      </c>
      <c r="I179" s="102">
        <f t="shared" si="126"/>
        <v>0</v>
      </c>
      <c r="J179" s="102">
        <f t="shared" si="126"/>
        <v>0</v>
      </c>
      <c r="K179" s="102">
        <f t="shared" si="126"/>
        <v>0</v>
      </c>
      <c r="L179" s="102">
        <f t="shared" si="126"/>
        <v>0</v>
      </c>
      <c r="M179" s="102">
        <f t="shared" si="126"/>
        <v>0</v>
      </c>
      <c r="N179" s="102">
        <f t="shared" si="126"/>
        <v>0</v>
      </c>
      <c r="O179" s="214">
        <f t="shared" si="126"/>
        <v>0</v>
      </c>
      <c r="P179" s="214">
        <f t="shared" si="126"/>
        <v>0</v>
      </c>
      <c r="Q179" s="214">
        <f t="shared" si="126"/>
        <v>0</v>
      </c>
      <c r="R179" s="214">
        <f t="shared" si="126"/>
        <v>0</v>
      </c>
      <c r="S179" s="214">
        <f t="shared" si="126"/>
        <v>0</v>
      </c>
      <c r="T179" s="214">
        <f t="shared" si="126"/>
        <v>0</v>
      </c>
      <c r="U179" s="214">
        <f t="shared" si="126"/>
        <v>0</v>
      </c>
      <c r="V179" s="214">
        <f t="shared" si="126"/>
        <v>0</v>
      </c>
      <c r="W179" s="214">
        <f t="shared" si="126"/>
        <v>0</v>
      </c>
      <c r="X179" s="214">
        <f t="shared" si="126"/>
        <v>0</v>
      </c>
      <c r="Y179" s="214">
        <f t="shared" si="126"/>
        <v>0</v>
      </c>
      <c r="Z179" s="214">
        <f t="shared" si="126"/>
        <v>0</v>
      </c>
      <c r="AA179" s="214">
        <f t="shared" si="126"/>
        <v>0</v>
      </c>
      <c r="AB179" s="214">
        <f t="shared" si="126"/>
        <v>0</v>
      </c>
      <c r="AC179" s="214">
        <f t="shared" si="126"/>
        <v>0</v>
      </c>
      <c r="AD179" s="214">
        <f t="shared" si="126"/>
        <v>0</v>
      </c>
      <c r="AE179" s="214">
        <f t="shared" si="126"/>
        <v>0</v>
      </c>
      <c r="AF179" s="214">
        <f t="shared" si="126"/>
        <v>0</v>
      </c>
      <c r="AG179" s="214">
        <f t="shared" si="126"/>
        <v>0</v>
      </c>
      <c r="AH179" s="214">
        <f t="shared" si="126"/>
        <v>0</v>
      </c>
      <c r="AI179" s="214">
        <f t="shared" si="126"/>
        <v>0</v>
      </c>
      <c r="AJ179" s="214">
        <f t="shared" si="126"/>
        <v>0</v>
      </c>
      <c r="AK179" s="214">
        <f t="shared" si="126"/>
        <v>0</v>
      </c>
      <c r="AL179" s="214">
        <f t="shared" si="126"/>
        <v>0</v>
      </c>
      <c r="AM179" s="214">
        <f t="shared" si="126"/>
        <v>0</v>
      </c>
      <c r="AN179" s="214">
        <f t="shared" si="126"/>
        <v>0</v>
      </c>
      <c r="AO179" s="214">
        <f t="shared" si="126"/>
        <v>0</v>
      </c>
      <c r="AP179" s="214">
        <f t="shared" si="126"/>
        <v>0</v>
      </c>
      <c r="AQ179" s="214">
        <f t="shared" si="126"/>
        <v>0</v>
      </c>
      <c r="AR179" s="214">
        <f t="shared" si="126"/>
        <v>0</v>
      </c>
      <c r="AS179" s="214">
        <f t="shared" si="126"/>
        <v>0</v>
      </c>
      <c r="AT179" s="214">
        <f t="shared" si="126"/>
        <v>0</v>
      </c>
      <c r="AU179" s="214">
        <f t="shared" si="126"/>
        <v>0</v>
      </c>
      <c r="AV179" s="214">
        <f t="shared" si="126"/>
        <v>0</v>
      </c>
      <c r="AW179" s="214">
        <f t="shared" si="126"/>
        <v>0</v>
      </c>
      <c r="AX179" s="214">
        <f t="shared" si="126"/>
        <v>0</v>
      </c>
      <c r="AY179" s="214">
        <f t="shared" si="126"/>
        <v>0</v>
      </c>
    </row>
    <row r="180" spans="1:51" ht="15.75" thickBot="1" x14ac:dyDescent="0.3">
      <c r="A180" s="99"/>
      <c r="B180" s="99"/>
      <c r="C180" s="102"/>
      <c r="D180" s="102"/>
      <c r="E180" s="102"/>
      <c r="F180" s="102"/>
      <c r="G180" s="102"/>
      <c r="H180" s="102"/>
      <c r="I180" s="102"/>
      <c r="J180" s="102"/>
      <c r="K180" s="102"/>
      <c r="L180" s="102"/>
      <c r="M180" s="102"/>
      <c r="N180" s="102"/>
    </row>
    <row r="181" spans="1:51" ht="15.75" thickBot="1" x14ac:dyDescent="0.3">
      <c r="A181" s="99"/>
      <c r="B181" s="253" t="s">
        <v>39</v>
      </c>
      <c r="C181" s="146">
        <f>C$4</f>
        <v>44197</v>
      </c>
      <c r="D181" s="146">
        <f t="shared" ref="D181:AY181" si="127">D$4</f>
        <v>44228</v>
      </c>
      <c r="E181" s="146">
        <f t="shared" si="127"/>
        <v>44256</v>
      </c>
      <c r="F181" s="146">
        <f t="shared" si="127"/>
        <v>44287</v>
      </c>
      <c r="G181" s="146">
        <f t="shared" si="127"/>
        <v>44317</v>
      </c>
      <c r="H181" s="146">
        <f t="shared" si="127"/>
        <v>44348</v>
      </c>
      <c r="I181" s="146">
        <f t="shared" si="127"/>
        <v>44378</v>
      </c>
      <c r="J181" s="146">
        <f t="shared" si="127"/>
        <v>44409</v>
      </c>
      <c r="K181" s="146">
        <f t="shared" si="127"/>
        <v>44440</v>
      </c>
      <c r="L181" s="146">
        <f t="shared" si="127"/>
        <v>44470</v>
      </c>
      <c r="M181" s="146">
        <f t="shared" si="127"/>
        <v>44501</v>
      </c>
      <c r="N181" s="146">
        <f t="shared" si="127"/>
        <v>44531</v>
      </c>
      <c r="O181" s="146">
        <f t="shared" si="127"/>
        <v>44562</v>
      </c>
      <c r="P181" s="146">
        <f t="shared" si="127"/>
        <v>44593</v>
      </c>
      <c r="Q181" s="146">
        <f t="shared" si="127"/>
        <v>44621</v>
      </c>
      <c r="R181" s="146">
        <f t="shared" si="127"/>
        <v>44652</v>
      </c>
      <c r="S181" s="146">
        <f t="shared" si="127"/>
        <v>44682</v>
      </c>
      <c r="T181" s="146">
        <f t="shared" si="127"/>
        <v>44713</v>
      </c>
      <c r="U181" s="146">
        <f t="shared" si="127"/>
        <v>44743</v>
      </c>
      <c r="V181" s="146">
        <f t="shared" si="127"/>
        <v>44774</v>
      </c>
      <c r="W181" s="146">
        <f t="shared" si="127"/>
        <v>44805</v>
      </c>
      <c r="X181" s="146">
        <f t="shared" si="127"/>
        <v>44835</v>
      </c>
      <c r="Y181" s="146">
        <f t="shared" si="127"/>
        <v>44866</v>
      </c>
      <c r="Z181" s="146">
        <f t="shared" si="127"/>
        <v>44896</v>
      </c>
      <c r="AA181" s="146">
        <f t="shared" si="127"/>
        <v>44927</v>
      </c>
      <c r="AB181" s="146">
        <f t="shared" si="127"/>
        <v>44958</v>
      </c>
      <c r="AC181" s="146">
        <f t="shared" si="127"/>
        <v>44986</v>
      </c>
      <c r="AD181" s="146">
        <f t="shared" si="127"/>
        <v>45017</v>
      </c>
      <c r="AE181" s="146">
        <f t="shared" si="127"/>
        <v>45047</v>
      </c>
      <c r="AF181" s="146">
        <f t="shared" si="127"/>
        <v>45078</v>
      </c>
      <c r="AG181" s="146">
        <f t="shared" si="127"/>
        <v>45108</v>
      </c>
      <c r="AH181" s="146">
        <f t="shared" si="127"/>
        <v>45139</v>
      </c>
      <c r="AI181" s="146">
        <f t="shared" si="127"/>
        <v>45170</v>
      </c>
      <c r="AJ181" s="146">
        <f t="shared" si="127"/>
        <v>45200</v>
      </c>
      <c r="AK181" s="146">
        <f t="shared" si="127"/>
        <v>45231</v>
      </c>
      <c r="AL181" s="146">
        <f t="shared" si="127"/>
        <v>45261</v>
      </c>
      <c r="AM181" s="146">
        <f t="shared" si="127"/>
        <v>45292</v>
      </c>
      <c r="AN181" s="146">
        <f t="shared" si="127"/>
        <v>45323</v>
      </c>
      <c r="AO181" s="146">
        <f t="shared" si="127"/>
        <v>45352</v>
      </c>
      <c r="AP181" s="146">
        <f t="shared" si="127"/>
        <v>45383</v>
      </c>
      <c r="AQ181" s="146">
        <f t="shared" si="127"/>
        <v>45413</v>
      </c>
      <c r="AR181" s="146">
        <f t="shared" si="127"/>
        <v>45444</v>
      </c>
      <c r="AS181" s="146">
        <f t="shared" si="127"/>
        <v>45474</v>
      </c>
      <c r="AT181" s="146">
        <f t="shared" si="127"/>
        <v>45505</v>
      </c>
      <c r="AU181" s="146">
        <f t="shared" si="127"/>
        <v>45536</v>
      </c>
      <c r="AV181" s="146">
        <f t="shared" si="127"/>
        <v>45566</v>
      </c>
      <c r="AW181" s="146">
        <f t="shared" si="127"/>
        <v>45597</v>
      </c>
      <c r="AX181" s="146">
        <f t="shared" si="127"/>
        <v>45627</v>
      </c>
      <c r="AY181" s="146">
        <f t="shared" si="127"/>
        <v>45658</v>
      </c>
    </row>
    <row r="182" spans="1:51" x14ac:dyDescent="0.25">
      <c r="A182" s="99"/>
      <c r="B182" s="247" t="s">
        <v>131</v>
      </c>
      <c r="C182" s="112">
        <f>C157*'Revised Summary'!C49</f>
        <v>0</v>
      </c>
      <c r="D182" s="112">
        <f>D157*'Revised Summary'!D49</f>
        <v>0</v>
      </c>
      <c r="E182" s="112">
        <f>E157*'Revised Summary'!E49</f>
        <v>0</v>
      </c>
      <c r="F182" s="112">
        <f>F157*'Revised Summary'!F49</f>
        <v>0</v>
      </c>
      <c r="G182" s="112">
        <f>G157*'Revised Summary'!G49</f>
        <v>0</v>
      </c>
      <c r="H182" s="112">
        <f>H157*'Revised Summary'!H49</f>
        <v>0</v>
      </c>
      <c r="I182" s="112">
        <f>I157*'Revised Summary'!I49</f>
        <v>0</v>
      </c>
      <c r="J182" s="112">
        <f>J157*'Revised Summary'!J49</f>
        <v>0</v>
      </c>
      <c r="K182" s="112">
        <f>K157*'Revised Summary'!K49</f>
        <v>0</v>
      </c>
      <c r="L182" s="112">
        <f>L157*'Revised Summary'!L49</f>
        <v>0</v>
      </c>
      <c r="M182" s="112">
        <f>M157*'Revised Summary'!M49</f>
        <v>0</v>
      </c>
      <c r="N182" s="112">
        <f>N157*'Revised Summary'!N49</f>
        <v>0</v>
      </c>
      <c r="O182" s="221">
        <f>O157*'Revised Summary'!O49</f>
        <v>0</v>
      </c>
      <c r="P182" s="221">
        <f>P157*'Revised Summary'!P49</f>
        <v>0</v>
      </c>
      <c r="Q182" s="221">
        <f>Q157*'Revised Summary'!Q49</f>
        <v>0</v>
      </c>
      <c r="R182" s="221">
        <f>R157*'Revised Summary'!R49</f>
        <v>0</v>
      </c>
      <c r="S182" s="221">
        <f>S157*'Revised Summary'!S49</f>
        <v>0</v>
      </c>
      <c r="T182" s="221">
        <f>T157*'Revised Summary'!T49</f>
        <v>0</v>
      </c>
      <c r="U182" s="221">
        <f>U157*'Revised Summary'!U49</f>
        <v>0</v>
      </c>
      <c r="V182" s="221">
        <f>V157*'Revised Summary'!V49</f>
        <v>0</v>
      </c>
      <c r="W182" s="221">
        <f>W157*'Revised Summary'!W49</f>
        <v>0</v>
      </c>
      <c r="X182" s="221">
        <f>X157*'Revised Summary'!X49</f>
        <v>0</v>
      </c>
      <c r="Y182" s="221">
        <f>Y157*'Revised Summary'!Y49</f>
        <v>0</v>
      </c>
      <c r="Z182" s="221">
        <f>Z157*'Revised Summary'!Z49</f>
        <v>0</v>
      </c>
      <c r="AA182" s="221">
        <f>AA157*'Revised Summary'!AA49</f>
        <v>0</v>
      </c>
      <c r="AB182" s="221">
        <f>AB157*'Revised Summary'!AB49</f>
        <v>0</v>
      </c>
      <c r="AC182" s="221">
        <f>AC157*'Revised Summary'!AC49</f>
        <v>0</v>
      </c>
      <c r="AD182" s="221">
        <f>AD157*'Revised Summary'!AD49</f>
        <v>0</v>
      </c>
      <c r="AE182" s="221">
        <f>AE157*'Revised Summary'!AE49</f>
        <v>0</v>
      </c>
      <c r="AF182" s="221">
        <f>AF157*'Revised Summary'!AF49</f>
        <v>0</v>
      </c>
      <c r="AG182" s="221">
        <f>AG157*'Revised Summary'!AG49</f>
        <v>0</v>
      </c>
      <c r="AH182" s="221">
        <f>AH157*'Revised Summary'!AH49</f>
        <v>0</v>
      </c>
      <c r="AI182" s="221">
        <f>AI157*'Revised Summary'!AI49</f>
        <v>0</v>
      </c>
      <c r="AJ182" s="221">
        <f>AJ157*'Revised Summary'!AJ49</f>
        <v>0</v>
      </c>
      <c r="AK182" s="221">
        <f>AK157*'Revised Summary'!AK49</f>
        <v>0</v>
      </c>
      <c r="AL182" s="221">
        <f>AL157*'Revised Summary'!AL49</f>
        <v>0</v>
      </c>
      <c r="AM182" s="221">
        <f>AM157*'Revised Summary'!AM49</f>
        <v>0</v>
      </c>
      <c r="AN182" s="221">
        <f>AN157*'Revised Summary'!AN49</f>
        <v>0</v>
      </c>
      <c r="AO182" s="221">
        <f>AO157*'Revised Summary'!AO49</f>
        <v>0</v>
      </c>
      <c r="AP182" s="221">
        <f>AP157*'Revised Summary'!AP49</f>
        <v>0</v>
      </c>
      <c r="AQ182" s="221">
        <f>AQ157*'Revised Summary'!AQ49</f>
        <v>0</v>
      </c>
      <c r="AR182" s="221">
        <f>AR157*'Revised Summary'!AR49</f>
        <v>0</v>
      </c>
      <c r="AS182" s="221">
        <f>AS157*'Revised Summary'!AS49</f>
        <v>0</v>
      </c>
      <c r="AT182" s="221">
        <f>AT157*'Revised Summary'!AT49</f>
        <v>0</v>
      </c>
      <c r="AU182" s="221">
        <f>AU157*'Revised Summary'!AU49</f>
        <v>0</v>
      </c>
      <c r="AV182" s="221">
        <f>AV157*'Revised Summary'!AV49</f>
        <v>0</v>
      </c>
      <c r="AW182" s="221">
        <f>AW157*'Revised Summary'!AW49</f>
        <v>0</v>
      </c>
      <c r="AX182" s="221">
        <f>AX157*'Revised Summary'!AX49</f>
        <v>0</v>
      </c>
      <c r="AY182" s="221">
        <f>AY157*'Revised Summary'!AY49</f>
        <v>0</v>
      </c>
    </row>
    <row r="183" spans="1:51" ht="15.75" thickBot="1" x14ac:dyDescent="0.3">
      <c r="A183" s="99"/>
      <c r="B183" s="79" t="s">
        <v>132</v>
      </c>
      <c r="C183" s="105">
        <f>C176*'Revised Summary'!C49</f>
        <v>0</v>
      </c>
      <c r="D183" s="105">
        <f>D176*'Revised Summary'!D49</f>
        <v>0</v>
      </c>
      <c r="E183" s="105">
        <f>E176*'Revised Summary'!E49</f>
        <v>0</v>
      </c>
      <c r="F183" s="105">
        <f>F176*'Revised Summary'!F49</f>
        <v>0</v>
      </c>
      <c r="G183" s="105">
        <f>G176*'Revised Summary'!G49</f>
        <v>0</v>
      </c>
      <c r="H183" s="105">
        <f>H176*'Revised Summary'!H49</f>
        <v>0</v>
      </c>
      <c r="I183" s="105">
        <f>I176*'Revised Summary'!I49</f>
        <v>0</v>
      </c>
      <c r="J183" s="105">
        <f>J176*'Revised Summary'!J49</f>
        <v>0</v>
      </c>
      <c r="K183" s="105">
        <f>K176*'Revised Summary'!K49</f>
        <v>0</v>
      </c>
      <c r="L183" s="105">
        <f>L176*'Revised Summary'!L49</f>
        <v>0</v>
      </c>
      <c r="M183" s="105">
        <f>M176*'Revised Summary'!M49</f>
        <v>0</v>
      </c>
      <c r="N183" s="105">
        <f>N176*'Revised Summary'!N49</f>
        <v>0</v>
      </c>
      <c r="O183" s="215">
        <f>O176*'Revised Summary'!O49</f>
        <v>0</v>
      </c>
      <c r="P183" s="215">
        <f>P176*'Revised Summary'!P49</f>
        <v>0</v>
      </c>
      <c r="Q183" s="215">
        <f>Q176*'Revised Summary'!Q49</f>
        <v>0</v>
      </c>
      <c r="R183" s="215">
        <f>R176*'Revised Summary'!R49</f>
        <v>0</v>
      </c>
      <c r="S183" s="215">
        <f>S176*'Revised Summary'!S49</f>
        <v>0</v>
      </c>
      <c r="T183" s="215">
        <f>T176*'Revised Summary'!T49</f>
        <v>0</v>
      </c>
      <c r="U183" s="215">
        <f>U176*'Revised Summary'!U49</f>
        <v>0</v>
      </c>
      <c r="V183" s="215">
        <f>V176*'Revised Summary'!V49</f>
        <v>0</v>
      </c>
      <c r="W183" s="215">
        <f>W176*'Revised Summary'!W49</f>
        <v>0</v>
      </c>
      <c r="X183" s="215">
        <f>X176*'Revised Summary'!X49</f>
        <v>0</v>
      </c>
      <c r="Y183" s="215">
        <f>Y176*'Revised Summary'!Y49</f>
        <v>0</v>
      </c>
      <c r="Z183" s="215">
        <f>Z176*'Revised Summary'!Z49</f>
        <v>0</v>
      </c>
      <c r="AA183" s="215">
        <f>AA176*'Revised Summary'!AA49</f>
        <v>0</v>
      </c>
      <c r="AB183" s="215">
        <f>AB176*'Revised Summary'!AB49</f>
        <v>0</v>
      </c>
      <c r="AC183" s="215">
        <f>AC176*'Revised Summary'!AC49</f>
        <v>0</v>
      </c>
      <c r="AD183" s="215">
        <f>AD176*'Revised Summary'!AD49</f>
        <v>0</v>
      </c>
      <c r="AE183" s="215">
        <f>AE176*'Revised Summary'!AE49</f>
        <v>0</v>
      </c>
      <c r="AF183" s="215">
        <f>AF176*'Revised Summary'!AF49</f>
        <v>0</v>
      </c>
      <c r="AG183" s="215">
        <f>AG176*'Revised Summary'!AG49</f>
        <v>0</v>
      </c>
      <c r="AH183" s="215">
        <f>AH176*'Revised Summary'!AH49</f>
        <v>0</v>
      </c>
      <c r="AI183" s="215">
        <f>AI176*'Revised Summary'!AI49</f>
        <v>0</v>
      </c>
      <c r="AJ183" s="215">
        <f>AJ176*'Revised Summary'!AJ49</f>
        <v>0</v>
      </c>
      <c r="AK183" s="215">
        <f>AK176*'Revised Summary'!AK49</f>
        <v>0</v>
      </c>
      <c r="AL183" s="215">
        <f>AL176*'Revised Summary'!AL49</f>
        <v>0</v>
      </c>
      <c r="AM183" s="215">
        <f>AM176*'Revised Summary'!AM49</f>
        <v>0</v>
      </c>
      <c r="AN183" s="215">
        <f>AN176*'Revised Summary'!AN49</f>
        <v>0</v>
      </c>
      <c r="AO183" s="215">
        <f>AO176*'Revised Summary'!AO49</f>
        <v>0</v>
      </c>
      <c r="AP183" s="215">
        <f>AP176*'Revised Summary'!AP49</f>
        <v>0</v>
      </c>
      <c r="AQ183" s="215">
        <f>AQ176*'Revised Summary'!AQ49</f>
        <v>0</v>
      </c>
      <c r="AR183" s="215">
        <f>AR176*'Revised Summary'!AR49</f>
        <v>0</v>
      </c>
      <c r="AS183" s="215">
        <f>AS176*'Revised Summary'!AS49</f>
        <v>0</v>
      </c>
      <c r="AT183" s="215">
        <f>AT176*'Revised Summary'!AT49</f>
        <v>0</v>
      </c>
      <c r="AU183" s="215">
        <f>AU176*'Revised Summary'!AU49</f>
        <v>0</v>
      </c>
      <c r="AV183" s="215">
        <f>AV176*'Revised Summary'!AV49</f>
        <v>0</v>
      </c>
      <c r="AW183" s="215">
        <f>AW176*'Revised Summary'!AW49</f>
        <v>0</v>
      </c>
      <c r="AX183" s="215">
        <f>AX176*'Revised Summary'!AX49</f>
        <v>0</v>
      </c>
      <c r="AY183" s="215">
        <f>AY176*'Revised Summary'!AY49</f>
        <v>0</v>
      </c>
    </row>
    <row r="184" spans="1:51" x14ac:dyDescent="0.25">
      <c r="A184" s="99"/>
      <c r="B184" s="247" t="s">
        <v>133</v>
      </c>
      <c r="C184" s="106">
        <f>IFERROR(C182/C73,0)</f>
        <v>0</v>
      </c>
      <c r="D184" s="106">
        <f t="shared" ref="D184:AY184" si="128">IFERROR(D182/D73,0)</f>
        <v>0</v>
      </c>
      <c r="E184" s="106">
        <f t="shared" si="128"/>
        <v>0</v>
      </c>
      <c r="F184" s="106">
        <f t="shared" si="128"/>
        <v>0</v>
      </c>
      <c r="G184" s="106">
        <f t="shared" si="128"/>
        <v>0</v>
      </c>
      <c r="H184" s="106">
        <f t="shared" si="128"/>
        <v>0</v>
      </c>
      <c r="I184" s="106">
        <f t="shared" si="128"/>
        <v>0</v>
      </c>
      <c r="J184" s="106">
        <f t="shared" si="128"/>
        <v>0</v>
      </c>
      <c r="K184" s="106">
        <f t="shared" si="128"/>
        <v>0</v>
      </c>
      <c r="L184" s="106">
        <f t="shared" si="128"/>
        <v>0</v>
      </c>
      <c r="M184" s="106">
        <f t="shared" si="128"/>
        <v>0</v>
      </c>
      <c r="N184" s="106">
        <f t="shared" si="128"/>
        <v>0</v>
      </c>
      <c r="O184" s="216">
        <f t="shared" si="128"/>
        <v>0</v>
      </c>
      <c r="P184" s="216">
        <f t="shared" si="128"/>
        <v>0</v>
      </c>
      <c r="Q184" s="216">
        <f t="shared" si="128"/>
        <v>0</v>
      </c>
      <c r="R184" s="216">
        <f t="shared" si="128"/>
        <v>0</v>
      </c>
      <c r="S184" s="216">
        <f t="shared" si="128"/>
        <v>0</v>
      </c>
      <c r="T184" s="216">
        <f t="shared" si="128"/>
        <v>0</v>
      </c>
      <c r="U184" s="216">
        <f t="shared" si="128"/>
        <v>0</v>
      </c>
      <c r="V184" s="216">
        <f t="shared" si="128"/>
        <v>0</v>
      </c>
      <c r="W184" s="216">
        <f t="shared" si="128"/>
        <v>0</v>
      </c>
      <c r="X184" s="216">
        <f t="shared" si="128"/>
        <v>0</v>
      </c>
      <c r="Y184" s="216">
        <f t="shared" si="128"/>
        <v>0</v>
      </c>
      <c r="Z184" s="216">
        <f t="shared" si="128"/>
        <v>0</v>
      </c>
      <c r="AA184" s="216">
        <f t="shared" si="128"/>
        <v>0</v>
      </c>
      <c r="AB184" s="216">
        <f t="shared" si="128"/>
        <v>0</v>
      </c>
      <c r="AC184" s="216">
        <f t="shared" si="128"/>
        <v>0</v>
      </c>
      <c r="AD184" s="216">
        <f t="shared" si="128"/>
        <v>0</v>
      </c>
      <c r="AE184" s="216">
        <f t="shared" si="128"/>
        <v>0</v>
      </c>
      <c r="AF184" s="216">
        <f t="shared" si="128"/>
        <v>0</v>
      </c>
      <c r="AG184" s="216">
        <f t="shared" si="128"/>
        <v>0</v>
      </c>
      <c r="AH184" s="216">
        <f t="shared" si="128"/>
        <v>0</v>
      </c>
      <c r="AI184" s="216">
        <f t="shared" si="128"/>
        <v>0</v>
      </c>
      <c r="AJ184" s="216">
        <f t="shared" si="128"/>
        <v>0</v>
      </c>
      <c r="AK184" s="216">
        <f t="shared" si="128"/>
        <v>0</v>
      </c>
      <c r="AL184" s="216">
        <f t="shared" si="128"/>
        <v>0</v>
      </c>
      <c r="AM184" s="216">
        <f t="shared" si="128"/>
        <v>0</v>
      </c>
      <c r="AN184" s="216">
        <f t="shared" si="128"/>
        <v>0</v>
      </c>
      <c r="AO184" s="216">
        <f t="shared" si="128"/>
        <v>0</v>
      </c>
      <c r="AP184" s="216">
        <f t="shared" si="128"/>
        <v>0</v>
      </c>
      <c r="AQ184" s="216">
        <f t="shared" si="128"/>
        <v>0</v>
      </c>
      <c r="AR184" s="216">
        <f t="shared" si="128"/>
        <v>0</v>
      </c>
      <c r="AS184" s="216">
        <f t="shared" si="128"/>
        <v>0</v>
      </c>
      <c r="AT184" s="216">
        <f t="shared" si="128"/>
        <v>0</v>
      </c>
      <c r="AU184" s="216">
        <f t="shared" si="128"/>
        <v>0</v>
      </c>
      <c r="AV184" s="216">
        <f t="shared" si="128"/>
        <v>0</v>
      </c>
      <c r="AW184" s="216">
        <f t="shared" si="128"/>
        <v>0</v>
      </c>
      <c r="AX184" s="216">
        <f t="shared" si="128"/>
        <v>0</v>
      </c>
      <c r="AY184" s="216">
        <f t="shared" si="128"/>
        <v>0</v>
      </c>
    </row>
    <row r="185" spans="1:51" ht="15.75" thickBot="1" x14ac:dyDescent="0.3">
      <c r="A185" s="99"/>
      <c r="B185" s="79" t="s">
        <v>134</v>
      </c>
      <c r="C185" s="107">
        <f>IFERROR(C183/C73,0)</f>
        <v>0</v>
      </c>
      <c r="D185" s="107">
        <f t="shared" ref="D185:AY185" si="129">IFERROR(D183/D73,0)</f>
        <v>0</v>
      </c>
      <c r="E185" s="107">
        <f t="shared" si="129"/>
        <v>0</v>
      </c>
      <c r="F185" s="107">
        <f t="shared" si="129"/>
        <v>0</v>
      </c>
      <c r="G185" s="107">
        <f t="shared" si="129"/>
        <v>0</v>
      </c>
      <c r="H185" s="107">
        <f t="shared" si="129"/>
        <v>0</v>
      </c>
      <c r="I185" s="107">
        <f t="shared" si="129"/>
        <v>0</v>
      </c>
      <c r="J185" s="107">
        <f t="shared" si="129"/>
        <v>0</v>
      </c>
      <c r="K185" s="107">
        <f t="shared" si="129"/>
        <v>0</v>
      </c>
      <c r="L185" s="107">
        <f t="shared" si="129"/>
        <v>0</v>
      </c>
      <c r="M185" s="107">
        <f t="shared" si="129"/>
        <v>0</v>
      </c>
      <c r="N185" s="107">
        <f t="shared" si="129"/>
        <v>0</v>
      </c>
      <c r="O185" s="217">
        <f t="shared" si="129"/>
        <v>0</v>
      </c>
      <c r="P185" s="217">
        <f t="shared" si="129"/>
        <v>0</v>
      </c>
      <c r="Q185" s="217">
        <f t="shared" si="129"/>
        <v>0</v>
      </c>
      <c r="R185" s="217">
        <f t="shared" si="129"/>
        <v>0</v>
      </c>
      <c r="S185" s="217">
        <f t="shared" si="129"/>
        <v>0</v>
      </c>
      <c r="T185" s="217">
        <f t="shared" si="129"/>
        <v>0</v>
      </c>
      <c r="U185" s="217">
        <f t="shared" si="129"/>
        <v>0</v>
      </c>
      <c r="V185" s="217">
        <f t="shared" si="129"/>
        <v>0</v>
      </c>
      <c r="W185" s="217">
        <f t="shared" si="129"/>
        <v>0</v>
      </c>
      <c r="X185" s="217">
        <f t="shared" si="129"/>
        <v>0</v>
      </c>
      <c r="Y185" s="217">
        <f t="shared" si="129"/>
        <v>0</v>
      </c>
      <c r="Z185" s="217">
        <f t="shared" si="129"/>
        <v>0</v>
      </c>
      <c r="AA185" s="217">
        <f t="shared" si="129"/>
        <v>0</v>
      </c>
      <c r="AB185" s="217">
        <f t="shared" si="129"/>
        <v>0</v>
      </c>
      <c r="AC185" s="217">
        <f t="shared" si="129"/>
        <v>0</v>
      </c>
      <c r="AD185" s="217">
        <f t="shared" si="129"/>
        <v>0</v>
      </c>
      <c r="AE185" s="217">
        <f t="shared" si="129"/>
        <v>0</v>
      </c>
      <c r="AF185" s="217">
        <f t="shared" si="129"/>
        <v>0</v>
      </c>
      <c r="AG185" s="217">
        <f t="shared" si="129"/>
        <v>0</v>
      </c>
      <c r="AH185" s="217">
        <f t="shared" si="129"/>
        <v>0</v>
      </c>
      <c r="AI185" s="217">
        <f t="shared" si="129"/>
        <v>0</v>
      </c>
      <c r="AJ185" s="217">
        <f t="shared" si="129"/>
        <v>0</v>
      </c>
      <c r="AK185" s="217">
        <f t="shared" si="129"/>
        <v>0</v>
      </c>
      <c r="AL185" s="217">
        <f t="shared" si="129"/>
        <v>0</v>
      </c>
      <c r="AM185" s="217">
        <f t="shared" si="129"/>
        <v>0</v>
      </c>
      <c r="AN185" s="217">
        <f t="shared" si="129"/>
        <v>0</v>
      </c>
      <c r="AO185" s="217">
        <f t="shared" si="129"/>
        <v>0</v>
      </c>
      <c r="AP185" s="217">
        <f t="shared" si="129"/>
        <v>0</v>
      </c>
      <c r="AQ185" s="217">
        <f t="shared" si="129"/>
        <v>0</v>
      </c>
      <c r="AR185" s="217">
        <f t="shared" si="129"/>
        <v>0</v>
      </c>
      <c r="AS185" s="217">
        <f t="shared" si="129"/>
        <v>0</v>
      </c>
      <c r="AT185" s="217">
        <f t="shared" si="129"/>
        <v>0</v>
      </c>
      <c r="AU185" s="217">
        <f t="shared" si="129"/>
        <v>0</v>
      </c>
      <c r="AV185" s="217">
        <f t="shared" si="129"/>
        <v>0</v>
      </c>
      <c r="AW185" s="217">
        <f t="shared" si="129"/>
        <v>0</v>
      </c>
      <c r="AX185" s="217">
        <f t="shared" si="129"/>
        <v>0</v>
      </c>
      <c r="AY185" s="217">
        <f t="shared" si="129"/>
        <v>0</v>
      </c>
    </row>
    <row r="186" spans="1:51" ht="15.75" thickBot="1" x14ac:dyDescent="0.3">
      <c r="A186" s="99"/>
      <c r="B186" s="254" t="s">
        <v>135</v>
      </c>
      <c r="C186" s="109">
        <f>C184+C185</f>
        <v>0</v>
      </c>
      <c r="D186" s="109">
        <f t="shared" ref="D186:AY186" si="130">D184+D185</f>
        <v>0</v>
      </c>
      <c r="E186" s="110">
        <f t="shared" si="130"/>
        <v>0</v>
      </c>
      <c r="F186" s="110">
        <f t="shared" si="130"/>
        <v>0</v>
      </c>
      <c r="G186" s="110">
        <f t="shared" si="130"/>
        <v>0</v>
      </c>
      <c r="H186" s="110">
        <f t="shared" si="130"/>
        <v>0</v>
      </c>
      <c r="I186" s="110">
        <f t="shared" si="130"/>
        <v>0</v>
      </c>
      <c r="J186" s="110">
        <f t="shared" si="130"/>
        <v>0</v>
      </c>
      <c r="K186" s="110">
        <f t="shared" si="130"/>
        <v>0</v>
      </c>
      <c r="L186" s="110">
        <f t="shared" si="130"/>
        <v>0</v>
      </c>
      <c r="M186" s="111">
        <f t="shared" si="130"/>
        <v>0</v>
      </c>
      <c r="N186" s="120">
        <f t="shared" si="130"/>
        <v>0</v>
      </c>
      <c r="O186" s="218">
        <f t="shared" si="130"/>
        <v>0</v>
      </c>
      <c r="P186" s="218">
        <f t="shared" si="130"/>
        <v>0</v>
      </c>
      <c r="Q186" s="219">
        <f t="shared" si="130"/>
        <v>0</v>
      </c>
      <c r="R186" s="219">
        <f t="shared" si="130"/>
        <v>0</v>
      </c>
      <c r="S186" s="219">
        <f t="shared" si="130"/>
        <v>0</v>
      </c>
      <c r="T186" s="219">
        <f t="shared" si="130"/>
        <v>0</v>
      </c>
      <c r="U186" s="219">
        <f t="shared" si="130"/>
        <v>0</v>
      </c>
      <c r="V186" s="219">
        <f t="shared" si="130"/>
        <v>0</v>
      </c>
      <c r="W186" s="219">
        <f t="shared" si="130"/>
        <v>0</v>
      </c>
      <c r="X186" s="219">
        <f t="shared" si="130"/>
        <v>0</v>
      </c>
      <c r="Y186" s="233">
        <f t="shared" si="130"/>
        <v>0</v>
      </c>
      <c r="Z186" s="233">
        <f t="shared" si="130"/>
        <v>0</v>
      </c>
      <c r="AA186" s="218">
        <f t="shared" si="130"/>
        <v>0</v>
      </c>
      <c r="AB186" s="218">
        <f t="shared" si="130"/>
        <v>0</v>
      </c>
      <c r="AC186" s="219">
        <f t="shared" si="130"/>
        <v>0</v>
      </c>
      <c r="AD186" s="219">
        <f t="shared" si="130"/>
        <v>0</v>
      </c>
      <c r="AE186" s="219">
        <f t="shared" si="130"/>
        <v>0</v>
      </c>
      <c r="AF186" s="219">
        <f t="shared" si="130"/>
        <v>0</v>
      </c>
      <c r="AG186" s="219">
        <f t="shared" si="130"/>
        <v>0</v>
      </c>
      <c r="AH186" s="219">
        <f t="shared" si="130"/>
        <v>0</v>
      </c>
      <c r="AI186" s="219">
        <f t="shared" si="130"/>
        <v>0</v>
      </c>
      <c r="AJ186" s="219">
        <f t="shared" si="130"/>
        <v>0</v>
      </c>
      <c r="AK186" s="233">
        <f t="shared" si="130"/>
        <v>0</v>
      </c>
      <c r="AL186" s="233">
        <f t="shared" si="130"/>
        <v>0</v>
      </c>
      <c r="AM186" s="218">
        <f t="shared" si="130"/>
        <v>0</v>
      </c>
      <c r="AN186" s="218">
        <f t="shared" si="130"/>
        <v>0</v>
      </c>
      <c r="AO186" s="219">
        <f t="shared" si="130"/>
        <v>0</v>
      </c>
      <c r="AP186" s="219">
        <f t="shared" si="130"/>
        <v>0</v>
      </c>
      <c r="AQ186" s="219">
        <f t="shared" si="130"/>
        <v>0</v>
      </c>
      <c r="AR186" s="219">
        <f t="shared" si="130"/>
        <v>0</v>
      </c>
      <c r="AS186" s="219">
        <f t="shared" si="130"/>
        <v>0</v>
      </c>
      <c r="AT186" s="219">
        <f t="shared" si="130"/>
        <v>0</v>
      </c>
      <c r="AU186" s="219">
        <f t="shared" si="130"/>
        <v>0</v>
      </c>
      <c r="AV186" s="219">
        <f t="shared" si="130"/>
        <v>0</v>
      </c>
      <c r="AW186" s="233">
        <f t="shared" si="130"/>
        <v>0</v>
      </c>
      <c r="AX186" s="233">
        <f t="shared" si="130"/>
        <v>0</v>
      </c>
      <c r="AY186" s="218">
        <f t="shared" si="130"/>
        <v>0</v>
      </c>
    </row>
    <row r="187" spans="1:51" ht="15.75" thickBot="1" x14ac:dyDescent="0.3">
      <c r="A187" s="99"/>
      <c r="B187" s="99"/>
      <c r="C187" s="102"/>
      <c r="D187" s="102"/>
      <c r="E187" s="102"/>
      <c r="F187" s="102"/>
      <c r="G187" s="102"/>
      <c r="H187" s="102"/>
      <c r="I187" s="102"/>
      <c r="J187" s="102"/>
      <c r="K187" s="102"/>
      <c r="L187" s="102"/>
      <c r="M187" s="102"/>
      <c r="N187" s="102"/>
      <c r="O187" s="102"/>
      <c r="P187" s="102"/>
      <c r="Q187" s="102"/>
      <c r="R187" s="102"/>
      <c r="S187" s="102"/>
      <c r="T187" s="102"/>
      <c r="U187" s="102"/>
      <c r="V187" s="102"/>
      <c r="W187" s="102"/>
      <c r="X187" s="102"/>
      <c r="Y187" s="102"/>
      <c r="Z187" s="102"/>
      <c r="AA187" s="102"/>
      <c r="AB187" s="102"/>
      <c r="AC187" s="102"/>
      <c r="AD187" s="102"/>
      <c r="AE187" s="102"/>
      <c r="AF187" s="102"/>
      <c r="AG187" s="102"/>
      <c r="AH187" s="102"/>
      <c r="AI187" s="102"/>
      <c r="AJ187" s="102"/>
      <c r="AK187" s="102"/>
      <c r="AL187" s="102"/>
      <c r="AM187" s="102"/>
      <c r="AN187" s="102"/>
      <c r="AO187" s="102"/>
      <c r="AP187" s="102"/>
      <c r="AQ187" s="102"/>
      <c r="AR187" s="102"/>
      <c r="AS187" s="102"/>
      <c r="AT187" s="102"/>
      <c r="AU187" s="102"/>
      <c r="AV187" s="102"/>
      <c r="AW187" s="102"/>
      <c r="AX187" s="102"/>
      <c r="AY187" s="102"/>
    </row>
    <row r="188" spans="1:51" ht="15.75" thickBot="1" x14ac:dyDescent="0.3">
      <c r="A188" s="99"/>
      <c r="B188" s="253" t="s">
        <v>37</v>
      </c>
      <c r="C188" s="146">
        <f>C$4</f>
        <v>44197</v>
      </c>
      <c r="D188" s="146">
        <f t="shared" ref="D188:AY188" si="131">D$4</f>
        <v>44228</v>
      </c>
      <c r="E188" s="146">
        <f t="shared" si="131"/>
        <v>44256</v>
      </c>
      <c r="F188" s="146">
        <f t="shared" si="131"/>
        <v>44287</v>
      </c>
      <c r="G188" s="146">
        <f t="shared" si="131"/>
        <v>44317</v>
      </c>
      <c r="H188" s="146">
        <f t="shared" si="131"/>
        <v>44348</v>
      </c>
      <c r="I188" s="146">
        <f t="shared" si="131"/>
        <v>44378</v>
      </c>
      <c r="J188" s="146">
        <f t="shared" si="131"/>
        <v>44409</v>
      </c>
      <c r="K188" s="146">
        <f t="shared" si="131"/>
        <v>44440</v>
      </c>
      <c r="L188" s="146">
        <f t="shared" si="131"/>
        <v>44470</v>
      </c>
      <c r="M188" s="146">
        <f t="shared" si="131"/>
        <v>44501</v>
      </c>
      <c r="N188" s="146">
        <f t="shared" si="131"/>
        <v>44531</v>
      </c>
      <c r="O188" s="146">
        <f t="shared" si="131"/>
        <v>44562</v>
      </c>
      <c r="P188" s="146">
        <f t="shared" si="131"/>
        <v>44593</v>
      </c>
      <c r="Q188" s="146">
        <f t="shared" si="131"/>
        <v>44621</v>
      </c>
      <c r="R188" s="146">
        <f t="shared" si="131"/>
        <v>44652</v>
      </c>
      <c r="S188" s="146">
        <f t="shared" si="131"/>
        <v>44682</v>
      </c>
      <c r="T188" s="146">
        <f t="shared" si="131"/>
        <v>44713</v>
      </c>
      <c r="U188" s="146">
        <f t="shared" si="131"/>
        <v>44743</v>
      </c>
      <c r="V188" s="146">
        <f t="shared" si="131"/>
        <v>44774</v>
      </c>
      <c r="W188" s="146">
        <f t="shared" si="131"/>
        <v>44805</v>
      </c>
      <c r="X188" s="146">
        <f t="shared" si="131"/>
        <v>44835</v>
      </c>
      <c r="Y188" s="146">
        <f t="shared" si="131"/>
        <v>44866</v>
      </c>
      <c r="Z188" s="146">
        <f t="shared" si="131"/>
        <v>44896</v>
      </c>
      <c r="AA188" s="146">
        <f t="shared" si="131"/>
        <v>44927</v>
      </c>
      <c r="AB188" s="146">
        <f t="shared" si="131"/>
        <v>44958</v>
      </c>
      <c r="AC188" s="146">
        <f t="shared" si="131"/>
        <v>44986</v>
      </c>
      <c r="AD188" s="146">
        <f t="shared" si="131"/>
        <v>45017</v>
      </c>
      <c r="AE188" s="146">
        <f t="shared" si="131"/>
        <v>45047</v>
      </c>
      <c r="AF188" s="146">
        <f t="shared" si="131"/>
        <v>45078</v>
      </c>
      <c r="AG188" s="146">
        <f t="shared" si="131"/>
        <v>45108</v>
      </c>
      <c r="AH188" s="146">
        <f t="shared" si="131"/>
        <v>45139</v>
      </c>
      <c r="AI188" s="146">
        <f t="shared" si="131"/>
        <v>45170</v>
      </c>
      <c r="AJ188" s="146">
        <f t="shared" si="131"/>
        <v>45200</v>
      </c>
      <c r="AK188" s="146">
        <f t="shared" si="131"/>
        <v>45231</v>
      </c>
      <c r="AL188" s="146">
        <f t="shared" si="131"/>
        <v>45261</v>
      </c>
      <c r="AM188" s="146">
        <f t="shared" si="131"/>
        <v>45292</v>
      </c>
      <c r="AN188" s="146">
        <f t="shared" si="131"/>
        <v>45323</v>
      </c>
      <c r="AO188" s="146">
        <f t="shared" si="131"/>
        <v>45352</v>
      </c>
      <c r="AP188" s="146">
        <f t="shared" si="131"/>
        <v>45383</v>
      </c>
      <c r="AQ188" s="146">
        <f t="shared" si="131"/>
        <v>45413</v>
      </c>
      <c r="AR188" s="146">
        <f t="shared" si="131"/>
        <v>45444</v>
      </c>
      <c r="AS188" s="146">
        <f t="shared" si="131"/>
        <v>45474</v>
      </c>
      <c r="AT188" s="146">
        <f t="shared" si="131"/>
        <v>45505</v>
      </c>
      <c r="AU188" s="146">
        <f t="shared" si="131"/>
        <v>45536</v>
      </c>
      <c r="AV188" s="146">
        <f t="shared" si="131"/>
        <v>45566</v>
      </c>
      <c r="AW188" s="146">
        <f t="shared" si="131"/>
        <v>45597</v>
      </c>
      <c r="AX188" s="146">
        <f t="shared" si="131"/>
        <v>45627</v>
      </c>
      <c r="AY188" s="146">
        <f t="shared" si="131"/>
        <v>45658</v>
      </c>
    </row>
    <row r="189" spans="1:51" x14ac:dyDescent="0.25">
      <c r="A189" s="99"/>
      <c r="B189" s="247" t="s">
        <v>136</v>
      </c>
      <c r="C189" s="112">
        <f>C157*'Revised Summary'!C50</f>
        <v>0</v>
      </c>
      <c r="D189" s="112">
        <f>D157*'Revised Summary'!D50</f>
        <v>0</v>
      </c>
      <c r="E189" s="112">
        <f>E157*'Revised Summary'!E50</f>
        <v>0</v>
      </c>
      <c r="F189" s="112">
        <f>F157*'Revised Summary'!F50</f>
        <v>0</v>
      </c>
      <c r="G189" s="112">
        <f>G157*'Revised Summary'!G50</f>
        <v>0</v>
      </c>
      <c r="H189" s="112">
        <f>H157*'Revised Summary'!H50</f>
        <v>0</v>
      </c>
      <c r="I189" s="112">
        <f>I157*'Revised Summary'!I50</f>
        <v>0</v>
      </c>
      <c r="J189" s="112">
        <f>J157*'Revised Summary'!J50</f>
        <v>0</v>
      </c>
      <c r="K189" s="112">
        <f>K157*'Revised Summary'!K50</f>
        <v>0</v>
      </c>
      <c r="L189" s="112">
        <f>L157*'Revised Summary'!L50</f>
        <v>0</v>
      </c>
      <c r="M189" s="112">
        <f>M157*'Revised Summary'!M50</f>
        <v>0</v>
      </c>
      <c r="N189" s="112">
        <f>N157*'Revised Summary'!N50</f>
        <v>0</v>
      </c>
      <c r="O189" s="221">
        <f>O157*'Revised Summary'!O50</f>
        <v>0</v>
      </c>
      <c r="P189" s="221">
        <f>P157*'Revised Summary'!P50</f>
        <v>0</v>
      </c>
      <c r="Q189" s="221">
        <f>Q157*'Revised Summary'!Q50</f>
        <v>0</v>
      </c>
      <c r="R189" s="221">
        <f>R157*'Revised Summary'!R50</f>
        <v>0</v>
      </c>
      <c r="S189" s="221">
        <f>S157*'Revised Summary'!S50</f>
        <v>0</v>
      </c>
      <c r="T189" s="221">
        <f>T157*'Revised Summary'!T50</f>
        <v>0</v>
      </c>
      <c r="U189" s="221">
        <f>U157*'Revised Summary'!U50</f>
        <v>0</v>
      </c>
      <c r="V189" s="221">
        <f>V157*'Revised Summary'!V50</f>
        <v>0</v>
      </c>
      <c r="W189" s="221">
        <f>W157*'Revised Summary'!W50</f>
        <v>0</v>
      </c>
      <c r="X189" s="221">
        <f>X157*'Revised Summary'!X50</f>
        <v>0</v>
      </c>
      <c r="Y189" s="221">
        <f>Y157*'Revised Summary'!Y50</f>
        <v>0</v>
      </c>
      <c r="Z189" s="221">
        <f>Z157*'Revised Summary'!Z50</f>
        <v>0</v>
      </c>
      <c r="AA189" s="221">
        <f>AA157*'Revised Summary'!AA50</f>
        <v>0</v>
      </c>
      <c r="AB189" s="221">
        <f>AB157*'Revised Summary'!AB50</f>
        <v>0</v>
      </c>
      <c r="AC189" s="221">
        <f>AC157*'Revised Summary'!AC50</f>
        <v>0</v>
      </c>
      <c r="AD189" s="221">
        <f>AD157*'Revised Summary'!AD50</f>
        <v>0</v>
      </c>
      <c r="AE189" s="221">
        <f>AE157*'Revised Summary'!AE50</f>
        <v>0</v>
      </c>
      <c r="AF189" s="221">
        <f>AF157*'Revised Summary'!AF50</f>
        <v>0</v>
      </c>
      <c r="AG189" s="221">
        <f>AG157*'Revised Summary'!AG50</f>
        <v>0</v>
      </c>
      <c r="AH189" s="221">
        <f>AH157*'Revised Summary'!AH50</f>
        <v>0</v>
      </c>
      <c r="AI189" s="221">
        <f>AI157*'Revised Summary'!AI50</f>
        <v>0</v>
      </c>
      <c r="AJ189" s="221">
        <f>AJ157*'Revised Summary'!AJ50</f>
        <v>0</v>
      </c>
      <c r="AK189" s="221">
        <f>AK157*'Revised Summary'!AK50</f>
        <v>0</v>
      </c>
      <c r="AL189" s="221">
        <f>AL157*'Revised Summary'!AL50</f>
        <v>0</v>
      </c>
      <c r="AM189" s="221">
        <f>AM157*'Revised Summary'!AM50</f>
        <v>0</v>
      </c>
      <c r="AN189" s="221">
        <f>AN157*'Revised Summary'!AN50</f>
        <v>0</v>
      </c>
      <c r="AO189" s="221">
        <f>AO157*'Revised Summary'!AO50</f>
        <v>0</v>
      </c>
      <c r="AP189" s="221">
        <f>AP157*'Revised Summary'!AP50</f>
        <v>0</v>
      </c>
      <c r="AQ189" s="221">
        <f>AQ157*'Revised Summary'!AQ50</f>
        <v>0</v>
      </c>
      <c r="AR189" s="221">
        <f>AR157*'Revised Summary'!AR50</f>
        <v>0</v>
      </c>
      <c r="AS189" s="221">
        <f>AS157*'Revised Summary'!AS50</f>
        <v>0</v>
      </c>
      <c r="AT189" s="221">
        <f>AT157*'Revised Summary'!AT50</f>
        <v>0</v>
      </c>
      <c r="AU189" s="221">
        <f>AU157*'Revised Summary'!AU50</f>
        <v>0</v>
      </c>
      <c r="AV189" s="221">
        <f>AV157*'Revised Summary'!AV50</f>
        <v>0</v>
      </c>
      <c r="AW189" s="221">
        <f>AW157*'Revised Summary'!AW50</f>
        <v>0</v>
      </c>
      <c r="AX189" s="221">
        <f>AX157*'Revised Summary'!AX50</f>
        <v>0</v>
      </c>
      <c r="AY189" s="221">
        <f>AY157*'Revised Summary'!AY50</f>
        <v>0</v>
      </c>
    </row>
    <row r="190" spans="1:51" ht="15.75" thickBot="1" x14ac:dyDescent="0.3">
      <c r="A190" s="99"/>
      <c r="B190" s="79" t="s">
        <v>137</v>
      </c>
      <c r="C190" s="105">
        <f>C176*'Revised Summary'!C50</f>
        <v>0</v>
      </c>
      <c r="D190" s="105">
        <f>D176*'Revised Summary'!D50</f>
        <v>0</v>
      </c>
      <c r="E190" s="105">
        <f>E176*'Revised Summary'!E50</f>
        <v>0</v>
      </c>
      <c r="F190" s="105">
        <f>F176*'Revised Summary'!F50</f>
        <v>0</v>
      </c>
      <c r="G190" s="105">
        <f>G176*'Revised Summary'!G50</f>
        <v>0</v>
      </c>
      <c r="H190" s="105">
        <f>H176*'Revised Summary'!H50</f>
        <v>0</v>
      </c>
      <c r="I190" s="105">
        <f>I176*'Revised Summary'!I50</f>
        <v>0</v>
      </c>
      <c r="J190" s="105">
        <f>J176*'Revised Summary'!J50</f>
        <v>0</v>
      </c>
      <c r="K190" s="105">
        <f>K176*'Revised Summary'!K50</f>
        <v>0</v>
      </c>
      <c r="L190" s="105">
        <f>L176*'Revised Summary'!L50</f>
        <v>0</v>
      </c>
      <c r="M190" s="105">
        <f>M176*'Revised Summary'!M50</f>
        <v>0</v>
      </c>
      <c r="N190" s="105">
        <f>N176*'Revised Summary'!N50</f>
        <v>0</v>
      </c>
      <c r="O190" s="215">
        <f>O176*'Revised Summary'!O50</f>
        <v>0</v>
      </c>
      <c r="P190" s="215">
        <f>P176*'Revised Summary'!P50</f>
        <v>0</v>
      </c>
      <c r="Q190" s="215">
        <f>Q176*'Revised Summary'!Q50</f>
        <v>0</v>
      </c>
      <c r="R190" s="215">
        <f>R176*'Revised Summary'!R50</f>
        <v>0</v>
      </c>
      <c r="S190" s="215">
        <f>S176*'Revised Summary'!S50</f>
        <v>0</v>
      </c>
      <c r="T190" s="215">
        <f>T176*'Revised Summary'!T50</f>
        <v>0</v>
      </c>
      <c r="U190" s="215">
        <f>U176*'Revised Summary'!U50</f>
        <v>0</v>
      </c>
      <c r="V190" s="215">
        <f>V176*'Revised Summary'!V50</f>
        <v>0</v>
      </c>
      <c r="W190" s="215">
        <f>W176*'Revised Summary'!W50</f>
        <v>0</v>
      </c>
      <c r="X190" s="215">
        <f>X176*'Revised Summary'!X50</f>
        <v>0</v>
      </c>
      <c r="Y190" s="215">
        <f>Y176*'Revised Summary'!Y50</f>
        <v>0</v>
      </c>
      <c r="Z190" s="215">
        <f>Z176*'Revised Summary'!Z50</f>
        <v>0</v>
      </c>
      <c r="AA190" s="215">
        <f>AA176*'Revised Summary'!AA50</f>
        <v>0</v>
      </c>
      <c r="AB190" s="215">
        <f>AB176*'Revised Summary'!AB50</f>
        <v>0</v>
      </c>
      <c r="AC190" s="215">
        <f>AC176*'Revised Summary'!AC50</f>
        <v>0</v>
      </c>
      <c r="AD190" s="215">
        <f>AD176*'Revised Summary'!AD50</f>
        <v>0</v>
      </c>
      <c r="AE190" s="215">
        <f>AE176*'Revised Summary'!AE50</f>
        <v>0</v>
      </c>
      <c r="AF190" s="215">
        <f>AF176*'Revised Summary'!AF50</f>
        <v>0</v>
      </c>
      <c r="AG190" s="215">
        <f>AG176*'Revised Summary'!AG50</f>
        <v>0</v>
      </c>
      <c r="AH190" s="215">
        <f>AH176*'Revised Summary'!AH50</f>
        <v>0</v>
      </c>
      <c r="AI190" s="215">
        <f>AI176*'Revised Summary'!AI50</f>
        <v>0</v>
      </c>
      <c r="AJ190" s="215">
        <f>AJ176*'Revised Summary'!AJ50</f>
        <v>0</v>
      </c>
      <c r="AK190" s="215">
        <f>AK176*'Revised Summary'!AK50</f>
        <v>0</v>
      </c>
      <c r="AL190" s="215">
        <f>AL176*'Revised Summary'!AL50</f>
        <v>0</v>
      </c>
      <c r="AM190" s="215">
        <f>AM176*'Revised Summary'!AM50</f>
        <v>0</v>
      </c>
      <c r="AN190" s="215">
        <f>AN176*'Revised Summary'!AN50</f>
        <v>0</v>
      </c>
      <c r="AO190" s="215">
        <f>AO176*'Revised Summary'!AO50</f>
        <v>0</v>
      </c>
      <c r="AP190" s="215">
        <f>AP176*'Revised Summary'!AP50</f>
        <v>0</v>
      </c>
      <c r="AQ190" s="215">
        <f>AQ176*'Revised Summary'!AQ50</f>
        <v>0</v>
      </c>
      <c r="AR190" s="215">
        <f>AR176*'Revised Summary'!AR50</f>
        <v>0</v>
      </c>
      <c r="AS190" s="215">
        <f>AS176*'Revised Summary'!AS50</f>
        <v>0</v>
      </c>
      <c r="AT190" s="215">
        <f>AT176*'Revised Summary'!AT50</f>
        <v>0</v>
      </c>
      <c r="AU190" s="215">
        <f>AU176*'Revised Summary'!AU50</f>
        <v>0</v>
      </c>
      <c r="AV190" s="215">
        <f>AV176*'Revised Summary'!AV50</f>
        <v>0</v>
      </c>
      <c r="AW190" s="215">
        <f>AW176*'Revised Summary'!AW50</f>
        <v>0</v>
      </c>
      <c r="AX190" s="215">
        <f>AX176*'Revised Summary'!AX50</f>
        <v>0</v>
      </c>
      <c r="AY190" s="215">
        <f>AY176*'Revised Summary'!AY50</f>
        <v>0</v>
      </c>
    </row>
    <row r="191" spans="1:51" x14ac:dyDescent="0.25">
      <c r="A191" s="99"/>
      <c r="B191" s="247" t="s">
        <v>138</v>
      </c>
      <c r="C191" s="106">
        <f>IFERROR(C189/C73,0)</f>
        <v>0</v>
      </c>
      <c r="D191" s="106">
        <f t="shared" ref="D191:AY191" si="132">IFERROR(D189/D73,0)</f>
        <v>0</v>
      </c>
      <c r="E191" s="106">
        <f t="shared" si="132"/>
        <v>0</v>
      </c>
      <c r="F191" s="106">
        <f t="shared" si="132"/>
        <v>0</v>
      </c>
      <c r="G191" s="106">
        <f t="shared" si="132"/>
        <v>0</v>
      </c>
      <c r="H191" s="106">
        <f t="shared" si="132"/>
        <v>0</v>
      </c>
      <c r="I191" s="106">
        <f t="shared" si="132"/>
        <v>0</v>
      </c>
      <c r="J191" s="106">
        <f t="shared" si="132"/>
        <v>0</v>
      </c>
      <c r="K191" s="106">
        <f t="shared" si="132"/>
        <v>0</v>
      </c>
      <c r="L191" s="106">
        <f t="shared" si="132"/>
        <v>0</v>
      </c>
      <c r="M191" s="106">
        <f t="shared" si="132"/>
        <v>0</v>
      </c>
      <c r="N191" s="106">
        <f t="shared" si="132"/>
        <v>0</v>
      </c>
      <c r="O191" s="216">
        <f t="shared" si="132"/>
        <v>0</v>
      </c>
      <c r="P191" s="216">
        <f t="shared" si="132"/>
        <v>0</v>
      </c>
      <c r="Q191" s="216">
        <f t="shared" si="132"/>
        <v>0</v>
      </c>
      <c r="R191" s="216">
        <f t="shared" si="132"/>
        <v>0</v>
      </c>
      <c r="S191" s="216">
        <f t="shared" si="132"/>
        <v>0</v>
      </c>
      <c r="T191" s="216">
        <f t="shared" si="132"/>
        <v>0</v>
      </c>
      <c r="U191" s="216">
        <f t="shared" si="132"/>
        <v>0</v>
      </c>
      <c r="V191" s="216">
        <f t="shared" si="132"/>
        <v>0</v>
      </c>
      <c r="W191" s="216">
        <f t="shared" si="132"/>
        <v>0</v>
      </c>
      <c r="X191" s="216">
        <f t="shared" si="132"/>
        <v>0</v>
      </c>
      <c r="Y191" s="216">
        <f t="shared" si="132"/>
        <v>0</v>
      </c>
      <c r="Z191" s="216">
        <f t="shared" si="132"/>
        <v>0</v>
      </c>
      <c r="AA191" s="216">
        <f t="shared" si="132"/>
        <v>0</v>
      </c>
      <c r="AB191" s="216">
        <f t="shared" si="132"/>
        <v>0</v>
      </c>
      <c r="AC191" s="216">
        <f t="shared" si="132"/>
        <v>0</v>
      </c>
      <c r="AD191" s="216">
        <f t="shared" si="132"/>
        <v>0</v>
      </c>
      <c r="AE191" s="216">
        <f t="shared" si="132"/>
        <v>0</v>
      </c>
      <c r="AF191" s="216">
        <f t="shared" si="132"/>
        <v>0</v>
      </c>
      <c r="AG191" s="216">
        <f t="shared" si="132"/>
        <v>0</v>
      </c>
      <c r="AH191" s="216">
        <f t="shared" si="132"/>
        <v>0</v>
      </c>
      <c r="AI191" s="216">
        <f t="shared" si="132"/>
        <v>0</v>
      </c>
      <c r="AJ191" s="216">
        <f t="shared" si="132"/>
        <v>0</v>
      </c>
      <c r="AK191" s="216">
        <f t="shared" si="132"/>
        <v>0</v>
      </c>
      <c r="AL191" s="216">
        <f t="shared" si="132"/>
        <v>0</v>
      </c>
      <c r="AM191" s="216">
        <f t="shared" si="132"/>
        <v>0</v>
      </c>
      <c r="AN191" s="216">
        <f t="shared" si="132"/>
        <v>0</v>
      </c>
      <c r="AO191" s="216">
        <f t="shared" si="132"/>
        <v>0</v>
      </c>
      <c r="AP191" s="216">
        <f t="shared" si="132"/>
        <v>0</v>
      </c>
      <c r="AQ191" s="216">
        <f t="shared" si="132"/>
        <v>0</v>
      </c>
      <c r="AR191" s="216">
        <f t="shared" si="132"/>
        <v>0</v>
      </c>
      <c r="AS191" s="216">
        <f t="shared" si="132"/>
        <v>0</v>
      </c>
      <c r="AT191" s="216">
        <f t="shared" si="132"/>
        <v>0</v>
      </c>
      <c r="AU191" s="216">
        <f t="shared" si="132"/>
        <v>0</v>
      </c>
      <c r="AV191" s="216">
        <f t="shared" si="132"/>
        <v>0</v>
      </c>
      <c r="AW191" s="216">
        <f t="shared" si="132"/>
        <v>0</v>
      </c>
      <c r="AX191" s="216">
        <f t="shared" si="132"/>
        <v>0</v>
      </c>
      <c r="AY191" s="216">
        <f t="shared" si="132"/>
        <v>0</v>
      </c>
    </row>
    <row r="192" spans="1:51" ht="15.75" thickBot="1" x14ac:dyDescent="0.3">
      <c r="A192" s="99"/>
      <c r="B192" s="79" t="s">
        <v>139</v>
      </c>
      <c r="C192" s="107">
        <f>IFERROR(C190/C73,0)</f>
        <v>0</v>
      </c>
      <c r="D192" s="107">
        <f t="shared" ref="D192:AY192" si="133">IFERROR(D190/D73,0)</f>
        <v>0</v>
      </c>
      <c r="E192" s="107">
        <f t="shared" si="133"/>
        <v>0</v>
      </c>
      <c r="F192" s="107">
        <f t="shared" si="133"/>
        <v>0</v>
      </c>
      <c r="G192" s="107">
        <f t="shared" si="133"/>
        <v>0</v>
      </c>
      <c r="H192" s="107">
        <f t="shared" si="133"/>
        <v>0</v>
      </c>
      <c r="I192" s="107">
        <f t="shared" si="133"/>
        <v>0</v>
      </c>
      <c r="J192" s="107">
        <f t="shared" si="133"/>
        <v>0</v>
      </c>
      <c r="K192" s="107">
        <f t="shared" si="133"/>
        <v>0</v>
      </c>
      <c r="L192" s="107">
        <f t="shared" si="133"/>
        <v>0</v>
      </c>
      <c r="M192" s="107">
        <f t="shared" si="133"/>
        <v>0</v>
      </c>
      <c r="N192" s="107">
        <f t="shared" si="133"/>
        <v>0</v>
      </c>
      <c r="O192" s="217">
        <f t="shared" si="133"/>
        <v>0</v>
      </c>
      <c r="P192" s="217">
        <f t="shared" si="133"/>
        <v>0</v>
      </c>
      <c r="Q192" s="217">
        <f t="shared" si="133"/>
        <v>0</v>
      </c>
      <c r="R192" s="217">
        <f t="shared" si="133"/>
        <v>0</v>
      </c>
      <c r="S192" s="217">
        <f t="shared" si="133"/>
        <v>0</v>
      </c>
      <c r="T192" s="217">
        <f t="shared" si="133"/>
        <v>0</v>
      </c>
      <c r="U192" s="217">
        <f t="shared" si="133"/>
        <v>0</v>
      </c>
      <c r="V192" s="217">
        <f t="shared" si="133"/>
        <v>0</v>
      </c>
      <c r="W192" s="217">
        <f t="shared" si="133"/>
        <v>0</v>
      </c>
      <c r="X192" s="217">
        <f t="shared" si="133"/>
        <v>0</v>
      </c>
      <c r="Y192" s="217">
        <f t="shared" si="133"/>
        <v>0</v>
      </c>
      <c r="Z192" s="217">
        <f t="shared" si="133"/>
        <v>0</v>
      </c>
      <c r="AA192" s="217">
        <f t="shared" si="133"/>
        <v>0</v>
      </c>
      <c r="AB192" s="217">
        <f t="shared" si="133"/>
        <v>0</v>
      </c>
      <c r="AC192" s="217">
        <f t="shared" si="133"/>
        <v>0</v>
      </c>
      <c r="AD192" s="217">
        <f t="shared" si="133"/>
        <v>0</v>
      </c>
      <c r="AE192" s="217">
        <f t="shared" si="133"/>
        <v>0</v>
      </c>
      <c r="AF192" s="217">
        <f t="shared" si="133"/>
        <v>0</v>
      </c>
      <c r="AG192" s="217">
        <f t="shared" si="133"/>
        <v>0</v>
      </c>
      <c r="AH192" s="217">
        <f t="shared" si="133"/>
        <v>0</v>
      </c>
      <c r="AI192" s="217">
        <f t="shared" si="133"/>
        <v>0</v>
      </c>
      <c r="AJ192" s="217">
        <f t="shared" si="133"/>
        <v>0</v>
      </c>
      <c r="AK192" s="217">
        <f t="shared" si="133"/>
        <v>0</v>
      </c>
      <c r="AL192" s="217">
        <f t="shared" si="133"/>
        <v>0</v>
      </c>
      <c r="AM192" s="217">
        <f t="shared" si="133"/>
        <v>0</v>
      </c>
      <c r="AN192" s="217">
        <f t="shared" si="133"/>
        <v>0</v>
      </c>
      <c r="AO192" s="217">
        <f t="shared" si="133"/>
        <v>0</v>
      </c>
      <c r="AP192" s="217">
        <f t="shared" si="133"/>
        <v>0</v>
      </c>
      <c r="AQ192" s="217">
        <f t="shared" si="133"/>
        <v>0</v>
      </c>
      <c r="AR192" s="217">
        <f t="shared" si="133"/>
        <v>0</v>
      </c>
      <c r="AS192" s="217">
        <f t="shared" si="133"/>
        <v>0</v>
      </c>
      <c r="AT192" s="217">
        <f t="shared" si="133"/>
        <v>0</v>
      </c>
      <c r="AU192" s="217">
        <f t="shared" si="133"/>
        <v>0</v>
      </c>
      <c r="AV192" s="217">
        <f t="shared" si="133"/>
        <v>0</v>
      </c>
      <c r="AW192" s="217">
        <f t="shared" si="133"/>
        <v>0</v>
      </c>
      <c r="AX192" s="217">
        <f t="shared" si="133"/>
        <v>0</v>
      </c>
      <c r="AY192" s="217">
        <f t="shared" si="133"/>
        <v>0</v>
      </c>
    </row>
    <row r="193" spans="1:51" ht="15.75" thickBot="1" x14ac:dyDescent="0.3">
      <c r="A193" s="99"/>
      <c r="B193" s="254" t="s">
        <v>140</v>
      </c>
      <c r="C193" s="109">
        <f>C191+C192</f>
        <v>0</v>
      </c>
      <c r="D193" s="109">
        <f t="shared" ref="D193:AY193" si="134">D191+D192</f>
        <v>0</v>
      </c>
      <c r="E193" s="110">
        <f t="shared" si="134"/>
        <v>0</v>
      </c>
      <c r="F193" s="110">
        <f t="shared" si="134"/>
        <v>0</v>
      </c>
      <c r="G193" s="110">
        <f t="shared" si="134"/>
        <v>0</v>
      </c>
      <c r="H193" s="110">
        <f t="shared" si="134"/>
        <v>0</v>
      </c>
      <c r="I193" s="110">
        <f t="shared" si="134"/>
        <v>0</v>
      </c>
      <c r="J193" s="110">
        <f t="shared" si="134"/>
        <v>0</v>
      </c>
      <c r="K193" s="110">
        <f t="shared" si="134"/>
        <v>0</v>
      </c>
      <c r="L193" s="110">
        <f t="shared" si="134"/>
        <v>0</v>
      </c>
      <c r="M193" s="111">
        <f t="shared" si="134"/>
        <v>0</v>
      </c>
      <c r="N193" s="120">
        <f t="shared" si="134"/>
        <v>0</v>
      </c>
      <c r="O193" s="218">
        <f t="shared" si="134"/>
        <v>0</v>
      </c>
      <c r="P193" s="218">
        <f t="shared" si="134"/>
        <v>0</v>
      </c>
      <c r="Q193" s="219">
        <f t="shared" si="134"/>
        <v>0</v>
      </c>
      <c r="R193" s="219">
        <f t="shared" si="134"/>
        <v>0</v>
      </c>
      <c r="S193" s="219">
        <f t="shared" si="134"/>
        <v>0</v>
      </c>
      <c r="T193" s="219">
        <f t="shared" si="134"/>
        <v>0</v>
      </c>
      <c r="U193" s="219">
        <f t="shared" si="134"/>
        <v>0</v>
      </c>
      <c r="V193" s="219">
        <f t="shared" si="134"/>
        <v>0</v>
      </c>
      <c r="W193" s="219">
        <f t="shared" si="134"/>
        <v>0</v>
      </c>
      <c r="X193" s="219">
        <f t="shared" si="134"/>
        <v>0</v>
      </c>
      <c r="Y193" s="233">
        <f t="shared" si="134"/>
        <v>0</v>
      </c>
      <c r="Z193" s="233">
        <f t="shared" si="134"/>
        <v>0</v>
      </c>
      <c r="AA193" s="218">
        <f t="shared" si="134"/>
        <v>0</v>
      </c>
      <c r="AB193" s="218">
        <f t="shared" si="134"/>
        <v>0</v>
      </c>
      <c r="AC193" s="219">
        <f t="shared" si="134"/>
        <v>0</v>
      </c>
      <c r="AD193" s="219">
        <f t="shared" si="134"/>
        <v>0</v>
      </c>
      <c r="AE193" s="219">
        <f t="shared" si="134"/>
        <v>0</v>
      </c>
      <c r="AF193" s="219">
        <f t="shared" si="134"/>
        <v>0</v>
      </c>
      <c r="AG193" s="219">
        <f t="shared" si="134"/>
        <v>0</v>
      </c>
      <c r="AH193" s="219">
        <f t="shared" si="134"/>
        <v>0</v>
      </c>
      <c r="AI193" s="219">
        <f t="shared" si="134"/>
        <v>0</v>
      </c>
      <c r="AJ193" s="219">
        <f t="shared" si="134"/>
        <v>0</v>
      </c>
      <c r="AK193" s="233">
        <f t="shared" si="134"/>
        <v>0</v>
      </c>
      <c r="AL193" s="233">
        <f t="shared" si="134"/>
        <v>0</v>
      </c>
      <c r="AM193" s="218">
        <f t="shared" si="134"/>
        <v>0</v>
      </c>
      <c r="AN193" s="218">
        <f t="shared" si="134"/>
        <v>0</v>
      </c>
      <c r="AO193" s="219">
        <f t="shared" si="134"/>
        <v>0</v>
      </c>
      <c r="AP193" s="219">
        <f t="shared" si="134"/>
        <v>0</v>
      </c>
      <c r="AQ193" s="219">
        <f t="shared" si="134"/>
        <v>0</v>
      </c>
      <c r="AR193" s="219">
        <f t="shared" si="134"/>
        <v>0</v>
      </c>
      <c r="AS193" s="219">
        <f t="shared" si="134"/>
        <v>0</v>
      </c>
      <c r="AT193" s="219">
        <f t="shared" si="134"/>
        <v>0</v>
      </c>
      <c r="AU193" s="219">
        <f t="shared" si="134"/>
        <v>0</v>
      </c>
      <c r="AV193" s="219">
        <f t="shared" si="134"/>
        <v>0</v>
      </c>
      <c r="AW193" s="233">
        <f t="shared" si="134"/>
        <v>0</v>
      </c>
      <c r="AX193" s="233">
        <f t="shared" si="134"/>
        <v>0</v>
      </c>
      <c r="AY193" s="218">
        <f t="shared" si="134"/>
        <v>0</v>
      </c>
    </row>
    <row r="194" spans="1:51" x14ac:dyDescent="0.25">
      <c r="A194" s="99"/>
      <c r="B194" s="99" t="s">
        <v>141</v>
      </c>
      <c r="C194" s="113">
        <f>C186+C193</f>
        <v>0</v>
      </c>
      <c r="D194" s="113">
        <f t="shared" ref="D194:AY194" si="135">D186+D193</f>
        <v>0</v>
      </c>
      <c r="E194" s="113">
        <f t="shared" si="135"/>
        <v>0</v>
      </c>
      <c r="F194" s="113">
        <f t="shared" si="135"/>
        <v>0</v>
      </c>
      <c r="G194" s="113">
        <f t="shared" si="135"/>
        <v>0</v>
      </c>
      <c r="H194" s="113">
        <f t="shared" si="135"/>
        <v>0</v>
      </c>
      <c r="I194" s="113">
        <f t="shared" si="135"/>
        <v>0</v>
      </c>
      <c r="J194" s="113">
        <f t="shared" si="135"/>
        <v>0</v>
      </c>
      <c r="K194" s="113">
        <f t="shared" si="135"/>
        <v>0</v>
      </c>
      <c r="L194" s="113">
        <f t="shared" si="135"/>
        <v>0</v>
      </c>
      <c r="M194" s="113">
        <f t="shared" si="135"/>
        <v>0</v>
      </c>
      <c r="N194" s="113">
        <f t="shared" si="135"/>
        <v>0</v>
      </c>
      <c r="O194" s="222">
        <f t="shared" si="135"/>
        <v>0</v>
      </c>
      <c r="P194" s="222">
        <f t="shared" si="135"/>
        <v>0</v>
      </c>
      <c r="Q194" s="222">
        <f t="shared" si="135"/>
        <v>0</v>
      </c>
      <c r="R194" s="222">
        <f t="shared" si="135"/>
        <v>0</v>
      </c>
      <c r="S194" s="222">
        <f t="shared" si="135"/>
        <v>0</v>
      </c>
      <c r="T194" s="222">
        <f t="shared" si="135"/>
        <v>0</v>
      </c>
      <c r="U194" s="222">
        <f t="shared" si="135"/>
        <v>0</v>
      </c>
      <c r="V194" s="222">
        <f t="shared" si="135"/>
        <v>0</v>
      </c>
      <c r="W194" s="222">
        <f t="shared" si="135"/>
        <v>0</v>
      </c>
      <c r="X194" s="222">
        <f t="shared" si="135"/>
        <v>0</v>
      </c>
      <c r="Y194" s="222">
        <f t="shared" si="135"/>
        <v>0</v>
      </c>
      <c r="Z194" s="222">
        <f t="shared" si="135"/>
        <v>0</v>
      </c>
      <c r="AA194" s="222">
        <f t="shared" si="135"/>
        <v>0</v>
      </c>
      <c r="AB194" s="222">
        <f t="shared" si="135"/>
        <v>0</v>
      </c>
      <c r="AC194" s="222">
        <f t="shared" si="135"/>
        <v>0</v>
      </c>
      <c r="AD194" s="222">
        <f t="shared" si="135"/>
        <v>0</v>
      </c>
      <c r="AE194" s="222">
        <f t="shared" si="135"/>
        <v>0</v>
      </c>
      <c r="AF194" s="222">
        <f t="shared" si="135"/>
        <v>0</v>
      </c>
      <c r="AG194" s="222">
        <f t="shared" si="135"/>
        <v>0</v>
      </c>
      <c r="AH194" s="222">
        <f t="shared" si="135"/>
        <v>0</v>
      </c>
      <c r="AI194" s="222">
        <f t="shared" si="135"/>
        <v>0</v>
      </c>
      <c r="AJ194" s="222">
        <f t="shared" si="135"/>
        <v>0</v>
      </c>
      <c r="AK194" s="222">
        <f t="shared" si="135"/>
        <v>0</v>
      </c>
      <c r="AL194" s="222">
        <f t="shared" si="135"/>
        <v>0</v>
      </c>
      <c r="AM194" s="222">
        <f t="shared" si="135"/>
        <v>0</v>
      </c>
      <c r="AN194" s="222">
        <f t="shared" si="135"/>
        <v>0</v>
      </c>
      <c r="AO194" s="222">
        <f t="shared" si="135"/>
        <v>0</v>
      </c>
      <c r="AP194" s="222">
        <f t="shared" si="135"/>
        <v>0</v>
      </c>
      <c r="AQ194" s="222">
        <f t="shared" si="135"/>
        <v>0</v>
      </c>
      <c r="AR194" s="222">
        <f t="shared" si="135"/>
        <v>0</v>
      </c>
      <c r="AS194" s="222">
        <f t="shared" si="135"/>
        <v>0</v>
      </c>
      <c r="AT194" s="222">
        <f t="shared" si="135"/>
        <v>0</v>
      </c>
      <c r="AU194" s="222">
        <f t="shared" si="135"/>
        <v>0</v>
      </c>
      <c r="AV194" s="222">
        <f t="shared" si="135"/>
        <v>0</v>
      </c>
      <c r="AW194" s="222">
        <f t="shared" si="135"/>
        <v>0</v>
      </c>
      <c r="AX194" s="222">
        <f t="shared" si="135"/>
        <v>0</v>
      </c>
      <c r="AY194" s="222">
        <f t="shared" si="135"/>
        <v>0</v>
      </c>
    </row>
    <row r="195" spans="1:51" x14ac:dyDescent="0.25">
      <c r="A195" s="99"/>
      <c r="B195" s="99"/>
      <c r="C195" s="102"/>
      <c r="D195" s="102"/>
      <c r="E195" s="102"/>
      <c r="F195" s="102"/>
      <c r="G195" s="102"/>
      <c r="H195" s="102"/>
      <c r="I195" s="102"/>
      <c r="J195" s="102"/>
      <c r="K195" s="102"/>
      <c r="L195" s="102"/>
      <c r="M195" s="102"/>
      <c r="N195" s="102"/>
      <c r="O195" s="102"/>
      <c r="P195" s="102"/>
      <c r="Q195" s="102"/>
      <c r="R195" s="102"/>
      <c r="S195" s="102"/>
      <c r="T195" s="102"/>
      <c r="U195" s="102"/>
      <c r="V195" s="102"/>
      <c r="W195" s="102"/>
      <c r="X195" s="102"/>
      <c r="Y195" s="102"/>
      <c r="Z195" s="102"/>
      <c r="AA195" s="102"/>
      <c r="AB195" s="102"/>
      <c r="AC195" s="102"/>
      <c r="AD195" s="102"/>
      <c r="AE195" s="102"/>
      <c r="AF195" s="102"/>
      <c r="AG195" s="102"/>
      <c r="AH195" s="102"/>
      <c r="AI195" s="102"/>
      <c r="AJ195" s="102"/>
      <c r="AK195" s="102"/>
      <c r="AL195" s="102"/>
      <c r="AM195" s="102"/>
      <c r="AN195" s="102"/>
      <c r="AO195" s="102"/>
      <c r="AP195" s="102"/>
      <c r="AQ195" s="102"/>
      <c r="AR195" s="102"/>
      <c r="AS195" s="102"/>
      <c r="AT195" s="102"/>
      <c r="AU195" s="102"/>
      <c r="AV195" s="102"/>
      <c r="AW195" s="102"/>
      <c r="AX195" s="102"/>
      <c r="AY195" s="102"/>
    </row>
    <row r="196" spans="1:51" x14ac:dyDescent="0.25">
      <c r="A196" s="99"/>
      <c r="B196" s="99" t="s">
        <v>142</v>
      </c>
      <c r="C196" s="114">
        <f t="shared" ref="C196" si="136">SUM(C182:C183)</f>
        <v>0</v>
      </c>
      <c r="D196" s="114">
        <f t="shared" ref="D196:AY196" si="137">SUM(D182:D183)</f>
        <v>0</v>
      </c>
      <c r="E196" s="115">
        <f t="shared" si="137"/>
        <v>0</v>
      </c>
      <c r="F196" s="115">
        <f t="shared" si="137"/>
        <v>0</v>
      </c>
      <c r="G196" s="115">
        <f t="shared" si="137"/>
        <v>0</v>
      </c>
      <c r="H196" s="115">
        <f t="shared" si="137"/>
        <v>0</v>
      </c>
      <c r="I196" s="115">
        <f t="shared" si="137"/>
        <v>0</v>
      </c>
      <c r="J196" s="115">
        <f t="shared" si="137"/>
        <v>0</v>
      </c>
      <c r="K196" s="115">
        <f t="shared" si="137"/>
        <v>0</v>
      </c>
      <c r="L196" s="115">
        <f t="shared" si="137"/>
        <v>0</v>
      </c>
      <c r="M196" s="116">
        <f t="shared" si="137"/>
        <v>0</v>
      </c>
      <c r="N196" s="116">
        <f t="shared" si="137"/>
        <v>0</v>
      </c>
      <c r="O196" s="228">
        <f t="shared" si="137"/>
        <v>0</v>
      </c>
      <c r="P196" s="228">
        <f t="shared" si="137"/>
        <v>0</v>
      </c>
      <c r="Q196" s="229">
        <f t="shared" si="137"/>
        <v>0</v>
      </c>
      <c r="R196" s="229">
        <f t="shared" si="137"/>
        <v>0</v>
      </c>
      <c r="S196" s="229">
        <f t="shared" si="137"/>
        <v>0</v>
      </c>
      <c r="T196" s="229">
        <f t="shared" si="137"/>
        <v>0</v>
      </c>
      <c r="U196" s="229">
        <f t="shared" si="137"/>
        <v>0</v>
      </c>
      <c r="V196" s="229">
        <f t="shared" si="137"/>
        <v>0</v>
      </c>
      <c r="W196" s="229">
        <f t="shared" si="137"/>
        <v>0</v>
      </c>
      <c r="X196" s="229">
        <f t="shared" si="137"/>
        <v>0</v>
      </c>
      <c r="Y196" s="230">
        <f t="shared" si="137"/>
        <v>0</v>
      </c>
      <c r="Z196" s="230">
        <f t="shared" si="137"/>
        <v>0</v>
      </c>
      <c r="AA196" s="228">
        <f t="shared" si="137"/>
        <v>0</v>
      </c>
      <c r="AB196" s="228">
        <f t="shared" si="137"/>
        <v>0</v>
      </c>
      <c r="AC196" s="229">
        <f t="shared" si="137"/>
        <v>0</v>
      </c>
      <c r="AD196" s="229">
        <f t="shared" si="137"/>
        <v>0</v>
      </c>
      <c r="AE196" s="229">
        <f t="shared" si="137"/>
        <v>0</v>
      </c>
      <c r="AF196" s="229">
        <f t="shared" si="137"/>
        <v>0</v>
      </c>
      <c r="AG196" s="229">
        <f t="shared" si="137"/>
        <v>0</v>
      </c>
      <c r="AH196" s="229">
        <f t="shared" si="137"/>
        <v>0</v>
      </c>
      <c r="AI196" s="229">
        <f t="shared" si="137"/>
        <v>0</v>
      </c>
      <c r="AJ196" s="229">
        <f t="shared" si="137"/>
        <v>0</v>
      </c>
      <c r="AK196" s="230">
        <f t="shared" si="137"/>
        <v>0</v>
      </c>
      <c r="AL196" s="230">
        <f t="shared" si="137"/>
        <v>0</v>
      </c>
      <c r="AM196" s="228">
        <f t="shared" si="137"/>
        <v>0</v>
      </c>
      <c r="AN196" s="228">
        <f t="shared" si="137"/>
        <v>0</v>
      </c>
      <c r="AO196" s="229">
        <f t="shared" si="137"/>
        <v>0</v>
      </c>
      <c r="AP196" s="229">
        <f t="shared" si="137"/>
        <v>0</v>
      </c>
      <c r="AQ196" s="229">
        <f t="shared" si="137"/>
        <v>0</v>
      </c>
      <c r="AR196" s="229">
        <f t="shared" si="137"/>
        <v>0</v>
      </c>
      <c r="AS196" s="229">
        <f t="shared" si="137"/>
        <v>0</v>
      </c>
      <c r="AT196" s="229">
        <f t="shared" si="137"/>
        <v>0</v>
      </c>
      <c r="AU196" s="229">
        <f t="shared" si="137"/>
        <v>0</v>
      </c>
      <c r="AV196" s="229">
        <f t="shared" si="137"/>
        <v>0</v>
      </c>
      <c r="AW196" s="230">
        <f t="shared" si="137"/>
        <v>0</v>
      </c>
      <c r="AX196" s="230">
        <f t="shared" si="137"/>
        <v>0</v>
      </c>
      <c r="AY196" s="228">
        <f t="shared" si="137"/>
        <v>0</v>
      </c>
    </row>
    <row r="197" spans="1:51" x14ac:dyDescent="0.25">
      <c r="A197" s="99"/>
      <c r="B197" s="99" t="s">
        <v>143</v>
      </c>
      <c r="C197" s="114">
        <f t="shared" ref="C197" si="138">SUM(C189:C190)</f>
        <v>0</v>
      </c>
      <c r="D197" s="114">
        <f t="shared" ref="D197:AY197" si="139">SUM(D189:D190)</f>
        <v>0</v>
      </c>
      <c r="E197" s="115">
        <f t="shared" si="139"/>
        <v>0</v>
      </c>
      <c r="F197" s="115">
        <f t="shared" si="139"/>
        <v>0</v>
      </c>
      <c r="G197" s="115">
        <f t="shared" si="139"/>
        <v>0</v>
      </c>
      <c r="H197" s="115">
        <f t="shared" si="139"/>
        <v>0</v>
      </c>
      <c r="I197" s="115">
        <f t="shared" si="139"/>
        <v>0</v>
      </c>
      <c r="J197" s="115">
        <f t="shared" si="139"/>
        <v>0</v>
      </c>
      <c r="K197" s="115">
        <f t="shared" si="139"/>
        <v>0</v>
      </c>
      <c r="L197" s="115">
        <f t="shared" si="139"/>
        <v>0</v>
      </c>
      <c r="M197" s="116">
        <f t="shared" si="139"/>
        <v>0</v>
      </c>
      <c r="N197" s="116">
        <f t="shared" si="139"/>
        <v>0</v>
      </c>
      <c r="O197" s="228">
        <f t="shared" si="139"/>
        <v>0</v>
      </c>
      <c r="P197" s="228">
        <f t="shared" si="139"/>
        <v>0</v>
      </c>
      <c r="Q197" s="229">
        <f t="shared" si="139"/>
        <v>0</v>
      </c>
      <c r="R197" s="229">
        <f t="shared" si="139"/>
        <v>0</v>
      </c>
      <c r="S197" s="229">
        <f t="shared" si="139"/>
        <v>0</v>
      </c>
      <c r="T197" s="229">
        <f t="shared" si="139"/>
        <v>0</v>
      </c>
      <c r="U197" s="229">
        <f t="shared" si="139"/>
        <v>0</v>
      </c>
      <c r="V197" s="229">
        <f t="shared" si="139"/>
        <v>0</v>
      </c>
      <c r="W197" s="229">
        <f t="shared" si="139"/>
        <v>0</v>
      </c>
      <c r="X197" s="229">
        <f t="shared" si="139"/>
        <v>0</v>
      </c>
      <c r="Y197" s="230">
        <f t="shared" si="139"/>
        <v>0</v>
      </c>
      <c r="Z197" s="230">
        <f t="shared" si="139"/>
        <v>0</v>
      </c>
      <c r="AA197" s="228">
        <f t="shared" si="139"/>
        <v>0</v>
      </c>
      <c r="AB197" s="228">
        <f t="shared" si="139"/>
        <v>0</v>
      </c>
      <c r="AC197" s="229">
        <f t="shared" si="139"/>
        <v>0</v>
      </c>
      <c r="AD197" s="229">
        <f t="shared" si="139"/>
        <v>0</v>
      </c>
      <c r="AE197" s="229">
        <f t="shared" si="139"/>
        <v>0</v>
      </c>
      <c r="AF197" s="229">
        <f t="shared" si="139"/>
        <v>0</v>
      </c>
      <c r="AG197" s="229">
        <f t="shared" si="139"/>
        <v>0</v>
      </c>
      <c r="AH197" s="229">
        <f t="shared" si="139"/>
        <v>0</v>
      </c>
      <c r="AI197" s="229">
        <f t="shared" si="139"/>
        <v>0</v>
      </c>
      <c r="AJ197" s="229">
        <f t="shared" si="139"/>
        <v>0</v>
      </c>
      <c r="AK197" s="230">
        <f t="shared" si="139"/>
        <v>0</v>
      </c>
      <c r="AL197" s="230">
        <f t="shared" si="139"/>
        <v>0</v>
      </c>
      <c r="AM197" s="228">
        <f t="shared" si="139"/>
        <v>0</v>
      </c>
      <c r="AN197" s="228">
        <f t="shared" si="139"/>
        <v>0</v>
      </c>
      <c r="AO197" s="229">
        <f t="shared" si="139"/>
        <v>0</v>
      </c>
      <c r="AP197" s="229">
        <f t="shared" si="139"/>
        <v>0</v>
      </c>
      <c r="AQ197" s="229">
        <f t="shared" si="139"/>
        <v>0</v>
      </c>
      <c r="AR197" s="229">
        <f t="shared" si="139"/>
        <v>0</v>
      </c>
      <c r="AS197" s="229">
        <f t="shared" si="139"/>
        <v>0</v>
      </c>
      <c r="AT197" s="229">
        <f t="shared" si="139"/>
        <v>0</v>
      </c>
      <c r="AU197" s="229">
        <f t="shared" si="139"/>
        <v>0</v>
      </c>
      <c r="AV197" s="229">
        <f t="shared" si="139"/>
        <v>0</v>
      </c>
      <c r="AW197" s="230">
        <f t="shared" si="139"/>
        <v>0</v>
      </c>
      <c r="AX197" s="230">
        <f t="shared" si="139"/>
        <v>0</v>
      </c>
      <c r="AY197" s="228">
        <f t="shared" si="139"/>
        <v>0</v>
      </c>
    </row>
    <row r="198" spans="1:51" x14ac:dyDescent="0.25">
      <c r="A198" s="99"/>
      <c r="B198" s="99" t="s">
        <v>130</v>
      </c>
      <c r="C198" s="117">
        <f t="shared" ref="C198" si="140">SUM(C196:C197)</f>
        <v>0</v>
      </c>
      <c r="D198" s="117">
        <f t="shared" ref="D198:AY198" si="141">SUM(D196:D197)</f>
        <v>0</v>
      </c>
      <c r="E198" s="117">
        <f t="shared" si="141"/>
        <v>0</v>
      </c>
      <c r="F198" s="117">
        <f t="shared" si="141"/>
        <v>0</v>
      </c>
      <c r="G198" s="117">
        <f t="shared" si="141"/>
        <v>0</v>
      </c>
      <c r="H198" s="117">
        <f t="shared" si="141"/>
        <v>0</v>
      </c>
      <c r="I198" s="117">
        <f t="shared" si="141"/>
        <v>0</v>
      </c>
      <c r="J198" s="117">
        <f t="shared" si="141"/>
        <v>0</v>
      </c>
      <c r="K198" s="117">
        <f t="shared" si="141"/>
        <v>0</v>
      </c>
      <c r="L198" s="117">
        <f t="shared" si="141"/>
        <v>0</v>
      </c>
      <c r="M198" s="118">
        <f t="shared" si="141"/>
        <v>0</v>
      </c>
      <c r="N198" s="118">
        <f t="shared" si="141"/>
        <v>0</v>
      </c>
      <c r="O198" s="231">
        <f t="shared" si="141"/>
        <v>0</v>
      </c>
      <c r="P198" s="231">
        <f t="shared" si="141"/>
        <v>0</v>
      </c>
      <c r="Q198" s="231">
        <f t="shared" si="141"/>
        <v>0</v>
      </c>
      <c r="R198" s="231">
        <f t="shared" si="141"/>
        <v>0</v>
      </c>
      <c r="S198" s="231">
        <f t="shared" si="141"/>
        <v>0</v>
      </c>
      <c r="T198" s="231">
        <f t="shared" si="141"/>
        <v>0</v>
      </c>
      <c r="U198" s="231">
        <f t="shared" si="141"/>
        <v>0</v>
      </c>
      <c r="V198" s="231">
        <f t="shared" si="141"/>
        <v>0</v>
      </c>
      <c r="W198" s="231">
        <f t="shared" si="141"/>
        <v>0</v>
      </c>
      <c r="X198" s="231">
        <f t="shared" si="141"/>
        <v>0</v>
      </c>
      <c r="Y198" s="232">
        <f t="shared" si="141"/>
        <v>0</v>
      </c>
      <c r="Z198" s="232">
        <f t="shared" si="141"/>
        <v>0</v>
      </c>
      <c r="AA198" s="231">
        <f t="shared" si="141"/>
        <v>0</v>
      </c>
      <c r="AB198" s="231">
        <f t="shared" si="141"/>
        <v>0</v>
      </c>
      <c r="AC198" s="231">
        <f t="shared" si="141"/>
        <v>0</v>
      </c>
      <c r="AD198" s="231">
        <f t="shared" si="141"/>
        <v>0</v>
      </c>
      <c r="AE198" s="231">
        <f t="shared" si="141"/>
        <v>0</v>
      </c>
      <c r="AF198" s="231">
        <f t="shared" si="141"/>
        <v>0</v>
      </c>
      <c r="AG198" s="231">
        <f t="shared" si="141"/>
        <v>0</v>
      </c>
      <c r="AH198" s="231">
        <f t="shared" si="141"/>
        <v>0</v>
      </c>
      <c r="AI198" s="231">
        <f t="shared" si="141"/>
        <v>0</v>
      </c>
      <c r="AJ198" s="231">
        <f t="shared" si="141"/>
        <v>0</v>
      </c>
      <c r="AK198" s="232">
        <f t="shared" si="141"/>
        <v>0</v>
      </c>
      <c r="AL198" s="232">
        <f t="shared" si="141"/>
        <v>0</v>
      </c>
      <c r="AM198" s="231">
        <f t="shared" si="141"/>
        <v>0</v>
      </c>
      <c r="AN198" s="231">
        <f t="shared" si="141"/>
        <v>0</v>
      </c>
      <c r="AO198" s="231">
        <f t="shared" si="141"/>
        <v>0</v>
      </c>
      <c r="AP198" s="231">
        <f t="shared" si="141"/>
        <v>0</v>
      </c>
      <c r="AQ198" s="231">
        <f t="shared" si="141"/>
        <v>0</v>
      </c>
      <c r="AR198" s="231">
        <f t="shared" si="141"/>
        <v>0</v>
      </c>
      <c r="AS198" s="231">
        <f t="shared" si="141"/>
        <v>0</v>
      </c>
      <c r="AT198" s="231">
        <f t="shared" si="141"/>
        <v>0</v>
      </c>
      <c r="AU198" s="231">
        <f t="shared" si="141"/>
        <v>0</v>
      </c>
      <c r="AV198" s="231">
        <f t="shared" si="141"/>
        <v>0</v>
      </c>
      <c r="AW198" s="232">
        <f t="shared" si="141"/>
        <v>0</v>
      </c>
      <c r="AX198" s="232">
        <f t="shared" si="141"/>
        <v>0</v>
      </c>
      <c r="AY198" s="231">
        <f t="shared" si="141"/>
        <v>0</v>
      </c>
    </row>
    <row r="200" spans="1:51" x14ac:dyDescent="0.25">
      <c r="B200" s="169" t="s">
        <v>221</v>
      </c>
      <c r="C200" s="363">
        <f>C198-C73</f>
        <v>0</v>
      </c>
      <c r="D200" s="363">
        <f t="shared" ref="D200:N200" si="142">D198-D73</f>
        <v>0</v>
      </c>
      <c r="E200" s="363">
        <f t="shared" si="142"/>
        <v>0</v>
      </c>
      <c r="F200" s="363">
        <f t="shared" si="142"/>
        <v>0</v>
      </c>
      <c r="G200" s="363">
        <f t="shared" si="142"/>
        <v>0</v>
      </c>
      <c r="H200" s="363">
        <f t="shared" si="142"/>
        <v>0</v>
      </c>
      <c r="I200" s="363">
        <f t="shared" si="142"/>
        <v>0</v>
      </c>
      <c r="J200" s="363">
        <f t="shared" si="142"/>
        <v>0</v>
      </c>
      <c r="K200" s="363">
        <f t="shared" si="142"/>
        <v>0</v>
      </c>
      <c r="L200" s="363">
        <f t="shared" si="142"/>
        <v>0</v>
      </c>
      <c r="M200" s="363">
        <f t="shared" si="142"/>
        <v>0</v>
      </c>
      <c r="N200" s="363">
        <f t="shared" si="142"/>
        <v>0</v>
      </c>
    </row>
    <row r="201" spans="1:51" x14ac:dyDescent="0.25">
      <c r="B201" s="169"/>
    </row>
  </sheetData>
  <mergeCells count="22">
    <mergeCell ref="AA125:AL125"/>
    <mergeCell ref="AM125:AX125"/>
    <mergeCell ref="A126:A139"/>
    <mergeCell ref="A142:A158"/>
    <mergeCell ref="A161:A177"/>
    <mergeCell ref="C125:N125"/>
    <mergeCell ref="O125:Z125"/>
    <mergeCell ref="A107:A122"/>
    <mergeCell ref="B107:N107"/>
    <mergeCell ref="O107:Z107"/>
    <mergeCell ref="AA107:AL107"/>
    <mergeCell ref="AM107:AX107"/>
    <mergeCell ref="B108:N108"/>
    <mergeCell ref="O108:Z108"/>
    <mergeCell ref="AA108:AL108"/>
    <mergeCell ref="AM108:AX108"/>
    <mergeCell ref="A92:A105"/>
    <mergeCell ref="A77:A90"/>
    <mergeCell ref="A4:A19"/>
    <mergeCell ref="A22:A37"/>
    <mergeCell ref="A40:A55"/>
    <mergeCell ref="A58:A74"/>
  </mergeCells>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4" tint="0.59999389629810485"/>
  </sheetPr>
  <dimension ref="A1:BA109"/>
  <sheetViews>
    <sheetView topLeftCell="A55" zoomScale="80" zoomScaleNormal="80" workbookViewId="0">
      <pane xSplit="2" topLeftCell="AP1" activePane="topRight" state="frozen"/>
      <selection activeCell="B2" sqref="B2:B3"/>
      <selection pane="topRight" activeCell="AZ55" sqref="AZ1:CH1048576"/>
    </sheetView>
  </sheetViews>
  <sheetFormatPr defaultRowHeight="15" x14ac:dyDescent="0.25"/>
  <cols>
    <col min="1" max="1" width="8" customWidth="1"/>
    <col min="2" max="2" width="24.85546875" customWidth="1"/>
    <col min="3" max="3" width="15.85546875" bestFit="1" customWidth="1"/>
    <col min="4" max="4" width="11.5703125" bestFit="1" customWidth="1"/>
    <col min="5" max="6" width="12.5703125" bestFit="1" customWidth="1"/>
    <col min="7" max="14" width="14.140625" bestFit="1" customWidth="1"/>
    <col min="15" max="16" width="15.140625" bestFit="1" customWidth="1"/>
    <col min="17" max="30" width="15.140625" customWidth="1"/>
    <col min="31" max="51" width="13.85546875" customWidth="1"/>
    <col min="52" max="53" width="10.5703125" bestFit="1" customWidth="1"/>
  </cols>
  <sheetData>
    <row r="1" spans="1:53" s="2" customFormat="1" ht="15.75" thickBot="1" x14ac:dyDescent="0.3">
      <c r="A1" s="18"/>
      <c r="B1" s="18"/>
      <c r="C1" s="18"/>
      <c r="D1" s="18"/>
      <c r="E1" s="18"/>
      <c r="F1" s="18"/>
      <c r="G1" s="18"/>
      <c r="H1" s="18"/>
      <c r="I1" s="18"/>
      <c r="J1" s="18"/>
      <c r="K1" s="18"/>
      <c r="L1" s="18"/>
      <c r="M1" s="18"/>
      <c r="N1" s="18"/>
      <c r="O1" s="18"/>
      <c r="P1" s="18"/>
      <c r="Q1" s="18"/>
      <c r="R1" s="18"/>
      <c r="S1" s="18"/>
      <c r="T1" s="18"/>
      <c r="U1" s="18"/>
      <c r="V1" s="18"/>
      <c r="W1" s="18"/>
      <c r="X1" s="18"/>
      <c r="Y1" s="18"/>
      <c r="Z1" s="18"/>
      <c r="AA1" s="18"/>
      <c r="AB1" s="18"/>
      <c r="AC1" s="18"/>
      <c r="AD1" s="18"/>
      <c r="AE1" s="18"/>
      <c r="AF1" s="18"/>
      <c r="AG1" s="18"/>
      <c r="AH1" s="18"/>
      <c r="AI1" s="18"/>
      <c r="AJ1" s="18"/>
      <c r="AK1" s="18"/>
      <c r="AL1" s="18"/>
      <c r="AM1" s="18"/>
      <c r="AN1" s="18"/>
      <c r="AO1" s="18"/>
      <c r="AP1" s="18"/>
      <c r="AQ1" s="18"/>
      <c r="AR1" s="18"/>
      <c r="AS1" s="18"/>
      <c r="AT1" s="18"/>
      <c r="AU1" s="18"/>
      <c r="AV1" s="18"/>
      <c r="AW1" s="18"/>
      <c r="AX1" s="18"/>
      <c r="AY1" s="18"/>
      <c r="AZ1"/>
      <c r="BA1"/>
    </row>
    <row r="2" spans="1:53" ht="15.75" thickBot="1" x14ac:dyDescent="0.3">
      <c r="A2" s="18"/>
      <c r="B2" s="28" t="s">
        <v>13</v>
      </c>
      <c r="C2" s="386">
        <f>' 1M - RES'!C2</f>
        <v>0.79559297687405006</v>
      </c>
      <c r="D2" s="386">
        <f>C2</f>
        <v>0.79559297687405006</v>
      </c>
      <c r="E2" s="380">
        <f t="shared" ref="E2:AY2" si="0">D2</f>
        <v>0.79559297687405006</v>
      </c>
      <c r="F2" s="385">
        <f t="shared" si="0"/>
        <v>0.79559297687405006</v>
      </c>
      <c r="G2" s="385">
        <f t="shared" si="0"/>
        <v>0.79559297687405006</v>
      </c>
      <c r="H2" s="385">
        <f t="shared" si="0"/>
        <v>0.79559297687405006</v>
      </c>
      <c r="I2" s="385">
        <f t="shared" si="0"/>
        <v>0.79559297687405006</v>
      </c>
      <c r="J2" s="385">
        <f t="shared" si="0"/>
        <v>0.79559297687405006</v>
      </c>
      <c r="K2" s="385">
        <f t="shared" si="0"/>
        <v>0.79559297687405006</v>
      </c>
      <c r="L2" s="385">
        <f t="shared" si="0"/>
        <v>0.79559297687405006</v>
      </c>
      <c r="M2" s="385">
        <f t="shared" si="0"/>
        <v>0.79559297687405006</v>
      </c>
      <c r="N2" s="385">
        <f t="shared" si="0"/>
        <v>0.79559297687405006</v>
      </c>
      <c r="O2" s="385">
        <f t="shared" si="0"/>
        <v>0.79559297687405006</v>
      </c>
      <c r="P2" s="385">
        <f t="shared" si="0"/>
        <v>0.79559297687405006</v>
      </c>
      <c r="Q2" s="385">
        <f t="shared" si="0"/>
        <v>0.79559297687405006</v>
      </c>
      <c r="R2" s="385">
        <f t="shared" si="0"/>
        <v>0.79559297687405006</v>
      </c>
      <c r="S2" s="385">
        <f t="shared" si="0"/>
        <v>0.79559297687405006</v>
      </c>
      <c r="T2" s="385">
        <f t="shared" si="0"/>
        <v>0.79559297687405006</v>
      </c>
      <c r="U2" s="385">
        <f t="shared" si="0"/>
        <v>0.79559297687405006</v>
      </c>
      <c r="V2" s="385">
        <f t="shared" si="0"/>
        <v>0.79559297687405006</v>
      </c>
      <c r="W2" s="385">
        <f t="shared" si="0"/>
        <v>0.79559297687405006</v>
      </c>
      <c r="X2" s="385">
        <f t="shared" si="0"/>
        <v>0.79559297687405006</v>
      </c>
      <c r="Y2" s="385">
        <f t="shared" si="0"/>
        <v>0.79559297687405006</v>
      </c>
      <c r="Z2" s="385">
        <f t="shared" si="0"/>
        <v>0.79559297687405006</v>
      </c>
      <c r="AA2" s="385">
        <f t="shared" si="0"/>
        <v>0.79559297687405006</v>
      </c>
      <c r="AB2" s="385">
        <f t="shared" si="0"/>
        <v>0.79559297687405006</v>
      </c>
      <c r="AC2" s="385">
        <f t="shared" si="0"/>
        <v>0.79559297687405006</v>
      </c>
      <c r="AD2" s="385">
        <f t="shared" si="0"/>
        <v>0.79559297687405006</v>
      </c>
      <c r="AE2" s="385">
        <f t="shared" si="0"/>
        <v>0.79559297687405006</v>
      </c>
      <c r="AF2" s="385">
        <f t="shared" si="0"/>
        <v>0.79559297687405006</v>
      </c>
      <c r="AG2" s="385">
        <f t="shared" si="0"/>
        <v>0.79559297687405006</v>
      </c>
      <c r="AH2" s="385">
        <f t="shared" si="0"/>
        <v>0.79559297687405006</v>
      </c>
      <c r="AI2" s="385">
        <f t="shared" si="0"/>
        <v>0.79559297687405006</v>
      </c>
      <c r="AJ2" s="385">
        <f t="shared" si="0"/>
        <v>0.79559297687405006</v>
      </c>
      <c r="AK2" s="385">
        <f t="shared" si="0"/>
        <v>0.79559297687405006</v>
      </c>
      <c r="AL2" s="385">
        <f t="shared" si="0"/>
        <v>0.79559297687405006</v>
      </c>
      <c r="AM2" s="385">
        <f t="shared" si="0"/>
        <v>0.79559297687405006</v>
      </c>
      <c r="AN2" s="385">
        <f t="shared" si="0"/>
        <v>0.79559297687405006</v>
      </c>
      <c r="AO2" s="385">
        <f t="shared" si="0"/>
        <v>0.79559297687405006</v>
      </c>
      <c r="AP2" s="385">
        <f t="shared" si="0"/>
        <v>0.79559297687405006</v>
      </c>
      <c r="AQ2" s="385">
        <f t="shared" si="0"/>
        <v>0.79559297687405006</v>
      </c>
      <c r="AR2" s="385">
        <f t="shared" si="0"/>
        <v>0.79559297687405006</v>
      </c>
      <c r="AS2" s="385">
        <f t="shared" si="0"/>
        <v>0.79559297687405006</v>
      </c>
      <c r="AT2" s="385">
        <f t="shared" si="0"/>
        <v>0.79559297687405006</v>
      </c>
      <c r="AU2" s="385">
        <f t="shared" si="0"/>
        <v>0.79559297687405006</v>
      </c>
      <c r="AV2" s="385">
        <f t="shared" si="0"/>
        <v>0.79559297687405006</v>
      </c>
      <c r="AW2" s="385">
        <f t="shared" si="0"/>
        <v>0.79559297687405006</v>
      </c>
      <c r="AX2" s="385">
        <f t="shared" si="0"/>
        <v>0.79559297687405006</v>
      </c>
      <c r="AY2" s="385">
        <f t="shared" si="0"/>
        <v>0.79559297687405006</v>
      </c>
    </row>
    <row r="3" spans="1:53" s="7" customFormat="1" ht="15.75" thickBot="1" x14ac:dyDescent="0.3">
      <c r="B3" s="18"/>
      <c r="C3" s="18"/>
      <c r="D3" s="18"/>
      <c r="E3" s="18"/>
      <c r="F3" s="18"/>
      <c r="G3" s="18"/>
      <c r="H3" s="18"/>
      <c r="I3" s="18"/>
      <c r="J3" s="18"/>
      <c r="K3" s="18"/>
      <c r="L3" s="18"/>
      <c r="M3" s="18"/>
      <c r="N3" s="18"/>
      <c r="O3" s="18"/>
      <c r="P3" s="18"/>
      <c r="Q3" s="18"/>
      <c r="R3" s="18"/>
      <c r="S3" s="18"/>
      <c r="T3" s="18"/>
      <c r="U3" s="18"/>
      <c r="V3" s="18"/>
      <c r="W3" s="18"/>
      <c r="X3" s="18"/>
      <c r="Y3" s="18"/>
      <c r="Z3" s="18"/>
      <c r="AA3" s="18"/>
      <c r="AB3" s="18"/>
      <c r="AC3" s="18"/>
      <c r="AD3" s="18"/>
      <c r="AE3" s="18"/>
      <c r="AF3" s="18"/>
      <c r="AG3" s="18"/>
      <c r="AH3" s="18"/>
      <c r="AI3" s="18"/>
      <c r="AJ3" s="18"/>
      <c r="AK3" s="18"/>
      <c r="AL3" s="18"/>
      <c r="AM3" s="18"/>
      <c r="AN3" s="18"/>
      <c r="AO3" s="18"/>
      <c r="AP3" s="18"/>
      <c r="AQ3" s="18"/>
      <c r="AR3" s="18"/>
      <c r="AS3" s="18"/>
      <c r="AT3" s="18"/>
      <c r="AU3" s="18"/>
      <c r="AV3" s="18"/>
      <c r="AW3" s="18"/>
      <c r="AX3" s="18"/>
      <c r="AY3" s="18"/>
    </row>
    <row r="4" spans="1:53" ht="15.75" customHeight="1" thickBot="1" x14ac:dyDescent="0.3">
      <c r="A4" s="574" t="s">
        <v>30</v>
      </c>
      <c r="B4" s="17" t="s">
        <v>10</v>
      </c>
      <c r="C4" s="146">
        <v>44197</v>
      </c>
      <c r="D4" s="146">
        <v>44228</v>
      </c>
      <c r="E4" s="146">
        <v>44256</v>
      </c>
      <c r="F4" s="146">
        <v>44287</v>
      </c>
      <c r="G4" s="146">
        <v>44317</v>
      </c>
      <c r="H4" s="146">
        <v>44348</v>
      </c>
      <c r="I4" s="146">
        <v>44378</v>
      </c>
      <c r="J4" s="146">
        <v>44409</v>
      </c>
      <c r="K4" s="146">
        <v>44440</v>
      </c>
      <c r="L4" s="146">
        <v>44470</v>
      </c>
      <c r="M4" s="146">
        <v>44501</v>
      </c>
      <c r="N4" s="146">
        <v>44531</v>
      </c>
      <c r="O4" s="146">
        <v>44562</v>
      </c>
      <c r="P4" s="146">
        <v>44593</v>
      </c>
      <c r="Q4" s="146">
        <v>44621</v>
      </c>
      <c r="R4" s="146">
        <v>44652</v>
      </c>
      <c r="S4" s="146">
        <v>44682</v>
      </c>
      <c r="T4" s="146">
        <v>44713</v>
      </c>
      <c r="U4" s="146">
        <v>44743</v>
      </c>
      <c r="V4" s="146">
        <v>44774</v>
      </c>
      <c r="W4" s="146">
        <v>44805</v>
      </c>
      <c r="X4" s="146">
        <v>44835</v>
      </c>
      <c r="Y4" s="146">
        <v>44866</v>
      </c>
      <c r="Z4" s="146">
        <v>44896</v>
      </c>
      <c r="AA4" s="146">
        <v>44927</v>
      </c>
      <c r="AB4" s="146">
        <v>44958</v>
      </c>
      <c r="AC4" s="146">
        <v>44986</v>
      </c>
      <c r="AD4" s="146">
        <v>45017</v>
      </c>
      <c r="AE4" s="146">
        <v>45047</v>
      </c>
      <c r="AF4" s="146">
        <v>45078</v>
      </c>
      <c r="AG4" s="146">
        <v>45108</v>
      </c>
      <c r="AH4" s="146">
        <v>45139</v>
      </c>
      <c r="AI4" s="146">
        <v>45170</v>
      </c>
      <c r="AJ4" s="146">
        <v>45200</v>
      </c>
      <c r="AK4" s="146">
        <v>45231</v>
      </c>
      <c r="AL4" s="146">
        <v>45261</v>
      </c>
      <c r="AM4" s="146">
        <v>45292</v>
      </c>
      <c r="AN4" s="146">
        <v>45323</v>
      </c>
      <c r="AO4" s="146">
        <v>45352</v>
      </c>
      <c r="AP4" s="146">
        <v>45383</v>
      </c>
      <c r="AQ4" s="146">
        <v>45413</v>
      </c>
      <c r="AR4" s="146">
        <v>45444</v>
      </c>
      <c r="AS4" s="146">
        <v>45474</v>
      </c>
      <c r="AT4" s="146">
        <v>45505</v>
      </c>
      <c r="AU4" s="146">
        <v>45536</v>
      </c>
      <c r="AV4" s="146">
        <v>45566</v>
      </c>
      <c r="AW4" s="146">
        <v>45597</v>
      </c>
      <c r="AX4" s="146">
        <v>45627</v>
      </c>
      <c r="AY4" s="146">
        <v>45658</v>
      </c>
    </row>
    <row r="5" spans="1:53" ht="15" customHeight="1" x14ac:dyDescent="0.25">
      <c r="A5" s="575"/>
      <c r="B5" s="11" t="s">
        <v>20</v>
      </c>
      <c r="C5" s="3">
        <f>'BIZ kWh ENTRY'!C100</f>
        <v>0</v>
      </c>
      <c r="D5" s="3">
        <f>'BIZ kWh ENTRY'!D100</f>
        <v>0</v>
      </c>
      <c r="E5" s="3">
        <f>'BIZ kWh ENTRY'!E100</f>
        <v>0</v>
      </c>
      <c r="F5" s="3">
        <f>'BIZ kWh ENTRY'!F100</f>
        <v>0</v>
      </c>
      <c r="G5" s="3">
        <f>'BIZ kWh ENTRY'!G100</f>
        <v>0</v>
      </c>
      <c r="H5" s="3">
        <f>'BIZ kWh ENTRY'!H100</f>
        <v>0</v>
      </c>
      <c r="I5" s="3">
        <f>'BIZ kWh ENTRY'!I100</f>
        <v>0</v>
      </c>
      <c r="J5" s="3">
        <f>'BIZ kWh ENTRY'!J100</f>
        <v>0</v>
      </c>
      <c r="K5" s="3">
        <f>'BIZ kWh ENTRY'!K100</f>
        <v>0</v>
      </c>
      <c r="L5" s="3">
        <f>'BIZ kWh ENTRY'!L100</f>
        <v>0</v>
      </c>
      <c r="M5" s="3">
        <f>'BIZ kWh ENTRY'!M100</f>
        <v>0</v>
      </c>
      <c r="N5" s="3">
        <f>'BIZ kWh ENTRY'!N100</f>
        <v>0</v>
      </c>
      <c r="O5" s="166"/>
      <c r="P5" s="166"/>
      <c r="Q5" s="166"/>
      <c r="R5" s="166"/>
      <c r="S5" s="166"/>
      <c r="T5" s="166"/>
      <c r="U5" s="166"/>
      <c r="V5" s="166"/>
      <c r="W5" s="166"/>
      <c r="X5" s="166"/>
      <c r="Y5" s="166"/>
      <c r="Z5" s="166"/>
      <c r="AA5" s="166"/>
      <c r="AB5" s="166"/>
      <c r="AC5" s="166"/>
      <c r="AD5" s="166"/>
      <c r="AE5" s="166"/>
      <c r="AF5" s="166"/>
      <c r="AG5" s="166"/>
      <c r="AH5" s="166"/>
      <c r="AI5" s="166"/>
      <c r="AJ5" s="166"/>
      <c r="AK5" s="166"/>
      <c r="AL5" s="166"/>
      <c r="AM5" s="166"/>
      <c r="AN5" s="166"/>
      <c r="AO5" s="166"/>
      <c r="AP5" s="166"/>
      <c r="AQ5" s="166"/>
      <c r="AR5" s="166"/>
      <c r="AS5" s="166"/>
      <c r="AT5" s="166"/>
      <c r="AU5" s="166"/>
      <c r="AV5" s="166"/>
      <c r="AW5" s="166"/>
      <c r="AX5" s="166"/>
      <c r="AY5" s="166"/>
    </row>
    <row r="6" spans="1:53" x14ac:dyDescent="0.25">
      <c r="A6" s="575"/>
      <c r="B6" s="12" t="s">
        <v>0</v>
      </c>
      <c r="C6" s="3">
        <f>'BIZ kWh ENTRY'!C101</f>
        <v>0</v>
      </c>
      <c r="D6" s="3">
        <f>'BIZ kWh ENTRY'!D101</f>
        <v>0</v>
      </c>
      <c r="E6" s="3">
        <f>'BIZ kWh ENTRY'!E101</f>
        <v>0</v>
      </c>
      <c r="F6" s="3">
        <f>'BIZ kWh ENTRY'!F101</f>
        <v>0</v>
      </c>
      <c r="G6" s="3">
        <f>'BIZ kWh ENTRY'!G101</f>
        <v>0</v>
      </c>
      <c r="H6" s="3">
        <f>'BIZ kWh ENTRY'!H101</f>
        <v>0</v>
      </c>
      <c r="I6" s="3">
        <f>'BIZ kWh ENTRY'!I101</f>
        <v>0</v>
      </c>
      <c r="J6" s="3">
        <f>'BIZ kWh ENTRY'!J101</f>
        <v>0</v>
      </c>
      <c r="K6" s="3">
        <f>'BIZ kWh ENTRY'!K101</f>
        <v>0</v>
      </c>
      <c r="L6" s="3">
        <f>'BIZ kWh ENTRY'!L101</f>
        <v>0</v>
      </c>
      <c r="M6" s="3">
        <f>'BIZ kWh ENTRY'!M101</f>
        <v>0</v>
      </c>
      <c r="N6" s="3">
        <f>'BIZ kWh ENTRY'!N101</f>
        <v>0</v>
      </c>
      <c r="O6" s="166"/>
      <c r="P6" s="166"/>
      <c r="Q6" s="166"/>
      <c r="R6" s="166"/>
      <c r="S6" s="166"/>
      <c r="T6" s="166"/>
      <c r="U6" s="166"/>
      <c r="V6" s="166"/>
      <c r="W6" s="166"/>
      <c r="X6" s="166"/>
      <c r="Y6" s="166"/>
      <c r="Z6" s="166"/>
      <c r="AA6" s="166"/>
      <c r="AB6" s="166"/>
      <c r="AC6" s="166"/>
      <c r="AD6" s="166"/>
      <c r="AE6" s="166"/>
      <c r="AF6" s="166"/>
      <c r="AG6" s="166"/>
      <c r="AH6" s="166"/>
      <c r="AI6" s="166"/>
      <c r="AJ6" s="166"/>
      <c r="AK6" s="166"/>
      <c r="AL6" s="166"/>
      <c r="AM6" s="166"/>
      <c r="AN6" s="166"/>
      <c r="AO6" s="166"/>
      <c r="AP6" s="166"/>
      <c r="AQ6" s="166"/>
      <c r="AR6" s="166"/>
      <c r="AS6" s="166"/>
      <c r="AT6" s="166"/>
      <c r="AU6" s="166"/>
      <c r="AV6" s="166"/>
      <c r="AW6" s="166"/>
      <c r="AX6" s="166"/>
      <c r="AY6" s="166"/>
    </row>
    <row r="7" spans="1:53" x14ac:dyDescent="0.25">
      <c r="A7" s="575"/>
      <c r="B7" s="11" t="s">
        <v>21</v>
      </c>
      <c r="C7" s="3">
        <f>'BIZ kWh ENTRY'!C102</f>
        <v>0</v>
      </c>
      <c r="D7" s="3">
        <f>'BIZ kWh ENTRY'!D102</f>
        <v>0</v>
      </c>
      <c r="E7" s="3">
        <f>'BIZ kWh ENTRY'!E102</f>
        <v>0</v>
      </c>
      <c r="F7" s="3">
        <f>'BIZ kWh ENTRY'!F102</f>
        <v>0</v>
      </c>
      <c r="G7" s="3">
        <f>'BIZ kWh ENTRY'!G102</f>
        <v>0</v>
      </c>
      <c r="H7" s="3">
        <f>'BIZ kWh ENTRY'!H102</f>
        <v>0</v>
      </c>
      <c r="I7" s="3">
        <f>'BIZ kWh ENTRY'!I102</f>
        <v>0</v>
      </c>
      <c r="J7" s="3">
        <f>'BIZ kWh ENTRY'!J102</f>
        <v>0</v>
      </c>
      <c r="K7" s="3">
        <f>'BIZ kWh ENTRY'!K102</f>
        <v>0</v>
      </c>
      <c r="L7" s="3">
        <f>'BIZ kWh ENTRY'!L102</f>
        <v>0</v>
      </c>
      <c r="M7" s="3">
        <f>'BIZ kWh ENTRY'!M102</f>
        <v>0</v>
      </c>
      <c r="N7" s="3">
        <f>'BIZ kWh ENTRY'!N102</f>
        <v>0</v>
      </c>
      <c r="O7" s="166"/>
      <c r="P7" s="166"/>
      <c r="Q7" s="166"/>
      <c r="R7" s="166"/>
      <c r="S7" s="166"/>
      <c r="T7" s="166"/>
      <c r="U7" s="166"/>
      <c r="V7" s="166"/>
      <c r="W7" s="166"/>
      <c r="X7" s="166"/>
      <c r="Y7" s="166"/>
      <c r="Z7" s="166"/>
      <c r="AA7" s="166"/>
      <c r="AB7" s="166"/>
      <c r="AC7" s="166"/>
      <c r="AD7" s="166"/>
      <c r="AE7" s="166"/>
      <c r="AF7" s="166"/>
      <c r="AG7" s="166"/>
      <c r="AH7" s="166"/>
      <c r="AI7" s="166"/>
      <c r="AJ7" s="166"/>
      <c r="AK7" s="166"/>
      <c r="AL7" s="166"/>
      <c r="AM7" s="166"/>
      <c r="AN7" s="166"/>
      <c r="AO7" s="166"/>
      <c r="AP7" s="166"/>
      <c r="AQ7" s="166"/>
      <c r="AR7" s="166"/>
      <c r="AS7" s="166"/>
      <c r="AT7" s="166"/>
      <c r="AU7" s="166"/>
      <c r="AV7" s="166"/>
      <c r="AW7" s="166"/>
      <c r="AX7" s="166"/>
      <c r="AY7" s="166"/>
    </row>
    <row r="8" spans="1:53" x14ac:dyDescent="0.25">
      <c r="A8" s="575"/>
      <c r="B8" s="11" t="s">
        <v>1</v>
      </c>
      <c r="C8" s="3">
        <f>'BIZ kWh ENTRY'!C103</f>
        <v>0</v>
      </c>
      <c r="D8" s="3">
        <f>'BIZ kWh ENTRY'!D103</f>
        <v>0</v>
      </c>
      <c r="E8" s="3">
        <f>'BIZ kWh ENTRY'!E103</f>
        <v>0</v>
      </c>
      <c r="F8" s="3">
        <f>'BIZ kWh ENTRY'!F103</f>
        <v>0</v>
      </c>
      <c r="G8" s="3">
        <f>'BIZ kWh ENTRY'!G103</f>
        <v>0</v>
      </c>
      <c r="H8" s="3">
        <f>'BIZ kWh ENTRY'!H103</f>
        <v>0</v>
      </c>
      <c r="I8" s="3">
        <f>'BIZ kWh ENTRY'!I103</f>
        <v>0</v>
      </c>
      <c r="J8" s="3">
        <f>'BIZ kWh ENTRY'!J103</f>
        <v>0</v>
      </c>
      <c r="K8" s="3">
        <f>'BIZ kWh ENTRY'!K103</f>
        <v>0</v>
      </c>
      <c r="L8" s="3">
        <f>'BIZ kWh ENTRY'!L103</f>
        <v>0</v>
      </c>
      <c r="M8" s="3">
        <f>'BIZ kWh ENTRY'!M103</f>
        <v>0</v>
      </c>
      <c r="N8" s="3">
        <f>'BIZ kWh ENTRY'!N103</f>
        <v>0</v>
      </c>
      <c r="O8" s="166"/>
      <c r="P8" s="166"/>
      <c r="Q8" s="166"/>
      <c r="R8" s="166"/>
      <c r="S8" s="166"/>
      <c r="T8" s="166"/>
      <c r="U8" s="166"/>
      <c r="V8" s="166"/>
      <c r="W8" s="166"/>
      <c r="X8" s="166"/>
      <c r="Y8" s="166"/>
      <c r="Z8" s="166"/>
      <c r="AA8" s="166"/>
      <c r="AB8" s="166"/>
      <c r="AC8" s="166"/>
      <c r="AD8" s="166"/>
      <c r="AE8" s="166"/>
      <c r="AF8" s="166"/>
      <c r="AG8" s="166"/>
      <c r="AH8" s="166"/>
      <c r="AI8" s="166"/>
      <c r="AJ8" s="166"/>
      <c r="AK8" s="166"/>
      <c r="AL8" s="166"/>
      <c r="AM8" s="166"/>
      <c r="AN8" s="166"/>
      <c r="AO8" s="166"/>
      <c r="AP8" s="166"/>
      <c r="AQ8" s="166"/>
      <c r="AR8" s="166"/>
      <c r="AS8" s="166"/>
      <c r="AT8" s="166"/>
      <c r="AU8" s="166"/>
      <c r="AV8" s="166"/>
      <c r="AW8" s="166"/>
      <c r="AX8" s="166"/>
      <c r="AY8" s="166"/>
    </row>
    <row r="9" spans="1:53" x14ac:dyDescent="0.25">
      <c r="A9" s="575"/>
      <c r="B9" s="12" t="s">
        <v>22</v>
      </c>
      <c r="C9" s="3">
        <f>'BIZ kWh ENTRY'!C104</f>
        <v>0</v>
      </c>
      <c r="D9" s="3">
        <f>'BIZ kWh ENTRY'!D104</f>
        <v>0</v>
      </c>
      <c r="E9" s="3">
        <f>'BIZ kWh ENTRY'!E104</f>
        <v>0</v>
      </c>
      <c r="F9" s="3">
        <f>'BIZ kWh ENTRY'!F104</f>
        <v>0</v>
      </c>
      <c r="G9" s="3">
        <f>'BIZ kWh ENTRY'!G104</f>
        <v>0</v>
      </c>
      <c r="H9" s="3">
        <f>'BIZ kWh ENTRY'!H104</f>
        <v>0</v>
      </c>
      <c r="I9" s="3">
        <f>'BIZ kWh ENTRY'!I104</f>
        <v>0</v>
      </c>
      <c r="J9" s="3">
        <f>'BIZ kWh ENTRY'!J104</f>
        <v>0</v>
      </c>
      <c r="K9" s="3">
        <f>'BIZ kWh ENTRY'!K104</f>
        <v>0</v>
      </c>
      <c r="L9" s="3">
        <f>'BIZ kWh ENTRY'!L104</f>
        <v>0</v>
      </c>
      <c r="M9" s="3">
        <f>'BIZ kWh ENTRY'!M104</f>
        <v>0</v>
      </c>
      <c r="N9" s="3">
        <f>'BIZ kWh ENTRY'!N104</f>
        <v>0</v>
      </c>
      <c r="O9" s="166"/>
      <c r="P9" s="166"/>
      <c r="Q9" s="166"/>
      <c r="R9" s="166"/>
      <c r="S9" s="166"/>
      <c r="T9" s="166"/>
      <c r="U9" s="166"/>
      <c r="V9" s="166"/>
      <c r="W9" s="166"/>
      <c r="X9" s="166"/>
      <c r="Y9" s="166"/>
      <c r="Z9" s="166"/>
      <c r="AA9" s="166"/>
      <c r="AB9" s="166"/>
      <c r="AC9" s="166"/>
      <c r="AD9" s="166"/>
      <c r="AE9" s="166"/>
      <c r="AF9" s="166"/>
      <c r="AG9" s="166"/>
      <c r="AH9" s="166"/>
      <c r="AI9" s="166"/>
      <c r="AJ9" s="166"/>
      <c r="AK9" s="166"/>
      <c r="AL9" s="166"/>
      <c r="AM9" s="166"/>
      <c r="AN9" s="166"/>
      <c r="AO9" s="166"/>
      <c r="AP9" s="166"/>
      <c r="AQ9" s="166"/>
      <c r="AR9" s="166"/>
      <c r="AS9" s="166"/>
      <c r="AT9" s="166"/>
      <c r="AU9" s="166"/>
      <c r="AV9" s="166"/>
      <c r="AW9" s="166"/>
      <c r="AX9" s="166"/>
      <c r="AY9" s="166"/>
    </row>
    <row r="10" spans="1:53" x14ac:dyDescent="0.25">
      <c r="A10" s="575"/>
      <c r="B10" s="11" t="s">
        <v>9</v>
      </c>
      <c r="C10" s="3">
        <f>'BIZ kWh ENTRY'!C105</f>
        <v>0</v>
      </c>
      <c r="D10" s="3">
        <f>'BIZ kWh ENTRY'!D105</f>
        <v>0</v>
      </c>
      <c r="E10" s="3">
        <f>'BIZ kWh ENTRY'!E105</f>
        <v>0</v>
      </c>
      <c r="F10" s="3">
        <f>'BIZ kWh ENTRY'!F105</f>
        <v>0</v>
      </c>
      <c r="G10" s="3">
        <f>'BIZ kWh ENTRY'!G105</f>
        <v>0</v>
      </c>
      <c r="H10" s="3">
        <f>'BIZ kWh ENTRY'!H105</f>
        <v>0</v>
      </c>
      <c r="I10" s="3">
        <f>'BIZ kWh ENTRY'!I105</f>
        <v>0</v>
      </c>
      <c r="J10" s="3">
        <f>'BIZ kWh ENTRY'!J105</f>
        <v>0</v>
      </c>
      <c r="K10" s="3">
        <f>'BIZ kWh ENTRY'!K105</f>
        <v>0</v>
      </c>
      <c r="L10" s="3">
        <f>'BIZ kWh ENTRY'!L105</f>
        <v>0</v>
      </c>
      <c r="M10" s="3">
        <f>'BIZ kWh ENTRY'!M105</f>
        <v>0</v>
      </c>
      <c r="N10" s="3">
        <f>'BIZ kWh ENTRY'!N105</f>
        <v>0</v>
      </c>
      <c r="O10" s="166"/>
      <c r="P10" s="166"/>
      <c r="Q10" s="166"/>
      <c r="R10" s="166"/>
      <c r="S10" s="166"/>
      <c r="T10" s="166"/>
      <c r="U10" s="166"/>
      <c r="V10" s="166"/>
      <c r="W10" s="166"/>
      <c r="X10" s="166"/>
      <c r="Y10" s="166"/>
      <c r="Z10" s="166"/>
      <c r="AA10" s="166"/>
      <c r="AB10" s="166"/>
      <c r="AC10" s="166"/>
      <c r="AD10" s="166"/>
      <c r="AE10" s="166"/>
      <c r="AF10" s="166"/>
      <c r="AG10" s="166"/>
      <c r="AH10" s="166"/>
      <c r="AI10" s="166"/>
      <c r="AJ10" s="166"/>
      <c r="AK10" s="166"/>
      <c r="AL10" s="166"/>
      <c r="AM10" s="166"/>
      <c r="AN10" s="166"/>
      <c r="AO10" s="166"/>
      <c r="AP10" s="166"/>
      <c r="AQ10" s="166"/>
      <c r="AR10" s="166"/>
      <c r="AS10" s="166"/>
      <c r="AT10" s="166"/>
      <c r="AU10" s="166"/>
      <c r="AV10" s="166"/>
      <c r="AW10" s="166"/>
      <c r="AX10" s="166"/>
      <c r="AY10" s="166"/>
    </row>
    <row r="11" spans="1:53" x14ac:dyDescent="0.25">
      <c r="A11" s="575"/>
      <c r="B11" s="11" t="s">
        <v>3</v>
      </c>
      <c r="C11" s="3">
        <f>'BIZ kWh ENTRY'!C106</f>
        <v>0</v>
      </c>
      <c r="D11" s="3">
        <f>'BIZ kWh ENTRY'!D106</f>
        <v>0</v>
      </c>
      <c r="E11" s="3">
        <f>'BIZ kWh ENTRY'!E106</f>
        <v>0</v>
      </c>
      <c r="F11" s="3">
        <f>'BIZ kWh ENTRY'!F106</f>
        <v>0</v>
      </c>
      <c r="G11" s="3">
        <f>'BIZ kWh ENTRY'!G106</f>
        <v>0</v>
      </c>
      <c r="H11" s="3">
        <f>'BIZ kWh ENTRY'!H106</f>
        <v>0</v>
      </c>
      <c r="I11" s="3">
        <f>'BIZ kWh ENTRY'!I106</f>
        <v>0</v>
      </c>
      <c r="J11" s="3">
        <f>'BIZ kWh ENTRY'!J106</f>
        <v>0</v>
      </c>
      <c r="K11" s="3">
        <f>'BIZ kWh ENTRY'!K106</f>
        <v>0</v>
      </c>
      <c r="L11" s="3">
        <f>'BIZ kWh ENTRY'!L106</f>
        <v>0</v>
      </c>
      <c r="M11" s="3">
        <f>'BIZ kWh ENTRY'!M106</f>
        <v>0</v>
      </c>
      <c r="N11" s="3">
        <f>'BIZ kWh ENTRY'!N106</f>
        <v>0</v>
      </c>
      <c r="O11" s="166"/>
      <c r="P11" s="166"/>
      <c r="Q11" s="166"/>
      <c r="R11" s="166"/>
      <c r="S11" s="166"/>
      <c r="T11" s="166"/>
      <c r="U11" s="166"/>
      <c r="V11" s="166"/>
      <c r="W11" s="166"/>
      <c r="X11" s="166"/>
      <c r="Y11" s="166"/>
      <c r="Z11" s="166"/>
      <c r="AA11" s="166"/>
      <c r="AB11" s="166"/>
      <c r="AC11" s="166"/>
      <c r="AD11" s="166"/>
      <c r="AE11" s="166"/>
      <c r="AF11" s="166"/>
      <c r="AG11" s="166"/>
      <c r="AH11" s="166"/>
      <c r="AI11" s="166"/>
      <c r="AJ11" s="166"/>
      <c r="AK11" s="166"/>
      <c r="AL11" s="166"/>
      <c r="AM11" s="166"/>
      <c r="AN11" s="166"/>
      <c r="AO11" s="166"/>
      <c r="AP11" s="166"/>
      <c r="AQ11" s="166"/>
      <c r="AR11" s="166"/>
      <c r="AS11" s="166"/>
      <c r="AT11" s="166"/>
      <c r="AU11" s="166"/>
      <c r="AV11" s="166"/>
      <c r="AW11" s="166"/>
      <c r="AX11" s="166"/>
      <c r="AY11" s="166"/>
    </row>
    <row r="12" spans="1:53" x14ac:dyDescent="0.25">
      <c r="A12" s="575"/>
      <c r="B12" s="11" t="s">
        <v>4</v>
      </c>
      <c r="C12" s="3">
        <f>'BIZ kWh ENTRY'!C107</f>
        <v>0</v>
      </c>
      <c r="D12" s="3">
        <f>'BIZ kWh ENTRY'!D107</f>
        <v>0</v>
      </c>
      <c r="E12" s="3">
        <f>'BIZ kWh ENTRY'!E107</f>
        <v>0</v>
      </c>
      <c r="F12" s="3">
        <f>'BIZ kWh ENTRY'!F107</f>
        <v>0</v>
      </c>
      <c r="G12" s="3">
        <f>'BIZ kWh ENTRY'!G107</f>
        <v>0</v>
      </c>
      <c r="H12" s="3">
        <f>'BIZ kWh ENTRY'!H107</f>
        <v>0</v>
      </c>
      <c r="I12" s="3">
        <f>'BIZ kWh ENTRY'!I107</f>
        <v>0</v>
      </c>
      <c r="J12" s="3">
        <f>'BIZ kWh ENTRY'!J107</f>
        <v>0</v>
      </c>
      <c r="K12" s="3">
        <f>'BIZ kWh ENTRY'!K107</f>
        <v>0</v>
      </c>
      <c r="L12" s="3">
        <f>'BIZ kWh ENTRY'!L107</f>
        <v>0</v>
      </c>
      <c r="M12" s="3">
        <f>'BIZ kWh ENTRY'!M107</f>
        <v>0</v>
      </c>
      <c r="N12" s="3">
        <f>'BIZ kWh ENTRY'!N107</f>
        <v>0</v>
      </c>
      <c r="O12" s="166"/>
      <c r="P12" s="166"/>
      <c r="Q12" s="166"/>
      <c r="R12" s="166"/>
      <c r="S12" s="166"/>
      <c r="T12" s="166"/>
      <c r="U12" s="166"/>
      <c r="V12" s="166"/>
      <c r="W12" s="166"/>
      <c r="X12" s="166"/>
      <c r="Y12" s="166"/>
      <c r="Z12" s="166"/>
      <c r="AA12" s="166"/>
      <c r="AB12" s="166"/>
      <c r="AC12" s="166"/>
      <c r="AD12" s="166"/>
      <c r="AE12" s="166"/>
      <c r="AF12" s="166"/>
      <c r="AG12" s="166"/>
      <c r="AH12" s="166"/>
      <c r="AI12" s="166"/>
      <c r="AJ12" s="166"/>
      <c r="AK12" s="166"/>
      <c r="AL12" s="166"/>
      <c r="AM12" s="166"/>
      <c r="AN12" s="166"/>
      <c r="AO12" s="166"/>
      <c r="AP12" s="166"/>
      <c r="AQ12" s="166"/>
      <c r="AR12" s="166"/>
      <c r="AS12" s="166"/>
      <c r="AT12" s="166"/>
      <c r="AU12" s="166"/>
      <c r="AV12" s="166"/>
      <c r="AW12" s="166"/>
      <c r="AX12" s="166"/>
      <c r="AY12" s="166"/>
    </row>
    <row r="13" spans="1:53" x14ac:dyDescent="0.25">
      <c r="A13" s="575"/>
      <c r="B13" s="11" t="s">
        <v>5</v>
      </c>
      <c r="C13" s="3">
        <f>'BIZ kWh ENTRY'!C108</f>
        <v>0</v>
      </c>
      <c r="D13" s="3">
        <f>'BIZ kWh ENTRY'!D108</f>
        <v>0</v>
      </c>
      <c r="E13" s="3">
        <f>'BIZ kWh ENTRY'!E108</f>
        <v>0</v>
      </c>
      <c r="F13" s="3">
        <f>'BIZ kWh ENTRY'!F108</f>
        <v>0</v>
      </c>
      <c r="G13" s="3">
        <f>'BIZ kWh ENTRY'!G108</f>
        <v>0</v>
      </c>
      <c r="H13" s="3">
        <f>'BIZ kWh ENTRY'!H108</f>
        <v>965.67840865603421</v>
      </c>
      <c r="I13" s="3">
        <f>'BIZ kWh ENTRY'!I108</f>
        <v>0</v>
      </c>
      <c r="J13" s="3">
        <f>'BIZ kWh ENTRY'!J108</f>
        <v>53738.118840112984</v>
      </c>
      <c r="K13" s="3">
        <f>'BIZ kWh ENTRY'!K108</f>
        <v>0</v>
      </c>
      <c r="L13" s="3">
        <f>'BIZ kWh ENTRY'!L108</f>
        <v>0</v>
      </c>
      <c r="M13" s="3">
        <f>'BIZ kWh ENTRY'!M108</f>
        <v>0</v>
      </c>
      <c r="N13" s="3">
        <f>'BIZ kWh ENTRY'!N108</f>
        <v>4.9355999999997904</v>
      </c>
      <c r="O13" s="166"/>
      <c r="P13" s="166"/>
      <c r="Q13" s="166"/>
      <c r="R13" s="166"/>
      <c r="S13" s="166"/>
      <c r="T13" s="166"/>
      <c r="U13" s="166"/>
      <c r="V13" s="166"/>
      <c r="W13" s="166"/>
      <c r="X13" s="166"/>
      <c r="Y13" s="166"/>
      <c r="Z13" s="166"/>
      <c r="AA13" s="166"/>
      <c r="AB13" s="166"/>
      <c r="AC13" s="166"/>
      <c r="AD13" s="166"/>
      <c r="AE13" s="166"/>
      <c r="AF13" s="166"/>
      <c r="AG13" s="166"/>
      <c r="AH13" s="166"/>
      <c r="AI13" s="166"/>
      <c r="AJ13" s="166"/>
      <c r="AK13" s="166"/>
      <c r="AL13" s="166"/>
      <c r="AM13" s="166"/>
      <c r="AN13" s="166"/>
      <c r="AO13" s="166"/>
      <c r="AP13" s="166"/>
      <c r="AQ13" s="166"/>
      <c r="AR13" s="166"/>
      <c r="AS13" s="166"/>
      <c r="AT13" s="166"/>
      <c r="AU13" s="166"/>
      <c r="AV13" s="166"/>
      <c r="AW13" s="166"/>
      <c r="AX13" s="166"/>
      <c r="AY13" s="166"/>
    </row>
    <row r="14" spans="1:53" x14ac:dyDescent="0.25">
      <c r="A14" s="575"/>
      <c r="B14" s="11" t="s">
        <v>23</v>
      </c>
      <c r="C14" s="3">
        <f>'BIZ kWh ENTRY'!C109</f>
        <v>0</v>
      </c>
      <c r="D14" s="3">
        <f>'BIZ kWh ENTRY'!D109</f>
        <v>0</v>
      </c>
      <c r="E14" s="3">
        <f>'BIZ kWh ENTRY'!E109</f>
        <v>0</v>
      </c>
      <c r="F14" s="3">
        <f>'BIZ kWh ENTRY'!F109</f>
        <v>0</v>
      </c>
      <c r="G14" s="3">
        <f>'BIZ kWh ENTRY'!G109</f>
        <v>0</v>
      </c>
      <c r="H14" s="3">
        <f>'BIZ kWh ENTRY'!H109</f>
        <v>0</v>
      </c>
      <c r="I14" s="3">
        <f>'BIZ kWh ENTRY'!I109</f>
        <v>0</v>
      </c>
      <c r="J14" s="3">
        <f>'BIZ kWh ENTRY'!J109</f>
        <v>0</v>
      </c>
      <c r="K14" s="3">
        <f>'BIZ kWh ENTRY'!K109</f>
        <v>0</v>
      </c>
      <c r="L14" s="3">
        <f>'BIZ kWh ENTRY'!L109</f>
        <v>0</v>
      </c>
      <c r="M14" s="3">
        <f>'BIZ kWh ENTRY'!M109</f>
        <v>0</v>
      </c>
      <c r="N14" s="3">
        <f>'BIZ kWh ENTRY'!N109</f>
        <v>0</v>
      </c>
      <c r="O14" s="166"/>
      <c r="P14" s="166"/>
      <c r="Q14" s="166"/>
      <c r="R14" s="166"/>
      <c r="S14" s="166"/>
      <c r="T14" s="166"/>
      <c r="U14" s="166"/>
      <c r="V14" s="166"/>
      <c r="W14" s="166"/>
      <c r="X14" s="166"/>
      <c r="Y14" s="166"/>
      <c r="Z14" s="166"/>
      <c r="AA14" s="166"/>
      <c r="AB14" s="166"/>
      <c r="AC14" s="166"/>
      <c r="AD14" s="166"/>
      <c r="AE14" s="166"/>
      <c r="AF14" s="166"/>
      <c r="AG14" s="166"/>
      <c r="AH14" s="166"/>
      <c r="AI14" s="166"/>
      <c r="AJ14" s="166"/>
      <c r="AK14" s="166"/>
      <c r="AL14" s="166"/>
      <c r="AM14" s="166"/>
      <c r="AN14" s="166"/>
      <c r="AO14" s="166"/>
      <c r="AP14" s="166"/>
      <c r="AQ14" s="166"/>
      <c r="AR14" s="166"/>
      <c r="AS14" s="166"/>
      <c r="AT14" s="166"/>
      <c r="AU14" s="166"/>
      <c r="AV14" s="166"/>
      <c r="AW14" s="166"/>
      <c r="AX14" s="166"/>
      <c r="AY14" s="166"/>
    </row>
    <row r="15" spans="1:53" x14ac:dyDescent="0.25">
      <c r="A15" s="575"/>
      <c r="B15" s="11" t="s">
        <v>24</v>
      </c>
      <c r="C15" s="3">
        <f>'BIZ kWh ENTRY'!C110</f>
        <v>0</v>
      </c>
      <c r="D15" s="3">
        <f>'BIZ kWh ENTRY'!D110</f>
        <v>0</v>
      </c>
      <c r="E15" s="3">
        <f>'BIZ kWh ENTRY'!E110</f>
        <v>0</v>
      </c>
      <c r="F15" s="3">
        <f>'BIZ kWh ENTRY'!F110</f>
        <v>0</v>
      </c>
      <c r="G15" s="3">
        <f>'BIZ kWh ENTRY'!G110</f>
        <v>0</v>
      </c>
      <c r="H15" s="3">
        <f>'BIZ kWh ENTRY'!H110</f>
        <v>0</v>
      </c>
      <c r="I15" s="3">
        <f>'BIZ kWh ENTRY'!I110</f>
        <v>0</v>
      </c>
      <c r="J15" s="3">
        <f>'BIZ kWh ENTRY'!J110</f>
        <v>0</v>
      </c>
      <c r="K15" s="3">
        <f>'BIZ kWh ENTRY'!K110</f>
        <v>0</v>
      </c>
      <c r="L15" s="3">
        <f>'BIZ kWh ENTRY'!L110</f>
        <v>0</v>
      </c>
      <c r="M15" s="3">
        <f>'BIZ kWh ENTRY'!M110</f>
        <v>0</v>
      </c>
      <c r="N15" s="3">
        <f>'BIZ kWh ENTRY'!N110</f>
        <v>0</v>
      </c>
      <c r="O15" s="166"/>
      <c r="P15" s="166"/>
      <c r="Q15" s="166"/>
      <c r="R15" s="166"/>
      <c r="S15" s="166"/>
      <c r="T15" s="166"/>
      <c r="U15" s="166"/>
      <c r="V15" s="166"/>
      <c r="W15" s="166"/>
      <c r="X15" s="166"/>
      <c r="Y15" s="166"/>
      <c r="Z15" s="166"/>
      <c r="AA15" s="166"/>
      <c r="AB15" s="166"/>
      <c r="AC15" s="166"/>
      <c r="AD15" s="166"/>
      <c r="AE15" s="166"/>
      <c r="AF15" s="166"/>
      <c r="AG15" s="166"/>
      <c r="AH15" s="166"/>
      <c r="AI15" s="166"/>
      <c r="AJ15" s="166"/>
      <c r="AK15" s="166"/>
      <c r="AL15" s="166"/>
      <c r="AM15" s="166"/>
      <c r="AN15" s="166"/>
      <c r="AO15" s="166"/>
      <c r="AP15" s="166"/>
      <c r="AQ15" s="166"/>
      <c r="AR15" s="166"/>
      <c r="AS15" s="166"/>
      <c r="AT15" s="166"/>
      <c r="AU15" s="166"/>
      <c r="AV15" s="166"/>
      <c r="AW15" s="166"/>
      <c r="AX15" s="166"/>
      <c r="AY15" s="166"/>
    </row>
    <row r="16" spans="1:53" x14ac:dyDescent="0.25">
      <c r="A16" s="575"/>
      <c r="B16" s="11" t="s">
        <v>7</v>
      </c>
      <c r="C16" s="3">
        <f>'BIZ kWh ENTRY'!C111</f>
        <v>0</v>
      </c>
      <c r="D16" s="3">
        <f>'BIZ kWh ENTRY'!D111</f>
        <v>0</v>
      </c>
      <c r="E16" s="3">
        <f>'BIZ kWh ENTRY'!E111</f>
        <v>0</v>
      </c>
      <c r="F16" s="3">
        <f>'BIZ kWh ENTRY'!F111</f>
        <v>0</v>
      </c>
      <c r="G16" s="3">
        <f>'BIZ kWh ENTRY'!G111</f>
        <v>0</v>
      </c>
      <c r="H16" s="3">
        <f>'BIZ kWh ENTRY'!H111</f>
        <v>0</v>
      </c>
      <c r="I16" s="3">
        <f>'BIZ kWh ENTRY'!I111</f>
        <v>0</v>
      </c>
      <c r="J16" s="3">
        <f>'BIZ kWh ENTRY'!J111</f>
        <v>0</v>
      </c>
      <c r="K16" s="3">
        <f>'BIZ kWh ENTRY'!K111</f>
        <v>0</v>
      </c>
      <c r="L16" s="3">
        <f>'BIZ kWh ENTRY'!L111</f>
        <v>0</v>
      </c>
      <c r="M16" s="3">
        <f>'BIZ kWh ENTRY'!M111</f>
        <v>0</v>
      </c>
      <c r="N16" s="3">
        <f>'BIZ kWh ENTRY'!N111</f>
        <v>0</v>
      </c>
      <c r="O16" s="166"/>
      <c r="P16" s="166"/>
      <c r="Q16" s="166"/>
      <c r="R16" s="166"/>
      <c r="S16" s="166"/>
      <c r="T16" s="166"/>
      <c r="U16" s="166"/>
      <c r="V16" s="166"/>
      <c r="W16" s="166"/>
      <c r="X16" s="166"/>
      <c r="Y16" s="166"/>
      <c r="Z16" s="166"/>
      <c r="AA16" s="166"/>
      <c r="AB16" s="166"/>
      <c r="AC16" s="166"/>
      <c r="AD16" s="166"/>
      <c r="AE16" s="166"/>
      <c r="AF16" s="166"/>
      <c r="AG16" s="166"/>
      <c r="AH16" s="166"/>
      <c r="AI16" s="166"/>
      <c r="AJ16" s="166"/>
      <c r="AK16" s="166"/>
      <c r="AL16" s="166"/>
      <c r="AM16" s="166"/>
      <c r="AN16" s="166"/>
      <c r="AO16" s="166"/>
      <c r="AP16" s="166"/>
      <c r="AQ16" s="166"/>
      <c r="AR16" s="166"/>
      <c r="AS16" s="166"/>
      <c r="AT16" s="166"/>
      <c r="AU16" s="166"/>
      <c r="AV16" s="166"/>
      <c r="AW16" s="166"/>
      <c r="AX16" s="166"/>
      <c r="AY16" s="166"/>
    </row>
    <row r="17" spans="1:51" x14ac:dyDescent="0.25">
      <c r="A17" s="575"/>
      <c r="B17" s="11" t="s">
        <v>8</v>
      </c>
      <c r="C17" s="3">
        <f>'BIZ kWh ENTRY'!C112</f>
        <v>0</v>
      </c>
      <c r="D17" s="3">
        <f>'BIZ kWh ENTRY'!D112</f>
        <v>0</v>
      </c>
      <c r="E17" s="3">
        <f>'BIZ kWh ENTRY'!E112</f>
        <v>0</v>
      </c>
      <c r="F17" s="3">
        <f>'BIZ kWh ENTRY'!F112</f>
        <v>0</v>
      </c>
      <c r="G17" s="3">
        <f>'BIZ kWh ENTRY'!G112</f>
        <v>0</v>
      </c>
      <c r="H17" s="3">
        <f>'BIZ kWh ENTRY'!H112</f>
        <v>0</v>
      </c>
      <c r="I17" s="3">
        <f>'BIZ kWh ENTRY'!I112</f>
        <v>0</v>
      </c>
      <c r="J17" s="3">
        <f>'BIZ kWh ENTRY'!J112</f>
        <v>0</v>
      </c>
      <c r="K17" s="3">
        <f>'BIZ kWh ENTRY'!K112</f>
        <v>0</v>
      </c>
      <c r="L17" s="3">
        <f>'BIZ kWh ENTRY'!L112</f>
        <v>0</v>
      </c>
      <c r="M17" s="3">
        <f>'BIZ kWh ENTRY'!M112</f>
        <v>0</v>
      </c>
      <c r="N17" s="3">
        <f>'BIZ kWh ENTRY'!N112</f>
        <v>0</v>
      </c>
      <c r="O17" s="166"/>
      <c r="P17" s="166"/>
      <c r="Q17" s="166"/>
      <c r="R17" s="166"/>
      <c r="S17" s="166"/>
      <c r="T17" s="166"/>
      <c r="U17" s="166"/>
      <c r="V17" s="166"/>
      <c r="W17" s="166"/>
      <c r="X17" s="166"/>
      <c r="Y17" s="166"/>
      <c r="Z17" s="166"/>
      <c r="AA17" s="166"/>
      <c r="AB17" s="166"/>
      <c r="AC17" s="166"/>
      <c r="AD17" s="166"/>
      <c r="AE17" s="166"/>
      <c r="AF17" s="166"/>
      <c r="AG17" s="166"/>
      <c r="AH17" s="166"/>
      <c r="AI17" s="166"/>
      <c r="AJ17" s="166"/>
      <c r="AK17" s="166"/>
      <c r="AL17" s="166"/>
      <c r="AM17" s="166"/>
      <c r="AN17" s="166"/>
      <c r="AO17" s="166"/>
      <c r="AP17" s="166"/>
      <c r="AQ17" s="166"/>
      <c r="AR17" s="166"/>
      <c r="AS17" s="166"/>
      <c r="AT17" s="166"/>
      <c r="AU17" s="166"/>
      <c r="AV17" s="166"/>
      <c r="AW17" s="166"/>
      <c r="AX17" s="166"/>
      <c r="AY17" s="166"/>
    </row>
    <row r="18" spans="1:51" x14ac:dyDescent="0.25">
      <c r="A18" s="575"/>
      <c r="B18" s="11" t="s">
        <v>11</v>
      </c>
      <c r="C18" s="3"/>
      <c r="D18" s="3"/>
      <c r="E18" s="235"/>
      <c r="F18" s="235"/>
      <c r="G18" s="235"/>
      <c r="H18" s="235"/>
      <c r="I18" s="235"/>
      <c r="J18" s="235"/>
      <c r="K18" s="235"/>
      <c r="L18" s="235"/>
      <c r="M18" s="235"/>
      <c r="N18" s="235"/>
      <c r="O18" s="166"/>
      <c r="P18" s="166"/>
      <c r="Q18" s="166"/>
      <c r="R18" s="166"/>
      <c r="S18" s="166"/>
      <c r="T18" s="166"/>
      <c r="U18" s="166"/>
      <c r="V18" s="166"/>
      <c r="W18" s="166"/>
      <c r="X18" s="166"/>
      <c r="Y18" s="166"/>
      <c r="Z18" s="166"/>
      <c r="AA18" s="166"/>
      <c r="AB18" s="166"/>
      <c r="AC18" s="166"/>
      <c r="AD18" s="166"/>
      <c r="AE18" s="166"/>
      <c r="AF18" s="166"/>
      <c r="AG18" s="166"/>
      <c r="AH18" s="166"/>
      <c r="AI18" s="166"/>
      <c r="AJ18" s="166"/>
      <c r="AK18" s="166"/>
      <c r="AL18" s="166"/>
      <c r="AM18" s="166"/>
      <c r="AN18" s="166"/>
      <c r="AO18" s="166"/>
      <c r="AP18" s="166"/>
      <c r="AQ18" s="166"/>
      <c r="AR18" s="166"/>
      <c r="AS18" s="166"/>
      <c r="AT18" s="166"/>
      <c r="AU18" s="166"/>
      <c r="AV18" s="166"/>
      <c r="AW18" s="166"/>
      <c r="AX18" s="166"/>
      <c r="AY18" s="166"/>
    </row>
    <row r="19" spans="1:51" ht="15.75" thickBot="1" x14ac:dyDescent="0.3">
      <c r="A19" s="576"/>
      <c r="B19" s="188" t="s">
        <v>25</v>
      </c>
      <c r="C19" s="236">
        <f>SUM(C5:C18)</f>
        <v>0</v>
      </c>
      <c r="D19" s="236">
        <f t="shared" ref="D19:N19" si="1">SUM(D5:D18)</f>
        <v>0</v>
      </c>
      <c r="E19" s="236">
        <f t="shared" si="1"/>
        <v>0</v>
      </c>
      <c r="F19" s="236">
        <f t="shared" si="1"/>
        <v>0</v>
      </c>
      <c r="G19" s="236">
        <f t="shared" si="1"/>
        <v>0</v>
      </c>
      <c r="H19" s="236">
        <f t="shared" si="1"/>
        <v>965.67840865603421</v>
      </c>
      <c r="I19" s="236">
        <f t="shared" si="1"/>
        <v>0</v>
      </c>
      <c r="J19" s="236">
        <f t="shared" si="1"/>
        <v>53738.118840112984</v>
      </c>
      <c r="K19" s="236">
        <f t="shared" si="1"/>
        <v>0</v>
      </c>
      <c r="L19" s="236">
        <f t="shared" si="1"/>
        <v>0</v>
      </c>
      <c r="M19" s="236">
        <f t="shared" si="1"/>
        <v>0</v>
      </c>
      <c r="N19" s="236">
        <f t="shared" si="1"/>
        <v>4.9355999999997904</v>
      </c>
      <c r="O19" s="260"/>
      <c r="P19" s="260"/>
      <c r="Q19" s="260"/>
      <c r="R19" s="260"/>
      <c r="S19" s="260"/>
      <c r="T19" s="260"/>
      <c r="U19" s="260"/>
      <c r="V19" s="260"/>
      <c r="W19" s="260"/>
      <c r="X19" s="260"/>
      <c r="Y19" s="260"/>
      <c r="Z19" s="260"/>
      <c r="AA19" s="260"/>
      <c r="AB19" s="260"/>
      <c r="AC19" s="260"/>
      <c r="AD19" s="260"/>
      <c r="AE19" s="260"/>
      <c r="AF19" s="260"/>
      <c r="AG19" s="260"/>
      <c r="AH19" s="260"/>
      <c r="AI19" s="260"/>
      <c r="AJ19" s="260"/>
      <c r="AK19" s="260"/>
      <c r="AL19" s="260"/>
      <c r="AM19" s="260"/>
      <c r="AN19" s="260"/>
      <c r="AO19" s="260"/>
      <c r="AP19" s="260"/>
      <c r="AQ19" s="260"/>
      <c r="AR19" s="260"/>
      <c r="AS19" s="260"/>
      <c r="AT19" s="260"/>
      <c r="AU19" s="260"/>
      <c r="AV19" s="260"/>
      <c r="AW19" s="260"/>
      <c r="AX19" s="260"/>
      <c r="AY19" s="260"/>
    </row>
    <row r="20" spans="1:51" x14ac:dyDescent="0.25">
      <c r="A20" s="250"/>
      <c r="B20" s="251"/>
      <c r="C20" s="9"/>
      <c r="D20" s="251"/>
      <c r="E20" s="9"/>
      <c r="F20" s="251"/>
      <c r="G20" s="251"/>
      <c r="H20" s="9"/>
      <c r="I20" s="251"/>
      <c r="J20" s="251"/>
      <c r="K20" s="9"/>
      <c r="L20" s="251"/>
      <c r="M20" s="318" t="s">
        <v>200</v>
      </c>
      <c r="N20" s="319">
        <f>SUM(C19:N19)</f>
        <v>54708.732848769017</v>
      </c>
      <c r="O20" s="318" t="s">
        <v>201</v>
      </c>
      <c r="P20" s="320">
        <f>'BIZ kWh ENTRY'!O113</f>
        <v>54708.732848769017</v>
      </c>
      <c r="Q20" s="9"/>
      <c r="R20" s="251"/>
      <c r="S20" s="251"/>
      <c r="T20" s="9"/>
      <c r="U20" s="251"/>
      <c r="V20" s="251"/>
      <c r="W20" s="9"/>
      <c r="X20" s="251"/>
      <c r="Y20" s="251"/>
      <c r="Z20" s="9"/>
      <c r="AA20" s="251"/>
      <c r="AB20" s="251"/>
      <c r="AC20" s="9"/>
      <c r="AD20" s="251"/>
      <c r="AE20" s="251"/>
      <c r="AF20" s="9"/>
      <c r="AG20" s="251"/>
      <c r="AH20" s="251"/>
      <c r="AI20" s="9"/>
      <c r="AJ20" s="251"/>
      <c r="AK20" s="251"/>
      <c r="AL20" s="9"/>
      <c r="AM20" s="251"/>
      <c r="AN20" s="251"/>
      <c r="AO20" s="9"/>
      <c r="AP20" s="251"/>
      <c r="AQ20" s="251"/>
      <c r="AR20" s="9"/>
      <c r="AS20" s="251"/>
      <c r="AT20" s="251"/>
      <c r="AU20" s="9"/>
      <c r="AV20" s="251"/>
      <c r="AW20" s="251"/>
      <c r="AX20" s="9"/>
      <c r="AY20" s="251"/>
    </row>
    <row r="21" spans="1:51" ht="15.75" thickBot="1" x14ac:dyDescent="0.3">
      <c r="C21" s="130"/>
      <c r="D21" s="130"/>
      <c r="E21" s="130"/>
      <c r="F21" s="130"/>
      <c r="G21" s="130"/>
      <c r="H21" s="130"/>
      <c r="I21" s="130"/>
      <c r="J21" s="130"/>
      <c r="K21" s="130"/>
      <c r="L21" s="130"/>
      <c r="M21" s="130"/>
      <c r="N21" s="130"/>
      <c r="O21" s="130"/>
      <c r="P21" s="130"/>
      <c r="Q21" s="130"/>
      <c r="R21" s="130"/>
      <c r="S21" s="130"/>
      <c r="T21" s="130"/>
      <c r="U21" s="130"/>
      <c r="V21" s="130"/>
      <c r="W21" s="130"/>
      <c r="X21" s="130"/>
      <c r="Y21" s="130"/>
      <c r="Z21" s="130"/>
      <c r="AA21" s="130"/>
      <c r="AB21" s="130"/>
      <c r="AC21" s="130"/>
      <c r="AD21" s="130"/>
      <c r="AE21" s="130"/>
      <c r="AF21" s="130"/>
      <c r="AG21" s="130"/>
      <c r="AH21" s="130"/>
      <c r="AI21" s="130"/>
      <c r="AJ21" s="130"/>
      <c r="AK21" s="130"/>
      <c r="AL21" s="130"/>
      <c r="AM21" s="130"/>
      <c r="AN21" s="130"/>
      <c r="AO21" s="130"/>
      <c r="AP21" s="130"/>
      <c r="AQ21" s="130"/>
      <c r="AR21" s="130"/>
      <c r="AS21" s="130"/>
      <c r="AT21" s="130"/>
      <c r="AU21" s="130"/>
      <c r="AV21" s="130"/>
      <c r="AW21" s="130"/>
      <c r="AX21" s="130"/>
      <c r="AY21" s="130"/>
    </row>
    <row r="22" spans="1:51" ht="16.5" thickBot="1" x14ac:dyDescent="0.3">
      <c r="A22" s="577" t="s">
        <v>31</v>
      </c>
      <c r="B22" s="17" t="str">
        <f t="shared" ref="B22" si="2">B4</f>
        <v>End Use</v>
      </c>
      <c r="C22" s="146">
        <f>C$4</f>
        <v>44197</v>
      </c>
      <c r="D22" s="146">
        <f t="shared" ref="D22:AY22" si="3">D$4</f>
        <v>44228</v>
      </c>
      <c r="E22" s="146">
        <f t="shared" si="3"/>
        <v>44256</v>
      </c>
      <c r="F22" s="146">
        <f t="shared" si="3"/>
        <v>44287</v>
      </c>
      <c r="G22" s="146">
        <f t="shared" si="3"/>
        <v>44317</v>
      </c>
      <c r="H22" s="146">
        <f t="shared" si="3"/>
        <v>44348</v>
      </c>
      <c r="I22" s="146">
        <f t="shared" si="3"/>
        <v>44378</v>
      </c>
      <c r="J22" s="146">
        <f t="shared" si="3"/>
        <v>44409</v>
      </c>
      <c r="K22" s="146">
        <f t="shared" si="3"/>
        <v>44440</v>
      </c>
      <c r="L22" s="146">
        <f t="shared" si="3"/>
        <v>44470</v>
      </c>
      <c r="M22" s="146">
        <f t="shared" si="3"/>
        <v>44501</v>
      </c>
      <c r="N22" s="146">
        <f t="shared" si="3"/>
        <v>44531</v>
      </c>
      <c r="O22" s="146">
        <f t="shared" si="3"/>
        <v>44562</v>
      </c>
      <c r="P22" s="146">
        <f t="shared" si="3"/>
        <v>44593</v>
      </c>
      <c r="Q22" s="146">
        <f t="shared" si="3"/>
        <v>44621</v>
      </c>
      <c r="R22" s="146">
        <f t="shared" si="3"/>
        <v>44652</v>
      </c>
      <c r="S22" s="146">
        <f t="shared" si="3"/>
        <v>44682</v>
      </c>
      <c r="T22" s="146">
        <f t="shared" si="3"/>
        <v>44713</v>
      </c>
      <c r="U22" s="146">
        <f t="shared" si="3"/>
        <v>44743</v>
      </c>
      <c r="V22" s="146">
        <f t="shared" si="3"/>
        <v>44774</v>
      </c>
      <c r="W22" s="146">
        <f t="shared" si="3"/>
        <v>44805</v>
      </c>
      <c r="X22" s="146">
        <f t="shared" si="3"/>
        <v>44835</v>
      </c>
      <c r="Y22" s="146">
        <f t="shared" si="3"/>
        <v>44866</v>
      </c>
      <c r="Z22" s="146">
        <f t="shared" si="3"/>
        <v>44896</v>
      </c>
      <c r="AA22" s="146">
        <f t="shared" si="3"/>
        <v>44927</v>
      </c>
      <c r="AB22" s="146">
        <f t="shared" si="3"/>
        <v>44958</v>
      </c>
      <c r="AC22" s="146">
        <f t="shared" si="3"/>
        <v>44986</v>
      </c>
      <c r="AD22" s="146">
        <f t="shared" si="3"/>
        <v>45017</v>
      </c>
      <c r="AE22" s="146">
        <f t="shared" si="3"/>
        <v>45047</v>
      </c>
      <c r="AF22" s="146">
        <f t="shared" si="3"/>
        <v>45078</v>
      </c>
      <c r="AG22" s="146">
        <f t="shared" si="3"/>
        <v>45108</v>
      </c>
      <c r="AH22" s="146">
        <f t="shared" si="3"/>
        <v>45139</v>
      </c>
      <c r="AI22" s="146">
        <f t="shared" si="3"/>
        <v>45170</v>
      </c>
      <c r="AJ22" s="146">
        <f t="shared" si="3"/>
        <v>45200</v>
      </c>
      <c r="AK22" s="146">
        <f t="shared" si="3"/>
        <v>45231</v>
      </c>
      <c r="AL22" s="146">
        <f t="shared" si="3"/>
        <v>45261</v>
      </c>
      <c r="AM22" s="146">
        <f t="shared" si="3"/>
        <v>45292</v>
      </c>
      <c r="AN22" s="146">
        <f t="shared" si="3"/>
        <v>45323</v>
      </c>
      <c r="AO22" s="146">
        <f t="shared" si="3"/>
        <v>45352</v>
      </c>
      <c r="AP22" s="146">
        <f t="shared" si="3"/>
        <v>45383</v>
      </c>
      <c r="AQ22" s="146">
        <f t="shared" si="3"/>
        <v>45413</v>
      </c>
      <c r="AR22" s="146">
        <f t="shared" si="3"/>
        <v>45444</v>
      </c>
      <c r="AS22" s="146">
        <f t="shared" si="3"/>
        <v>45474</v>
      </c>
      <c r="AT22" s="146">
        <f t="shared" si="3"/>
        <v>45505</v>
      </c>
      <c r="AU22" s="146">
        <f t="shared" si="3"/>
        <v>45536</v>
      </c>
      <c r="AV22" s="146">
        <f t="shared" si="3"/>
        <v>45566</v>
      </c>
      <c r="AW22" s="146">
        <f t="shared" si="3"/>
        <v>45597</v>
      </c>
      <c r="AX22" s="146">
        <f t="shared" si="3"/>
        <v>45627</v>
      </c>
      <c r="AY22" s="146">
        <f t="shared" si="3"/>
        <v>45658</v>
      </c>
    </row>
    <row r="23" spans="1:51" ht="15" customHeight="1" x14ac:dyDescent="0.25">
      <c r="A23" s="578"/>
      <c r="B23" s="11" t="str">
        <f t="shared" ref="B23:B37" si="4">B5</f>
        <v>Air Comp</v>
      </c>
      <c r="C23" s="3">
        <f>'BIZ kWh ENTRY'!S100</f>
        <v>0</v>
      </c>
      <c r="D23" s="3">
        <f>'BIZ kWh ENTRY'!T100</f>
        <v>0</v>
      </c>
      <c r="E23" s="3">
        <f>'BIZ kWh ENTRY'!U100</f>
        <v>0</v>
      </c>
      <c r="F23" s="3">
        <f>'BIZ kWh ENTRY'!V100</f>
        <v>0</v>
      </c>
      <c r="G23" s="3">
        <f>'BIZ kWh ENTRY'!W100</f>
        <v>0</v>
      </c>
      <c r="H23" s="3">
        <f>'BIZ kWh ENTRY'!X100</f>
        <v>0</v>
      </c>
      <c r="I23" s="3">
        <f>'BIZ kWh ENTRY'!Y100</f>
        <v>0</v>
      </c>
      <c r="J23" s="3">
        <f>'BIZ kWh ENTRY'!Z100</f>
        <v>0</v>
      </c>
      <c r="K23" s="3">
        <f>'BIZ kWh ENTRY'!AA100</f>
        <v>0</v>
      </c>
      <c r="L23" s="3">
        <f>'BIZ kWh ENTRY'!AB100</f>
        <v>0</v>
      </c>
      <c r="M23" s="3">
        <f>'BIZ kWh ENTRY'!AC100</f>
        <v>0</v>
      </c>
      <c r="N23" s="3">
        <f>'BIZ kWh ENTRY'!AD100</f>
        <v>0</v>
      </c>
      <c r="O23" s="166"/>
      <c r="P23" s="166"/>
      <c r="Q23" s="166"/>
      <c r="R23" s="166"/>
      <c r="S23" s="166"/>
      <c r="T23" s="166"/>
      <c r="U23" s="166"/>
      <c r="V23" s="166"/>
      <c r="W23" s="166"/>
      <c r="X23" s="166"/>
      <c r="Y23" s="166"/>
      <c r="Z23" s="166"/>
      <c r="AA23" s="166"/>
      <c r="AB23" s="166"/>
      <c r="AC23" s="166"/>
      <c r="AD23" s="166"/>
      <c r="AE23" s="166"/>
      <c r="AF23" s="166"/>
      <c r="AG23" s="166"/>
      <c r="AH23" s="166"/>
      <c r="AI23" s="166"/>
      <c r="AJ23" s="166"/>
      <c r="AK23" s="166"/>
      <c r="AL23" s="166"/>
      <c r="AM23" s="166"/>
      <c r="AN23" s="166"/>
      <c r="AO23" s="166"/>
      <c r="AP23" s="166"/>
      <c r="AQ23" s="166"/>
      <c r="AR23" s="166"/>
      <c r="AS23" s="166"/>
      <c r="AT23" s="166"/>
      <c r="AU23" s="166"/>
      <c r="AV23" s="166"/>
      <c r="AW23" s="166"/>
      <c r="AX23" s="166"/>
      <c r="AY23" s="166"/>
    </row>
    <row r="24" spans="1:51" x14ac:dyDescent="0.25">
      <c r="A24" s="578"/>
      <c r="B24" s="12" t="str">
        <f t="shared" si="4"/>
        <v>Building Shell</v>
      </c>
      <c r="C24" s="3">
        <f>'BIZ kWh ENTRY'!S101</f>
        <v>0</v>
      </c>
      <c r="D24" s="3">
        <f>'BIZ kWh ENTRY'!T101</f>
        <v>0</v>
      </c>
      <c r="E24" s="3">
        <f>'BIZ kWh ENTRY'!U101</f>
        <v>0</v>
      </c>
      <c r="F24" s="3">
        <f>'BIZ kWh ENTRY'!V101</f>
        <v>0</v>
      </c>
      <c r="G24" s="3">
        <f>'BIZ kWh ENTRY'!W101</f>
        <v>0</v>
      </c>
      <c r="H24" s="3">
        <f>'BIZ kWh ENTRY'!X101</f>
        <v>0</v>
      </c>
      <c r="I24" s="3">
        <f>'BIZ kWh ENTRY'!Y101</f>
        <v>0</v>
      </c>
      <c r="J24" s="3">
        <f>'BIZ kWh ENTRY'!Z101</f>
        <v>0</v>
      </c>
      <c r="K24" s="3">
        <f>'BIZ kWh ENTRY'!AA101</f>
        <v>0</v>
      </c>
      <c r="L24" s="3">
        <f>'BIZ kWh ENTRY'!AB101</f>
        <v>0</v>
      </c>
      <c r="M24" s="3">
        <f>'BIZ kWh ENTRY'!AC101</f>
        <v>0</v>
      </c>
      <c r="N24" s="3">
        <f>'BIZ kWh ENTRY'!AD101</f>
        <v>0</v>
      </c>
      <c r="O24" s="166"/>
      <c r="P24" s="166"/>
      <c r="Q24" s="166"/>
      <c r="R24" s="166"/>
      <c r="S24" s="166"/>
      <c r="T24" s="166"/>
      <c r="U24" s="166"/>
      <c r="V24" s="166"/>
      <c r="W24" s="166"/>
      <c r="X24" s="166"/>
      <c r="Y24" s="166"/>
      <c r="Z24" s="166"/>
      <c r="AA24" s="166"/>
      <c r="AB24" s="166"/>
      <c r="AC24" s="166"/>
      <c r="AD24" s="166"/>
      <c r="AE24" s="166"/>
      <c r="AF24" s="166"/>
      <c r="AG24" s="166"/>
      <c r="AH24" s="166"/>
      <c r="AI24" s="166"/>
      <c r="AJ24" s="166"/>
      <c r="AK24" s="166"/>
      <c r="AL24" s="166"/>
      <c r="AM24" s="166"/>
      <c r="AN24" s="166"/>
      <c r="AO24" s="166"/>
      <c r="AP24" s="166"/>
      <c r="AQ24" s="166"/>
      <c r="AR24" s="166"/>
      <c r="AS24" s="166"/>
      <c r="AT24" s="166"/>
      <c r="AU24" s="166"/>
      <c r="AV24" s="166"/>
      <c r="AW24" s="166"/>
      <c r="AX24" s="166"/>
      <c r="AY24" s="166"/>
    </row>
    <row r="25" spans="1:51" x14ac:dyDescent="0.25">
      <c r="A25" s="578"/>
      <c r="B25" s="11" t="str">
        <f t="shared" si="4"/>
        <v>Cooking</v>
      </c>
      <c r="C25" s="3">
        <f>'BIZ kWh ENTRY'!S102</f>
        <v>0</v>
      </c>
      <c r="D25" s="3">
        <f>'BIZ kWh ENTRY'!T102</f>
        <v>0</v>
      </c>
      <c r="E25" s="3">
        <f>'BIZ kWh ENTRY'!U102</f>
        <v>0</v>
      </c>
      <c r="F25" s="3">
        <f>'BIZ kWh ENTRY'!V102</f>
        <v>0</v>
      </c>
      <c r="G25" s="3">
        <f>'BIZ kWh ENTRY'!W102</f>
        <v>0</v>
      </c>
      <c r="H25" s="3">
        <f>'BIZ kWh ENTRY'!X102</f>
        <v>0</v>
      </c>
      <c r="I25" s="3">
        <f>'BIZ kWh ENTRY'!Y102</f>
        <v>0</v>
      </c>
      <c r="J25" s="3">
        <f>'BIZ kWh ENTRY'!Z102</f>
        <v>0</v>
      </c>
      <c r="K25" s="3">
        <f>'BIZ kWh ENTRY'!AA102</f>
        <v>0</v>
      </c>
      <c r="L25" s="3">
        <f>'BIZ kWh ENTRY'!AB102</f>
        <v>0</v>
      </c>
      <c r="M25" s="3">
        <f>'BIZ kWh ENTRY'!AC102</f>
        <v>0</v>
      </c>
      <c r="N25" s="3">
        <f>'BIZ kWh ENTRY'!AD102</f>
        <v>0</v>
      </c>
      <c r="O25" s="166"/>
      <c r="P25" s="166"/>
      <c r="Q25" s="166"/>
      <c r="R25" s="166"/>
      <c r="S25" s="166"/>
      <c r="T25" s="166"/>
      <c r="U25" s="166"/>
      <c r="V25" s="166"/>
      <c r="W25" s="166"/>
      <c r="X25" s="166"/>
      <c r="Y25" s="166"/>
      <c r="Z25" s="166"/>
      <c r="AA25" s="166"/>
      <c r="AB25" s="166"/>
      <c r="AC25" s="166"/>
      <c r="AD25" s="166"/>
      <c r="AE25" s="166"/>
      <c r="AF25" s="166"/>
      <c r="AG25" s="166"/>
      <c r="AH25" s="166"/>
      <c r="AI25" s="166"/>
      <c r="AJ25" s="166"/>
      <c r="AK25" s="166"/>
      <c r="AL25" s="166"/>
      <c r="AM25" s="166"/>
      <c r="AN25" s="166"/>
      <c r="AO25" s="166"/>
      <c r="AP25" s="166"/>
      <c r="AQ25" s="166"/>
      <c r="AR25" s="166"/>
      <c r="AS25" s="166"/>
      <c r="AT25" s="166"/>
      <c r="AU25" s="166"/>
      <c r="AV25" s="166"/>
      <c r="AW25" s="166"/>
      <c r="AX25" s="166"/>
      <c r="AY25" s="166"/>
    </row>
    <row r="26" spans="1:51" x14ac:dyDescent="0.25">
      <c r="A26" s="578"/>
      <c r="B26" s="11" t="str">
        <f t="shared" si="4"/>
        <v>Cooling</v>
      </c>
      <c r="C26" s="3">
        <f>'BIZ kWh ENTRY'!S103</f>
        <v>0</v>
      </c>
      <c r="D26" s="3">
        <f>'BIZ kWh ENTRY'!T103</f>
        <v>0</v>
      </c>
      <c r="E26" s="3">
        <f>'BIZ kWh ENTRY'!U103</f>
        <v>0</v>
      </c>
      <c r="F26" s="3">
        <f>'BIZ kWh ENTRY'!V103</f>
        <v>0</v>
      </c>
      <c r="G26" s="3">
        <f>'BIZ kWh ENTRY'!W103</f>
        <v>0</v>
      </c>
      <c r="H26" s="3">
        <f>'BIZ kWh ENTRY'!X103</f>
        <v>0</v>
      </c>
      <c r="I26" s="3">
        <f>'BIZ kWh ENTRY'!Y103</f>
        <v>0</v>
      </c>
      <c r="J26" s="3">
        <f>'BIZ kWh ENTRY'!Z103</f>
        <v>0</v>
      </c>
      <c r="K26" s="3">
        <f>'BIZ kWh ENTRY'!AA103</f>
        <v>0</v>
      </c>
      <c r="L26" s="3">
        <f>'BIZ kWh ENTRY'!AB103</f>
        <v>0</v>
      </c>
      <c r="M26" s="3">
        <f>'BIZ kWh ENTRY'!AC103</f>
        <v>0</v>
      </c>
      <c r="N26" s="3">
        <f>'BIZ kWh ENTRY'!AD103</f>
        <v>0</v>
      </c>
      <c r="O26" s="166"/>
      <c r="P26" s="166"/>
      <c r="Q26" s="166"/>
      <c r="R26" s="166"/>
      <c r="S26" s="166"/>
      <c r="T26" s="166"/>
      <c r="U26" s="166"/>
      <c r="V26" s="166"/>
      <c r="W26" s="166"/>
      <c r="X26" s="166"/>
      <c r="Y26" s="166"/>
      <c r="Z26" s="166"/>
      <c r="AA26" s="166"/>
      <c r="AB26" s="166"/>
      <c r="AC26" s="166"/>
      <c r="AD26" s="166"/>
      <c r="AE26" s="166"/>
      <c r="AF26" s="166"/>
      <c r="AG26" s="166"/>
      <c r="AH26" s="166"/>
      <c r="AI26" s="166"/>
      <c r="AJ26" s="166"/>
      <c r="AK26" s="166"/>
      <c r="AL26" s="166"/>
      <c r="AM26" s="166"/>
      <c r="AN26" s="166"/>
      <c r="AO26" s="166"/>
      <c r="AP26" s="166"/>
      <c r="AQ26" s="166"/>
      <c r="AR26" s="166"/>
      <c r="AS26" s="166"/>
      <c r="AT26" s="166"/>
      <c r="AU26" s="166"/>
      <c r="AV26" s="166"/>
      <c r="AW26" s="166"/>
      <c r="AX26" s="166"/>
      <c r="AY26" s="166"/>
    </row>
    <row r="27" spans="1:51" x14ac:dyDescent="0.25">
      <c r="A27" s="578"/>
      <c r="B27" s="12" t="str">
        <f t="shared" si="4"/>
        <v>Ext Lighting</v>
      </c>
      <c r="C27" s="3">
        <f>'BIZ kWh ENTRY'!S104</f>
        <v>0</v>
      </c>
      <c r="D27" s="3">
        <f>'BIZ kWh ENTRY'!T104</f>
        <v>0</v>
      </c>
      <c r="E27" s="3">
        <f>'BIZ kWh ENTRY'!U104</f>
        <v>0</v>
      </c>
      <c r="F27" s="3">
        <f>'BIZ kWh ENTRY'!V104</f>
        <v>0</v>
      </c>
      <c r="G27" s="3">
        <f>'BIZ kWh ENTRY'!W104</f>
        <v>0</v>
      </c>
      <c r="H27" s="3">
        <f>'BIZ kWh ENTRY'!X104</f>
        <v>0</v>
      </c>
      <c r="I27" s="3">
        <f>'BIZ kWh ENTRY'!Y104</f>
        <v>0</v>
      </c>
      <c r="J27" s="3">
        <f>'BIZ kWh ENTRY'!Z104</f>
        <v>0</v>
      </c>
      <c r="K27" s="3">
        <f>'BIZ kWh ENTRY'!AA104</f>
        <v>0</v>
      </c>
      <c r="L27" s="3">
        <f>'BIZ kWh ENTRY'!AB104</f>
        <v>0</v>
      </c>
      <c r="M27" s="3">
        <f>'BIZ kWh ENTRY'!AC104</f>
        <v>0</v>
      </c>
      <c r="N27" s="3">
        <f>'BIZ kWh ENTRY'!AD104</f>
        <v>0</v>
      </c>
      <c r="O27" s="166"/>
      <c r="P27" s="166"/>
      <c r="Q27" s="166"/>
      <c r="R27" s="166"/>
      <c r="S27" s="166"/>
      <c r="T27" s="166"/>
      <c r="U27" s="166"/>
      <c r="V27" s="166"/>
      <c r="W27" s="166"/>
      <c r="X27" s="166"/>
      <c r="Y27" s="166"/>
      <c r="Z27" s="166"/>
      <c r="AA27" s="166"/>
      <c r="AB27" s="166"/>
      <c r="AC27" s="166"/>
      <c r="AD27" s="166"/>
      <c r="AE27" s="166"/>
      <c r="AF27" s="166"/>
      <c r="AG27" s="166"/>
      <c r="AH27" s="166"/>
      <c r="AI27" s="166"/>
      <c r="AJ27" s="166"/>
      <c r="AK27" s="166"/>
      <c r="AL27" s="166"/>
      <c r="AM27" s="166"/>
      <c r="AN27" s="166"/>
      <c r="AO27" s="166"/>
      <c r="AP27" s="166"/>
      <c r="AQ27" s="166"/>
      <c r="AR27" s="166"/>
      <c r="AS27" s="166"/>
      <c r="AT27" s="166"/>
      <c r="AU27" s="166"/>
      <c r="AV27" s="166"/>
      <c r="AW27" s="166"/>
      <c r="AX27" s="166"/>
      <c r="AY27" s="166"/>
    </row>
    <row r="28" spans="1:51" x14ac:dyDescent="0.25">
      <c r="A28" s="578"/>
      <c r="B28" s="11" t="str">
        <f t="shared" si="4"/>
        <v>Heating</v>
      </c>
      <c r="C28" s="3">
        <f>'BIZ kWh ENTRY'!S105</f>
        <v>0</v>
      </c>
      <c r="D28" s="3">
        <f>'BIZ kWh ENTRY'!T105</f>
        <v>0</v>
      </c>
      <c r="E28" s="3">
        <f>'BIZ kWh ENTRY'!U105</f>
        <v>0</v>
      </c>
      <c r="F28" s="3">
        <f>'BIZ kWh ENTRY'!V105</f>
        <v>0</v>
      </c>
      <c r="G28" s="3">
        <f>'BIZ kWh ENTRY'!W105</f>
        <v>0</v>
      </c>
      <c r="H28" s="3">
        <f>'BIZ kWh ENTRY'!X105</f>
        <v>0</v>
      </c>
      <c r="I28" s="3">
        <f>'BIZ kWh ENTRY'!Y105</f>
        <v>0</v>
      </c>
      <c r="J28" s="3">
        <f>'BIZ kWh ENTRY'!Z105</f>
        <v>0</v>
      </c>
      <c r="K28" s="3">
        <f>'BIZ kWh ENTRY'!AA105</f>
        <v>0</v>
      </c>
      <c r="L28" s="3">
        <f>'BIZ kWh ENTRY'!AB105</f>
        <v>0</v>
      </c>
      <c r="M28" s="3">
        <f>'BIZ kWh ENTRY'!AC105</f>
        <v>0</v>
      </c>
      <c r="N28" s="3">
        <f>'BIZ kWh ENTRY'!AD105</f>
        <v>0</v>
      </c>
      <c r="O28" s="166"/>
      <c r="P28" s="166"/>
      <c r="Q28" s="166"/>
      <c r="R28" s="166"/>
      <c r="S28" s="166"/>
      <c r="T28" s="166"/>
      <c r="U28" s="166"/>
      <c r="V28" s="166"/>
      <c r="W28" s="166"/>
      <c r="X28" s="166"/>
      <c r="Y28" s="166"/>
      <c r="Z28" s="166"/>
      <c r="AA28" s="166"/>
      <c r="AB28" s="166"/>
      <c r="AC28" s="166"/>
      <c r="AD28" s="166"/>
      <c r="AE28" s="166"/>
      <c r="AF28" s="166"/>
      <c r="AG28" s="166"/>
      <c r="AH28" s="166"/>
      <c r="AI28" s="166"/>
      <c r="AJ28" s="166"/>
      <c r="AK28" s="166"/>
      <c r="AL28" s="166"/>
      <c r="AM28" s="166"/>
      <c r="AN28" s="166"/>
      <c r="AO28" s="166"/>
      <c r="AP28" s="166"/>
      <c r="AQ28" s="166"/>
      <c r="AR28" s="166"/>
      <c r="AS28" s="166"/>
      <c r="AT28" s="166"/>
      <c r="AU28" s="166"/>
      <c r="AV28" s="166"/>
      <c r="AW28" s="166"/>
      <c r="AX28" s="166"/>
      <c r="AY28" s="166"/>
    </row>
    <row r="29" spans="1:51" x14ac:dyDescent="0.25">
      <c r="A29" s="578"/>
      <c r="B29" s="11" t="str">
        <f t="shared" si="4"/>
        <v>HVAC</v>
      </c>
      <c r="C29" s="3">
        <f>'BIZ kWh ENTRY'!S106</f>
        <v>0</v>
      </c>
      <c r="D29" s="3">
        <f>'BIZ kWh ENTRY'!T106</f>
        <v>0</v>
      </c>
      <c r="E29" s="3">
        <f>'BIZ kWh ENTRY'!U106</f>
        <v>0</v>
      </c>
      <c r="F29" s="3">
        <f>'BIZ kWh ENTRY'!V106</f>
        <v>0</v>
      </c>
      <c r="G29" s="3">
        <f>'BIZ kWh ENTRY'!W106</f>
        <v>0</v>
      </c>
      <c r="H29" s="3">
        <f>'BIZ kWh ENTRY'!X106</f>
        <v>0</v>
      </c>
      <c r="I29" s="3">
        <f>'BIZ kWh ENTRY'!Y106</f>
        <v>0</v>
      </c>
      <c r="J29" s="3">
        <f>'BIZ kWh ENTRY'!Z106</f>
        <v>0</v>
      </c>
      <c r="K29" s="3">
        <f>'BIZ kWh ENTRY'!AA106</f>
        <v>0</v>
      </c>
      <c r="L29" s="3">
        <f>'BIZ kWh ENTRY'!AB106</f>
        <v>0</v>
      </c>
      <c r="M29" s="3">
        <f>'BIZ kWh ENTRY'!AC106</f>
        <v>0</v>
      </c>
      <c r="N29" s="3">
        <f>'BIZ kWh ENTRY'!AD106</f>
        <v>0</v>
      </c>
      <c r="O29" s="166"/>
      <c r="P29" s="166"/>
      <c r="Q29" s="166"/>
      <c r="R29" s="166"/>
      <c r="S29" s="166"/>
      <c r="T29" s="166"/>
      <c r="U29" s="166"/>
      <c r="V29" s="166"/>
      <c r="W29" s="166"/>
      <c r="X29" s="166"/>
      <c r="Y29" s="166"/>
      <c r="Z29" s="166"/>
      <c r="AA29" s="166"/>
      <c r="AB29" s="166"/>
      <c r="AC29" s="166"/>
      <c r="AD29" s="166"/>
      <c r="AE29" s="166"/>
      <c r="AF29" s="166"/>
      <c r="AG29" s="166"/>
      <c r="AH29" s="166"/>
      <c r="AI29" s="166"/>
      <c r="AJ29" s="166"/>
      <c r="AK29" s="166"/>
      <c r="AL29" s="166"/>
      <c r="AM29" s="166"/>
      <c r="AN29" s="166"/>
      <c r="AO29" s="166"/>
      <c r="AP29" s="166"/>
      <c r="AQ29" s="166"/>
      <c r="AR29" s="166"/>
      <c r="AS29" s="166"/>
      <c r="AT29" s="166"/>
      <c r="AU29" s="166"/>
      <c r="AV29" s="166"/>
      <c r="AW29" s="166"/>
      <c r="AX29" s="166"/>
      <c r="AY29" s="166"/>
    </row>
    <row r="30" spans="1:51" x14ac:dyDescent="0.25">
      <c r="A30" s="578"/>
      <c r="B30" s="11" t="str">
        <f t="shared" si="4"/>
        <v>Lighting</v>
      </c>
      <c r="C30" s="3">
        <f>'BIZ kWh ENTRY'!S107</f>
        <v>0</v>
      </c>
      <c r="D30" s="3">
        <f>'BIZ kWh ENTRY'!T107</f>
        <v>0</v>
      </c>
      <c r="E30" s="3">
        <f>'BIZ kWh ENTRY'!U107</f>
        <v>0</v>
      </c>
      <c r="F30" s="3">
        <f>'BIZ kWh ENTRY'!V107</f>
        <v>0</v>
      </c>
      <c r="G30" s="3">
        <f>'BIZ kWh ENTRY'!W107</f>
        <v>0</v>
      </c>
      <c r="H30" s="3">
        <f>'BIZ kWh ENTRY'!X107</f>
        <v>0</v>
      </c>
      <c r="I30" s="3">
        <f>'BIZ kWh ENTRY'!Y107</f>
        <v>0</v>
      </c>
      <c r="J30" s="3">
        <f>'BIZ kWh ENTRY'!Z107</f>
        <v>0</v>
      </c>
      <c r="K30" s="3">
        <f>'BIZ kWh ENTRY'!AA107</f>
        <v>0</v>
      </c>
      <c r="L30" s="3">
        <f>'BIZ kWh ENTRY'!AB107</f>
        <v>0</v>
      </c>
      <c r="M30" s="3">
        <f>'BIZ kWh ENTRY'!AC107</f>
        <v>0</v>
      </c>
      <c r="N30" s="3">
        <f>'BIZ kWh ENTRY'!AD107</f>
        <v>0</v>
      </c>
      <c r="O30" s="166"/>
      <c r="P30" s="166"/>
      <c r="Q30" s="166"/>
      <c r="R30" s="166"/>
      <c r="S30" s="166"/>
      <c r="T30" s="166"/>
      <c r="U30" s="166"/>
      <c r="V30" s="166"/>
      <c r="W30" s="166"/>
      <c r="X30" s="166"/>
      <c r="Y30" s="166"/>
      <c r="Z30" s="166"/>
      <c r="AA30" s="166"/>
      <c r="AB30" s="166"/>
      <c r="AC30" s="166"/>
      <c r="AD30" s="166"/>
      <c r="AE30" s="166"/>
      <c r="AF30" s="166"/>
      <c r="AG30" s="166"/>
      <c r="AH30" s="166"/>
      <c r="AI30" s="166"/>
      <c r="AJ30" s="166"/>
      <c r="AK30" s="166"/>
      <c r="AL30" s="166"/>
      <c r="AM30" s="166"/>
      <c r="AN30" s="166"/>
      <c r="AO30" s="166"/>
      <c r="AP30" s="166"/>
      <c r="AQ30" s="166"/>
      <c r="AR30" s="166"/>
      <c r="AS30" s="166"/>
      <c r="AT30" s="166"/>
      <c r="AU30" s="166"/>
      <c r="AV30" s="166"/>
      <c r="AW30" s="166"/>
      <c r="AX30" s="166"/>
      <c r="AY30" s="166"/>
    </row>
    <row r="31" spans="1:51" x14ac:dyDescent="0.25">
      <c r="A31" s="578"/>
      <c r="B31" s="11" t="str">
        <f t="shared" si="4"/>
        <v>Miscellaneous</v>
      </c>
      <c r="C31" s="3">
        <f>'BIZ kWh ENTRY'!S108</f>
        <v>0</v>
      </c>
      <c r="D31" s="3">
        <f>'BIZ kWh ENTRY'!T108</f>
        <v>0</v>
      </c>
      <c r="E31" s="3">
        <f>'BIZ kWh ENTRY'!U108</f>
        <v>0</v>
      </c>
      <c r="F31" s="3">
        <f>'BIZ kWh ENTRY'!V108</f>
        <v>0</v>
      </c>
      <c r="G31" s="3">
        <f>'BIZ kWh ENTRY'!W108</f>
        <v>0</v>
      </c>
      <c r="H31" s="3">
        <f>'BIZ kWh ENTRY'!X108</f>
        <v>48700.91776955199</v>
      </c>
      <c r="I31" s="3">
        <f>'BIZ kWh ENTRY'!Y108</f>
        <v>0</v>
      </c>
      <c r="J31" s="3">
        <f>'BIZ kWh ENTRY'!Z108</f>
        <v>314056.19429519755</v>
      </c>
      <c r="K31" s="3">
        <f>'BIZ kWh ENTRY'!AA108</f>
        <v>-8842.9120975490187</v>
      </c>
      <c r="L31" s="3">
        <f>'BIZ kWh ENTRY'!AB108</f>
        <v>0</v>
      </c>
      <c r="M31" s="3">
        <f>'BIZ kWh ENTRY'!AC108</f>
        <v>0</v>
      </c>
      <c r="N31" s="3">
        <f>'BIZ kWh ENTRY'!AD108</f>
        <v>2641.2137500000026</v>
      </c>
      <c r="O31" s="166"/>
      <c r="P31" s="166"/>
      <c r="Q31" s="166"/>
      <c r="R31" s="166"/>
      <c r="S31" s="166"/>
      <c r="T31" s="166"/>
      <c r="U31" s="166"/>
      <c r="V31" s="166"/>
      <c r="W31" s="166"/>
      <c r="X31" s="166"/>
      <c r="Y31" s="166"/>
      <c r="Z31" s="166"/>
      <c r="AA31" s="166"/>
      <c r="AB31" s="166"/>
      <c r="AC31" s="166"/>
      <c r="AD31" s="166"/>
      <c r="AE31" s="166"/>
      <c r="AF31" s="166"/>
      <c r="AG31" s="166"/>
      <c r="AH31" s="166"/>
      <c r="AI31" s="166"/>
      <c r="AJ31" s="166"/>
      <c r="AK31" s="166"/>
      <c r="AL31" s="166"/>
      <c r="AM31" s="166"/>
      <c r="AN31" s="166"/>
      <c r="AO31" s="166"/>
      <c r="AP31" s="166"/>
      <c r="AQ31" s="166"/>
      <c r="AR31" s="166"/>
      <c r="AS31" s="166"/>
      <c r="AT31" s="166"/>
      <c r="AU31" s="166"/>
      <c r="AV31" s="166"/>
      <c r="AW31" s="166"/>
      <c r="AX31" s="166"/>
      <c r="AY31" s="166"/>
    </row>
    <row r="32" spans="1:51" ht="15" customHeight="1" x14ac:dyDescent="0.25">
      <c r="A32" s="578"/>
      <c r="B32" s="11" t="str">
        <f t="shared" si="4"/>
        <v>Motors</v>
      </c>
      <c r="C32" s="3">
        <f>'BIZ kWh ENTRY'!S109</f>
        <v>0</v>
      </c>
      <c r="D32" s="3">
        <f>'BIZ kWh ENTRY'!T109</f>
        <v>0</v>
      </c>
      <c r="E32" s="3">
        <f>'BIZ kWh ENTRY'!U109</f>
        <v>0</v>
      </c>
      <c r="F32" s="3">
        <f>'BIZ kWh ENTRY'!V109</f>
        <v>0</v>
      </c>
      <c r="G32" s="3">
        <f>'BIZ kWh ENTRY'!W109</f>
        <v>0</v>
      </c>
      <c r="H32" s="3">
        <f>'BIZ kWh ENTRY'!X109</f>
        <v>0</v>
      </c>
      <c r="I32" s="3">
        <f>'BIZ kWh ENTRY'!Y109</f>
        <v>0</v>
      </c>
      <c r="J32" s="3">
        <f>'BIZ kWh ENTRY'!Z109</f>
        <v>0</v>
      </c>
      <c r="K32" s="3">
        <f>'BIZ kWh ENTRY'!AA109</f>
        <v>0</v>
      </c>
      <c r="L32" s="3">
        <f>'BIZ kWh ENTRY'!AB109</f>
        <v>0</v>
      </c>
      <c r="M32" s="3">
        <f>'BIZ kWh ENTRY'!AC109</f>
        <v>0</v>
      </c>
      <c r="N32" s="3">
        <f>'BIZ kWh ENTRY'!AD109</f>
        <v>0</v>
      </c>
      <c r="O32" s="166"/>
      <c r="P32" s="166"/>
      <c r="Q32" s="166"/>
      <c r="R32" s="166"/>
      <c r="S32" s="166"/>
      <c r="T32" s="166"/>
      <c r="U32" s="166"/>
      <c r="V32" s="166"/>
      <c r="W32" s="166"/>
      <c r="X32" s="166"/>
      <c r="Y32" s="166"/>
      <c r="Z32" s="166"/>
      <c r="AA32" s="166"/>
      <c r="AB32" s="166"/>
      <c r="AC32" s="166"/>
      <c r="AD32" s="166"/>
      <c r="AE32" s="166"/>
      <c r="AF32" s="166"/>
      <c r="AG32" s="166"/>
      <c r="AH32" s="166"/>
      <c r="AI32" s="166"/>
      <c r="AJ32" s="166"/>
      <c r="AK32" s="166"/>
      <c r="AL32" s="166"/>
      <c r="AM32" s="166"/>
      <c r="AN32" s="166"/>
      <c r="AO32" s="166"/>
      <c r="AP32" s="166"/>
      <c r="AQ32" s="166"/>
      <c r="AR32" s="166"/>
      <c r="AS32" s="166"/>
      <c r="AT32" s="166"/>
      <c r="AU32" s="166"/>
      <c r="AV32" s="166"/>
      <c r="AW32" s="166"/>
      <c r="AX32" s="166"/>
      <c r="AY32" s="166"/>
    </row>
    <row r="33" spans="1:51" x14ac:dyDescent="0.25">
      <c r="A33" s="578"/>
      <c r="B33" s="11" t="str">
        <f t="shared" si="4"/>
        <v>Process</v>
      </c>
      <c r="C33" s="3">
        <f>'BIZ kWh ENTRY'!S110</f>
        <v>0</v>
      </c>
      <c r="D33" s="3">
        <f>'BIZ kWh ENTRY'!T110</f>
        <v>0</v>
      </c>
      <c r="E33" s="3">
        <f>'BIZ kWh ENTRY'!U110</f>
        <v>0</v>
      </c>
      <c r="F33" s="3">
        <f>'BIZ kWh ENTRY'!V110</f>
        <v>0</v>
      </c>
      <c r="G33" s="3">
        <f>'BIZ kWh ENTRY'!W110</f>
        <v>0</v>
      </c>
      <c r="H33" s="3">
        <f>'BIZ kWh ENTRY'!X110</f>
        <v>0</v>
      </c>
      <c r="I33" s="3">
        <f>'BIZ kWh ENTRY'!Y110</f>
        <v>0</v>
      </c>
      <c r="J33" s="3">
        <f>'BIZ kWh ENTRY'!Z110</f>
        <v>0</v>
      </c>
      <c r="K33" s="3">
        <f>'BIZ kWh ENTRY'!AA110</f>
        <v>0</v>
      </c>
      <c r="L33" s="3">
        <f>'BIZ kWh ENTRY'!AB110</f>
        <v>0</v>
      </c>
      <c r="M33" s="3">
        <f>'BIZ kWh ENTRY'!AC110</f>
        <v>0</v>
      </c>
      <c r="N33" s="3">
        <f>'BIZ kWh ENTRY'!AD110</f>
        <v>0</v>
      </c>
      <c r="O33" s="166"/>
      <c r="P33" s="166"/>
      <c r="Q33" s="166"/>
      <c r="R33" s="166"/>
      <c r="S33" s="166"/>
      <c r="T33" s="166"/>
      <c r="U33" s="166"/>
      <c r="V33" s="166"/>
      <c r="W33" s="166"/>
      <c r="X33" s="166"/>
      <c r="Y33" s="166"/>
      <c r="Z33" s="166"/>
      <c r="AA33" s="166"/>
      <c r="AB33" s="166"/>
      <c r="AC33" s="166"/>
      <c r="AD33" s="166"/>
      <c r="AE33" s="166"/>
      <c r="AF33" s="166"/>
      <c r="AG33" s="166"/>
      <c r="AH33" s="166"/>
      <c r="AI33" s="166"/>
      <c r="AJ33" s="166"/>
      <c r="AK33" s="166"/>
      <c r="AL33" s="166"/>
      <c r="AM33" s="166"/>
      <c r="AN33" s="166"/>
      <c r="AO33" s="166"/>
      <c r="AP33" s="166"/>
      <c r="AQ33" s="166"/>
      <c r="AR33" s="166"/>
      <c r="AS33" s="166"/>
      <c r="AT33" s="166"/>
      <c r="AU33" s="166"/>
      <c r="AV33" s="166"/>
      <c r="AW33" s="166"/>
      <c r="AX33" s="166"/>
      <c r="AY33" s="166"/>
    </row>
    <row r="34" spans="1:51" x14ac:dyDescent="0.25">
      <c r="A34" s="578"/>
      <c r="B34" s="11" t="str">
        <f t="shared" si="4"/>
        <v>Refrigeration</v>
      </c>
      <c r="C34" s="3">
        <f>'BIZ kWh ENTRY'!S111</f>
        <v>0</v>
      </c>
      <c r="D34" s="3">
        <f>'BIZ kWh ENTRY'!T111</f>
        <v>0</v>
      </c>
      <c r="E34" s="3">
        <f>'BIZ kWh ENTRY'!U111</f>
        <v>0</v>
      </c>
      <c r="F34" s="3">
        <f>'BIZ kWh ENTRY'!V111</f>
        <v>0</v>
      </c>
      <c r="G34" s="3">
        <f>'BIZ kWh ENTRY'!W111</f>
        <v>0</v>
      </c>
      <c r="H34" s="3">
        <f>'BIZ kWh ENTRY'!X111</f>
        <v>0</v>
      </c>
      <c r="I34" s="3">
        <f>'BIZ kWh ENTRY'!Y111</f>
        <v>0</v>
      </c>
      <c r="J34" s="3">
        <f>'BIZ kWh ENTRY'!Z111</f>
        <v>0</v>
      </c>
      <c r="K34" s="3">
        <f>'BIZ kWh ENTRY'!AA111</f>
        <v>0</v>
      </c>
      <c r="L34" s="3">
        <f>'BIZ kWh ENTRY'!AB111</f>
        <v>0</v>
      </c>
      <c r="M34" s="3">
        <f>'BIZ kWh ENTRY'!AC111</f>
        <v>0</v>
      </c>
      <c r="N34" s="3">
        <f>'BIZ kWh ENTRY'!AD111</f>
        <v>0</v>
      </c>
      <c r="O34" s="166"/>
      <c r="P34" s="166"/>
      <c r="Q34" s="166"/>
      <c r="R34" s="166"/>
      <c r="S34" s="166"/>
      <c r="T34" s="166"/>
      <c r="U34" s="166"/>
      <c r="V34" s="166"/>
      <c r="W34" s="166"/>
      <c r="X34" s="166"/>
      <c r="Y34" s="166"/>
      <c r="Z34" s="166"/>
      <c r="AA34" s="166"/>
      <c r="AB34" s="166"/>
      <c r="AC34" s="166"/>
      <c r="AD34" s="166"/>
      <c r="AE34" s="166"/>
      <c r="AF34" s="166"/>
      <c r="AG34" s="166"/>
      <c r="AH34" s="166"/>
      <c r="AI34" s="166"/>
      <c r="AJ34" s="166"/>
      <c r="AK34" s="166"/>
      <c r="AL34" s="166"/>
      <c r="AM34" s="166"/>
      <c r="AN34" s="166"/>
      <c r="AO34" s="166"/>
      <c r="AP34" s="166"/>
      <c r="AQ34" s="166"/>
      <c r="AR34" s="166"/>
      <c r="AS34" s="166"/>
      <c r="AT34" s="166"/>
      <c r="AU34" s="166"/>
      <c r="AV34" s="166"/>
      <c r="AW34" s="166"/>
      <c r="AX34" s="166"/>
      <c r="AY34" s="166"/>
    </row>
    <row r="35" spans="1:51" x14ac:dyDescent="0.25">
      <c r="A35" s="578"/>
      <c r="B35" s="11" t="str">
        <f t="shared" si="4"/>
        <v>Water Heating</v>
      </c>
      <c r="C35" s="3">
        <f>'BIZ kWh ENTRY'!S112</f>
        <v>0</v>
      </c>
      <c r="D35" s="3">
        <f>'BIZ kWh ENTRY'!T112</f>
        <v>0</v>
      </c>
      <c r="E35" s="3">
        <f>'BIZ kWh ENTRY'!U112</f>
        <v>0</v>
      </c>
      <c r="F35" s="3">
        <f>'BIZ kWh ENTRY'!V112</f>
        <v>0</v>
      </c>
      <c r="G35" s="3">
        <f>'BIZ kWh ENTRY'!W112</f>
        <v>0</v>
      </c>
      <c r="H35" s="3">
        <f>'BIZ kWh ENTRY'!X112</f>
        <v>0</v>
      </c>
      <c r="I35" s="3">
        <f>'BIZ kWh ENTRY'!Y112</f>
        <v>0</v>
      </c>
      <c r="J35" s="3">
        <f>'BIZ kWh ENTRY'!Z112</f>
        <v>0</v>
      </c>
      <c r="K35" s="3">
        <f>'BIZ kWh ENTRY'!AA112</f>
        <v>0</v>
      </c>
      <c r="L35" s="3">
        <f>'BIZ kWh ENTRY'!AB112</f>
        <v>0</v>
      </c>
      <c r="M35" s="3">
        <f>'BIZ kWh ENTRY'!AC112</f>
        <v>0</v>
      </c>
      <c r="N35" s="3">
        <f>'BIZ kWh ENTRY'!AD112</f>
        <v>0</v>
      </c>
      <c r="O35" s="166"/>
      <c r="P35" s="166"/>
      <c r="Q35" s="166"/>
      <c r="R35" s="166"/>
      <c r="S35" s="166"/>
      <c r="T35" s="166"/>
      <c r="U35" s="166"/>
      <c r="V35" s="166"/>
      <c r="W35" s="166"/>
      <c r="X35" s="166"/>
      <c r="Y35" s="166"/>
      <c r="Z35" s="166"/>
      <c r="AA35" s="166"/>
      <c r="AB35" s="166"/>
      <c r="AC35" s="166"/>
      <c r="AD35" s="166"/>
      <c r="AE35" s="166"/>
      <c r="AF35" s="166"/>
      <c r="AG35" s="166"/>
      <c r="AH35" s="166"/>
      <c r="AI35" s="166"/>
      <c r="AJ35" s="166"/>
      <c r="AK35" s="166"/>
      <c r="AL35" s="166"/>
      <c r="AM35" s="166"/>
      <c r="AN35" s="166"/>
      <c r="AO35" s="166"/>
      <c r="AP35" s="166"/>
      <c r="AQ35" s="166"/>
      <c r="AR35" s="166"/>
      <c r="AS35" s="166"/>
      <c r="AT35" s="166"/>
      <c r="AU35" s="166"/>
      <c r="AV35" s="166"/>
      <c r="AW35" s="166"/>
      <c r="AX35" s="166"/>
      <c r="AY35" s="166"/>
    </row>
    <row r="36" spans="1:51" ht="15" customHeight="1" x14ac:dyDescent="0.25">
      <c r="A36" s="578"/>
      <c r="B36" s="11" t="str">
        <f t="shared" si="4"/>
        <v xml:space="preserve"> </v>
      </c>
      <c r="C36" s="3"/>
      <c r="D36" s="3"/>
      <c r="E36" s="3"/>
      <c r="F36" s="3"/>
      <c r="G36" s="3"/>
      <c r="H36" s="3"/>
      <c r="I36" s="3"/>
      <c r="J36" s="3"/>
      <c r="K36" s="3"/>
      <c r="L36" s="3"/>
      <c r="M36" s="3"/>
      <c r="N36" s="3"/>
      <c r="O36" s="166"/>
      <c r="P36" s="166"/>
      <c r="Q36" s="166"/>
      <c r="R36" s="166"/>
      <c r="S36" s="166"/>
      <c r="T36" s="166"/>
      <c r="U36" s="166"/>
      <c r="V36" s="166"/>
      <c r="W36" s="166"/>
      <c r="X36" s="166"/>
      <c r="Y36" s="166"/>
      <c r="Z36" s="166"/>
      <c r="AA36" s="166"/>
      <c r="AB36" s="166"/>
      <c r="AC36" s="166"/>
      <c r="AD36" s="166"/>
      <c r="AE36" s="166"/>
      <c r="AF36" s="166"/>
      <c r="AG36" s="166"/>
      <c r="AH36" s="166"/>
      <c r="AI36" s="166"/>
      <c r="AJ36" s="166"/>
      <c r="AK36" s="166"/>
      <c r="AL36" s="166"/>
      <c r="AM36" s="166"/>
      <c r="AN36" s="166"/>
      <c r="AO36" s="166"/>
      <c r="AP36" s="166"/>
      <c r="AQ36" s="166"/>
      <c r="AR36" s="166"/>
      <c r="AS36" s="166"/>
      <c r="AT36" s="166"/>
      <c r="AU36" s="166"/>
      <c r="AV36" s="166"/>
      <c r="AW36" s="166"/>
      <c r="AX36" s="166"/>
      <c r="AY36" s="166"/>
    </row>
    <row r="37" spans="1:51" ht="15" customHeight="1" thickBot="1" x14ac:dyDescent="0.3">
      <c r="A37" s="579"/>
      <c r="B37" s="188" t="str">
        <f t="shared" si="4"/>
        <v>Monthly kWh</v>
      </c>
      <c r="C37" s="236">
        <f>SUM(C23:C36)</f>
        <v>0</v>
      </c>
      <c r="D37" s="236">
        <f t="shared" ref="D37:N37" si="5">SUM(D23:D36)</f>
        <v>0</v>
      </c>
      <c r="E37" s="236">
        <f t="shared" si="5"/>
        <v>0</v>
      </c>
      <c r="F37" s="236">
        <f t="shared" si="5"/>
        <v>0</v>
      </c>
      <c r="G37" s="236">
        <f t="shared" si="5"/>
        <v>0</v>
      </c>
      <c r="H37" s="236">
        <f t="shared" si="5"/>
        <v>48700.91776955199</v>
      </c>
      <c r="I37" s="236">
        <f t="shared" si="5"/>
        <v>0</v>
      </c>
      <c r="J37" s="236">
        <f t="shared" si="5"/>
        <v>314056.19429519755</v>
      </c>
      <c r="K37" s="236">
        <f t="shared" si="5"/>
        <v>-8842.9120975490187</v>
      </c>
      <c r="L37" s="236">
        <f t="shared" si="5"/>
        <v>0</v>
      </c>
      <c r="M37" s="236">
        <f t="shared" si="5"/>
        <v>0</v>
      </c>
      <c r="N37" s="236">
        <f t="shared" si="5"/>
        <v>2641.2137500000026</v>
      </c>
      <c r="O37" s="260"/>
      <c r="P37" s="260"/>
      <c r="Q37" s="260"/>
      <c r="R37" s="260"/>
      <c r="S37" s="260"/>
      <c r="T37" s="260"/>
      <c r="U37" s="260"/>
      <c r="V37" s="260"/>
      <c r="W37" s="260"/>
      <c r="X37" s="260"/>
      <c r="Y37" s="260"/>
      <c r="Z37" s="260"/>
      <c r="AA37" s="260"/>
      <c r="AB37" s="260"/>
      <c r="AC37" s="260"/>
      <c r="AD37" s="260"/>
      <c r="AE37" s="260"/>
      <c r="AF37" s="260"/>
      <c r="AG37" s="260"/>
      <c r="AH37" s="260"/>
      <c r="AI37" s="260"/>
      <c r="AJ37" s="260"/>
      <c r="AK37" s="260"/>
      <c r="AL37" s="260"/>
      <c r="AM37" s="260"/>
      <c r="AN37" s="260"/>
      <c r="AO37" s="260"/>
      <c r="AP37" s="260"/>
      <c r="AQ37" s="260"/>
      <c r="AR37" s="260"/>
      <c r="AS37" s="260"/>
      <c r="AT37" s="260"/>
      <c r="AU37" s="260"/>
      <c r="AV37" s="260"/>
      <c r="AW37" s="260"/>
      <c r="AX37" s="260"/>
      <c r="AY37" s="260"/>
    </row>
    <row r="38" spans="1:51" x14ac:dyDescent="0.25">
      <c r="A38" s="8"/>
      <c r="B38" s="251"/>
      <c r="C38" s="9"/>
      <c r="D38" s="251"/>
      <c r="E38" s="9"/>
      <c r="F38" s="251"/>
      <c r="G38" s="251"/>
      <c r="H38" s="9"/>
      <c r="I38" s="251"/>
      <c r="J38" s="251"/>
      <c r="K38" s="9"/>
      <c r="L38" s="251"/>
      <c r="M38" s="318" t="s">
        <v>200</v>
      </c>
      <c r="N38" s="319">
        <f>SUM(C37:N37)</f>
        <v>356555.41371720051</v>
      </c>
      <c r="O38" s="318" t="s">
        <v>201</v>
      </c>
      <c r="P38" s="320">
        <f>'BIZ kWh ENTRY'!AE113</f>
        <v>356555.41371720051</v>
      </c>
      <c r="Q38" s="9"/>
      <c r="R38" s="251"/>
      <c r="S38" s="251"/>
      <c r="T38" s="9"/>
      <c r="U38" s="251"/>
      <c r="V38" s="251"/>
      <c r="W38" s="9"/>
      <c r="X38" s="251"/>
      <c r="Y38" s="251"/>
      <c r="Z38" s="9"/>
      <c r="AA38" s="251"/>
      <c r="AB38" s="251"/>
      <c r="AC38" s="9"/>
      <c r="AD38" s="251"/>
      <c r="AE38" s="251"/>
      <c r="AF38" s="9"/>
      <c r="AG38" s="251"/>
      <c r="AH38" s="251"/>
      <c r="AI38" s="9"/>
      <c r="AJ38" s="251"/>
      <c r="AK38" s="251"/>
      <c r="AL38" s="9"/>
      <c r="AM38" s="251"/>
      <c r="AN38" s="251"/>
      <c r="AO38" s="9"/>
      <c r="AP38" s="251"/>
      <c r="AQ38" s="251"/>
      <c r="AR38" s="9"/>
      <c r="AS38" s="251"/>
      <c r="AT38" s="251"/>
      <c r="AU38" s="9"/>
      <c r="AV38" s="251"/>
      <c r="AW38" s="251"/>
      <c r="AX38" s="9"/>
      <c r="AY38" s="251"/>
    </row>
    <row r="39" spans="1:51" ht="15.75" thickBot="1" x14ac:dyDescent="0.3">
      <c r="C39" s="130"/>
      <c r="D39" s="130"/>
      <c r="E39" s="130"/>
      <c r="F39" s="130"/>
      <c r="G39" s="130"/>
      <c r="H39" s="130"/>
      <c r="I39" s="130"/>
      <c r="J39" s="130"/>
      <c r="K39" s="130"/>
      <c r="L39" s="130"/>
      <c r="M39" s="130"/>
      <c r="N39" s="130"/>
      <c r="O39" s="130"/>
      <c r="P39" s="130"/>
      <c r="Q39" s="130"/>
      <c r="R39" s="130"/>
      <c r="S39" s="130"/>
      <c r="T39" s="130"/>
      <c r="U39" s="130"/>
      <c r="V39" s="130"/>
      <c r="W39" s="130"/>
      <c r="X39" s="130"/>
      <c r="Y39" s="130"/>
      <c r="Z39" s="130"/>
      <c r="AA39" s="130"/>
      <c r="AB39" s="130"/>
      <c r="AC39" s="130"/>
      <c r="AD39" s="130"/>
      <c r="AE39" s="130"/>
      <c r="AF39" s="130"/>
      <c r="AG39" s="130"/>
      <c r="AH39" s="130"/>
      <c r="AI39" s="130"/>
      <c r="AJ39" s="130"/>
      <c r="AK39" s="130"/>
      <c r="AL39" s="130"/>
      <c r="AM39" s="130"/>
      <c r="AN39" s="130"/>
      <c r="AO39" s="130"/>
      <c r="AP39" s="130"/>
      <c r="AQ39" s="130"/>
      <c r="AR39" s="130"/>
      <c r="AS39" s="130"/>
      <c r="AT39" s="130"/>
      <c r="AU39" s="130"/>
      <c r="AV39" s="130"/>
      <c r="AW39" s="130"/>
      <c r="AX39" s="130"/>
      <c r="AY39" s="130"/>
    </row>
    <row r="40" spans="1:51" ht="16.5" thickBot="1" x14ac:dyDescent="0.3">
      <c r="A40" s="580" t="s">
        <v>32</v>
      </c>
      <c r="B40" s="17" t="str">
        <f t="shared" ref="B40" si="6">B22</f>
        <v>End Use</v>
      </c>
      <c r="C40" s="146">
        <f>C$4</f>
        <v>44197</v>
      </c>
      <c r="D40" s="146">
        <f t="shared" ref="D40:AY40" si="7">D$4</f>
        <v>44228</v>
      </c>
      <c r="E40" s="146">
        <f t="shared" si="7"/>
        <v>44256</v>
      </c>
      <c r="F40" s="146">
        <f t="shared" si="7"/>
        <v>44287</v>
      </c>
      <c r="G40" s="146">
        <f t="shared" si="7"/>
        <v>44317</v>
      </c>
      <c r="H40" s="146">
        <f t="shared" si="7"/>
        <v>44348</v>
      </c>
      <c r="I40" s="146">
        <f t="shared" si="7"/>
        <v>44378</v>
      </c>
      <c r="J40" s="146">
        <f t="shared" si="7"/>
        <v>44409</v>
      </c>
      <c r="K40" s="146">
        <f t="shared" si="7"/>
        <v>44440</v>
      </c>
      <c r="L40" s="146">
        <f t="shared" si="7"/>
        <v>44470</v>
      </c>
      <c r="M40" s="146">
        <f t="shared" si="7"/>
        <v>44501</v>
      </c>
      <c r="N40" s="146">
        <f t="shared" si="7"/>
        <v>44531</v>
      </c>
      <c r="O40" s="146">
        <f t="shared" si="7"/>
        <v>44562</v>
      </c>
      <c r="P40" s="146">
        <f t="shared" si="7"/>
        <v>44593</v>
      </c>
      <c r="Q40" s="146">
        <f t="shared" si="7"/>
        <v>44621</v>
      </c>
      <c r="R40" s="146">
        <f t="shared" si="7"/>
        <v>44652</v>
      </c>
      <c r="S40" s="146">
        <f t="shared" si="7"/>
        <v>44682</v>
      </c>
      <c r="T40" s="146">
        <f t="shared" si="7"/>
        <v>44713</v>
      </c>
      <c r="U40" s="146">
        <f t="shared" si="7"/>
        <v>44743</v>
      </c>
      <c r="V40" s="146">
        <f t="shared" si="7"/>
        <v>44774</v>
      </c>
      <c r="W40" s="146">
        <f t="shared" si="7"/>
        <v>44805</v>
      </c>
      <c r="X40" s="146">
        <f t="shared" si="7"/>
        <v>44835</v>
      </c>
      <c r="Y40" s="146">
        <f t="shared" si="7"/>
        <v>44866</v>
      </c>
      <c r="Z40" s="146">
        <f t="shared" si="7"/>
        <v>44896</v>
      </c>
      <c r="AA40" s="146">
        <f t="shared" si="7"/>
        <v>44927</v>
      </c>
      <c r="AB40" s="146">
        <f t="shared" si="7"/>
        <v>44958</v>
      </c>
      <c r="AC40" s="146">
        <f t="shared" si="7"/>
        <v>44986</v>
      </c>
      <c r="AD40" s="146">
        <f t="shared" si="7"/>
        <v>45017</v>
      </c>
      <c r="AE40" s="146">
        <f t="shared" si="7"/>
        <v>45047</v>
      </c>
      <c r="AF40" s="146">
        <f t="shared" si="7"/>
        <v>45078</v>
      </c>
      <c r="AG40" s="146">
        <f t="shared" si="7"/>
        <v>45108</v>
      </c>
      <c r="AH40" s="146">
        <f t="shared" si="7"/>
        <v>45139</v>
      </c>
      <c r="AI40" s="146">
        <f t="shared" si="7"/>
        <v>45170</v>
      </c>
      <c r="AJ40" s="146">
        <f t="shared" si="7"/>
        <v>45200</v>
      </c>
      <c r="AK40" s="146">
        <f t="shared" si="7"/>
        <v>45231</v>
      </c>
      <c r="AL40" s="146">
        <f t="shared" si="7"/>
        <v>45261</v>
      </c>
      <c r="AM40" s="146">
        <f t="shared" si="7"/>
        <v>45292</v>
      </c>
      <c r="AN40" s="146">
        <f t="shared" si="7"/>
        <v>45323</v>
      </c>
      <c r="AO40" s="146">
        <f t="shared" si="7"/>
        <v>45352</v>
      </c>
      <c r="AP40" s="146">
        <f t="shared" si="7"/>
        <v>45383</v>
      </c>
      <c r="AQ40" s="146">
        <f t="shared" si="7"/>
        <v>45413</v>
      </c>
      <c r="AR40" s="146">
        <f t="shared" si="7"/>
        <v>45444</v>
      </c>
      <c r="AS40" s="146">
        <f t="shared" si="7"/>
        <v>45474</v>
      </c>
      <c r="AT40" s="146">
        <f t="shared" si="7"/>
        <v>45505</v>
      </c>
      <c r="AU40" s="146">
        <f t="shared" si="7"/>
        <v>45536</v>
      </c>
      <c r="AV40" s="146">
        <f t="shared" si="7"/>
        <v>45566</v>
      </c>
      <c r="AW40" s="146">
        <f t="shared" si="7"/>
        <v>45597</v>
      </c>
      <c r="AX40" s="146">
        <f t="shared" si="7"/>
        <v>45627</v>
      </c>
      <c r="AY40" s="146">
        <f t="shared" si="7"/>
        <v>45658</v>
      </c>
    </row>
    <row r="41" spans="1:51" ht="15" customHeight="1" x14ac:dyDescent="0.25">
      <c r="A41" s="581"/>
      <c r="B41" s="11" t="str">
        <f t="shared" ref="B41:B55" si="8">B23</f>
        <v>Air Comp</v>
      </c>
      <c r="C41" s="3">
        <f>'BIZ kWh ENTRY'!AI100</f>
        <v>0</v>
      </c>
      <c r="D41" s="3">
        <f>'BIZ kWh ENTRY'!AJ100</f>
        <v>0</v>
      </c>
      <c r="E41" s="3">
        <f>'BIZ kWh ENTRY'!AK100</f>
        <v>0</v>
      </c>
      <c r="F41" s="3">
        <f>'BIZ kWh ENTRY'!AL100</f>
        <v>0</v>
      </c>
      <c r="G41" s="3">
        <f>'BIZ kWh ENTRY'!AM100</f>
        <v>0</v>
      </c>
      <c r="H41" s="3">
        <f>'BIZ kWh ENTRY'!AN100</f>
        <v>0</v>
      </c>
      <c r="I41" s="3">
        <f>'BIZ kWh ENTRY'!AO100</f>
        <v>0</v>
      </c>
      <c r="J41" s="3">
        <f>'BIZ kWh ENTRY'!AP100</f>
        <v>0</v>
      </c>
      <c r="K41" s="3">
        <f>'BIZ kWh ENTRY'!AQ100</f>
        <v>0</v>
      </c>
      <c r="L41" s="3">
        <f>'BIZ kWh ENTRY'!AR100</f>
        <v>0</v>
      </c>
      <c r="M41" s="3">
        <f>'BIZ kWh ENTRY'!AS100</f>
        <v>0</v>
      </c>
      <c r="N41" s="3">
        <f>'BIZ kWh ENTRY'!AT100</f>
        <v>0</v>
      </c>
      <c r="O41" s="166"/>
      <c r="P41" s="166"/>
      <c r="Q41" s="166"/>
      <c r="R41" s="166"/>
      <c r="S41" s="166"/>
      <c r="T41" s="166"/>
      <c r="U41" s="166"/>
      <c r="V41" s="166"/>
      <c r="W41" s="166"/>
      <c r="X41" s="166"/>
      <c r="Y41" s="166"/>
      <c r="Z41" s="166"/>
      <c r="AA41" s="166"/>
      <c r="AB41" s="166"/>
      <c r="AC41" s="166"/>
      <c r="AD41" s="166"/>
      <c r="AE41" s="166"/>
      <c r="AF41" s="166"/>
      <c r="AG41" s="166"/>
      <c r="AH41" s="166"/>
      <c r="AI41" s="166"/>
      <c r="AJ41" s="166"/>
      <c r="AK41" s="166"/>
      <c r="AL41" s="166"/>
      <c r="AM41" s="166"/>
      <c r="AN41" s="166"/>
      <c r="AO41" s="166"/>
      <c r="AP41" s="166"/>
      <c r="AQ41" s="166"/>
      <c r="AR41" s="166"/>
      <c r="AS41" s="166"/>
      <c r="AT41" s="166"/>
      <c r="AU41" s="166"/>
      <c r="AV41" s="166"/>
      <c r="AW41" s="166"/>
      <c r="AX41" s="166"/>
      <c r="AY41" s="166"/>
    </row>
    <row r="42" spans="1:51" x14ac:dyDescent="0.25">
      <c r="A42" s="581"/>
      <c r="B42" s="12" t="str">
        <f t="shared" si="8"/>
        <v>Building Shell</v>
      </c>
      <c r="C42" s="3">
        <f>'BIZ kWh ENTRY'!AI101</f>
        <v>0</v>
      </c>
      <c r="D42" s="3">
        <f>'BIZ kWh ENTRY'!AJ101</f>
        <v>0</v>
      </c>
      <c r="E42" s="3">
        <f>'BIZ kWh ENTRY'!AK101</f>
        <v>0</v>
      </c>
      <c r="F42" s="3">
        <f>'BIZ kWh ENTRY'!AL101</f>
        <v>0</v>
      </c>
      <c r="G42" s="3">
        <f>'BIZ kWh ENTRY'!AM101</f>
        <v>0</v>
      </c>
      <c r="H42" s="3">
        <f>'BIZ kWh ENTRY'!AN101</f>
        <v>0</v>
      </c>
      <c r="I42" s="3">
        <f>'BIZ kWh ENTRY'!AO101</f>
        <v>0</v>
      </c>
      <c r="J42" s="3">
        <f>'BIZ kWh ENTRY'!AP101</f>
        <v>0</v>
      </c>
      <c r="K42" s="3">
        <f>'BIZ kWh ENTRY'!AQ101</f>
        <v>0</v>
      </c>
      <c r="L42" s="3">
        <f>'BIZ kWh ENTRY'!AR101</f>
        <v>0</v>
      </c>
      <c r="M42" s="3">
        <f>'BIZ kWh ENTRY'!AS101</f>
        <v>0</v>
      </c>
      <c r="N42" s="3">
        <f>'BIZ kWh ENTRY'!AT101</f>
        <v>0</v>
      </c>
      <c r="O42" s="166"/>
      <c r="P42" s="166"/>
      <c r="Q42" s="166"/>
      <c r="R42" s="166"/>
      <c r="S42" s="166"/>
      <c r="T42" s="166"/>
      <c r="U42" s="166"/>
      <c r="V42" s="166"/>
      <c r="W42" s="166"/>
      <c r="X42" s="166"/>
      <c r="Y42" s="166"/>
      <c r="Z42" s="166"/>
      <c r="AA42" s="166"/>
      <c r="AB42" s="166"/>
      <c r="AC42" s="166"/>
      <c r="AD42" s="166"/>
      <c r="AE42" s="166"/>
      <c r="AF42" s="166"/>
      <c r="AG42" s="166"/>
      <c r="AH42" s="166"/>
      <c r="AI42" s="166"/>
      <c r="AJ42" s="166"/>
      <c r="AK42" s="166"/>
      <c r="AL42" s="166"/>
      <c r="AM42" s="166"/>
      <c r="AN42" s="166"/>
      <c r="AO42" s="166"/>
      <c r="AP42" s="166"/>
      <c r="AQ42" s="166"/>
      <c r="AR42" s="166"/>
      <c r="AS42" s="166"/>
      <c r="AT42" s="166"/>
      <c r="AU42" s="166"/>
      <c r="AV42" s="166"/>
      <c r="AW42" s="166"/>
      <c r="AX42" s="166"/>
      <c r="AY42" s="166"/>
    </row>
    <row r="43" spans="1:51" x14ac:dyDescent="0.25">
      <c r="A43" s="581"/>
      <c r="B43" s="11" t="str">
        <f t="shared" si="8"/>
        <v>Cooking</v>
      </c>
      <c r="C43" s="3">
        <f>'BIZ kWh ENTRY'!AI102</f>
        <v>0</v>
      </c>
      <c r="D43" s="3">
        <f>'BIZ kWh ENTRY'!AJ102</f>
        <v>0</v>
      </c>
      <c r="E43" s="3">
        <f>'BIZ kWh ENTRY'!AK102</f>
        <v>0</v>
      </c>
      <c r="F43" s="3">
        <f>'BIZ kWh ENTRY'!AL102</f>
        <v>0</v>
      </c>
      <c r="G43" s="3">
        <f>'BIZ kWh ENTRY'!AM102</f>
        <v>0</v>
      </c>
      <c r="H43" s="3">
        <f>'BIZ kWh ENTRY'!AN102</f>
        <v>0</v>
      </c>
      <c r="I43" s="3">
        <f>'BIZ kWh ENTRY'!AO102</f>
        <v>0</v>
      </c>
      <c r="J43" s="3">
        <f>'BIZ kWh ENTRY'!AP102</f>
        <v>0</v>
      </c>
      <c r="K43" s="3">
        <f>'BIZ kWh ENTRY'!AQ102</f>
        <v>0</v>
      </c>
      <c r="L43" s="3">
        <f>'BIZ kWh ENTRY'!AR102</f>
        <v>0</v>
      </c>
      <c r="M43" s="3">
        <f>'BIZ kWh ENTRY'!AS102</f>
        <v>0</v>
      </c>
      <c r="N43" s="3">
        <f>'BIZ kWh ENTRY'!AT102</f>
        <v>0</v>
      </c>
      <c r="O43" s="166"/>
      <c r="P43" s="166"/>
      <c r="Q43" s="166"/>
      <c r="R43" s="166"/>
      <c r="S43" s="166"/>
      <c r="T43" s="166"/>
      <c r="U43" s="166"/>
      <c r="V43" s="166"/>
      <c r="W43" s="166"/>
      <c r="X43" s="166"/>
      <c r="Y43" s="166"/>
      <c r="Z43" s="166"/>
      <c r="AA43" s="166"/>
      <c r="AB43" s="166"/>
      <c r="AC43" s="166"/>
      <c r="AD43" s="166"/>
      <c r="AE43" s="166"/>
      <c r="AF43" s="166"/>
      <c r="AG43" s="166"/>
      <c r="AH43" s="166"/>
      <c r="AI43" s="166"/>
      <c r="AJ43" s="166"/>
      <c r="AK43" s="166"/>
      <c r="AL43" s="166"/>
      <c r="AM43" s="166"/>
      <c r="AN43" s="166"/>
      <c r="AO43" s="166"/>
      <c r="AP43" s="166"/>
      <c r="AQ43" s="166"/>
      <c r="AR43" s="166"/>
      <c r="AS43" s="166"/>
      <c r="AT43" s="166"/>
      <c r="AU43" s="166"/>
      <c r="AV43" s="166"/>
      <c r="AW43" s="166"/>
      <c r="AX43" s="166"/>
      <c r="AY43" s="166"/>
    </row>
    <row r="44" spans="1:51" x14ac:dyDescent="0.25">
      <c r="A44" s="581"/>
      <c r="B44" s="11" t="str">
        <f t="shared" si="8"/>
        <v>Cooling</v>
      </c>
      <c r="C44" s="3">
        <f>'BIZ kWh ENTRY'!AI103</f>
        <v>0</v>
      </c>
      <c r="D44" s="3">
        <f>'BIZ kWh ENTRY'!AJ103</f>
        <v>0</v>
      </c>
      <c r="E44" s="3">
        <f>'BIZ kWh ENTRY'!AK103</f>
        <v>0</v>
      </c>
      <c r="F44" s="3">
        <f>'BIZ kWh ENTRY'!AL103</f>
        <v>0</v>
      </c>
      <c r="G44" s="3">
        <f>'BIZ kWh ENTRY'!AM103</f>
        <v>0</v>
      </c>
      <c r="H44" s="3">
        <f>'BIZ kWh ENTRY'!AN103</f>
        <v>0</v>
      </c>
      <c r="I44" s="3">
        <f>'BIZ kWh ENTRY'!AO103</f>
        <v>0</v>
      </c>
      <c r="J44" s="3">
        <f>'BIZ kWh ENTRY'!AP103</f>
        <v>0</v>
      </c>
      <c r="K44" s="3">
        <f>'BIZ kWh ENTRY'!AQ103</f>
        <v>0</v>
      </c>
      <c r="L44" s="3">
        <f>'BIZ kWh ENTRY'!AR103</f>
        <v>0</v>
      </c>
      <c r="M44" s="3">
        <f>'BIZ kWh ENTRY'!AS103</f>
        <v>0</v>
      </c>
      <c r="N44" s="3">
        <f>'BIZ kWh ENTRY'!AT103</f>
        <v>0</v>
      </c>
      <c r="O44" s="166"/>
      <c r="P44" s="166"/>
      <c r="Q44" s="166"/>
      <c r="R44" s="166"/>
      <c r="S44" s="166"/>
      <c r="T44" s="166"/>
      <c r="U44" s="166"/>
      <c r="V44" s="166"/>
      <c r="W44" s="166"/>
      <c r="X44" s="166"/>
      <c r="Y44" s="166"/>
      <c r="Z44" s="166"/>
      <c r="AA44" s="166"/>
      <c r="AB44" s="166"/>
      <c r="AC44" s="166"/>
      <c r="AD44" s="166"/>
      <c r="AE44" s="166"/>
      <c r="AF44" s="166"/>
      <c r="AG44" s="166"/>
      <c r="AH44" s="166"/>
      <c r="AI44" s="166"/>
      <c r="AJ44" s="166"/>
      <c r="AK44" s="166"/>
      <c r="AL44" s="166"/>
      <c r="AM44" s="166"/>
      <c r="AN44" s="166"/>
      <c r="AO44" s="166"/>
      <c r="AP44" s="166"/>
      <c r="AQ44" s="166"/>
      <c r="AR44" s="166"/>
      <c r="AS44" s="166"/>
      <c r="AT44" s="166"/>
      <c r="AU44" s="166"/>
      <c r="AV44" s="166"/>
      <c r="AW44" s="166"/>
      <c r="AX44" s="166"/>
      <c r="AY44" s="166"/>
    </row>
    <row r="45" spans="1:51" x14ac:dyDescent="0.25">
      <c r="A45" s="581"/>
      <c r="B45" s="12" t="str">
        <f t="shared" si="8"/>
        <v>Ext Lighting</v>
      </c>
      <c r="C45" s="3">
        <f>'BIZ kWh ENTRY'!AI104</f>
        <v>0</v>
      </c>
      <c r="D45" s="3">
        <f>'BIZ kWh ENTRY'!AJ104</f>
        <v>0</v>
      </c>
      <c r="E45" s="3">
        <f>'BIZ kWh ENTRY'!AK104</f>
        <v>0</v>
      </c>
      <c r="F45" s="3">
        <f>'BIZ kWh ENTRY'!AL104</f>
        <v>0</v>
      </c>
      <c r="G45" s="3">
        <f>'BIZ kWh ENTRY'!AM104</f>
        <v>0</v>
      </c>
      <c r="H45" s="3">
        <f>'BIZ kWh ENTRY'!AN104</f>
        <v>0</v>
      </c>
      <c r="I45" s="3">
        <f>'BIZ kWh ENTRY'!AO104</f>
        <v>0</v>
      </c>
      <c r="J45" s="3">
        <f>'BIZ kWh ENTRY'!AP104</f>
        <v>0</v>
      </c>
      <c r="K45" s="3">
        <f>'BIZ kWh ENTRY'!AQ104</f>
        <v>0</v>
      </c>
      <c r="L45" s="3">
        <f>'BIZ kWh ENTRY'!AR104</f>
        <v>0</v>
      </c>
      <c r="M45" s="3">
        <f>'BIZ kWh ENTRY'!AS104</f>
        <v>0</v>
      </c>
      <c r="N45" s="3">
        <f>'BIZ kWh ENTRY'!AT104</f>
        <v>0</v>
      </c>
      <c r="O45" s="166"/>
      <c r="P45" s="166"/>
      <c r="Q45" s="166"/>
      <c r="R45" s="166"/>
      <c r="S45" s="166"/>
      <c r="T45" s="166"/>
      <c r="U45" s="166"/>
      <c r="V45" s="166"/>
      <c r="W45" s="166"/>
      <c r="X45" s="166"/>
      <c r="Y45" s="166"/>
      <c r="Z45" s="166"/>
      <c r="AA45" s="166"/>
      <c r="AB45" s="166"/>
      <c r="AC45" s="166"/>
      <c r="AD45" s="166"/>
      <c r="AE45" s="166"/>
      <c r="AF45" s="166"/>
      <c r="AG45" s="166"/>
      <c r="AH45" s="166"/>
      <c r="AI45" s="166"/>
      <c r="AJ45" s="166"/>
      <c r="AK45" s="166"/>
      <c r="AL45" s="166"/>
      <c r="AM45" s="166"/>
      <c r="AN45" s="166"/>
      <c r="AO45" s="166"/>
      <c r="AP45" s="166"/>
      <c r="AQ45" s="166"/>
      <c r="AR45" s="166"/>
      <c r="AS45" s="166"/>
      <c r="AT45" s="166"/>
      <c r="AU45" s="166"/>
      <c r="AV45" s="166"/>
      <c r="AW45" s="166"/>
      <c r="AX45" s="166"/>
      <c r="AY45" s="166"/>
    </row>
    <row r="46" spans="1:51" x14ac:dyDescent="0.25">
      <c r="A46" s="581"/>
      <c r="B46" s="11" t="str">
        <f t="shared" si="8"/>
        <v>Heating</v>
      </c>
      <c r="C46" s="3">
        <f>'BIZ kWh ENTRY'!AI105</f>
        <v>0</v>
      </c>
      <c r="D46" s="3">
        <f>'BIZ kWh ENTRY'!AJ105</f>
        <v>0</v>
      </c>
      <c r="E46" s="3">
        <f>'BIZ kWh ENTRY'!AK105</f>
        <v>0</v>
      </c>
      <c r="F46" s="3">
        <f>'BIZ kWh ENTRY'!AL105</f>
        <v>0</v>
      </c>
      <c r="G46" s="3">
        <f>'BIZ kWh ENTRY'!AM105</f>
        <v>0</v>
      </c>
      <c r="H46" s="3">
        <f>'BIZ kWh ENTRY'!AN105</f>
        <v>0</v>
      </c>
      <c r="I46" s="3">
        <f>'BIZ kWh ENTRY'!AO105</f>
        <v>0</v>
      </c>
      <c r="J46" s="3">
        <f>'BIZ kWh ENTRY'!AP105</f>
        <v>0</v>
      </c>
      <c r="K46" s="3">
        <f>'BIZ kWh ENTRY'!AQ105</f>
        <v>0</v>
      </c>
      <c r="L46" s="3">
        <f>'BIZ kWh ENTRY'!AR105</f>
        <v>0</v>
      </c>
      <c r="M46" s="3">
        <f>'BIZ kWh ENTRY'!AS105</f>
        <v>0</v>
      </c>
      <c r="N46" s="3">
        <f>'BIZ kWh ENTRY'!AT105</f>
        <v>0</v>
      </c>
      <c r="O46" s="166"/>
      <c r="P46" s="166"/>
      <c r="Q46" s="166"/>
      <c r="R46" s="166"/>
      <c r="S46" s="166"/>
      <c r="T46" s="166"/>
      <c r="U46" s="166"/>
      <c r="V46" s="166"/>
      <c r="W46" s="166"/>
      <c r="X46" s="166"/>
      <c r="Y46" s="166"/>
      <c r="Z46" s="166"/>
      <c r="AA46" s="166"/>
      <c r="AB46" s="166"/>
      <c r="AC46" s="166"/>
      <c r="AD46" s="166"/>
      <c r="AE46" s="166"/>
      <c r="AF46" s="166"/>
      <c r="AG46" s="166"/>
      <c r="AH46" s="166"/>
      <c r="AI46" s="166"/>
      <c r="AJ46" s="166"/>
      <c r="AK46" s="166"/>
      <c r="AL46" s="166"/>
      <c r="AM46" s="166"/>
      <c r="AN46" s="166"/>
      <c r="AO46" s="166"/>
      <c r="AP46" s="166"/>
      <c r="AQ46" s="166"/>
      <c r="AR46" s="166"/>
      <c r="AS46" s="166"/>
      <c r="AT46" s="166"/>
      <c r="AU46" s="166"/>
      <c r="AV46" s="166"/>
      <c r="AW46" s="166"/>
      <c r="AX46" s="166"/>
      <c r="AY46" s="166"/>
    </row>
    <row r="47" spans="1:51" x14ac:dyDescent="0.25">
      <c r="A47" s="581"/>
      <c r="B47" s="11" t="str">
        <f t="shared" si="8"/>
        <v>HVAC</v>
      </c>
      <c r="C47" s="3">
        <f>'BIZ kWh ENTRY'!AI106</f>
        <v>0</v>
      </c>
      <c r="D47" s="3">
        <f>'BIZ kWh ENTRY'!AJ106</f>
        <v>0</v>
      </c>
      <c r="E47" s="3">
        <f>'BIZ kWh ENTRY'!AK106</f>
        <v>0</v>
      </c>
      <c r="F47" s="3">
        <f>'BIZ kWh ENTRY'!AL106</f>
        <v>0</v>
      </c>
      <c r="G47" s="3">
        <f>'BIZ kWh ENTRY'!AM106</f>
        <v>0</v>
      </c>
      <c r="H47" s="3">
        <f>'BIZ kWh ENTRY'!AN106</f>
        <v>0</v>
      </c>
      <c r="I47" s="3">
        <f>'BIZ kWh ENTRY'!AO106</f>
        <v>0</v>
      </c>
      <c r="J47" s="3">
        <f>'BIZ kWh ENTRY'!AP106</f>
        <v>0</v>
      </c>
      <c r="K47" s="3">
        <f>'BIZ kWh ENTRY'!AQ106</f>
        <v>0</v>
      </c>
      <c r="L47" s="3">
        <f>'BIZ kWh ENTRY'!AR106</f>
        <v>0</v>
      </c>
      <c r="M47" s="3">
        <f>'BIZ kWh ENTRY'!AS106</f>
        <v>0</v>
      </c>
      <c r="N47" s="3">
        <f>'BIZ kWh ENTRY'!AT106</f>
        <v>0</v>
      </c>
      <c r="O47" s="166"/>
      <c r="P47" s="166"/>
      <c r="Q47" s="166"/>
      <c r="R47" s="166"/>
      <c r="S47" s="166"/>
      <c r="T47" s="166"/>
      <c r="U47" s="166"/>
      <c r="V47" s="166"/>
      <c r="W47" s="166"/>
      <c r="X47" s="166"/>
      <c r="Y47" s="166"/>
      <c r="Z47" s="166"/>
      <c r="AA47" s="166"/>
      <c r="AB47" s="166"/>
      <c r="AC47" s="166"/>
      <c r="AD47" s="166"/>
      <c r="AE47" s="166"/>
      <c r="AF47" s="166"/>
      <c r="AG47" s="166"/>
      <c r="AH47" s="166"/>
      <c r="AI47" s="166"/>
      <c r="AJ47" s="166"/>
      <c r="AK47" s="166"/>
      <c r="AL47" s="166"/>
      <c r="AM47" s="166"/>
      <c r="AN47" s="166"/>
      <c r="AO47" s="166"/>
      <c r="AP47" s="166"/>
      <c r="AQ47" s="166"/>
      <c r="AR47" s="166"/>
      <c r="AS47" s="166"/>
      <c r="AT47" s="166"/>
      <c r="AU47" s="166"/>
      <c r="AV47" s="166"/>
      <c r="AW47" s="166"/>
      <c r="AX47" s="166"/>
      <c r="AY47" s="166"/>
    </row>
    <row r="48" spans="1:51" x14ac:dyDescent="0.25">
      <c r="A48" s="581"/>
      <c r="B48" s="11" t="str">
        <f t="shared" si="8"/>
        <v>Lighting</v>
      </c>
      <c r="C48" s="3">
        <f>'BIZ kWh ENTRY'!AI107</f>
        <v>0</v>
      </c>
      <c r="D48" s="3">
        <f>'BIZ kWh ENTRY'!AJ107</f>
        <v>0</v>
      </c>
      <c r="E48" s="3">
        <f>'BIZ kWh ENTRY'!AK107</f>
        <v>0</v>
      </c>
      <c r="F48" s="3">
        <f>'BIZ kWh ENTRY'!AL107</f>
        <v>0</v>
      </c>
      <c r="G48" s="3">
        <f>'BIZ kWh ENTRY'!AM107</f>
        <v>0</v>
      </c>
      <c r="H48" s="3">
        <f>'BIZ kWh ENTRY'!AN107</f>
        <v>0</v>
      </c>
      <c r="I48" s="3">
        <f>'BIZ kWh ENTRY'!AO107</f>
        <v>0</v>
      </c>
      <c r="J48" s="3">
        <f>'BIZ kWh ENTRY'!AP107</f>
        <v>0</v>
      </c>
      <c r="K48" s="3">
        <f>'BIZ kWh ENTRY'!AQ107</f>
        <v>0</v>
      </c>
      <c r="L48" s="3">
        <f>'BIZ kWh ENTRY'!AR107</f>
        <v>0</v>
      </c>
      <c r="M48" s="3">
        <f>'BIZ kWh ENTRY'!AS107</f>
        <v>0</v>
      </c>
      <c r="N48" s="3">
        <f>'BIZ kWh ENTRY'!AT107</f>
        <v>0</v>
      </c>
      <c r="O48" s="166"/>
      <c r="P48" s="166"/>
      <c r="Q48" s="166"/>
      <c r="R48" s="166"/>
      <c r="S48" s="166"/>
      <c r="T48" s="166"/>
      <c r="U48" s="166"/>
      <c r="V48" s="166"/>
      <c r="W48" s="166"/>
      <c r="X48" s="166"/>
      <c r="Y48" s="166"/>
      <c r="Z48" s="166"/>
      <c r="AA48" s="166"/>
      <c r="AB48" s="166"/>
      <c r="AC48" s="166"/>
      <c r="AD48" s="166"/>
      <c r="AE48" s="166"/>
      <c r="AF48" s="166"/>
      <c r="AG48" s="166"/>
      <c r="AH48" s="166"/>
      <c r="AI48" s="166"/>
      <c r="AJ48" s="166"/>
      <c r="AK48" s="166"/>
      <c r="AL48" s="166"/>
      <c r="AM48" s="166"/>
      <c r="AN48" s="166"/>
      <c r="AO48" s="166"/>
      <c r="AP48" s="166"/>
      <c r="AQ48" s="166"/>
      <c r="AR48" s="166"/>
      <c r="AS48" s="166"/>
      <c r="AT48" s="166"/>
      <c r="AU48" s="166"/>
      <c r="AV48" s="166"/>
      <c r="AW48" s="166"/>
      <c r="AX48" s="166"/>
      <c r="AY48" s="166"/>
    </row>
    <row r="49" spans="1:51" x14ac:dyDescent="0.25">
      <c r="A49" s="581"/>
      <c r="B49" s="11" t="str">
        <f t="shared" si="8"/>
        <v>Miscellaneous</v>
      </c>
      <c r="C49" s="3">
        <f>'BIZ kWh ENTRY'!AI108</f>
        <v>0</v>
      </c>
      <c r="D49" s="3">
        <f>'BIZ kWh ENTRY'!AJ108</f>
        <v>0</v>
      </c>
      <c r="E49" s="3">
        <f>'BIZ kWh ENTRY'!AK108</f>
        <v>0</v>
      </c>
      <c r="F49" s="3">
        <f>'BIZ kWh ENTRY'!AL108</f>
        <v>0</v>
      </c>
      <c r="G49" s="3">
        <f>'BIZ kWh ENTRY'!AM108</f>
        <v>0</v>
      </c>
      <c r="H49" s="3">
        <f>'BIZ kWh ENTRY'!AN108</f>
        <v>61392.10967788539</v>
      </c>
      <c r="I49" s="3">
        <f>'BIZ kWh ENTRY'!AO108</f>
        <v>0</v>
      </c>
      <c r="J49" s="3">
        <f>'BIZ kWh ENTRY'!AP108</f>
        <v>427037.45541002852</v>
      </c>
      <c r="K49" s="3">
        <f>'BIZ kWh ENTRY'!AQ108</f>
        <v>-954.04847500000051</v>
      </c>
      <c r="L49" s="3">
        <f>'BIZ kWh ENTRY'!AR108</f>
        <v>0</v>
      </c>
      <c r="M49" s="3">
        <f>'BIZ kWh ENTRY'!AS108</f>
        <v>0</v>
      </c>
      <c r="N49" s="3">
        <f>'BIZ kWh ENTRY'!AT108</f>
        <v>4417.3429500000002</v>
      </c>
      <c r="O49" s="166"/>
      <c r="P49" s="166"/>
      <c r="Q49" s="166"/>
      <c r="R49" s="166"/>
      <c r="S49" s="166"/>
      <c r="T49" s="166"/>
      <c r="U49" s="166"/>
      <c r="V49" s="166"/>
      <c r="W49" s="166"/>
      <c r="X49" s="166"/>
      <c r="Y49" s="166"/>
      <c r="Z49" s="166"/>
      <c r="AA49" s="166"/>
      <c r="AB49" s="166"/>
      <c r="AC49" s="166"/>
      <c r="AD49" s="166"/>
      <c r="AE49" s="166"/>
      <c r="AF49" s="166"/>
      <c r="AG49" s="166"/>
      <c r="AH49" s="166"/>
      <c r="AI49" s="166"/>
      <c r="AJ49" s="166"/>
      <c r="AK49" s="166"/>
      <c r="AL49" s="166"/>
      <c r="AM49" s="166"/>
      <c r="AN49" s="166"/>
      <c r="AO49" s="166"/>
      <c r="AP49" s="166"/>
      <c r="AQ49" s="166"/>
      <c r="AR49" s="166"/>
      <c r="AS49" s="166"/>
      <c r="AT49" s="166"/>
      <c r="AU49" s="166"/>
      <c r="AV49" s="166"/>
      <c r="AW49" s="166"/>
      <c r="AX49" s="166"/>
      <c r="AY49" s="166"/>
    </row>
    <row r="50" spans="1:51" ht="15" customHeight="1" x14ac:dyDescent="0.25">
      <c r="A50" s="581"/>
      <c r="B50" s="11" t="str">
        <f t="shared" si="8"/>
        <v>Motors</v>
      </c>
      <c r="C50" s="3">
        <f>'BIZ kWh ENTRY'!AI109</f>
        <v>0</v>
      </c>
      <c r="D50" s="3">
        <f>'BIZ kWh ENTRY'!AJ109</f>
        <v>0</v>
      </c>
      <c r="E50" s="3">
        <f>'BIZ kWh ENTRY'!AK109</f>
        <v>0</v>
      </c>
      <c r="F50" s="3">
        <f>'BIZ kWh ENTRY'!AL109</f>
        <v>0</v>
      </c>
      <c r="G50" s="3">
        <f>'BIZ kWh ENTRY'!AM109</f>
        <v>0</v>
      </c>
      <c r="H50" s="3">
        <f>'BIZ kWh ENTRY'!AN109</f>
        <v>0</v>
      </c>
      <c r="I50" s="3">
        <f>'BIZ kWh ENTRY'!AO109</f>
        <v>0</v>
      </c>
      <c r="J50" s="3">
        <f>'BIZ kWh ENTRY'!AP109</f>
        <v>0</v>
      </c>
      <c r="K50" s="3">
        <f>'BIZ kWh ENTRY'!AQ109</f>
        <v>0</v>
      </c>
      <c r="L50" s="3">
        <f>'BIZ kWh ENTRY'!AR109</f>
        <v>0</v>
      </c>
      <c r="M50" s="3">
        <f>'BIZ kWh ENTRY'!AS109</f>
        <v>0</v>
      </c>
      <c r="N50" s="3">
        <f>'BIZ kWh ENTRY'!AT109</f>
        <v>0</v>
      </c>
      <c r="O50" s="166"/>
      <c r="P50" s="166"/>
      <c r="Q50" s="166"/>
      <c r="R50" s="166"/>
      <c r="S50" s="166"/>
      <c r="T50" s="166"/>
      <c r="U50" s="166"/>
      <c r="V50" s="166"/>
      <c r="W50" s="166"/>
      <c r="X50" s="166"/>
      <c r="Y50" s="166"/>
      <c r="Z50" s="166"/>
      <c r="AA50" s="166"/>
      <c r="AB50" s="166"/>
      <c r="AC50" s="166"/>
      <c r="AD50" s="166"/>
      <c r="AE50" s="166"/>
      <c r="AF50" s="166"/>
      <c r="AG50" s="166"/>
      <c r="AH50" s="166"/>
      <c r="AI50" s="166"/>
      <c r="AJ50" s="166"/>
      <c r="AK50" s="166"/>
      <c r="AL50" s="166"/>
      <c r="AM50" s="166"/>
      <c r="AN50" s="166"/>
      <c r="AO50" s="166"/>
      <c r="AP50" s="166"/>
      <c r="AQ50" s="166"/>
      <c r="AR50" s="166"/>
      <c r="AS50" s="166"/>
      <c r="AT50" s="166"/>
      <c r="AU50" s="166"/>
      <c r="AV50" s="166"/>
      <c r="AW50" s="166"/>
      <c r="AX50" s="166"/>
      <c r="AY50" s="166"/>
    </row>
    <row r="51" spans="1:51" x14ac:dyDescent="0.25">
      <c r="A51" s="581"/>
      <c r="B51" s="11" t="str">
        <f t="shared" si="8"/>
        <v>Process</v>
      </c>
      <c r="C51" s="3">
        <f>'BIZ kWh ENTRY'!AI110</f>
        <v>0</v>
      </c>
      <c r="D51" s="3">
        <f>'BIZ kWh ENTRY'!AJ110</f>
        <v>0</v>
      </c>
      <c r="E51" s="3">
        <f>'BIZ kWh ENTRY'!AK110</f>
        <v>0</v>
      </c>
      <c r="F51" s="3">
        <f>'BIZ kWh ENTRY'!AL110</f>
        <v>0</v>
      </c>
      <c r="G51" s="3">
        <f>'BIZ kWh ENTRY'!AM110</f>
        <v>0</v>
      </c>
      <c r="H51" s="3">
        <f>'BIZ kWh ENTRY'!AN110</f>
        <v>0</v>
      </c>
      <c r="I51" s="3">
        <f>'BIZ kWh ENTRY'!AO110</f>
        <v>0</v>
      </c>
      <c r="J51" s="3">
        <f>'BIZ kWh ENTRY'!AP110</f>
        <v>0</v>
      </c>
      <c r="K51" s="3">
        <f>'BIZ kWh ENTRY'!AQ110</f>
        <v>0</v>
      </c>
      <c r="L51" s="3">
        <f>'BIZ kWh ENTRY'!AR110</f>
        <v>0</v>
      </c>
      <c r="M51" s="3">
        <f>'BIZ kWh ENTRY'!AS110</f>
        <v>0</v>
      </c>
      <c r="N51" s="3">
        <f>'BIZ kWh ENTRY'!AT110</f>
        <v>0</v>
      </c>
      <c r="O51" s="166"/>
      <c r="P51" s="166"/>
      <c r="Q51" s="166"/>
      <c r="R51" s="166"/>
      <c r="S51" s="166"/>
      <c r="T51" s="166"/>
      <c r="U51" s="166"/>
      <c r="V51" s="166"/>
      <c r="W51" s="166"/>
      <c r="X51" s="166"/>
      <c r="Y51" s="166"/>
      <c r="Z51" s="166"/>
      <c r="AA51" s="166"/>
      <c r="AB51" s="166"/>
      <c r="AC51" s="166"/>
      <c r="AD51" s="166"/>
      <c r="AE51" s="166"/>
      <c r="AF51" s="166"/>
      <c r="AG51" s="166"/>
      <c r="AH51" s="166"/>
      <c r="AI51" s="166"/>
      <c r="AJ51" s="166"/>
      <c r="AK51" s="166"/>
      <c r="AL51" s="166"/>
      <c r="AM51" s="166"/>
      <c r="AN51" s="166"/>
      <c r="AO51" s="166"/>
      <c r="AP51" s="166"/>
      <c r="AQ51" s="166"/>
      <c r="AR51" s="166"/>
      <c r="AS51" s="166"/>
      <c r="AT51" s="166"/>
      <c r="AU51" s="166"/>
      <c r="AV51" s="166"/>
      <c r="AW51" s="166"/>
      <c r="AX51" s="166"/>
      <c r="AY51" s="166"/>
    </row>
    <row r="52" spans="1:51" x14ac:dyDescent="0.25">
      <c r="A52" s="581"/>
      <c r="B52" s="11" t="str">
        <f t="shared" si="8"/>
        <v>Refrigeration</v>
      </c>
      <c r="C52" s="3">
        <f>'BIZ kWh ENTRY'!AI111</f>
        <v>0</v>
      </c>
      <c r="D52" s="3">
        <f>'BIZ kWh ENTRY'!AJ111</f>
        <v>0</v>
      </c>
      <c r="E52" s="3">
        <f>'BIZ kWh ENTRY'!AK111</f>
        <v>0</v>
      </c>
      <c r="F52" s="3">
        <f>'BIZ kWh ENTRY'!AL111</f>
        <v>0</v>
      </c>
      <c r="G52" s="3">
        <f>'BIZ kWh ENTRY'!AM111</f>
        <v>0</v>
      </c>
      <c r="H52" s="3">
        <f>'BIZ kWh ENTRY'!AN111</f>
        <v>0</v>
      </c>
      <c r="I52" s="3">
        <f>'BIZ kWh ENTRY'!AO111</f>
        <v>0</v>
      </c>
      <c r="J52" s="3">
        <f>'BIZ kWh ENTRY'!AP111</f>
        <v>0</v>
      </c>
      <c r="K52" s="3">
        <f>'BIZ kWh ENTRY'!AQ111</f>
        <v>0</v>
      </c>
      <c r="L52" s="3">
        <f>'BIZ kWh ENTRY'!AR111</f>
        <v>0</v>
      </c>
      <c r="M52" s="3">
        <f>'BIZ kWh ENTRY'!AS111</f>
        <v>0</v>
      </c>
      <c r="N52" s="3">
        <f>'BIZ kWh ENTRY'!AT111</f>
        <v>0</v>
      </c>
      <c r="O52" s="166"/>
      <c r="P52" s="166"/>
      <c r="Q52" s="166"/>
      <c r="R52" s="166"/>
      <c r="S52" s="166"/>
      <c r="T52" s="166"/>
      <c r="U52" s="166"/>
      <c r="V52" s="166"/>
      <c r="W52" s="166"/>
      <c r="X52" s="166"/>
      <c r="Y52" s="166"/>
      <c r="Z52" s="166"/>
      <c r="AA52" s="166"/>
      <c r="AB52" s="166"/>
      <c r="AC52" s="166"/>
      <c r="AD52" s="166"/>
      <c r="AE52" s="166"/>
      <c r="AF52" s="166"/>
      <c r="AG52" s="166"/>
      <c r="AH52" s="166"/>
      <c r="AI52" s="166"/>
      <c r="AJ52" s="166"/>
      <c r="AK52" s="166"/>
      <c r="AL52" s="166"/>
      <c r="AM52" s="166"/>
      <c r="AN52" s="166"/>
      <c r="AO52" s="166"/>
      <c r="AP52" s="166"/>
      <c r="AQ52" s="166"/>
      <c r="AR52" s="166"/>
      <c r="AS52" s="166"/>
      <c r="AT52" s="166"/>
      <c r="AU52" s="166"/>
      <c r="AV52" s="166"/>
      <c r="AW52" s="166"/>
      <c r="AX52" s="166"/>
      <c r="AY52" s="166"/>
    </row>
    <row r="53" spans="1:51" x14ac:dyDescent="0.25">
      <c r="A53" s="581"/>
      <c r="B53" s="11" t="str">
        <f t="shared" si="8"/>
        <v>Water Heating</v>
      </c>
      <c r="C53" s="3">
        <f>'BIZ kWh ENTRY'!AI112</f>
        <v>0</v>
      </c>
      <c r="D53" s="3">
        <f>'BIZ kWh ENTRY'!AJ112</f>
        <v>0</v>
      </c>
      <c r="E53" s="3">
        <f>'BIZ kWh ENTRY'!AK112</f>
        <v>0</v>
      </c>
      <c r="F53" s="3">
        <f>'BIZ kWh ENTRY'!AL112</f>
        <v>0</v>
      </c>
      <c r="G53" s="3">
        <f>'BIZ kWh ENTRY'!AM112</f>
        <v>0</v>
      </c>
      <c r="H53" s="3">
        <f>'BIZ kWh ENTRY'!AN112</f>
        <v>0</v>
      </c>
      <c r="I53" s="3">
        <f>'BIZ kWh ENTRY'!AO112</f>
        <v>0</v>
      </c>
      <c r="J53" s="3">
        <f>'BIZ kWh ENTRY'!AP112</f>
        <v>0</v>
      </c>
      <c r="K53" s="3">
        <f>'BIZ kWh ENTRY'!AQ112</f>
        <v>0</v>
      </c>
      <c r="L53" s="3">
        <f>'BIZ kWh ENTRY'!AR112</f>
        <v>0</v>
      </c>
      <c r="M53" s="3">
        <f>'BIZ kWh ENTRY'!AS112</f>
        <v>0</v>
      </c>
      <c r="N53" s="3">
        <f>'BIZ kWh ENTRY'!AT112</f>
        <v>0</v>
      </c>
      <c r="O53" s="166"/>
      <c r="P53" s="166"/>
      <c r="Q53" s="166"/>
      <c r="R53" s="166"/>
      <c r="S53" s="166"/>
      <c r="T53" s="166"/>
      <c r="U53" s="166"/>
      <c r="V53" s="166"/>
      <c r="W53" s="166"/>
      <c r="X53" s="166"/>
      <c r="Y53" s="166"/>
      <c r="Z53" s="166"/>
      <c r="AA53" s="166"/>
      <c r="AB53" s="166"/>
      <c r="AC53" s="166"/>
      <c r="AD53" s="166"/>
      <c r="AE53" s="166"/>
      <c r="AF53" s="166"/>
      <c r="AG53" s="166"/>
      <c r="AH53" s="166"/>
      <c r="AI53" s="166"/>
      <c r="AJ53" s="166"/>
      <c r="AK53" s="166"/>
      <c r="AL53" s="166"/>
      <c r="AM53" s="166"/>
      <c r="AN53" s="166"/>
      <c r="AO53" s="166"/>
      <c r="AP53" s="166"/>
      <c r="AQ53" s="166"/>
      <c r="AR53" s="166"/>
      <c r="AS53" s="166"/>
      <c r="AT53" s="166"/>
      <c r="AU53" s="166"/>
      <c r="AV53" s="166"/>
      <c r="AW53" s="166"/>
      <c r="AX53" s="166"/>
      <c r="AY53" s="166"/>
    </row>
    <row r="54" spans="1:51" ht="15" customHeight="1" x14ac:dyDescent="0.25">
      <c r="A54" s="581"/>
      <c r="B54" s="11" t="str">
        <f t="shared" si="8"/>
        <v xml:space="preserve"> </v>
      </c>
      <c r="C54" s="3"/>
      <c r="D54" s="3"/>
      <c r="E54" s="3"/>
      <c r="F54" s="3"/>
      <c r="G54" s="3"/>
      <c r="H54" s="3"/>
      <c r="I54" s="3"/>
      <c r="J54" s="3"/>
      <c r="K54" s="3"/>
      <c r="L54" s="3"/>
      <c r="M54" s="3"/>
      <c r="N54" s="3"/>
      <c r="O54" s="166"/>
      <c r="P54" s="166"/>
      <c r="Q54" s="166"/>
      <c r="R54" s="166"/>
      <c r="S54" s="166"/>
      <c r="T54" s="166"/>
      <c r="U54" s="166"/>
      <c r="V54" s="166"/>
      <c r="W54" s="166"/>
      <c r="X54" s="166"/>
      <c r="Y54" s="166"/>
      <c r="Z54" s="166"/>
      <c r="AA54" s="166"/>
      <c r="AB54" s="166"/>
      <c r="AC54" s="166"/>
      <c r="AD54" s="166"/>
      <c r="AE54" s="166"/>
      <c r="AF54" s="166"/>
      <c r="AG54" s="166"/>
      <c r="AH54" s="166"/>
      <c r="AI54" s="166"/>
      <c r="AJ54" s="166"/>
      <c r="AK54" s="166"/>
      <c r="AL54" s="166"/>
      <c r="AM54" s="166"/>
      <c r="AN54" s="166"/>
      <c r="AO54" s="166"/>
      <c r="AP54" s="166"/>
      <c r="AQ54" s="166"/>
      <c r="AR54" s="166"/>
      <c r="AS54" s="166"/>
      <c r="AT54" s="166"/>
      <c r="AU54" s="166"/>
      <c r="AV54" s="166"/>
      <c r="AW54" s="166"/>
      <c r="AX54" s="166"/>
      <c r="AY54" s="166"/>
    </row>
    <row r="55" spans="1:51" ht="15" customHeight="1" thickBot="1" x14ac:dyDescent="0.3">
      <c r="A55" s="582"/>
      <c r="B55" s="188" t="str">
        <f t="shared" si="8"/>
        <v>Monthly kWh</v>
      </c>
      <c r="C55" s="236">
        <f>SUM(C41:C54)</f>
        <v>0</v>
      </c>
      <c r="D55" s="236">
        <f t="shared" ref="D55:N55" si="9">SUM(D41:D54)</f>
        <v>0</v>
      </c>
      <c r="E55" s="236">
        <f t="shared" si="9"/>
        <v>0</v>
      </c>
      <c r="F55" s="236">
        <f t="shared" si="9"/>
        <v>0</v>
      </c>
      <c r="G55" s="236">
        <f t="shared" si="9"/>
        <v>0</v>
      </c>
      <c r="H55" s="236">
        <f t="shared" si="9"/>
        <v>61392.10967788539</v>
      </c>
      <c r="I55" s="236">
        <f t="shared" si="9"/>
        <v>0</v>
      </c>
      <c r="J55" s="236">
        <f t="shared" si="9"/>
        <v>427037.45541002852</v>
      </c>
      <c r="K55" s="236">
        <f t="shared" si="9"/>
        <v>-954.04847500000051</v>
      </c>
      <c r="L55" s="236">
        <f t="shared" si="9"/>
        <v>0</v>
      </c>
      <c r="M55" s="236">
        <f t="shared" si="9"/>
        <v>0</v>
      </c>
      <c r="N55" s="236">
        <f t="shared" si="9"/>
        <v>4417.3429500000002</v>
      </c>
      <c r="O55" s="260"/>
      <c r="P55" s="260"/>
      <c r="Q55" s="260"/>
      <c r="R55" s="260"/>
      <c r="S55" s="260"/>
      <c r="T55" s="260"/>
      <c r="U55" s="260"/>
      <c r="V55" s="260"/>
      <c r="W55" s="260"/>
      <c r="X55" s="260"/>
      <c r="Y55" s="260"/>
      <c r="Z55" s="260"/>
      <c r="AA55" s="260"/>
      <c r="AB55" s="260"/>
      <c r="AC55" s="260"/>
      <c r="AD55" s="260"/>
      <c r="AE55" s="260"/>
      <c r="AF55" s="260"/>
      <c r="AG55" s="260"/>
      <c r="AH55" s="260"/>
      <c r="AI55" s="260"/>
      <c r="AJ55" s="260"/>
      <c r="AK55" s="260"/>
      <c r="AL55" s="260"/>
      <c r="AM55" s="260"/>
      <c r="AN55" s="260"/>
      <c r="AO55" s="260"/>
      <c r="AP55" s="260"/>
      <c r="AQ55" s="260"/>
      <c r="AR55" s="260"/>
      <c r="AS55" s="260"/>
      <c r="AT55" s="260"/>
      <c r="AU55" s="260"/>
      <c r="AV55" s="260"/>
      <c r="AW55" s="260"/>
      <c r="AX55" s="260"/>
      <c r="AY55" s="260"/>
    </row>
    <row r="56" spans="1:51" ht="15" customHeight="1" x14ac:dyDescent="0.25">
      <c r="A56" s="8"/>
      <c r="B56" s="251"/>
      <c r="C56" s="9"/>
      <c r="D56" s="251"/>
      <c r="E56" s="9"/>
      <c r="F56" s="5"/>
      <c r="G56" s="5"/>
      <c r="H56" s="5"/>
      <c r="I56" s="5"/>
      <c r="J56" s="5"/>
      <c r="K56" s="5"/>
      <c r="L56" s="5"/>
      <c r="M56" s="318" t="s">
        <v>200</v>
      </c>
      <c r="N56" s="319">
        <f>SUM(C55:N55)</f>
        <v>491892.85956291389</v>
      </c>
      <c r="O56" s="318" t="s">
        <v>201</v>
      </c>
      <c r="P56" s="320">
        <f>'BIZ kWh ENTRY'!AU113</f>
        <v>491892.85956291389</v>
      </c>
      <c r="Q56" s="5"/>
      <c r="R56" s="5"/>
      <c r="S56" s="5"/>
      <c r="T56" s="5"/>
      <c r="U56" s="5"/>
      <c r="V56" s="5"/>
      <c r="W56" s="5"/>
      <c r="X56" s="5"/>
      <c r="Y56" s="5"/>
      <c r="Z56" s="5"/>
      <c r="AA56" s="5"/>
      <c r="AB56" s="5"/>
      <c r="AC56" s="5"/>
      <c r="AD56" s="5"/>
      <c r="AE56" s="5"/>
      <c r="AF56" s="5"/>
      <c r="AG56" s="5"/>
      <c r="AH56" s="5"/>
      <c r="AI56" s="5"/>
      <c r="AJ56" s="5"/>
      <c r="AK56" s="5"/>
      <c r="AL56" s="5"/>
      <c r="AM56" s="5"/>
      <c r="AN56" s="5"/>
      <c r="AO56" s="5"/>
      <c r="AP56" s="5"/>
      <c r="AQ56" s="5"/>
      <c r="AR56" s="5"/>
      <c r="AS56" s="5"/>
      <c r="AT56" s="5"/>
      <c r="AU56" s="5"/>
      <c r="AV56" s="5"/>
      <c r="AW56" s="5"/>
      <c r="AX56" s="5"/>
      <c r="AY56" s="5"/>
    </row>
    <row r="57" spans="1:51" ht="15.75" thickBot="1" x14ac:dyDescent="0.3">
      <c r="C57" s="130"/>
      <c r="D57" s="130"/>
      <c r="E57" s="130"/>
      <c r="F57" s="251"/>
      <c r="G57" s="251"/>
      <c r="H57" s="9"/>
      <c r="I57" s="251"/>
      <c r="J57" s="251"/>
      <c r="K57" s="9"/>
      <c r="L57" s="251"/>
      <c r="M57" s="251"/>
      <c r="N57" s="9"/>
      <c r="O57" s="251"/>
      <c r="P57" s="251"/>
      <c r="Q57" s="9"/>
      <c r="R57" s="251"/>
      <c r="S57" s="251"/>
      <c r="T57" s="9"/>
      <c r="U57" s="251"/>
      <c r="V57" s="251"/>
      <c r="W57" s="9"/>
      <c r="X57" s="251"/>
      <c r="Y57" s="251"/>
      <c r="Z57" s="9"/>
      <c r="AA57" s="251"/>
      <c r="AB57" s="251"/>
      <c r="AC57" s="9"/>
      <c r="AD57" s="251"/>
      <c r="AE57" s="251"/>
      <c r="AF57" s="9"/>
      <c r="AG57" s="251"/>
      <c r="AH57" s="251"/>
      <c r="AI57" s="9"/>
      <c r="AJ57" s="251"/>
      <c r="AK57" s="251"/>
      <c r="AL57" s="9"/>
      <c r="AM57" s="251"/>
      <c r="AN57" s="251"/>
      <c r="AO57" s="9"/>
      <c r="AP57" s="251"/>
      <c r="AQ57" s="251"/>
      <c r="AR57" s="9"/>
      <c r="AS57" s="251"/>
      <c r="AT57" s="251"/>
      <c r="AU57" s="9"/>
      <c r="AV57" s="251"/>
      <c r="AW57" s="251"/>
      <c r="AX57" s="9"/>
      <c r="AY57" s="251"/>
    </row>
    <row r="58" spans="1:51" ht="16.5" thickBot="1" x14ac:dyDescent="0.3">
      <c r="A58" s="637" t="s">
        <v>33</v>
      </c>
      <c r="B58" s="17" t="str">
        <f t="shared" ref="B58" si="10">B40</f>
        <v>End Use</v>
      </c>
      <c r="C58" s="146">
        <f>C$4</f>
        <v>44197</v>
      </c>
      <c r="D58" s="146">
        <f t="shared" ref="D58:AY58" si="11">D$4</f>
        <v>44228</v>
      </c>
      <c r="E58" s="146">
        <f t="shared" si="11"/>
        <v>44256</v>
      </c>
      <c r="F58" s="146">
        <f t="shared" si="11"/>
        <v>44287</v>
      </c>
      <c r="G58" s="146">
        <f t="shared" si="11"/>
        <v>44317</v>
      </c>
      <c r="H58" s="146">
        <f t="shared" si="11"/>
        <v>44348</v>
      </c>
      <c r="I58" s="146">
        <f t="shared" si="11"/>
        <v>44378</v>
      </c>
      <c r="J58" s="146">
        <f t="shared" si="11"/>
        <v>44409</v>
      </c>
      <c r="K58" s="146">
        <f t="shared" si="11"/>
        <v>44440</v>
      </c>
      <c r="L58" s="146">
        <f t="shared" si="11"/>
        <v>44470</v>
      </c>
      <c r="M58" s="146">
        <f t="shared" si="11"/>
        <v>44501</v>
      </c>
      <c r="N58" s="146">
        <f t="shared" si="11"/>
        <v>44531</v>
      </c>
      <c r="O58" s="146">
        <f t="shared" si="11"/>
        <v>44562</v>
      </c>
      <c r="P58" s="146">
        <f t="shared" si="11"/>
        <v>44593</v>
      </c>
      <c r="Q58" s="146">
        <f t="shared" si="11"/>
        <v>44621</v>
      </c>
      <c r="R58" s="146">
        <f t="shared" si="11"/>
        <v>44652</v>
      </c>
      <c r="S58" s="146">
        <f t="shared" si="11"/>
        <v>44682</v>
      </c>
      <c r="T58" s="146">
        <f t="shared" si="11"/>
        <v>44713</v>
      </c>
      <c r="U58" s="146">
        <f t="shared" si="11"/>
        <v>44743</v>
      </c>
      <c r="V58" s="146">
        <f t="shared" si="11"/>
        <v>44774</v>
      </c>
      <c r="W58" s="146">
        <f t="shared" si="11"/>
        <v>44805</v>
      </c>
      <c r="X58" s="146">
        <f t="shared" si="11"/>
        <v>44835</v>
      </c>
      <c r="Y58" s="146">
        <f t="shared" si="11"/>
        <v>44866</v>
      </c>
      <c r="Z58" s="146">
        <f t="shared" si="11"/>
        <v>44896</v>
      </c>
      <c r="AA58" s="146">
        <f t="shared" si="11"/>
        <v>44927</v>
      </c>
      <c r="AB58" s="146">
        <f t="shared" si="11"/>
        <v>44958</v>
      </c>
      <c r="AC58" s="146">
        <f t="shared" si="11"/>
        <v>44986</v>
      </c>
      <c r="AD58" s="146">
        <f t="shared" si="11"/>
        <v>45017</v>
      </c>
      <c r="AE58" s="146">
        <f t="shared" si="11"/>
        <v>45047</v>
      </c>
      <c r="AF58" s="146">
        <f t="shared" si="11"/>
        <v>45078</v>
      </c>
      <c r="AG58" s="146">
        <f t="shared" si="11"/>
        <v>45108</v>
      </c>
      <c r="AH58" s="146">
        <f t="shared" si="11"/>
        <v>45139</v>
      </c>
      <c r="AI58" s="146">
        <f t="shared" si="11"/>
        <v>45170</v>
      </c>
      <c r="AJ58" s="146">
        <f t="shared" si="11"/>
        <v>45200</v>
      </c>
      <c r="AK58" s="146">
        <f t="shared" si="11"/>
        <v>45231</v>
      </c>
      <c r="AL58" s="146">
        <f t="shared" si="11"/>
        <v>45261</v>
      </c>
      <c r="AM58" s="146">
        <f t="shared" si="11"/>
        <v>45292</v>
      </c>
      <c r="AN58" s="146">
        <f t="shared" si="11"/>
        <v>45323</v>
      </c>
      <c r="AO58" s="146">
        <f t="shared" si="11"/>
        <v>45352</v>
      </c>
      <c r="AP58" s="146">
        <f t="shared" si="11"/>
        <v>45383</v>
      </c>
      <c r="AQ58" s="146">
        <f t="shared" si="11"/>
        <v>45413</v>
      </c>
      <c r="AR58" s="146">
        <f t="shared" si="11"/>
        <v>45444</v>
      </c>
      <c r="AS58" s="146">
        <f t="shared" si="11"/>
        <v>45474</v>
      </c>
      <c r="AT58" s="146">
        <f t="shared" si="11"/>
        <v>45505</v>
      </c>
      <c r="AU58" s="146">
        <f t="shared" si="11"/>
        <v>45536</v>
      </c>
      <c r="AV58" s="146">
        <f t="shared" si="11"/>
        <v>45566</v>
      </c>
      <c r="AW58" s="146">
        <f t="shared" si="11"/>
        <v>45597</v>
      </c>
      <c r="AX58" s="146">
        <f t="shared" si="11"/>
        <v>45627</v>
      </c>
      <c r="AY58" s="146">
        <f t="shared" si="11"/>
        <v>45658</v>
      </c>
    </row>
    <row r="59" spans="1:51" x14ac:dyDescent="0.25">
      <c r="A59" s="638"/>
      <c r="B59" s="11" t="str">
        <f t="shared" ref="B59:B73" si="12">B41</f>
        <v>Air Comp</v>
      </c>
      <c r="C59" s="3">
        <f>'BIZ kWh ENTRY'!AY100</f>
        <v>0</v>
      </c>
      <c r="D59" s="3">
        <f>'BIZ kWh ENTRY'!AZ100</f>
        <v>0</v>
      </c>
      <c r="E59" s="3">
        <f>'BIZ kWh ENTRY'!BA100</f>
        <v>0</v>
      </c>
      <c r="F59" s="3">
        <f>'BIZ kWh ENTRY'!BB100</f>
        <v>0</v>
      </c>
      <c r="G59" s="3">
        <f>'BIZ kWh ENTRY'!BC100</f>
        <v>0</v>
      </c>
      <c r="H59" s="3">
        <f>'BIZ kWh ENTRY'!BD100</f>
        <v>0</v>
      </c>
      <c r="I59" s="3">
        <f>'BIZ kWh ENTRY'!BE100</f>
        <v>0</v>
      </c>
      <c r="J59" s="3">
        <f>'BIZ kWh ENTRY'!BF100</f>
        <v>0</v>
      </c>
      <c r="K59" s="3">
        <f>'BIZ kWh ENTRY'!BG100</f>
        <v>0</v>
      </c>
      <c r="L59" s="3">
        <f>'BIZ kWh ENTRY'!BH100</f>
        <v>0</v>
      </c>
      <c r="M59" s="3">
        <f>'BIZ kWh ENTRY'!BI100</f>
        <v>0</v>
      </c>
      <c r="N59" s="3">
        <f>'BIZ kWh ENTRY'!BJ100</f>
        <v>0</v>
      </c>
      <c r="O59" s="166"/>
      <c r="P59" s="166"/>
      <c r="Q59" s="166"/>
      <c r="R59" s="166"/>
      <c r="S59" s="166"/>
      <c r="T59" s="166"/>
      <c r="U59" s="166"/>
      <c r="V59" s="166"/>
      <c r="W59" s="166"/>
      <c r="X59" s="166"/>
      <c r="Y59" s="166"/>
      <c r="Z59" s="166"/>
      <c r="AA59" s="166"/>
      <c r="AB59" s="166"/>
      <c r="AC59" s="166"/>
      <c r="AD59" s="166"/>
      <c r="AE59" s="166"/>
      <c r="AF59" s="166"/>
      <c r="AG59" s="166"/>
      <c r="AH59" s="166"/>
      <c r="AI59" s="166"/>
      <c r="AJ59" s="166"/>
      <c r="AK59" s="166"/>
      <c r="AL59" s="166"/>
      <c r="AM59" s="166"/>
      <c r="AN59" s="166"/>
      <c r="AO59" s="166"/>
      <c r="AP59" s="166"/>
      <c r="AQ59" s="166"/>
      <c r="AR59" s="166"/>
      <c r="AS59" s="166"/>
      <c r="AT59" s="166"/>
      <c r="AU59" s="166"/>
      <c r="AV59" s="166"/>
      <c r="AW59" s="166"/>
      <c r="AX59" s="166"/>
      <c r="AY59" s="166"/>
    </row>
    <row r="60" spans="1:51" ht="15" customHeight="1" x14ac:dyDescent="0.25">
      <c r="A60" s="638"/>
      <c r="B60" s="11" t="str">
        <f t="shared" si="12"/>
        <v>Building Shell</v>
      </c>
      <c r="C60" s="3">
        <f>'BIZ kWh ENTRY'!AY101</f>
        <v>0</v>
      </c>
      <c r="D60" s="3">
        <f>'BIZ kWh ENTRY'!AZ101</f>
        <v>0</v>
      </c>
      <c r="E60" s="3">
        <f>'BIZ kWh ENTRY'!BA101</f>
        <v>0</v>
      </c>
      <c r="F60" s="3">
        <f>'BIZ kWh ENTRY'!BB101</f>
        <v>0</v>
      </c>
      <c r="G60" s="3">
        <f>'BIZ kWh ENTRY'!BC101</f>
        <v>0</v>
      </c>
      <c r="H60" s="3">
        <f>'BIZ kWh ENTRY'!BD101</f>
        <v>0</v>
      </c>
      <c r="I60" s="3">
        <f>'BIZ kWh ENTRY'!BE101</f>
        <v>0</v>
      </c>
      <c r="J60" s="3">
        <f>'BIZ kWh ENTRY'!BF101</f>
        <v>0</v>
      </c>
      <c r="K60" s="3">
        <f>'BIZ kWh ENTRY'!BG101</f>
        <v>0</v>
      </c>
      <c r="L60" s="3">
        <f>'BIZ kWh ENTRY'!BH101</f>
        <v>0</v>
      </c>
      <c r="M60" s="3">
        <f>'BIZ kWh ENTRY'!BI101</f>
        <v>0</v>
      </c>
      <c r="N60" s="3">
        <f>'BIZ kWh ENTRY'!BJ101</f>
        <v>0</v>
      </c>
      <c r="O60" s="166"/>
      <c r="P60" s="166"/>
      <c r="Q60" s="166"/>
      <c r="R60" s="166"/>
      <c r="S60" s="166"/>
      <c r="T60" s="166"/>
      <c r="U60" s="166"/>
      <c r="V60" s="166"/>
      <c r="W60" s="166"/>
      <c r="X60" s="166"/>
      <c r="Y60" s="166"/>
      <c r="Z60" s="166"/>
      <c r="AA60" s="166"/>
      <c r="AB60" s="166"/>
      <c r="AC60" s="166"/>
      <c r="AD60" s="166"/>
      <c r="AE60" s="166"/>
      <c r="AF60" s="166"/>
      <c r="AG60" s="166"/>
      <c r="AH60" s="166"/>
      <c r="AI60" s="166"/>
      <c r="AJ60" s="166"/>
      <c r="AK60" s="166"/>
      <c r="AL60" s="166"/>
      <c r="AM60" s="166"/>
      <c r="AN60" s="166"/>
      <c r="AO60" s="166"/>
      <c r="AP60" s="166"/>
      <c r="AQ60" s="166"/>
      <c r="AR60" s="166"/>
      <c r="AS60" s="166"/>
      <c r="AT60" s="166"/>
      <c r="AU60" s="166"/>
      <c r="AV60" s="166"/>
      <c r="AW60" s="166"/>
      <c r="AX60" s="166"/>
      <c r="AY60" s="166"/>
    </row>
    <row r="61" spans="1:51" x14ac:dyDescent="0.25">
      <c r="A61" s="638"/>
      <c r="B61" s="11" t="str">
        <f t="shared" si="12"/>
        <v>Cooking</v>
      </c>
      <c r="C61" s="3">
        <f>'BIZ kWh ENTRY'!AY102</f>
        <v>0</v>
      </c>
      <c r="D61" s="3">
        <f>'BIZ kWh ENTRY'!AZ102</f>
        <v>0</v>
      </c>
      <c r="E61" s="3">
        <f>'BIZ kWh ENTRY'!BA102</f>
        <v>0</v>
      </c>
      <c r="F61" s="3">
        <f>'BIZ kWh ENTRY'!BB102</f>
        <v>0</v>
      </c>
      <c r="G61" s="3">
        <f>'BIZ kWh ENTRY'!BC102</f>
        <v>0</v>
      </c>
      <c r="H61" s="3">
        <f>'BIZ kWh ENTRY'!BD102</f>
        <v>0</v>
      </c>
      <c r="I61" s="3">
        <f>'BIZ kWh ENTRY'!BE102</f>
        <v>0</v>
      </c>
      <c r="J61" s="3">
        <f>'BIZ kWh ENTRY'!BF102</f>
        <v>0</v>
      </c>
      <c r="K61" s="3">
        <f>'BIZ kWh ENTRY'!BG102</f>
        <v>0</v>
      </c>
      <c r="L61" s="3">
        <f>'BIZ kWh ENTRY'!BH102</f>
        <v>0</v>
      </c>
      <c r="M61" s="3">
        <f>'BIZ kWh ENTRY'!BI102</f>
        <v>0</v>
      </c>
      <c r="N61" s="3">
        <f>'BIZ kWh ENTRY'!BJ102</f>
        <v>0</v>
      </c>
      <c r="O61" s="166"/>
      <c r="P61" s="166"/>
      <c r="Q61" s="166"/>
      <c r="R61" s="166"/>
      <c r="S61" s="166"/>
      <c r="T61" s="166"/>
      <c r="U61" s="166"/>
      <c r="V61" s="166"/>
      <c r="W61" s="166"/>
      <c r="X61" s="166"/>
      <c r="Y61" s="166"/>
      <c r="Z61" s="166"/>
      <c r="AA61" s="166"/>
      <c r="AB61" s="166"/>
      <c r="AC61" s="166"/>
      <c r="AD61" s="166"/>
      <c r="AE61" s="166"/>
      <c r="AF61" s="166"/>
      <c r="AG61" s="166"/>
      <c r="AH61" s="166"/>
      <c r="AI61" s="166"/>
      <c r="AJ61" s="166"/>
      <c r="AK61" s="166"/>
      <c r="AL61" s="166"/>
      <c r="AM61" s="166"/>
      <c r="AN61" s="166"/>
      <c r="AO61" s="166"/>
      <c r="AP61" s="166"/>
      <c r="AQ61" s="166"/>
      <c r="AR61" s="166"/>
      <c r="AS61" s="166"/>
      <c r="AT61" s="166"/>
      <c r="AU61" s="166"/>
      <c r="AV61" s="166"/>
      <c r="AW61" s="166"/>
      <c r="AX61" s="166"/>
      <c r="AY61" s="166"/>
    </row>
    <row r="62" spans="1:51" x14ac:dyDescent="0.25">
      <c r="A62" s="638"/>
      <c r="B62" s="11" t="str">
        <f t="shared" si="12"/>
        <v>Cooling</v>
      </c>
      <c r="C62" s="3">
        <f>'BIZ kWh ENTRY'!AY103</f>
        <v>0</v>
      </c>
      <c r="D62" s="3">
        <f>'BIZ kWh ENTRY'!AZ103</f>
        <v>0</v>
      </c>
      <c r="E62" s="3">
        <f>'BIZ kWh ENTRY'!BA103</f>
        <v>0</v>
      </c>
      <c r="F62" s="3">
        <f>'BIZ kWh ENTRY'!BB103</f>
        <v>0</v>
      </c>
      <c r="G62" s="3">
        <f>'BIZ kWh ENTRY'!BC103</f>
        <v>0</v>
      </c>
      <c r="H62" s="3">
        <f>'BIZ kWh ENTRY'!BD103</f>
        <v>0</v>
      </c>
      <c r="I62" s="3">
        <f>'BIZ kWh ENTRY'!BE103</f>
        <v>0</v>
      </c>
      <c r="J62" s="3">
        <f>'BIZ kWh ENTRY'!BF103</f>
        <v>0</v>
      </c>
      <c r="K62" s="3">
        <f>'BIZ kWh ENTRY'!BG103</f>
        <v>0</v>
      </c>
      <c r="L62" s="3">
        <f>'BIZ kWh ENTRY'!BH103</f>
        <v>0</v>
      </c>
      <c r="M62" s="3">
        <f>'BIZ kWh ENTRY'!BI103</f>
        <v>0</v>
      </c>
      <c r="N62" s="3">
        <f>'BIZ kWh ENTRY'!BJ103</f>
        <v>0</v>
      </c>
      <c r="O62" s="166"/>
      <c r="P62" s="166"/>
      <c r="Q62" s="166"/>
      <c r="R62" s="166"/>
      <c r="S62" s="166"/>
      <c r="T62" s="166"/>
      <c r="U62" s="166"/>
      <c r="V62" s="166"/>
      <c r="W62" s="166"/>
      <c r="X62" s="166"/>
      <c r="Y62" s="166"/>
      <c r="Z62" s="166"/>
      <c r="AA62" s="166"/>
      <c r="AB62" s="166"/>
      <c r="AC62" s="166"/>
      <c r="AD62" s="166"/>
      <c r="AE62" s="166"/>
      <c r="AF62" s="166"/>
      <c r="AG62" s="166"/>
      <c r="AH62" s="166"/>
      <c r="AI62" s="166"/>
      <c r="AJ62" s="166"/>
      <c r="AK62" s="166"/>
      <c r="AL62" s="166"/>
      <c r="AM62" s="166"/>
      <c r="AN62" s="166"/>
      <c r="AO62" s="166"/>
      <c r="AP62" s="166"/>
      <c r="AQ62" s="166"/>
      <c r="AR62" s="166"/>
      <c r="AS62" s="166"/>
      <c r="AT62" s="166"/>
      <c r="AU62" s="166"/>
      <c r="AV62" s="166"/>
      <c r="AW62" s="166"/>
      <c r="AX62" s="166"/>
      <c r="AY62" s="166"/>
    </row>
    <row r="63" spans="1:51" x14ac:dyDescent="0.25">
      <c r="A63" s="638"/>
      <c r="B63" s="11" t="str">
        <f t="shared" si="12"/>
        <v>Ext Lighting</v>
      </c>
      <c r="C63" s="3">
        <f>'BIZ kWh ENTRY'!AY104</f>
        <v>0</v>
      </c>
      <c r="D63" s="3">
        <f>'BIZ kWh ENTRY'!AZ104</f>
        <v>0</v>
      </c>
      <c r="E63" s="3">
        <f>'BIZ kWh ENTRY'!BA104</f>
        <v>0</v>
      </c>
      <c r="F63" s="3">
        <f>'BIZ kWh ENTRY'!BB104</f>
        <v>0</v>
      </c>
      <c r="G63" s="3">
        <f>'BIZ kWh ENTRY'!BC104</f>
        <v>0</v>
      </c>
      <c r="H63" s="3">
        <f>'BIZ kWh ENTRY'!BD104</f>
        <v>0</v>
      </c>
      <c r="I63" s="3">
        <f>'BIZ kWh ENTRY'!BE104</f>
        <v>0</v>
      </c>
      <c r="J63" s="3">
        <f>'BIZ kWh ENTRY'!BF104</f>
        <v>0</v>
      </c>
      <c r="K63" s="3">
        <f>'BIZ kWh ENTRY'!BG104</f>
        <v>0</v>
      </c>
      <c r="L63" s="3">
        <f>'BIZ kWh ENTRY'!BH104</f>
        <v>0</v>
      </c>
      <c r="M63" s="3">
        <f>'BIZ kWh ENTRY'!BI104</f>
        <v>0</v>
      </c>
      <c r="N63" s="3">
        <f>'BIZ kWh ENTRY'!BJ104</f>
        <v>0</v>
      </c>
      <c r="O63" s="166"/>
      <c r="P63" s="166"/>
      <c r="Q63" s="166"/>
      <c r="R63" s="166"/>
      <c r="S63" s="166"/>
      <c r="T63" s="166"/>
      <c r="U63" s="166"/>
      <c r="V63" s="166"/>
      <c r="W63" s="166"/>
      <c r="X63" s="166"/>
      <c r="Y63" s="166"/>
      <c r="Z63" s="166"/>
      <c r="AA63" s="166"/>
      <c r="AB63" s="166"/>
      <c r="AC63" s="166"/>
      <c r="AD63" s="166"/>
      <c r="AE63" s="166"/>
      <c r="AF63" s="166"/>
      <c r="AG63" s="166"/>
      <c r="AH63" s="166"/>
      <c r="AI63" s="166"/>
      <c r="AJ63" s="166"/>
      <c r="AK63" s="166"/>
      <c r="AL63" s="166"/>
      <c r="AM63" s="166"/>
      <c r="AN63" s="166"/>
      <c r="AO63" s="166"/>
      <c r="AP63" s="166"/>
      <c r="AQ63" s="166"/>
      <c r="AR63" s="166"/>
      <c r="AS63" s="166"/>
      <c r="AT63" s="166"/>
      <c r="AU63" s="166"/>
      <c r="AV63" s="166"/>
      <c r="AW63" s="166"/>
      <c r="AX63" s="166"/>
      <c r="AY63" s="166"/>
    </row>
    <row r="64" spans="1:51" x14ac:dyDescent="0.25">
      <c r="A64" s="638"/>
      <c r="B64" s="11" t="str">
        <f t="shared" si="12"/>
        <v>Heating</v>
      </c>
      <c r="C64" s="3">
        <f>'BIZ kWh ENTRY'!AY105</f>
        <v>0</v>
      </c>
      <c r="D64" s="3">
        <f>'BIZ kWh ENTRY'!AZ105</f>
        <v>0</v>
      </c>
      <c r="E64" s="3">
        <f>'BIZ kWh ENTRY'!BA105</f>
        <v>0</v>
      </c>
      <c r="F64" s="3">
        <f>'BIZ kWh ENTRY'!BB105</f>
        <v>0</v>
      </c>
      <c r="G64" s="3">
        <f>'BIZ kWh ENTRY'!BC105</f>
        <v>0</v>
      </c>
      <c r="H64" s="3">
        <f>'BIZ kWh ENTRY'!BD105</f>
        <v>0</v>
      </c>
      <c r="I64" s="3">
        <f>'BIZ kWh ENTRY'!BE105</f>
        <v>0</v>
      </c>
      <c r="J64" s="3">
        <f>'BIZ kWh ENTRY'!BF105</f>
        <v>0</v>
      </c>
      <c r="K64" s="3">
        <f>'BIZ kWh ENTRY'!BG105</f>
        <v>0</v>
      </c>
      <c r="L64" s="3">
        <f>'BIZ kWh ENTRY'!BH105</f>
        <v>0</v>
      </c>
      <c r="M64" s="3">
        <f>'BIZ kWh ENTRY'!BI105</f>
        <v>0</v>
      </c>
      <c r="N64" s="3">
        <f>'BIZ kWh ENTRY'!BJ105</f>
        <v>0</v>
      </c>
      <c r="O64" s="166"/>
      <c r="P64" s="166"/>
      <c r="Q64" s="166"/>
      <c r="R64" s="166"/>
      <c r="S64" s="166"/>
      <c r="T64" s="166"/>
      <c r="U64" s="166"/>
      <c r="V64" s="166"/>
      <c r="W64" s="166"/>
      <c r="X64" s="166"/>
      <c r="Y64" s="166"/>
      <c r="Z64" s="166"/>
      <c r="AA64" s="166"/>
      <c r="AB64" s="166"/>
      <c r="AC64" s="166"/>
      <c r="AD64" s="166"/>
      <c r="AE64" s="166"/>
      <c r="AF64" s="166"/>
      <c r="AG64" s="166"/>
      <c r="AH64" s="166"/>
      <c r="AI64" s="166"/>
      <c r="AJ64" s="166"/>
      <c r="AK64" s="166"/>
      <c r="AL64" s="166"/>
      <c r="AM64" s="166"/>
      <c r="AN64" s="166"/>
      <c r="AO64" s="166"/>
      <c r="AP64" s="166"/>
      <c r="AQ64" s="166"/>
      <c r="AR64" s="166"/>
      <c r="AS64" s="166"/>
      <c r="AT64" s="166"/>
      <c r="AU64" s="166"/>
      <c r="AV64" s="166"/>
      <c r="AW64" s="166"/>
      <c r="AX64" s="166"/>
      <c r="AY64" s="166"/>
    </row>
    <row r="65" spans="1:51" x14ac:dyDescent="0.25">
      <c r="A65" s="638"/>
      <c r="B65" s="11" t="str">
        <f t="shared" si="12"/>
        <v>HVAC</v>
      </c>
      <c r="C65" s="3">
        <f>'BIZ kWh ENTRY'!AY106</f>
        <v>0</v>
      </c>
      <c r="D65" s="3">
        <f>'BIZ kWh ENTRY'!AZ106</f>
        <v>0</v>
      </c>
      <c r="E65" s="3">
        <f>'BIZ kWh ENTRY'!BA106</f>
        <v>0</v>
      </c>
      <c r="F65" s="3">
        <f>'BIZ kWh ENTRY'!BB106</f>
        <v>0</v>
      </c>
      <c r="G65" s="3">
        <f>'BIZ kWh ENTRY'!BC106</f>
        <v>0</v>
      </c>
      <c r="H65" s="3">
        <f>'BIZ kWh ENTRY'!BD106</f>
        <v>0</v>
      </c>
      <c r="I65" s="3">
        <f>'BIZ kWh ENTRY'!BE106</f>
        <v>0</v>
      </c>
      <c r="J65" s="3">
        <f>'BIZ kWh ENTRY'!BF106</f>
        <v>0</v>
      </c>
      <c r="K65" s="3">
        <f>'BIZ kWh ENTRY'!BG106</f>
        <v>0</v>
      </c>
      <c r="L65" s="3">
        <f>'BIZ kWh ENTRY'!BH106</f>
        <v>0</v>
      </c>
      <c r="M65" s="3">
        <f>'BIZ kWh ENTRY'!BI106</f>
        <v>0</v>
      </c>
      <c r="N65" s="3">
        <f>'BIZ kWh ENTRY'!BJ106</f>
        <v>0</v>
      </c>
      <c r="O65" s="166"/>
      <c r="P65" s="166"/>
      <c r="Q65" s="166"/>
      <c r="R65" s="166"/>
      <c r="S65" s="166"/>
      <c r="T65" s="166"/>
      <c r="U65" s="166"/>
      <c r="V65" s="166"/>
      <c r="W65" s="166"/>
      <c r="X65" s="166"/>
      <c r="Y65" s="166"/>
      <c r="Z65" s="166"/>
      <c r="AA65" s="166"/>
      <c r="AB65" s="166"/>
      <c r="AC65" s="166"/>
      <c r="AD65" s="166"/>
      <c r="AE65" s="166"/>
      <c r="AF65" s="166"/>
      <c r="AG65" s="166"/>
      <c r="AH65" s="166"/>
      <c r="AI65" s="166"/>
      <c r="AJ65" s="166"/>
      <c r="AK65" s="166"/>
      <c r="AL65" s="166"/>
      <c r="AM65" s="166"/>
      <c r="AN65" s="166"/>
      <c r="AO65" s="166"/>
      <c r="AP65" s="166"/>
      <c r="AQ65" s="166"/>
      <c r="AR65" s="166"/>
      <c r="AS65" s="166"/>
      <c r="AT65" s="166"/>
      <c r="AU65" s="166"/>
      <c r="AV65" s="166"/>
      <c r="AW65" s="166"/>
      <c r="AX65" s="166"/>
      <c r="AY65" s="166"/>
    </row>
    <row r="66" spans="1:51" x14ac:dyDescent="0.25">
      <c r="A66" s="638"/>
      <c r="B66" s="11" t="str">
        <f t="shared" si="12"/>
        <v>Lighting</v>
      </c>
      <c r="C66" s="3">
        <f>'BIZ kWh ENTRY'!AY107</f>
        <v>0</v>
      </c>
      <c r="D66" s="3">
        <f>'BIZ kWh ENTRY'!AZ107</f>
        <v>0</v>
      </c>
      <c r="E66" s="3">
        <f>'BIZ kWh ENTRY'!BA107</f>
        <v>0</v>
      </c>
      <c r="F66" s="3">
        <f>'BIZ kWh ENTRY'!BB107</f>
        <v>0</v>
      </c>
      <c r="G66" s="3">
        <f>'BIZ kWh ENTRY'!BC107</f>
        <v>0</v>
      </c>
      <c r="H66" s="3">
        <f>'BIZ kWh ENTRY'!BD107</f>
        <v>0</v>
      </c>
      <c r="I66" s="3">
        <f>'BIZ kWh ENTRY'!BE107</f>
        <v>0</v>
      </c>
      <c r="J66" s="3">
        <f>'BIZ kWh ENTRY'!BF107</f>
        <v>0</v>
      </c>
      <c r="K66" s="3">
        <f>'BIZ kWh ENTRY'!BG107</f>
        <v>0</v>
      </c>
      <c r="L66" s="3">
        <f>'BIZ kWh ENTRY'!BH107</f>
        <v>0</v>
      </c>
      <c r="M66" s="3">
        <f>'BIZ kWh ENTRY'!BI107</f>
        <v>0</v>
      </c>
      <c r="N66" s="3">
        <f>'BIZ kWh ENTRY'!BJ107</f>
        <v>0</v>
      </c>
      <c r="O66" s="166"/>
      <c r="P66" s="166"/>
      <c r="Q66" s="166"/>
      <c r="R66" s="166"/>
      <c r="S66" s="166"/>
      <c r="T66" s="166"/>
      <c r="U66" s="166"/>
      <c r="V66" s="166"/>
      <c r="W66" s="166"/>
      <c r="X66" s="166"/>
      <c r="Y66" s="166"/>
      <c r="Z66" s="166"/>
      <c r="AA66" s="166"/>
      <c r="AB66" s="166"/>
      <c r="AC66" s="166"/>
      <c r="AD66" s="166"/>
      <c r="AE66" s="166"/>
      <c r="AF66" s="166"/>
      <c r="AG66" s="166"/>
      <c r="AH66" s="166"/>
      <c r="AI66" s="166"/>
      <c r="AJ66" s="166"/>
      <c r="AK66" s="166"/>
      <c r="AL66" s="166"/>
      <c r="AM66" s="166"/>
      <c r="AN66" s="166"/>
      <c r="AO66" s="166"/>
      <c r="AP66" s="166"/>
      <c r="AQ66" s="166"/>
      <c r="AR66" s="166"/>
      <c r="AS66" s="166"/>
      <c r="AT66" s="166"/>
      <c r="AU66" s="166"/>
      <c r="AV66" s="166"/>
      <c r="AW66" s="166"/>
      <c r="AX66" s="166"/>
      <c r="AY66" s="166"/>
    </row>
    <row r="67" spans="1:51" x14ac:dyDescent="0.25">
      <c r="A67" s="638"/>
      <c r="B67" s="11" t="str">
        <f t="shared" si="12"/>
        <v>Miscellaneous</v>
      </c>
      <c r="C67" s="3">
        <f>'BIZ kWh ENTRY'!AY108</f>
        <v>0</v>
      </c>
      <c r="D67" s="3">
        <f>'BIZ kWh ENTRY'!AZ108</f>
        <v>0</v>
      </c>
      <c r="E67" s="3">
        <f>'BIZ kWh ENTRY'!BA108</f>
        <v>0</v>
      </c>
      <c r="F67" s="3">
        <f>'BIZ kWh ENTRY'!BB108</f>
        <v>0</v>
      </c>
      <c r="G67" s="3">
        <f>'BIZ kWh ENTRY'!BC108</f>
        <v>0</v>
      </c>
      <c r="H67" s="3">
        <f>'BIZ kWh ENTRY'!BD108</f>
        <v>-3846.56000000003</v>
      </c>
      <c r="I67" s="3">
        <f>'BIZ kWh ENTRY'!BE108</f>
        <v>0</v>
      </c>
      <c r="J67" s="3">
        <f>'BIZ kWh ENTRY'!BF108</f>
        <v>10166.071624999971</v>
      </c>
      <c r="K67" s="3">
        <f>'BIZ kWh ENTRY'!BG108</f>
        <v>-522.89999999999418</v>
      </c>
      <c r="L67" s="3">
        <f>'BIZ kWh ENTRY'!BH108</f>
        <v>0</v>
      </c>
      <c r="M67" s="3">
        <f>'BIZ kWh ENTRY'!BI108</f>
        <v>0</v>
      </c>
      <c r="N67" s="3">
        <f>'BIZ kWh ENTRY'!BJ108</f>
        <v>-390</v>
      </c>
      <c r="O67" s="166"/>
      <c r="P67" s="166"/>
      <c r="Q67" s="166"/>
      <c r="R67" s="166"/>
      <c r="S67" s="166"/>
      <c r="T67" s="166"/>
      <c r="U67" s="166"/>
      <c r="V67" s="166"/>
      <c r="W67" s="166"/>
      <c r="X67" s="166"/>
      <c r="Y67" s="166"/>
      <c r="Z67" s="166"/>
      <c r="AA67" s="166"/>
      <c r="AB67" s="166"/>
      <c r="AC67" s="166"/>
      <c r="AD67" s="166"/>
      <c r="AE67" s="166"/>
      <c r="AF67" s="166"/>
      <c r="AG67" s="166"/>
      <c r="AH67" s="166"/>
      <c r="AI67" s="166"/>
      <c r="AJ67" s="166"/>
      <c r="AK67" s="166"/>
      <c r="AL67" s="166"/>
      <c r="AM67" s="166"/>
      <c r="AN67" s="166"/>
      <c r="AO67" s="166"/>
      <c r="AP67" s="166"/>
      <c r="AQ67" s="166"/>
      <c r="AR67" s="166"/>
      <c r="AS67" s="166"/>
      <c r="AT67" s="166"/>
      <c r="AU67" s="166"/>
      <c r="AV67" s="166"/>
      <c r="AW67" s="166"/>
      <c r="AX67" s="166"/>
      <c r="AY67" s="166"/>
    </row>
    <row r="68" spans="1:51" x14ac:dyDescent="0.25">
      <c r="A68" s="638"/>
      <c r="B68" s="11" t="str">
        <f t="shared" si="12"/>
        <v>Motors</v>
      </c>
      <c r="C68" s="3">
        <f>'BIZ kWh ENTRY'!AY109</f>
        <v>0</v>
      </c>
      <c r="D68" s="3">
        <f>'BIZ kWh ENTRY'!AZ109</f>
        <v>0</v>
      </c>
      <c r="E68" s="3">
        <f>'BIZ kWh ENTRY'!BA109</f>
        <v>0</v>
      </c>
      <c r="F68" s="3">
        <f>'BIZ kWh ENTRY'!BB109</f>
        <v>0</v>
      </c>
      <c r="G68" s="3">
        <f>'BIZ kWh ENTRY'!BC109</f>
        <v>0</v>
      </c>
      <c r="H68" s="3">
        <f>'BIZ kWh ENTRY'!BD109</f>
        <v>0</v>
      </c>
      <c r="I68" s="3">
        <f>'BIZ kWh ENTRY'!BE109</f>
        <v>0</v>
      </c>
      <c r="J68" s="3">
        <f>'BIZ kWh ENTRY'!BF109</f>
        <v>0</v>
      </c>
      <c r="K68" s="3">
        <f>'BIZ kWh ENTRY'!BG109</f>
        <v>0</v>
      </c>
      <c r="L68" s="3">
        <f>'BIZ kWh ENTRY'!BH109</f>
        <v>0</v>
      </c>
      <c r="M68" s="3">
        <f>'BIZ kWh ENTRY'!BI109</f>
        <v>0</v>
      </c>
      <c r="N68" s="3">
        <f>'BIZ kWh ENTRY'!BJ109</f>
        <v>0</v>
      </c>
      <c r="O68" s="166"/>
      <c r="P68" s="166"/>
      <c r="Q68" s="166"/>
      <c r="R68" s="166"/>
      <c r="S68" s="166"/>
      <c r="T68" s="166"/>
      <c r="U68" s="166"/>
      <c r="V68" s="166"/>
      <c r="W68" s="166"/>
      <c r="X68" s="166"/>
      <c r="Y68" s="166"/>
      <c r="Z68" s="166"/>
      <c r="AA68" s="166"/>
      <c r="AB68" s="166"/>
      <c r="AC68" s="166"/>
      <c r="AD68" s="166"/>
      <c r="AE68" s="166"/>
      <c r="AF68" s="166"/>
      <c r="AG68" s="166"/>
      <c r="AH68" s="166"/>
      <c r="AI68" s="166"/>
      <c r="AJ68" s="166"/>
      <c r="AK68" s="166"/>
      <c r="AL68" s="166"/>
      <c r="AM68" s="166"/>
      <c r="AN68" s="166"/>
      <c r="AO68" s="166"/>
      <c r="AP68" s="166"/>
      <c r="AQ68" s="166"/>
      <c r="AR68" s="166"/>
      <c r="AS68" s="166"/>
      <c r="AT68" s="166"/>
      <c r="AU68" s="166"/>
      <c r="AV68" s="166"/>
      <c r="AW68" s="166"/>
      <c r="AX68" s="166"/>
      <c r="AY68" s="166"/>
    </row>
    <row r="69" spans="1:51" ht="15.75" customHeight="1" x14ac:dyDescent="0.25">
      <c r="A69" s="638"/>
      <c r="B69" s="11" t="str">
        <f t="shared" si="12"/>
        <v>Process</v>
      </c>
      <c r="C69" s="3">
        <f>'BIZ kWh ENTRY'!AY110</f>
        <v>0</v>
      </c>
      <c r="D69" s="3">
        <f>'BIZ kWh ENTRY'!AZ110</f>
        <v>0</v>
      </c>
      <c r="E69" s="3">
        <f>'BIZ kWh ENTRY'!BA110</f>
        <v>0</v>
      </c>
      <c r="F69" s="3">
        <f>'BIZ kWh ENTRY'!BB110</f>
        <v>0</v>
      </c>
      <c r="G69" s="3">
        <f>'BIZ kWh ENTRY'!BC110</f>
        <v>0</v>
      </c>
      <c r="H69" s="3">
        <f>'BIZ kWh ENTRY'!BD110</f>
        <v>0</v>
      </c>
      <c r="I69" s="3">
        <f>'BIZ kWh ENTRY'!BE110</f>
        <v>0</v>
      </c>
      <c r="J69" s="3">
        <f>'BIZ kWh ENTRY'!BF110</f>
        <v>0</v>
      </c>
      <c r="K69" s="3">
        <f>'BIZ kWh ENTRY'!BG110</f>
        <v>0</v>
      </c>
      <c r="L69" s="3">
        <f>'BIZ kWh ENTRY'!BH110</f>
        <v>0</v>
      </c>
      <c r="M69" s="3">
        <f>'BIZ kWh ENTRY'!BI110</f>
        <v>0</v>
      </c>
      <c r="N69" s="3">
        <f>'BIZ kWh ENTRY'!BJ110</f>
        <v>0</v>
      </c>
      <c r="O69" s="166"/>
      <c r="P69" s="166"/>
      <c r="Q69" s="166"/>
      <c r="R69" s="166"/>
      <c r="S69" s="166"/>
      <c r="T69" s="166"/>
      <c r="U69" s="166"/>
      <c r="V69" s="166"/>
      <c r="W69" s="166"/>
      <c r="X69" s="166"/>
      <c r="Y69" s="166"/>
      <c r="Z69" s="166"/>
      <c r="AA69" s="166"/>
      <c r="AB69" s="166"/>
      <c r="AC69" s="166"/>
      <c r="AD69" s="166"/>
      <c r="AE69" s="166"/>
      <c r="AF69" s="166"/>
      <c r="AG69" s="166"/>
      <c r="AH69" s="166"/>
      <c r="AI69" s="166"/>
      <c r="AJ69" s="166"/>
      <c r="AK69" s="166"/>
      <c r="AL69" s="166"/>
      <c r="AM69" s="166"/>
      <c r="AN69" s="166"/>
      <c r="AO69" s="166"/>
      <c r="AP69" s="166"/>
      <c r="AQ69" s="166"/>
      <c r="AR69" s="166"/>
      <c r="AS69" s="166"/>
      <c r="AT69" s="166"/>
      <c r="AU69" s="166"/>
      <c r="AV69" s="166"/>
      <c r="AW69" s="166"/>
      <c r="AX69" s="166"/>
      <c r="AY69" s="166"/>
    </row>
    <row r="70" spans="1:51" x14ac:dyDescent="0.25">
      <c r="A70" s="638"/>
      <c r="B70" s="11" t="str">
        <f t="shared" si="12"/>
        <v>Refrigeration</v>
      </c>
      <c r="C70" s="3">
        <f>'BIZ kWh ENTRY'!AY111</f>
        <v>0</v>
      </c>
      <c r="D70" s="3">
        <f>'BIZ kWh ENTRY'!AZ111</f>
        <v>0</v>
      </c>
      <c r="E70" s="3">
        <f>'BIZ kWh ENTRY'!BA111</f>
        <v>0</v>
      </c>
      <c r="F70" s="3">
        <f>'BIZ kWh ENTRY'!BB111</f>
        <v>0</v>
      </c>
      <c r="G70" s="3">
        <f>'BIZ kWh ENTRY'!BC111</f>
        <v>0</v>
      </c>
      <c r="H70" s="3">
        <f>'BIZ kWh ENTRY'!BD111</f>
        <v>0</v>
      </c>
      <c r="I70" s="3">
        <f>'BIZ kWh ENTRY'!BE111</f>
        <v>0</v>
      </c>
      <c r="J70" s="3">
        <f>'BIZ kWh ENTRY'!BF111</f>
        <v>0</v>
      </c>
      <c r="K70" s="3">
        <f>'BIZ kWh ENTRY'!BG111</f>
        <v>0</v>
      </c>
      <c r="L70" s="3">
        <f>'BIZ kWh ENTRY'!BH111</f>
        <v>0</v>
      </c>
      <c r="M70" s="3">
        <f>'BIZ kWh ENTRY'!BI111</f>
        <v>0</v>
      </c>
      <c r="N70" s="3">
        <f>'BIZ kWh ENTRY'!BJ111</f>
        <v>0</v>
      </c>
      <c r="O70" s="166"/>
      <c r="P70" s="166"/>
      <c r="Q70" s="166"/>
      <c r="R70" s="166"/>
      <c r="S70" s="166"/>
      <c r="T70" s="166"/>
      <c r="U70" s="166"/>
      <c r="V70" s="166"/>
      <c r="W70" s="166"/>
      <c r="X70" s="166"/>
      <c r="Y70" s="166"/>
      <c r="Z70" s="166"/>
      <c r="AA70" s="166"/>
      <c r="AB70" s="166"/>
      <c r="AC70" s="166"/>
      <c r="AD70" s="166"/>
      <c r="AE70" s="166"/>
      <c r="AF70" s="166"/>
      <c r="AG70" s="166"/>
      <c r="AH70" s="166"/>
      <c r="AI70" s="166"/>
      <c r="AJ70" s="166"/>
      <c r="AK70" s="166"/>
      <c r="AL70" s="166"/>
      <c r="AM70" s="166"/>
      <c r="AN70" s="166"/>
      <c r="AO70" s="166"/>
      <c r="AP70" s="166"/>
      <c r="AQ70" s="166"/>
      <c r="AR70" s="166"/>
      <c r="AS70" s="166"/>
      <c r="AT70" s="166"/>
      <c r="AU70" s="166"/>
      <c r="AV70" s="166"/>
      <c r="AW70" s="166"/>
      <c r="AX70" s="166"/>
      <c r="AY70" s="166"/>
    </row>
    <row r="71" spans="1:51" x14ac:dyDescent="0.25">
      <c r="A71" s="638"/>
      <c r="B71" s="11" t="str">
        <f t="shared" si="12"/>
        <v>Water Heating</v>
      </c>
      <c r="C71" s="3">
        <f>'BIZ kWh ENTRY'!AY112</f>
        <v>0</v>
      </c>
      <c r="D71" s="3">
        <f>'BIZ kWh ENTRY'!AZ112</f>
        <v>0</v>
      </c>
      <c r="E71" s="3">
        <f>'BIZ kWh ENTRY'!BA112</f>
        <v>0</v>
      </c>
      <c r="F71" s="3">
        <f>'BIZ kWh ENTRY'!BB112</f>
        <v>0</v>
      </c>
      <c r="G71" s="3">
        <f>'BIZ kWh ENTRY'!BC112</f>
        <v>0</v>
      </c>
      <c r="H71" s="3">
        <f>'BIZ kWh ENTRY'!BD112</f>
        <v>0</v>
      </c>
      <c r="I71" s="3">
        <f>'BIZ kWh ENTRY'!BE112</f>
        <v>0</v>
      </c>
      <c r="J71" s="3">
        <f>'BIZ kWh ENTRY'!BF112</f>
        <v>0</v>
      </c>
      <c r="K71" s="3">
        <f>'BIZ kWh ENTRY'!BG112</f>
        <v>0</v>
      </c>
      <c r="L71" s="3">
        <f>'BIZ kWh ENTRY'!BH112</f>
        <v>0</v>
      </c>
      <c r="M71" s="3">
        <f>'BIZ kWh ENTRY'!BI112</f>
        <v>0</v>
      </c>
      <c r="N71" s="3">
        <f>'BIZ kWh ENTRY'!BJ112</f>
        <v>0</v>
      </c>
      <c r="O71" s="166"/>
      <c r="P71" s="166"/>
      <c r="Q71" s="166"/>
      <c r="R71" s="166"/>
      <c r="S71" s="166"/>
      <c r="T71" s="166"/>
      <c r="U71" s="166"/>
      <c r="V71" s="166"/>
      <c r="W71" s="166"/>
      <c r="X71" s="166"/>
      <c r="Y71" s="166"/>
      <c r="Z71" s="166"/>
      <c r="AA71" s="166"/>
      <c r="AB71" s="166"/>
      <c r="AC71" s="166"/>
      <c r="AD71" s="166"/>
      <c r="AE71" s="166"/>
      <c r="AF71" s="166"/>
      <c r="AG71" s="166"/>
      <c r="AH71" s="166"/>
      <c r="AI71" s="166"/>
      <c r="AJ71" s="166"/>
      <c r="AK71" s="166"/>
      <c r="AL71" s="166"/>
      <c r="AM71" s="166"/>
      <c r="AN71" s="166"/>
      <c r="AO71" s="166"/>
      <c r="AP71" s="166"/>
      <c r="AQ71" s="166"/>
      <c r="AR71" s="166"/>
      <c r="AS71" s="166"/>
      <c r="AT71" s="166"/>
      <c r="AU71" s="166"/>
      <c r="AV71" s="166"/>
      <c r="AW71" s="166"/>
      <c r="AX71" s="166"/>
      <c r="AY71" s="166"/>
    </row>
    <row r="72" spans="1:51" x14ac:dyDescent="0.25">
      <c r="A72" s="638"/>
      <c r="B72" s="11" t="str">
        <f t="shared" si="12"/>
        <v xml:space="preserve"> </v>
      </c>
      <c r="C72" s="3"/>
      <c r="D72" s="3"/>
      <c r="E72" s="3"/>
      <c r="F72" s="3"/>
      <c r="G72" s="3"/>
      <c r="H72" s="3"/>
      <c r="I72" s="3"/>
      <c r="J72" s="3"/>
      <c r="K72" s="3"/>
      <c r="L72" s="3"/>
      <c r="M72" s="3"/>
      <c r="N72" s="3"/>
      <c r="O72" s="166"/>
      <c r="P72" s="166"/>
      <c r="Q72" s="166"/>
      <c r="R72" s="166"/>
      <c r="S72" s="166"/>
      <c r="T72" s="166"/>
      <c r="U72" s="166"/>
      <c r="V72" s="166"/>
      <c r="W72" s="166"/>
      <c r="X72" s="166"/>
      <c r="Y72" s="166"/>
      <c r="Z72" s="166"/>
      <c r="AA72" s="166"/>
      <c r="AB72" s="166"/>
      <c r="AC72" s="166"/>
      <c r="AD72" s="166"/>
      <c r="AE72" s="166"/>
      <c r="AF72" s="166"/>
      <c r="AG72" s="166"/>
      <c r="AH72" s="166"/>
      <c r="AI72" s="166"/>
      <c r="AJ72" s="166"/>
      <c r="AK72" s="166"/>
      <c r="AL72" s="166"/>
      <c r="AM72" s="166"/>
      <c r="AN72" s="166"/>
      <c r="AO72" s="166"/>
      <c r="AP72" s="166"/>
      <c r="AQ72" s="166"/>
      <c r="AR72" s="166"/>
      <c r="AS72" s="166"/>
      <c r="AT72" s="166"/>
      <c r="AU72" s="166"/>
      <c r="AV72" s="166"/>
      <c r="AW72" s="166"/>
      <c r="AX72" s="166"/>
      <c r="AY72" s="166"/>
    </row>
    <row r="73" spans="1:51" ht="15.75" customHeight="1" thickBot="1" x14ac:dyDescent="0.3">
      <c r="A73" s="639"/>
      <c r="B73" s="188" t="str">
        <f t="shared" si="12"/>
        <v>Monthly kWh</v>
      </c>
      <c r="C73" s="236">
        <f>SUM(C59:C72)</f>
        <v>0</v>
      </c>
      <c r="D73" s="236">
        <f t="shared" ref="D73:N73" si="13">SUM(D59:D72)</f>
        <v>0</v>
      </c>
      <c r="E73" s="236">
        <f t="shared" si="13"/>
        <v>0</v>
      </c>
      <c r="F73" s="236">
        <f t="shared" si="13"/>
        <v>0</v>
      </c>
      <c r="G73" s="236">
        <f t="shared" si="13"/>
        <v>0</v>
      </c>
      <c r="H73" s="236">
        <f t="shared" si="13"/>
        <v>-3846.56000000003</v>
      </c>
      <c r="I73" s="236">
        <f t="shared" si="13"/>
        <v>0</v>
      </c>
      <c r="J73" s="236">
        <f t="shared" si="13"/>
        <v>10166.071624999971</v>
      </c>
      <c r="K73" s="236">
        <f t="shared" si="13"/>
        <v>-522.89999999999418</v>
      </c>
      <c r="L73" s="236">
        <f t="shared" si="13"/>
        <v>0</v>
      </c>
      <c r="M73" s="236">
        <f t="shared" si="13"/>
        <v>0</v>
      </c>
      <c r="N73" s="236">
        <f t="shared" si="13"/>
        <v>-390</v>
      </c>
      <c r="O73" s="260"/>
      <c r="P73" s="260"/>
      <c r="Q73" s="260"/>
      <c r="R73" s="260"/>
      <c r="S73" s="260"/>
      <c r="T73" s="260"/>
      <c r="U73" s="260"/>
      <c r="V73" s="260"/>
      <c r="W73" s="260"/>
      <c r="X73" s="260"/>
      <c r="Y73" s="260"/>
      <c r="Z73" s="260"/>
      <c r="AA73" s="260"/>
      <c r="AB73" s="260"/>
      <c r="AC73" s="260"/>
      <c r="AD73" s="260"/>
      <c r="AE73" s="260"/>
      <c r="AF73" s="260"/>
      <c r="AG73" s="260"/>
      <c r="AH73" s="260"/>
      <c r="AI73" s="260"/>
      <c r="AJ73" s="260"/>
      <c r="AK73" s="260"/>
      <c r="AL73" s="260"/>
      <c r="AM73" s="260"/>
      <c r="AN73" s="260"/>
      <c r="AO73" s="260"/>
      <c r="AP73" s="260"/>
      <c r="AQ73" s="260"/>
      <c r="AR73" s="260"/>
      <c r="AS73" s="260"/>
      <c r="AT73" s="260"/>
      <c r="AU73" s="260"/>
      <c r="AV73" s="260"/>
      <c r="AW73" s="260"/>
      <c r="AX73" s="260"/>
      <c r="AY73" s="260"/>
    </row>
    <row r="74" spans="1:51" ht="15.75" customHeight="1" x14ac:dyDescent="0.25">
      <c r="A74" s="8"/>
      <c r="B74" s="251"/>
      <c r="C74" s="9"/>
      <c r="D74" s="251"/>
      <c r="E74" s="9"/>
      <c r="F74" s="5"/>
      <c r="G74" s="251"/>
      <c r="H74" s="251"/>
      <c r="I74" s="9"/>
      <c r="J74" s="251"/>
      <c r="K74" s="251"/>
      <c r="L74" s="9"/>
      <c r="M74" s="318" t="s">
        <v>200</v>
      </c>
      <c r="N74" s="319">
        <f>SUM(C73:N73)</f>
        <v>5406.6116249999468</v>
      </c>
      <c r="O74" s="318" t="s">
        <v>201</v>
      </c>
      <c r="P74" s="320">
        <f>'BIZ kWh ENTRY'!BK113</f>
        <v>5406.6116249999468</v>
      </c>
      <c r="Q74" s="251"/>
      <c r="R74" s="9"/>
      <c r="S74" s="251"/>
      <c r="T74" s="251"/>
      <c r="U74" s="9"/>
      <c r="V74" s="251"/>
      <c r="W74" s="251"/>
      <c r="X74" s="9"/>
      <c r="Y74" s="251"/>
      <c r="Z74" s="251"/>
      <c r="AA74" s="9"/>
      <c r="AB74" s="251"/>
      <c r="AC74" s="251"/>
      <c r="AD74" s="9"/>
      <c r="AE74" s="251"/>
      <c r="AF74" s="251"/>
      <c r="AG74" s="9"/>
      <c r="AH74" s="251"/>
      <c r="AI74" s="251"/>
      <c r="AJ74" s="9"/>
      <c r="AK74" s="251"/>
      <c r="AL74" s="251"/>
      <c r="AM74" s="9"/>
      <c r="AN74" s="251"/>
      <c r="AO74" s="251"/>
      <c r="AP74" s="9"/>
      <c r="AQ74" s="251"/>
      <c r="AR74" s="251"/>
      <c r="AS74" s="9"/>
      <c r="AT74" s="251"/>
      <c r="AU74" s="251"/>
      <c r="AV74" s="9"/>
      <c r="AW74" s="251"/>
      <c r="AX74" s="251"/>
      <c r="AY74" s="9"/>
    </row>
    <row r="75" spans="1:51" ht="15.75" customHeight="1" thickBot="1" x14ac:dyDescent="0.3">
      <c r="P75" s="315">
        <f>P20+P38+P56+P74</f>
        <v>908563.61775388336</v>
      </c>
    </row>
    <row r="76" spans="1:51" ht="16.5" customHeight="1" thickBot="1" x14ac:dyDescent="0.3">
      <c r="A76" s="561" t="s">
        <v>17</v>
      </c>
      <c r="B76" s="17" t="s">
        <v>108</v>
      </c>
      <c r="C76" s="146">
        <f>C$4</f>
        <v>44197</v>
      </c>
      <c r="D76" s="146">
        <f t="shared" ref="D76:AY76" si="14">D$4</f>
        <v>44228</v>
      </c>
      <c r="E76" s="146">
        <f t="shared" si="14"/>
        <v>44256</v>
      </c>
      <c r="F76" s="146">
        <f t="shared" si="14"/>
        <v>44287</v>
      </c>
      <c r="G76" s="146">
        <f t="shared" si="14"/>
        <v>44317</v>
      </c>
      <c r="H76" s="146">
        <f t="shared" si="14"/>
        <v>44348</v>
      </c>
      <c r="I76" s="146">
        <f t="shared" si="14"/>
        <v>44378</v>
      </c>
      <c r="J76" s="146">
        <f t="shared" si="14"/>
        <v>44409</v>
      </c>
      <c r="K76" s="146">
        <f t="shared" si="14"/>
        <v>44440</v>
      </c>
      <c r="L76" s="146">
        <f t="shared" si="14"/>
        <v>44470</v>
      </c>
      <c r="M76" s="146">
        <f t="shared" si="14"/>
        <v>44501</v>
      </c>
      <c r="N76" s="146">
        <f t="shared" si="14"/>
        <v>44531</v>
      </c>
      <c r="O76" s="146">
        <f t="shared" si="14"/>
        <v>44562</v>
      </c>
      <c r="P76" s="146">
        <f t="shared" si="14"/>
        <v>44593</v>
      </c>
      <c r="Q76" s="146">
        <f t="shared" si="14"/>
        <v>44621</v>
      </c>
      <c r="R76" s="146">
        <f t="shared" si="14"/>
        <v>44652</v>
      </c>
      <c r="S76" s="146">
        <f t="shared" si="14"/>
        <v>44682</v>
      </c>
      <c r="T76" s="146">
        <f t="shared" si="14"/>
        <v>44713</v>
      </c>
      <c r="U76" s="146">
        <f t="shared" si="14"/>
        <v>44743</v>
      </c>
      <c r="V76" s="146">
        <f t="shared" si="14"/>
        <v>44774</v>
      </c>
      <c r="W76" s="146">
        <f t="shared" si="14"/>
        <v>44805</v>
      </c>
      <c r="X76" s="146">
        <f t="shared" si="14"/>
        <v>44835</v>
      </c>
      <c r="Y76" s="146">
        <f t="shared" si="14"/>
        <v>44866</v>
      </c>
      <c r="Z76" s="146">
        <f t="shared" si="14"/>
        <v>44896</v>
      </c>
      <c r="AA76" s="146">
        <f t="shared" si="14"/>
        <v>44927</v>
      </c>
      <c r="AB76" s="146">
        <f t="shared" si="14"/>
        <v>44958</v>
      </c>
      <c r="AC76" s="146">
        <f t="shared" si="14"/>
        <v>44986</v>
      </c>
      <c r="AD76" s="146">
        <f t="shared" si="14"/>
        <v>45017</v>
      </c>
      <c r="AE76" s="146">
        <f t="shared" si="14"/>
        <v>45047</v>
      </c>
      <c r="AF76" s="146">
        <f t="shared" si="14"/>
        <v>45078</v>
      </c>
      <c r="AG76" s="146">
        <f t="shared" si="14"/>
        <v>45108</v>
      </c>
      <c r="AH76" s="146">
        <f t="shared" si="14"/>
        <v>45139</v>
      </c>
      <c r="AI76" s="146">
        <f t="shared" si="14"/>
        <v>45170</v>
      </c>
      <c r="AJ76" s="146">
        <f t="shared" si="14"/>
        <v>45200</v>
      </c>
      <c r="AK76" s="146">
        <f t="shared" si="14"/>
        <v>45231</v>
      </c>
      <c r="AL76" s="146">
        <f t="shared" si="14"/>
        <v>45261</v>
      </c>
      <c r="AM76" s="146">
        <f t="shared" si="14"/>
        <v>45292</v>
      </c>
      <c r="AN76" s="146">
        <f t="shared" si="14"/>
        <v>45323</v>
      </c>
      <c r="AO76" s="146">
        <f t="shared" si="14"/>
        <v>45352</v>
      </c>
      <c r="AP76" s="146">
        <f t="shared" si="14"/>
        <v>45383</v>
      </c>
      <c r="AQ76" s="146">
        <f t="shared" si="14"/>
        <v>45413</v>
      </c>
      <c r="AR76" s="146">
        <f t="shared" si="14"/>
        <v>45444</v>
      </c>
      <c r="AS76" s="146">
        <f t="shared" si="14"/>
        <v>45474</v>
      </c>
      <c r="AT76" s="146">
        <f t="shared" si="14"/>
        <v>45505</v>
      </c>
      <c r="AU76" s="146">
        <f t="shared" si="14"/>
        <v>45536</v>
      </c>
      <c r="AV76" s="146">
        <f t="shared" si="14"/>
        <v>45566</v>
      </c>
      <c r="AW76" s="146">
        <f t="shared" si="14"/>
        <v>45597</v>
      </c>
      <c r="AX76" s="146">
        <f t="shared" si="14"/>
        <v>45627</v>
      </c>
      <c r="AY76" s="146">
        <f t="shared" si="14"/>
        <v>45658</v>
      </c>
    </row>
    <row r="77" spans="1:51" ht="15.75" x14ac:dyDescent="0.25">
      <c r="A77" s="562"/>
      <c r="B77" s="13" t="s">
        <v>30</v>
      </c>
      <c r="C77" s="26">
        <f>((C19*C$90))*C$2</f>
        <v>0</v>
      </c>
      <c r="D77" s="26">
        <f t="shared" ref="D77:AY77" si="15">((D19*D$90))*D$2</f>
        <v>0</v>
      </c>
      <c r="E77" s="26">
        <f t="shared" si="15"/>
        <v>0</v>
      </c>
      <c r="F77" s="26">
        <f t="shared" si="15"/>
        <v>0</v>
      </c>
      <c r="G77" s="26">
        <f t="shared" si="15"/>
        <v>0</v>
      </c>
      <c r="H77" s="26">
        <f t="shared" si="15"/>
        <v>69.90796705027536</v>
      </c>
      <c r="I77" s="26">
        <f t="shared" si="15"/>
        <v>0</v>
      </c>
      <c r="J77" s="26">
        <f t="shared" si="15"/>
        <v>3890.2419351456265</v>
      </c>
      <c r="K77" s="26">
        <f t="shared" si="15"/>
        <v>0</v>
      </c>
      <c r="L77" s="26">
        <f t="shared" si="15"/>
        <v>0</v>
      </c>
      <c r="M77" s="26">
        <f t="shared" si="15"/>
        <v>0</v>
      </c>
      <c r="N77" s="26">
        <f t="shared" si="15"/>
        <v>0.22273583186061083</v>
      </c>
      <c r="O77" s="26">
        <f t="shared" si="15"/>
        <v>0</v>
      </c>
      <c r="P77" s="26">
        <f t="shared" si="15"/>
        <v>0</v>
      </c>
      <c r="Q77" s="26">
        <f t="shared" si="15"/>
        <v>0</v>
      </c>
      <c r="R77" s="26">
        <f t="shared" si="15"/>
        <v>0</v>
      </c>
      <c r="S77" s="26">
        <f t="shared" si="15"/>
        <v>0</v>
      </c>
      <c r="T77" s="26">
        <f t="shared" si="15"/>
        <v>0</v>
      </c>
      <c r="U77" s="26">
        <f t="shared" si="15"/>
        <v>0</v>
      </c>
      <c r="V77" s="26">
        <f t="shared" si="15"/>
        <v>0</v>
      </c>
      <c r="W77" s="26">
        <f t="shared" si="15"/>
        <v>0</v>
      </c>
      <c r="X77" s="26">
        <f t="shared" si="15"/>
        <v>0</v>
      </c>
      <c r="Y77" s="26">
        <f t="shared" si="15"/>
        <v>0</v>
      </c>
      <c r="Z77" s="26">
        <f t="shared" si="15"/>
        <v>0</v>
      </c>
      <c r="AA77" s="26">
        <f t="shared" si="15"/>
        <v>0</v>
      </c>
      <c r="AB77" s="26">
        <f t="shared" si="15"/>
        <v>0</v>
      </c>
      <c r="AC77" s="26">
        <f t="shared" si="15"/>
        <v>0</v>
      </c>
      <c r="AD77" s="26">
        <f t="shared" si="15"/>
        <v>0</v>
      </c>
      <c r="AE77" s="26">
        <f t="shared" si="15"/>
        <v>0</v>
      </c>
      <c r="AF77" s="26">
        <f t="shared" si="15"/>
        <v>0</v>
      </c>
      <c r="AG77" s="26">
        <f t="shared" si="15"/>
        <v>0</v>
      </c>
      <c r="AH77" s="26">
        <f t="shared" si="15"/>
        <v>0</v>
      </c>
      <c r="AI77" s="26">
        <f t="shared" si="15"/>
        <v>0</v>
      </c>
      <c r="AJ77" s="26">
        <f t="shared" si="15"/>
        <v>0</v>
      </c>
      <c r="AK77" s="26">
        <f t="shared" si="15"/>
        <v>0</v>
      </c>
      <c r="AL77" s="26">
        <f t="shared" si="15"/>
        <v>0</v>
      </c>
      <c r="AM77" s="26">
        <f t="shared" si="15"/>
        <v>0</v>
      </c>
      <c r="AN77" s="26">
        <f t="shared" si="15"/>
        <v>0</v>
      </c>
      <c r="AO77" s="26">
        <f t="shared" si="15"/>
        <v>0</v>
      </c>
      <c r="AP77" s="26">
        <f t="shared" si="15"/>
        <v>0</v>
      </c>
      <c r="AQ77" s="26">
        <f t="shared" si="15"/>
        <v>0</v>
      </c>
      <c r="AR77" s="26">
        <f t="shared" si="15"/>
        <v>0</v>
      </c>
      <c r="AS77" s="26">
        <f t="shared" si="15"/>
        <v>0</v>
      </c>
      <c r="AT77" s="26">
        <f t="shared" si="15"/>
        <v>0</v>
      </c>
      <c r="AU77" s="26">
        <f t="shared" si="15"/>
        <v>0</v>
      </c>
      <c r="AV77" s="26">
        <f t="shared" si="15"/>
        <v>0</v>
      </c>
      <c r="AW77" s="26">
        <f t="shared" si="15"/>
        <v>0</v>
      </c>
      <c r="AX77" s="26">
        <f t="shared" si="15"/>
        <v>0</v>
      </c>
      <c r="AY77" s="26">
        <f t="shared" si="15"/>
        <v>0</v>
      </c>
    </row>
    <row r="78" spans="1:51" ht="15.75" x14ac:dyDescent="0.25">
      <c r="A78" s="562"/>
      <c r="B78" s="13" t="s">
        <v>31</v>
      </c>
      <c r="C78" s="26">
        <f>((C37*C$91))*C$2</f>
        <v>0</v>
      </c>
      <c r="D78" s="26">
        <f t="shared" ref="D78:AY78" si="16">((D37*D$91))*D$2</f>
        <v>0</v>
      </c>
      <c r="E78" s="26">
        <f t="shared" si="16"/>
        <v>0</v>
      </c>
      <c r="F78" s="26">
        <f t="shared" si="16"/>
        <v>0</v>
      </c>
      <c r="G78" s="26">
        <f t="shared" si="16"/>
        <v>0</v>
      </c>
      <c r="H78" s="26">
        <f t="shared" si="16"/>
        <v>2649.4976210479404</v>
      </c>
      <c r="I78" s="26">
        <f t="shared" si="16"/>
        <v>0</v>
      </c>
      <c r="J78" s="26">
        <f t="shared" si="16"/>
        <v>17013.278713833268</v>
      </c>
      <c r="K78" s="26">
        <f t="shared" si="16"/>
        <v>-464.98796651969485</v>
      </c>
      <c r="L78" s="26">
        <f t="shared" si="16"/>
        <v>0</v>
      </c>
      <c r="M78" s="26">
        <f t="shared" si="16"/>
        <v>0</v>
      </c>
      <c r="N78" s="26">
        <f t="shared" si="16"/>
        <v>70.550090684560686</v>
      </c>
      <c r="O78" s="26">
        <f t="shared" si="16"/>
        <v>0</v>
      </c>
      <c r="P78" s="26">
        <f t="shared" si="16"/>
        <v>0</v>
      </c>
      <c r="Q78" s="26">
        <f t="shared" si="16"/>
        <v>0</v>
      </c>
      <c r="R78" s="26">
        <f t="shared" si="16"/>
        <v>0</v>
      </c>
      <c r="S78" s="26">
        <f t="shared" si="16"/>
        <v>0</v>
      </c>
      <c r="T78" s="26">
        <f t="shared" si="16"/>
        <v>0</v>
      </c>
      <c r="U78" s="26">
        <f t="shared" si="16"/>
        <v>0</v>
      </c>
      <c r="V78" s="26">
        <f t="shared" si="16"/>
        <v>0</v>
      </c>
      <c r="W78" s="26">
        <f t="shared" si="16"/>
        <v>0</v>
      </c>
      <c r="X78" s="26">
        <f t="shared" si="16"/>
        <v>0</v>
      </c>
      <c r="Y78" s="26">
        <f t="shared" si="16"/>
        <v>0</v>
      </c>
      <c r="Z78" s="26">
        <f t="shared" si="16"/>
        <v>0</v>
      </c>
      <c r="AA78" s="26">
        <f t="shared" si="16"/>
        <v>0</v>
      </c>
      <c r="AB78" s="26">
        <f t="shared" si="16"/>
        <v>0</v>
      </c>
      <c r="AC78" s="26">
        <f t="shared" si="16"/>
        <v>0</v>
      </c>
      <c r="AD78" s="26">
        <f t="shared" si="16"/>
        <v>0</v>
      </c>
      <c r="AE78" s="26">
        <f t="shared" si="16"/>
        <v>0</v>
      </c>
      <c r="AF78" s="26">
        <f t="shared" si="16"/>
        <v>0</v>
      </c>
      <c r="AG78" s="26">
        <f t="shared" si="16"/>
        <v>0</v>
      </c>
      <c r="AH78" s="26">
        <f t="shared" si="16"/>
        <v>0</v>
      </c>
      <c r="AI78" s="26">
        <f t="shared" si="16"/>
        <v>0</v>
      </c>
      <c r="AJ78" s="26">
        <f t="shared" si="16"/>
        <v>0</v>
      </c>
      <c r="AK78" s="26">
        <f t="shared" si="16"/>
        <v>0</v>
      </c>
      <c r="AL78" s="26">
        <f t="shared" si="16"/>
        <v>0</v>
      </c>
      <c r="AM78" s="26">
        <f t="shared" si="16"/>
        <v>0</v>
      </c>
      <c r="AN78" s="26">
        <f t="shared" si="16"/>
        <v>0</v>
      </c>
      <c r="AO78" s="26">
        <f t="shared" si="16"/>
        <v>0</v>
      </c>
      <c r="AP78" s="26">
        <f t="shared" si="16"/>
        <v>0</v>
      </c>
      <c r="AQ78" s="26">
        <f t="shared" si="16"/>
        <v>0</v>
      </c>
      <c r="AR78" s="26">
        <f t="shared" si="16"/>
        <v>0</v>
      </c>
      <c r="AS78" s="26">
        <f t="shared" si="16"/>
        <v>0</v>
      </c>
      <c r="AT78" s="26">
        <f t="shared" si="16"/>
        <v>0</v>
      </c>
      <c r="AU78" s="26">
        <f t="shared" si="16"/>
        <v>0</v>
      </c>
      <c r="AV78" s="26">
        <f t="shared" si="16"/>
        <v>0</v>
      </c>
      <c r="AW78" s="26">
        <f t="shared" si="16"/>
        <v>0</v>
      </c>
      <c r="AX78" s="26">
        <f t="shared" si="16"/>
        <v>0</v>
      </c>
      <c r="AY78" s="26">
        <f t="shared" si="16"/>
        <v>0</v>
      </c>
    </row>
    <row r="79" spans="1:51" ht="15.75" x14ac:dyDescent="0.25">
      <c r="A79" s="562"/>
      <c r="B79" s="13" t="s">
        <v>32</v>
      </c>
      <c r="C79" s="26">
        <f>((C55*C$92))*C$2</f>
        <v>0</v>
      </c>
      <c r="D79" s="26">
        <f t="shared" ref="D79:AY79" si="17">((D55*D$92))*D$2</f>
        <v>0</v>
      </c>
      <c r="E79" s="26">
        <f t="shared" si="17"/>
        <v>0</v>
      </c>
      <c r="F79" s="26">
        <f t="shared" si="17"/>
        <v>0</v>
      </c>
      <c r="G79" s="26">
        <f t="shared" si="17"/>
        <v>0</v>
      </c>
      <c r="H79" s="26">
        <f t="shared" si="17"/>
        <v>3280.1093252609221</v>
      </c>
      <c r="I79" s="26">
        <f t="shared" si="17"/>
        <v>0</v>
      </c>
      <c r="J79" s="26">
        <f t="shared" si="17"/>
        <v>22473.990477558913</v>
      </c>
      <c r="K79" s="26">
        <f t="shared" si="17"/>
        <v>-49.08522793356682</v>
      </c>
      <c r="L79" s="26">
        <f t="shared" si="17"/>
        <v>0</v>
      </c>
      <c r="M79" s="26">
        <f t="shared" si="17"/>
        <v>0</v>
      </c>
      <c r="N79" s="26">
        <f t="shared" si="17"/>
        <v>111.49104853927108</v>
      </c>
      <c r="O79" s="26">
        <f t="shared" si="17"/>
        <v>0</v>
      </c>
      <c r="P79" s="26">
        <f t="shared" si="17"/>
        <v>0</v>
      </c>
      <c r="Q79" s="26">
        <f t="shared" si="17"/>
        <v>0</v>
      </c>
      <c r="R79" s="26">
        <f t="shared" si="17"/>
        <v>0</v>
      </c>
      <c r="S79" s="26">
        <f t="shared" si="17"/>
        <v>0</v>
      </c>
      <c r="T79" s="26">
        <f t="shared" si="17"/>
        <v>0</v>
      </c>
      <c r="U79" s="26">
        <f t="shared" si="17"/>
        <v>0</v>
      </c>
      <c r="V79" s="26">
        <f t="shared" si="17"/>
        <v>0</v>
      </c>
      <c r="W79" s="26">
        <f t="shared" si="17"/>
        <v>0</v>
      </c>
      <c r="X79" s="26">
        <f t="shared" si="17"/>
        <v>0</v>
      </c>
      <c r="Y79" s="26">
        <f t="shared" si="17"/>
        <v>0</v>
      </c>
      <c r="Z79" s="26">
        <f t="shared" si="17"/>
        <v>0</v>
      </c>
      <c r="AA79" s="26">
        <f t="shared" si="17"/>
        <v>0</v>
      </c>
      <c r="AB79" s="26">
        <f t="shared" si="17"/>
        <v>0</v>
      </c>
      <c r="AC79" s="26">
        <f t="shared" si="17"/>
        <v>0</v>
      </c>
      <c r="AD79" s="26">
        <f t="shared" si="17"/>
        <v>0</v>
      </c>
      <c r="AE79" s="26">
        <f t="shared" si="17"/>
        <v>0</v>
      </c>
      <c r="AF79" s="26">
        <f t="shared" si="17"/>
        <v>0</v>
      </c>
      <c r="AG79" s="26">
        <f t="shared" si="17"/>
        <v>0</v>
      </c>
      <c r="AH79" s="26">
        <f t="shared" si="17"/>
        <v>0</v>
      </c>
      <c r="AI79" s="26">
        <f t="shared" si="17"/>
        <v>0</v>
      </c>
      <c r="AJ79" s="26">
        <f t="shared" si="17"/>
        <v>0</v>
      </c>
      <c r="AK79" s="26">
        <f t="shared" si="17"/>
        <v>0</v>
      </c>
      <c r="AL79" s="26">
        <f t="shared" si="17"/>
        <v>0</v>
      </c>
      <c r="AM79" s="26">
        <f t="shared" si="17"/>
        <v>0</v>
      </c>
      <c r="AN79" s="26">
        <f t="shared" si="17"/>
        <v>0</v>
      </c>
      <c r="AO79" s="26">
        <f t="shared" si="17"/>
        <v>0</v>
      </c>
      <c r="AP79" s="26">
        <f t="shared" si="17"/>
        <v>0</v>
      </c>
      <c r="AQ79" s="26">
        <f t="shared" si="17"/>
        <v>0</v>
      </c>
      <c r="AR79" s="26">
        <f t="shared" si="17"/>
        <v>0</v>
      </c>
      <c r="AS79" s="26">
        <f t="shared" si="17"/>
        <v>0</v>
      </c>
      <c r="AT79" s="26">
        <f t="shared" si="17"/>
        <v>0</v>
      </c>
      <c r="AU79" s="26">
        <f t="shared" si="17"/>
        <v>0</v>
      </c>
      <c r="AV79" s="26">
        <f t="shared" si="17"/>
        <v>0</v>
      </c>
      <c r="AW79" s="26">
        <f t="shared" si="17"/>
        <v>0</v>
      </c>
      <c r="AX79" s="26">
        <f t="shared" si="17"/>
        <v>0</v>
      </c>
      <c r="AY79" s="26">
        <f t="shared" si="17"/>
        <v>0</v>
      </c>
    </row>
    <row r="80" spans="1:51" ht="15.75" customHeight="1" x14ac:dyDescent="0.25">
      <c r="A80" s="562"/>
      <c r="B80" s="13" t="s">
        <v>33</v>
      </c>
      <c r="C80" s="26">
        <f>((C73*C$93))*C$2</f>
        <v>0</v>
      </c>
      <c r="D80" s="26">
        <f t="shared" ref="D80:AY80" si="18">((D73*D$93))*D$2</f>
        <v>0</v>
      </c>
      <c r="E80" s="26">
        <f t="shared" si="18"/>
        <v>0</v>
      </c>
      <c r="F80" s="26">
        <f t="shared" si="18"/>
        <v>0</v>
      </c>
      <c r="G80" s="26">
        <f t="shared" si="18"/>
        <v>0</v>
      </c>
      <c r="H80" s="26">
        <f t="shared" si="18"/>
        <v>-163.18723036285189</v>
      </c>
      <c r="I80" s="26">
        <f t="shared" si="18"/>
        <v>0</v>
      </c>
      <c r="J80" s="26">
        <f t="shared" si="18"/>
        <v>404.03070882381348</v>
      </c>
      <c r="K80" s="26">
        <f t="shared" si="18"/>
        <v>-21.186424811543901</v>
      </c>
      <c r="L80" s="26">
        <f t="shared" si="18"/>
        <v>0</v>
      </c>
      <c r="M80" s="26">
        <f t="shared" si="18"/>
        <v>0</v>
      </c>
      <c r="N80" s="26">
        <f t="shared" si="18"/>
        <v>-8.9522349418203344</v>
      </c>
      <c r="O80" s="26">
        <f t="shared" si="18"/>
        <v>0</v>
      </c>
      <c r="P80" s="26">
        <f t="shared" si="18"/>
        <v>0</v>
      </c>
      <c r="Q80" s="26">
        <f t="shared" si="18"/>
        <v>0</v>
      </c>
      <c r="R80" s="26">
        <f t="shared" si="18"/>
        <v>0</v>
      </c>
      <c r="S80" s="26">
        <f t="shared" si="18"/>
        <v>0</v>
      </c>
      <c r="T80" s="26">
        <f t="shared" si="18"/>
        <v>0</v>
      </c>
      <c r="U80" s="26">
        <f t="shared" si="18"/>
        <v>0</v>
      </c>
      <c r="V80" s="26">
        <f t="shared" si="18"/>
        <v>0</v>
      </c>
      <c r="W80" s="26">
        <f t="shared" si="18"/>
        <v>0</v>
      </c>
      <c r="X80" s="26">
        <f t="shared" si="18"/>
        <v>0</v>
      </c>
      <c r="Y80" s="26">
        <f t="shared" si="18"/>
        <v>0</v>
      </c>
      <c r="Z80" s="26">
        <f t="shared" si="18"/>
        <v>0</v>
      </c>
      <c r="AA80" s="26">
        <f t="shared" si="18"/>
        <v>0</v>
      </c>
      <c r="AB80" s="26">
        <f t="shared" si="18"/>
        <v>0</v>
      </c>
      <c r="AC80" s="26">
        <f t="shared" si="18"/>
        <v>0</v>
      </c>
      <c r="AD80" s="26">
        <f t="shared" si="18"/>
        <v>0</v>
      </c>
      <c r="AE80" s="26">
        <f t="shared" si="18"/>
        <v>0</v>
      </c>
      <c r="AF80" s="26">
        <f t="shared" si="18"/>
        <v>0</v>
      </c>
      <c r="AG80" s="26">
        <f t="shared" si="18"/>
        <v>0</v>
      </c>
      <c r="AH80" s="26">
        <f t="shared" si="18"/>
        <v>0</v>
      </c>
      <c r="AI80" s="26">
        <f t="shared" si="18"/>
        <v>0</v>
      </c>
      <c r="AJ80" s="26">
        <f t="shared" si="18"/>
        <v>0</v>
      </c>
      <c r="AK80" s="26">
        <f t="shared" si="18"/>
        <v>0</v>
      </c>
      <c r="AL80" s="26">
        <f t="shared" si="18"/>
        <v>0</v>
      </c>
      <c r="AM80" s="26">
        <f t="shared" si="18"/>
        <v>0</v>
      </c>
      <c r="AN80" s="26">
        <f t="shared" si="18"/>
        <v>0</v>
      </c>
      <c r="AO80" s="26">
        <f t="shared" si="18"/>
        <v>0</v>
      </c>
      <c r="AP80" s="26">
        <f t="shared" si="18"/>
        <v>0</v>
      </c>
      <c r="AQ80" s="26">
        <f t="shared" si="18"/>
        <v>0</v>
      </c>
      <c r="AR80" s="26">
        <f t="shared" si="18"/>
        <v>0</v>
      </c>
      <c r="AS80" s="26">
        <f t="shared" si="18"/>
        <v>0</v>
      </c>
      <c r="AT80" s="26">
        <f t="shared" si="18"/>
        <v>0</v>
      </c>
      <c r="AU80" s="26">
        <f t="shared" si="18"/>
        <v>0</v>
      </c>
      <c r="AV80" s="26">
        <f t="shared" si="18"/>
        <v>0</v>
      </c>
      <c r="AW80" s="26">
        <f t="shared" si="18"/>
        <v>0</v>
      </c>
      <c r="AX80" s="26">
        <f t="shared" si="18"/>
        <v>0</v>
      </c>
      <c r="AY80" s="26">
        <f t="shared" si="18"/>
        <v>0</v>
      </c>
    </row>
    <row r="81" spans="1:53" ht="15.75" x14ac:dyDescent="0.25">
      <c r="A81" s="562"/>
      <c r="B81" s="13" t="str">
        <f>B54</f>
        <v xml:space="preserve"> </v>
      </c>
      <c r="C81" s="3"/>
      <c r="D81" s="3"/>
      <c r="E81" s="3"/>
      <c r="F81" s="3"/>
      <c r="G81" s="3"/>
      <c r="H81" s="3"/>
      <c r="I81" s="3"/>
      <c r="J81" s="3"/>
      <c r="K81" s="3"/>
      <c r="L81" s="3"/>
      <c r="M81" s="3"/>
      <c r="N81" s="3"/>
      <c r="O81" s="3"/>
      <c r="P81" s="3"/>
      <c r="Q81" s="3"/>
      <c r="R81" s="3"/>
      <c r="S81" s="3"/>
      <c r="T81" s="3"/>
      <c r="U81" s="3"/>
      <c r="V81" s="3"/>
      <c r="W81" s="3"/>
      <c r="X81" s="3"/>
      <c r="Y81" s="3"/>
      <c r="Z81" s="3"/>
      <c r="AA81" s="3"/>
      <c r="AB81" s="3"/>
      <c r="AC81" s="3"/>
      <c r="AD81" s="3"/>
      <c r="AE81" s="3"/>
      <c r="AF81" s="3"/>
      <c r="AG81" s="3"/>
      <c r="AH81" s="3"/>
      <c r="AI81" s="3"/>
      <c r="AJ81" s="3"/>
      <c r="AK81" s="3"/>
      <c r="AL81" s="3"/>
      <c r="AM81" s="3"/>
      <c r="AN81" s="3"/>
      <c r="AO81" s="3"/>
      <c r="AP81" s="3"/>
      <c r="AQ81" s="3"/>
      <c r="AR81" s="3"/>
      <c r="AS81" s="3"/>
      <c r="AT81" s="3"/>
      <c r="AU81" s="3"/>
      <c r="AV81" s="3"/>
      <c r="AW81" s="3"/>
      <c r="AX81" s="3"/>
      <c r="AY81" s="3"/>
    </row>
    <row r="82" spans="1:53" ht="15.75" x14ac:dyDescent="0.25">
      <c r="A82" s="562"/>
      <c r="B82" s="13" t="s">
        <v>104</v>
      </c>
      <c r="C82" s="26">
        <f>C77</f>
        <v>0</v>
      </c>
      <c r="D82" s="26">
        <f>C82+D77</f>
        <v>0</v>
      </c>
      <c r="E82" s="26">
        <f t="shared" ref="E82:AY82" si="19">D82+E77</f>
        <v>0</v>
      </c>
      <c r="F82" s="26">
        <f t="shared" si="19"/>
        <v>0</v>
      </c>
      <c r="G82" s="26">
        <f t="shared" si="19"/>
        <v>0</v>
      </c>
      <c r="H82" s="26">
        <f t="shared" si="19"/>
        <v>69.90796705027536</v>
      </c>
      <c r="I82" s="26">
        <f t="shared" si="19"/>
        <v>69.90796705027536</v>
      </c>
      <c r="J82" s="26">
        <f t="shared" si="19"/>
        <v>3960.1499021959016</v>
      </c>
      <c r="K82" s="26">
        <f t="shared" si="19"/>
        <v>3960.1499021959016</v>
      </c>
      <c r="L82" s="26">
        <f t="shared" si="19"/>
        <v>3960.1499021959016</v>
      </c>
      <c r="M82" s="26">
        <f t="shared" si="19"/>
        <v>3960.1499021959016</v>
      </c>
      <c r="N82" s="26">
        <f t="shared" si="19"/>
        <v>3960.3726380277622</v>
      </c>
      <c r="O82" s="26">
        <f t="shared" si="19"/>
        <v>3960.3726380277622</v>
      </c>
      <c r="P82" s="26">
        <f t="shared" si="19"/>
        <v>3960.3726380277622</v>
      </c>
      <c r="Q82" s="26">
        <f t="shared" si="19"/>
        <v>3960.3726380277622</v>
      </c>
      <c r="R82" s="26">
        <f t="shared" si="19"/>
        <v>3960.3726380277622</v>
      </c>
      <c r="S82" s="26">
        <f t="shared" si="19"/>
        <v>3960.3726380277622</v>
      </c>
      <c r="T82" s="26">
        <f t="shared" si="19"/>
        <v>3960.3726380277622</v>
      </c>
      <c r="U82" s="26">
        <f t="shared" si="19"/>
        <v>3960.3726380277622</v>
      </c>
      <c r="V82" s="26">
        <f t="shared" si="19"/>
        <v>3960.3726380277622</v>
      </c>
      <c r="W82" s="26">
        <f t="shared" si="19"/>
        <v>3960.3726380277622</v>
      </c>
      <c r="X82" s="26">
        <f t="shared" si="19"/>
        <v>3960.3726380277622</v>
      </c>
      <c r="Y82" s="26">
        <f t="shared" si="19"/>
        <v>3960.3726380277622</v>
      </c>
      <c r="Z82" s="26">
        <f t="shared" si="19"/>
        <v>3960.3726380277622</v>
      </c>
      <c r="AA82" s="26">
        <f t="shared" si="19"/>
        <v>3960.3726380277622</v>
      </c>
      <c r="AB82" s="26">
        <f t="shared" si="19"/>
        <v>3960.3726380277622</v>
      </c>
      <c r="AC82" s="26">
        <f t="shared" si="19"/>
        <v>3960.3726380277622</v>
      </c>
      <c r="AD82" s="26">
        <f t="shared" si="19"/>
        <v>3960.3726380277622</v>
      </c>
      <c r="AE82" s="26">
        <f t="shared" si="19"/>
        <v>3960.3726380277622</v>
      </c>
      <c r="AF82" s="26">
        <f t="shared" si="19"/>
        <v>3960.3726380277622</v>
      </c>
      <c r="AG82" s="26">
        <f t="shared" si="19"/>
        <v>3960.3726380277622</v>
      </c>
      <c r="AH82" s="26">
        <f t="shared" si="19"/>
        <v>3960.3726380277622</v>
      </c>
      <c r="AI82" s="26">
        <f t="shared" si="19"/>
        <v>3960.3726380277622</v>
      </c>
      <c r="AJ82" s="26">
        <f t="shared" si="19"/>
        <v>3960.3726380277622</v>
      </c>
      <c r="AK82" s="26">
        <f t="shared" si="19"/>
        <v>3960.3726380277622</v>
      </c>
      <c r="AL82" s="26">
        <f t="shared" si="19"/>
        <v>3960.3726380277622</v>
      </c>
      <c r="AM82" s="26">
        <f t="shared" si="19"/>
        <v>3960.3726380277622</v>
      </c>
      <c r="AN82" s="26">
        <f t="shared" si="19"/>
        <v>3960.3726380277622</v>
      </c>
      <c r="AO82" s="26">
        <f t="shared" si="19"/>
        <v>3960.3726380277622</v>
      </c>
      <c r="AP82" s="26">
        <f t="shared" si="19"/>
        <v>3960.3726380277622</v>
      </c>
      <c r="AQ82" s="26">
        <f t="shared" si="19"/>
        <v>3960.3726380277622</v>
      </c>
      <c r="AR82" s="26">
        <f t="shared" si="19"/>
        <v>3960.3726380277622</v>
      </c>
      <c r="AS82" s="26">
        <f t="shared" si="19"/>
        <v>3960.3726380277622</v>
      </c>
      <c r="AT82" s="26">
        <f t="shared" si="19"/>
        <v>3960.3726380277622</v>
      </c>
      <c r="AU82" s="26">
        <f t="shared" si="19"/>
        <v>3960.3726380277622</v>
      </c>
      <c r="AV82" s="26">
        <f t="shared" si="19"/>
        <v>3960.3726380277622</v>
      </c>
      <c r="AW82" s="26">
        <f t="shared" si="19"/>
        <v>3960.3726380277622</v>
      </c>
      <c r="AX82" s="26">
        <f t="shared" si="19"/>
        <v>3960.3726380277622</v>
      </c>
      <c r="AY82" s="26">
        <f t="shared" si="19"/>
        <v>3960.3726380277622</v>
      </c>
    </row>
    <row r="83" spans="1:53" ht="15.75" x14ac:dyDescent="0.25">
      <c r="A83" s="562"/>
      <c r="B83" s="13" t="s">
        <v>105</v>
      </c>
      <c r="C83" s="26">
        <f t="shared" ref="C83:C85" si="20">C78</f>
        <v>0</v>
      </c>
      <c r="D83" s="26">
        <f>C83+D78</f>
        <v>0</v>
      </c>
      <c r="E83" s="26">
        <f t="shared" ref="E83:AY83" si="21">D83+E78</f>
        <v>0</v>
      </c>
      <c r="F83" s="26">
        <f t="shared" si="21"/>
        <v>0</v>
      </c>
      <c r="G83" s="26">
        <f t="shared" si="21"/>
        <v>0</v>
      </c>
      <c r="H83" s="26">
        <f t="shared" si="21"/>
        <v>2649.4976210479404</v>
      </c>
      <c r="I83" s="26">
        <f t="shared" si="21"/>
        <v>2649.4976210479404</v>
      </c>
      <c r="J83" s="26">
        <f t="shared" si="21"/>
        <v>19662.776334881208</v>
      </c>
      <c r="K83" s="26">
        <f t="shared" si="21"/>
        <v>19197.788368361515</v>
      </c>
      <c r="L83" s="26">
        <f t="shared" si="21"/>
        <v>19197.788368361515</v>
      </c>
      <c r="M83" s="26">
        <f t="shared" si="21"/>
        <v>19197.788368361515</v>
      </c>
      <c r="N83" s="26">
        <f t="shared" si="21"/>
        <v>19268.338459046074</v>
      </c>
      <c r="O83" s="26">
        <f t="shared" si="21"/>
        <v>19268.338459046074</v>
      </c>
      <c r="P83" s="26">
        <f t="shared" si="21"/>
        <v>19268.338459046074</v>
      </c>
      <c r="Q83" s="26">
        <f t="shared" si="21"/>
        <v>19268.338459046074</v>
      </c>
      <c r="R83" s="26">
        <f t="shared" si="21"/>
        <v>19268.338459046074</v>
      </c>
      <c r="S83" s="26">
        <f t="shared" si="21"/>
        <v>19268.338459046074</v>
      </c>
      <c r="T83" s="26">
        <f t="shared" si="21"/>
        <v>19268.338459046074</v>
      </c>
      <c r="U83" s="26">
        <f t="shared" si="21"/>
        <v>19268.338459046074</v>
      </c>
      <c r="V83" s="26">
        <f t="shared" si="21"/>
        <v>19268.338459046074</v>
      </c>
      <c r="W83" s="26">
        <f t="shared" si="21"/>
        <v>19268.338459046074</v>
      </c>
      <c r="X83" s="26">
        <f t="shared" si="21"/>
        <v>19268.338459046074</v>
      </c>
      <c r="Y83" s="26">
        <f t="shared" si="21"/>
        <v>19268.338459046074</v>
      </c>
      <c r="Z83" s="26">
        <f t="shared" si="21"/>
        <v>19268.338459046074</v>
      </c>
      <c r="AA83" s="26">
        <f t="shared" si="21"/>
        <v>19268.338459046074</v>
      </c>
      <c r="AB83" s="26">
        <f t="shared" si="21"/>
        <v>19268.338459046074</v>
      </c>
      <c r="AC83" s="26">
        <f t="shared" si="21"/>
        <v>19268.338459046074</v>
      </c>
      <c r="AD83" s="26">
        <f t="shared" si="21"/>
        <v>19268.338459046074</v>
      </c>
      <c r="AE83" s="26">
        <f t="shared" si="21"/>
        <v>19268.338459046074</v>
      </c>
      <c r="AF83" s="26">
        <f t="shared" si="21"/>
        <v>19268.338459046074</v>
      </c>
      <c r="AG83" s="26">
        <f t="shared" si="21"/>
        <v>19268.338459046074</v>
      </c>
      <c r="AH83" s="26">
        <f t="shared" si="21"/>
        <v>19268.338459046074</v>
      </c>
      <c r="AI83" s="26">
        <f t="shared" si="21"/>
        <v>19268.338459046074</v>
      </c>
      <c r="AJ83" s="26">
        <f t="shared" si="21"/>
        <v>19268.338459046074</v>
      </c>
      <c r="AK83" s="26">
        <f t="shared" si="21"/>
        <v>19268.338459046074</v>
      </c>
      <c r="AL83" s="26">
        <f t="shared" si="21"/>
        <v>19268.338459046074</v>
      </c>
      <c r="AM83" s="26">
        <f t="shared" si="21"/>
        <v>19268.338459046074</v>
      </c>
      <c r="AN83" s="26">
        <f t="shared" si="21"/>
        <v>19268.338459046074</v>
      </c>
      <c r="AO83" s="26">
        <f t="shared" si="21"/>
        <v>19268.338459046074</v>
      </c>
      <c r="AP83" s="26">
        <f t="shared" si="21"/>
        <v>19268.338459046074</v>
      </c>
      <c r="AQ83" s="26">
        <f t="shared" si="21"/>
        <v>19268.338459046074</v>
      </c>
      <c r="AR83" s="26">
        <f t="shared" si="21"/>
        <v>19268.338459046074</v>
      </c>
      <c r="AS83" s="26">
        <f t="shared" si="21"/>
        <v>19268.338459046074</v>
      </c>
      <c r="AT83" s="26">
        <f t="shared" si="21"/>
        <v>19268.338459046074</v>
      </c>
      <c r="AU83" s="26">
        <f t="shared" si="21"/>
        <v>19268.338459046074</v>
      </c>
      <c r="AV83" s="26">
        <f t="shared" si="21"/>
        <v>19268.338459046074</v>
      </c>
      <c r="AW83" s="26">
        <f t="shared" si="21"/>
        <v>19268.338459046074</v>
      </c>
      <c r="AX83" s="26">
        <f t="shared" si="21"/>
        <v>19268.338459046074</v>
      </c>
      <c r="AY83" s="26">
        <f t="shared" si="21"/>
        <v>19268.338459046074</v>
      </c>
    </row>
    <row r="84" spans="1:53" ht="15.75" x14ac:dyDescent="0.25">
      <c r="A84" s="562"/>
      <c r="B84" s="13" t="s">
        <v>106</v>
      </c>
      <c r="C84" s="26">
        <f t="shared" si="20"/>
        <v>0</v>
      </c>
      <c r="D84" s="26">
        <f>C84+D79</f>
        <v>0</v>
      </c>
      <c r="E84" s="26">
        <f t="shared" ref="E84:AY84" si="22">D84+E79</f>
        <v>0</v>
      </c>
      <c r="F84" s="26">
        <f t="shared" si="22"/>
        <v>0</v>
      </c>
      <c r="G84" s="26">
        <f t="shared" si="22"/>
        <v>0</v>
      </c>
      <c r="H84" s="26">
        <f t="shared" si="22"/>
        <v>3280.1093252609221</v>
      </c>
      <c r="I84" s="26">
        <f t="shared" si="22"/>
        <v>3280.1093252609221</v>
      </c>
      <c r="J84" s="26">
        <f t="shared" si="22"/>
        <v>25754.099802819834</v>
      </c>
      <c r="K84" s="26">
        <f t="shared" si="22"/>
        <v>25705.014574886267</v>
      </c>
      <c r="L84" s="26">
        <f t="shared" si="22"/>
        <v>25705.014574886267</v>
      </c>
      <c r="M84" s="26">
        <f t="shared" si="22"/>
        <v>25705.014574886267</v>
      </c>
      <c r="N84" s="26">
        <f t="shared" si="22"/>
        <v>25816.505623425539</v>
      </c>
      <c r="O84" s="26">
        <f t="shared" si="22"/>
        <v>25816.505623425539</v>
      </c>
      <c r="P84" s="26">
        <f t="shared" si="22"/>
        <v>25816.505623425539</v>
      </c>
      <c r="Q84" s="26">
        <f t="shared" si="22"/>
        <v>25816.505623425539</v>
      </c>
      <c r="R84" s="26">
        <f t="shared" si="22"/>
        <v>25816.505623425539</v>
      </c>
      <c r="S84" s="26">
        <f t="shared" si="22"/>
        <v>25816.505623425539</v>
      </c>
      <c r="T84" s="26">
        <f t="shared" si="22"/>
        <v>25816.505623425539</v>
      </c>
      <c r="U84" s="26">
        <f t="shared" si="22"/>
        <v>25816.505623425539</v>
      </c>
      <c r="V84" s="26">
        <f t="shared" si="22"/>
        <v>25816.505623425539</v>
      </c>
      <c r="W84" s="26">
        <f t="shared" si="22"/>
        <v>25816.505623425539</v>
      </c>
      <c r="X84" s="26">
        <f t="shared" si="22"/>
        <v>25816.505623425539</v>
      </c>
      <c r="Y84" s="26">
        <f t="shared" si="22"/>
        <v>25816.505623425539</v>
      </c>
      <c r="Z84" s="26">
        <f t="shared" si="22"/>
        <v>25816.505623425539</v>
      </c>
      <c r="AA84" s="26">
        <f t="shared" si="22"/>
        <v>25816.505623425539</v>
      </c>
      <c r="AB84" s="26">
        <f t="shared" si="22"/>
        <v>25816.505623425539</v>
      </c>
      <c r="AC84" s="26">
        <f t="shared" si="22"/>
        <v>25816.505623425539</v>
      </c>
      <c r="AD84" s="26">
        <f t="shared" si="22"/>
        <v>25816.505623425539</v>
      </c>
      <c r="AE84" s="26">
        <f t="shared" si="22"/>
        <v>25816.505623425539</v>
      </c>
      <c r="AF84" s="26">
        <f t="shared" si="22"/>
        <v>25816.505623425539</v>
      </c>
      <c r="AG84" s="26">
        <f t="shared" si="22"/>
        <v>25816.505623425539</v>
      </c>
      <c r="AH84" s="26">
        <f t="shared" si="22"/>
        <v>25816.505623425539</v>
      </c>
      <c r="AI84" s="26">
        <f t="shared" si="22"/>
        <v>25816.505623425539</v>
      </c>
      <c r="AJ84" s="26">
        <f t="shared" si="22"/>
        <v>25816.505623425539</v>
      </c>
      <c r="AK84" s="26">
        <f t="shared" si="22"/>
        <v>25816.505623425539</v>
      </c>
      <c r="AL84" s="26">
        <f t="shared" si="22"/>
        <v>25816.505623425539</v>
      </c>
      <c r="AM84" s="26">
        <f t="shared" si="22"/>
        <v>25816.505623425539</v>
      </c>
      <c r="AN84" s="26">
        <f t="shared" si="22"/>
        <v>25816.505623425539</v>
      </c>
      <c r="AO84" s="26">
        <f t="shared" si="22"/>
        <v>25816.505623425539</v>
      </c>
      <c r="AP84" s="26">
        <f t="shared" si="22"/>
        <v>25816.505623425539</v>
      </c>
      <c r="AQ84" s="26">
        <f t="shared" si="22"/>
        <v>25816.505623425539</v>
      </c>
      <c r="AR84" s="26">
        <f t="shared" si="22"/>
        <v>25816.505623425539</v>
      </c>
      <c r="AS84" s="26">
        <f t="shared" si="22"/>
        <v>25816.505623425539</v>
      </c>
      <c r="AT84" s="26">
        <f t="shared" si="22"/>
        <v>25816.505623425539</v>
      </c>
      <c r="AU84" s="26">
        <f t="shared" si="22"/>
        <v>25816.505623425539</v>
      </c>
      <c r="AV84" s="26">
        <f t="shared" si="22"/>
        <v>25816.505623425539</v>
      </c>
      <c r="AW84" s="26">
        <f t="shared" si="22"/>
        <v>25816.505623425539</v>
      </c>
      <c r="AX84" s="26">
        <f t="shared" si="22"/>
        <v>25816.505623425539</v>
      </c>
      <c r="AY84" s="26">
        <f t="shared" si="22"/>
        <v>25816.505623425539</v>
      </c>
    </row>
    <row r="85" spans="1:53" ht="16.5" thickBot="1" x14ac:dyDescent="0.3">
      <c r="A85" s="563"/>
      <c r="B85" s="14" t="s">
        <v>107</v>
      </c>
      <c r="C85" s="27">
        <f t="shared" si="20"/>
        <v>0</v>
      </c>
      <c r="D85" s="27">
        <f>C85+D80</f>
        <v>0</v>
      </c>
      <c r="E85" s="27">
        <f t="shared" ref="E85:AY85" si="23">D85+E80</f>
        <v>0</v>
      </c>
      <c r="F85" s="27">
        <f t="shared" si="23"/>
        <v>0</v>
      </c>
      <c r="G85" s="27">
        <f t="shared" si="23"/>
        <v>0</v>
      </c>
      <c r="H85" s="27">
        <f t="shared" si="23"/>
        <v>-163.18723036285189</v>
      </c>
      <c r="I85" s="27">
        <f t="shared" si="23"/>
        <v>-163.18723036285189</v>
      </c>
      <c r="J85" s="27">
        <f t="shared" si="23"/>
        <v>240.84347846096159</v>
      </c>
      <c r="K85" s="27">
        <f t="shared" si="23"/>
        <v>219.65705364941769</v>
      </c>
      <c r="L85" s="27">
        <f t="shared" si="23"/>
        <v>219.65705364941769</v>
      </c>
      <c r="M85" s="27">
        <f t="shared" si="23"/>
        <v>219.65705364941769</v>
      </c>
      <c r="N85" s="27">
        <f t="shared" si="23"/>
        <v>210.70481870759735</v>
      </c>
      <c r="O85" s="27">
        <f t="shared" si="23"/>
        <v>210.70481870759735</v>
      </c>
      <c r="P85" s="27">
        <f t="shared" si="23"/>
        <v>210.70481870759735</v>
      </c>
      <c r="Q85" s="27">
        <f t="shared" si="23"/>
        <v>210.70481870759735</v>
      </c>
      <c r="R85" s="27">
        <f t="shared" si="23"/>
        <v>210.70481870759735</v>
      </c>
      <c r="S85" s="27">
        <f t="shared" si="23"/>
        <v>210.70481870759735</v>
      </c>
      <c r="T85" s="27">
        <f t="shared" si="23"/>
        <v>210.70481870759735</v>
      </c>
      <c r="U85" s="27">
        <f t="shared" si="23"/>
        <v>210.70481870759735</v>
      </c>
      <c r="V85" s="27">
        <f t="shared" si="23"/>
        <v>210.70481870759735</v>
      </c>
      <c r="W85" s="27">
        <f t="shared" si="23"/>
        <v>210.70481870759735</v>
      </c>
      <c r="X85" s="27">
        <f t="shared" si="23"/>
        <v>210.70481870759735</v>
      </c>
      <c r="Y85" s="27">
        <f t="shared" si="23"/>
        <v>210.70481870759735</v>
      </c>
      <c r="Z85" s="27">
        <f t="shared" si="23"/>
        <v>210.70481870759735</v>
      </c>
      <c r="AA85" s="27">
        <f t="shared" si="23"/>
        <v>210.70481870759735</v>
      </c>
      <c r="AB85" s="27">
        <f t="shared" si="23"/>
        <v>210.70481870759735</v>
      </c>
      <c r="AC85" s="27">
        <f t="shared" si="23"/>
        <v>210.70481870759735</v>
      </c>
      <c r="AD85" s="27">
        <f t="shared" si="23"/>
        <v>210.70481870759735</v>
      </c>
      <c r="AE85" s="27">
        <f t="shared" si="23"/>
        <v>210.70481870759735</v>
      </c>
      <c r="AF85" s="27">
        <f t="shared" si="23"/>
        <v>210.70481870759735</v>
      </c>
      <c r="AG85" s="27">
        <f t="shared" si="23"/>
        <v>210.70481870759735</v>
      </c>
      <c r="AH85" s="27">
        <f t="shared" si="23"/>
        <v>210.70481870759735</v>
      </c>
      <c r="AI85" s="27">
        <f t="shared" si="23"/>
        <v>210.70481870759735</v>
      </c>
      <c r="AJ85" s="27">
        <f t="shared" si="23"/>
        <v>210.70481870759735</v>
      </c>
      <c r="AK85" s="27">
        <f t="shared" si="23"/>
        <v>210.70481870759735</v>
      </c>
      <c r="AL85" s="27">
        <f t="shared" si="23"/>
        <v>210.70481870759735</v>
      </c>
      <c r="AM85" s="27">
        <f t="shared" si="23"/>
        <v>210.70481870759735</v>
      </c>
      <c r="AN85" s="27">
        <f t="shared" si="23"/>
        <v>210.70481870759735</v>
      </c>
      <c r="AO85" s="27">
        <f t="shared" si="23"/>
        <v>210.70481870759735</v>
      </c>
      <c r="AP85" s="27">
        <f t="shared" si="23"/>
        <v>210.70481870759735</v>
      </c>
      <c r="AQ85" s="27">
        <f t="shared" si="23"/>
        <v>210.70481870759735</v>
      </c>
      <c r="AR85" s="27">
        <f t="shared" si="23"/>
        <v>210.70481870759735</v>
      </c>
      <c r="AS85" s="27">
        <f t="shared" si="23"/>
        <v>210.70481870759735</v>
      </c>
      <c r="AT85" s="27">
        <f t="shared" si="23"/>
        <v>210.70481870759735</v>
      </c>
      <c r="AU85" s="27">
        <f t="shared" si="23"/>
        <v>210.70481870759735</v>
      </c>
      <c r="AV85" s="27">
        <f t="shared" si="23"/>
        <v>210.70481870759735</v>
      </c>
      <c r="AW85" s="27">
        <f t="shared" si="23"/>
        <v>210.70481870759735</v>
      </c>
      <c r="AX85" s="27">
        <f t="shared" si="23"/>
        <v>210.70481870759735</v>
      </c>
      <c r="AY85" s="27">
        <f t="shared" si="23"/>
        <v>210.70481870759735</v>
      </c>
    </row>
    <row r="86" spans="1:53" x14ac:dyDescent="0.25">
      <c r="A86" s="8"/>
      <c r="B86" s="33"/>
      <c r="C86" s="30"/>
      <c r="D86" s="35"/>
      <c r="E86" s="30"/>
      <c r="F86" s="35"/>
      <c r="G86" s="30"/>
      <c r="H86" s="35"/>
      <c r="I86" s="30"/>
      <c r="J86" s="35"/>
      <c r="K86" s="30"/>
      <c r="L86" s="35"/>
      <c r="M86" s="30"/>
      <c r="N86" s="35"/>
      <c r="O86" s="30"/>
      <c r="P86" s="35"/>
      <c r="Q86" s="30"/>
      <c r="R86" s="35"/>
      <c r="S86" s="30"/>
      <c r="T86" s="35"/>
      <c r="U86" s="30"/>
      <c r="V86" s="35"/>
      <c r="W86" s="30"/>
      <c r="X86" s="35"/>
      <c r="Y86" s="30"/>
      <c r="Z86" s="35"/>
      <c r="AA86" s="30"/>
      <c r="AB86" s="35"/>
      <c r="AC86" s="30"/>
      <c r="AD86" s="35"/>
      <c r="AE86" s="30"/>
      <c r="AF86" s="35"/>
      <c r="AG86" s="30"/>
      <c r="AH86" s="35"/>
      <c r="AI86" s="30"/>
      <c r="AJ86" s="35"/>
      <c r="AK86" s="30"/>
      <c r="AL86" s="35"/>
      <c r="AM86" s="30"/>
      <c r="AN86" s="35"/>
      <c r="AO86" s="30"/>
      <c r="AP86" s="35"/>
      <c r="AQ86" s="30"/>
      <c r="AR86" s="35"/>
      <c r="AS86" s="30"/>
      <c r="AT86" s="35"/>
      <c r="AU86" s="30"/>
      <c r="AV86" s="35"/>
      <c r="AW86" s="30"/>
      <c r="AX86" s="35"/>
      <c r="AY86" s="30"/>
    </row>
    <row r="87" spans="1:53" x14ac:dyDescent="0.25">
      <c r="B87" s="16"/>
      <c r="C87" s="8"/>
      <c r="D87" s="8"/>
      <c r="E87" s="8"/>
      <c r="F87" s="8"/>
      <c r="G87" s="8"/>
      <c r="H87" s="8"/>
      <c r="I87" s="8"/>
      <c r="J87" s="8"/>
      <c r="K87" s="8"/>
      <c r="L87" s="8"/>
      <c r="M87" s="8"/>
      <c r="N87" s="8"/>
      <c r="O87" s="8"/>
      <c r="P87" s="8"/>
      <c r="Q87" s="8"/>
      <c r="R87" s="8"/>
      <c r="S87" s="8"/>
      <c r="T87" s="8"/>
      <c r="U87" s="8"/>
      <c r="V87" s="8"/>
      <c r="W87" s="8"/>
      <c r="X87" s="8"/>
      <c r="Y87" s="8"/>
      <c r="Z87" s="8"/>
      <c r="AA87" s="8"/>
      <c r="AB87" s="8"/>
      <c r="AC87" s="8"/>
      <c r="AD87" s="8"/>
      <c r="AE87" s="8"/>
      <c r="AF87" s="8"/>
      <c r="AG87" s="8"/>
      <c r="AH87" s="8"/>
      <c r="AI87" s="8"/>
      <c r="AJ87" s="8"/>
      <c r="AK87" s="8"/>
      <c r="AL87" s="8"/>
      <c r="AM87" s="8"/>
      <c r="AN87" s="8"/>
      <c r="AO87" s="8"/>
      <c r="AP87" s="8"/>
      <c r="AQ87" s="8"/>
      <c r="AR87" s="8"/>
      <c r="AS87" s="8"/>
      <c r="AT87" s="8"/>
      <c r="AU87" s="8"/>
      <c r="AV87" s="8"/>
      <c r="AW87" s="8"/>
      <c r="AX87" s="8"/>
      <c r="AY87" s="8"/>
    </row>
    <row r="88" spans="1:53" ht="15.75" thickBot="1" x14ac:dyDescent="0.3">
      <c r="A88" s="7"/>
      <c r="E88" s="193" t="s">
        <v>202</v>
      </c>
    </row>
    <row r="89" spans="1:53" ht="15" customHeight="1" thickBot="1" x14ac:dyDescent="0.3">
      <c r="A89" s="634" t="s">
        <v>120</v>
      </c>
      <c r="B89" s="257" t="s">
        <v>103</v>
      </c>
      <c r="C89" s="146">
        <f>C$4</f>
        <v>44197</v>
      </c>
      <c r="D89" s="146">
        <f t="shared" ref="D89:AY89" si="24">D$4</f>
        <v>44228</v>
      </c>
      <c r="E89" s="146">
        <f t="shared" si="24"/>
        <v>44256</v>
      </c>
      <c r="F89" s="146">
        <f t="shared" si="24"/>
        <v>44287</v>
      </c>
      <c r="G89" s="146">
        <f t="shared" si="24"/>
        <v>44317</v>
      </c>
      <c r="H89" s="146">
        <f t="shared" si="24"/>
        <v>44348</v>
      </c>
      <c r="I89" s="146">
        <f t="shared" si="24"/>
        <v>44378</v>
      </c>
      <c r="J89" s="146">
        <f t="shared" si="24"/>
        <v>44409</v>
      </c>
      <c r="K89" s="146">
        <f t="shared" si="24"/>
        <v>44440</v>
      </c>
      <c r="L89" s="146">
        <f t="shared" si="24"/>
        <v>44470</v>
      </c>
      <c r="M89" s="146">
        <f t="shared" si="24"/>
        <v>44501</v>
      </c>
      <c r="N89" s="146">
        <f t="shared" si="24"/>
        <v>44531</v>
      </c>
      <c r="O89" s="146">
        <f t="shared" si="24"/>
        <v>44562</v>
      </c>
      <c r="P89" s="146">
        <f t="shared" si="24"/>
        <v>44593</v>
      </c>
      <c r="Q89" s="146">
        <f t="shared" si="24"/>
        <v>44621</v>
      </c>
      <c r="R89" s="146">
        <f t="shared" si="24"/>
        <v>44652</v>
      </c>
      <c r="S89" s="146">
        <f t="shared" si="24"/>
        <v>44682</v>
      </c>
      <c r="T89" s="146">
        <f t="shared" si="24"/>
        <v>44713</v>
      </c>
      <c r="U89" s="146">
        <f t="shared" si="24"/>
        <v>44743</v>
      </c>
      <c r="V89" s="146">
        <f t="shared" si="24"/>
        <v>44774</v>
      </c>
      <c r="W89" s="146">
        <f t="shared" si="24"/>
        <v>44805</v>
      </c>
      <c r="X89" s="146">
        <f t="shared" si="24"/>
        <v>44835</v>
      </c>
      <c r="Y89" s="146">
        <f t="shared" si="24"/>
        <v>44866</v>
      </c>
      <c r="Z89" s="146">
        <f t="shared" si="24"/>
        <v>44896</v>
      </c>
      <c r="AA89" s="146">
        <f t="shared" si="24"/>
        <v>44927</v>
      </c>
      <c r="AB89" s="146">
        <f t="shared" si="24"/>
        <v>44958</v>
      </c>
      <c r="AC89" s="146">
        <f t="shared" si="24"/>
        <v>44986</v>
      </c>
      <c r="AD89" s="146">
        <f t="shared" si="24"/>
        <v>45017</v>
      </c>
      <c r="AE89" s="146">
        <f t="shared" si="24"/>
        <v>45047</v>
      </c>
      <c r="AF89" s="146">
        <f t="shared" si="24"/>
        <v>45078</v>
      </c>
      <c r="AG89" s="146">
        <f t="shared" si="24"/>
        <v>45108</v>
      </c>
      <c r="AH89" s="146">
        <f t="shared" si="24"/>
        <v>45139</v>
      </c>
      <c r="AI89" s="146">
        <f t="shared" si="24"/>
        <v>45170</v>
      </c>
      <c r="AJ89" s="146">
        <f t="shared" si="24"/>
        <v>45200</v>
      </c>
      <c r="AK89" s="146">
        <f t="shared" si="24"/>
        <v>45231</v>
      </c>
      <c r="AL89" s="146">
        <f t="shared" si="24"/>
        <v>45261</v>
      </c>
      <c r="AM89" s="146">
        <f t="shared" si="24"/>
        <v>45292</v>
      </c>
      <c r="AN89" s="146">
        <f t="shared" si="24"/>
        <v>45323</v>
      </c>
      <c r="AO89" s="146">
        <f t="shared" si="24"/>
        <v>45352</v>
      </c>
      <c r="AP89" s="146">
        <f t="shared" si="24"/>
        <v>45383</v>
      </c>
      <c r="AQ89" s="146">
        <f t="shared" si="24"/>
        <v>45413</v>
      </c>
      <c r="AR89" s="146">
        <f t="shared" si="24"/>
        <v>45444</v>
      </c>
      <c r="AS89" s="146">
        <f t="shared" si="24"/>
        <v>45474</v>
      </c>
      <c r="AT89" s="146">
        <f t="shared" si="24"/>
        <v>45505</v>
      </c>
      <c r="AU89" s="146">
        <f t="shared" si="24"/>
        <v>45536</v>
      </c>
      <c r="AV89" s="146">
        <f t="shared" si="24"/>
        <v>45566</v>
      </c>
      <c r="AW89" s="146">
        <f t="shared" si="24"/>
        <v>45597</v>
      </c>
      <c r="AX89" s="146">
        <f t="shared" si="24"/>
        <v>45627</v>
      </c>
      <c r="AY89" s="146">
        <f t="shared" si="24"/>
        <v>45658</v>
      </c>
    </row>
    <row r="90" spans="1:53" ht="15.75" customHeight="1" x14ac:dyDescent="0.25">
      <c r="A90" s="635"/>
      <c r="B90" s="11" t="s">
        <v>30</v>
      </c>
      <c r="C90" s="292">
        <f>'LI 2M - SGS'!C93</f>
        <v>5.3661E-2</v>
      </c>
      <c r="D90" s="292">
        <f>'LI 2M - SGS'!D93</f>
        <v>5.5252000000000002E-2</v>
      </c>
      <c r="E90" s="292">
        <f>'LI 2M - SGS'!E93</f>
        <v>5.7793999999999998E-2</v>
      </c>
      <c r="F90" s="292">
        <f>'LI 2M - SGS'!F93</f>
        <v>5.8521999999999998E-2</v>
      </c>
      <c r="G90" s="292">
        <f>'LI 2M - SGS'!G93</f>
        <v>6.1238000000000001E-2</v>
      </c>
      <c r="H90" s="292">
        <f>'LI 2M - SGS'!H93</f>
        <v>9.0992000000000003E-2</v>
      </c>
      <c r="I90" s="292">
        <f>'LI 2M - SGS'!I93</f>
        <v>9.0992000000000003E-2</v>
      </c>
      <c r="J90" s="292">
        <f>'LI 2M - SGS'!J93</f>
        <v>9.0992000000000003E-2</v>
      </c>
      <c r="K90" s="292">
        <f>'LI 2M - SGS'!K93</f>
        <v>9.0992000000000003E-2</v>
      </c>
      <c r="L90" s="292">
        <f>'LI 2M - SGS'!L93</f>
        <v>5.9082999999999997E-2</v>
      </c>
      <c r="M90" s="292">
        <f>'LI 2M - SGS'!M93</f>
        <v>6.0645999999999999E-2</v>
      </c>
      <c r="N90" s="292">
        <f>'LI 2M - SGS'!N93</f>
        <v>5.6723000000000003E-2</v>
      </c>
      <c r="O90" s="292">
        <f>'LI 2M - SGS'!O93</f>
        <v>5.3661E-2</v>
      </c>
      <c r="P90" s="292">
        <f>'LI 2M - SGS'!P93</f>
        <v>5.5252000000000002E-2</v>
      </c>
      <c r="Q90" s="355">
        <f>'LI 2M - SGS'!Q93</f>
        <v>5.738E-2</v>
      </c>
      <c r="R90" s="355">
        <f>'LI 2M - SGS'!R93</f>
        <v>6.3913999999999999E-2</v>
      </c>
      <c r="S90" s="355">
        <f>'LI 2M - SGS'!S93</f>
        <v>6.8912000000000001E-2</v>
      </c>
      <c r="T90" s="355">
        <f>'LI 2M - SGS'!T93</f>
        <v>9.9557000000000007E-2</v>
      </c>
      <c r="U90" s="355">
        <f>'LI 2M - SGS'!U93</f>
        <v>9.9557000000000007E-2</v>
      </c>
      <c r="V90" s="355">
        <f>'LI 2M - SGS'!V93</f>
        <v>9.9557000000000007E-2</v>
      </c>
      <c r="W90" s="355">
        <f>'LI 2M - SGS'!W93</f>
        <v>9.9557000000000007E-2</v>
      </c>
      <c r="X90" s="355">
        <f>'LI 2M - SGS'!X93</f>
        <v>6.3349000000000003E-2</v>
      </c>
      <c r="Y90" s="355">
        <f>'LI 2M - SGS'!Y93</f>
        <v>6.3200000000000006E-2</v>
      </c>
      <c r="Z90" s="355">
        <f>'LI 2M - SGS'!Z93</f>
        <v>5.9422000000000003E-2</v>
      </c>
      <c r="AA90" s="355">
        <f>'LI 2M - SGS'!AA93</f>
        <v>5.5282999999999999E-2</v>
      </c>
      <c r="AB90" s="355">
        <f>'LI 2M - SGS'!AB93</f>
        <v>5.5594999999999999E-2</v>
      </c>
      <c r="AC90" s="355">
        <f>'LI 2M - SGS'!AC93</f>
        <v>5.738E-2</v>
      </c>
      <c r="AD90" s="355">
        <f>'LI 2M - SGS'!AD93</f>
        <v>6.3913999999999999E-2</v>
      </c>
      <c r="AE90" s="355">
        <f>'LI 2M - SGS'!AE93</f>
        <v>6.8912000000000001E-2</v>
      </c>
      <c r="AF90" s="355">
        <f>'LI 2M - SGS'!AF93</f>
        <v>9.9557000000000007E-2</v>
      </c>
      <c r="AG90" s="355">
        <f>'LI 2M - SGS'!AG93</f>
        <v>9.9557000000000007E-2</v>
      </c>
      <c r="AH90" s="355">
        <f>'LI 2M - SGS'!AH93</f>
        <v>9.9557000000000007E-2</v>
      </c>
      <c r="AI90" s="355">
        <f>'LI 2M - SGS'!AI93</f>
        <v>9.9557000000000007E-2</v>
      </c>
      <c r="AJ90" s="355">
        <f>'LI 2M - SGS'!AJ93</f>
        <v>6.3349000000000003E-2</v>
      </c>
      <c r="AK90" s="355">
        <f>'LI 2M - SGS'!AK93</f>
        <v>6.3200000000000006E-2</v>
      </c>
      <c r="AL90" s="355">
        <f>'LI 2M - SGS'!AL93</f>
        <v>5.9422000000000003E-2</v>
      </c>
      <c r="AM90" s="355">
        <f>'LI 2M - SGS'!AM93</f>
        <v>5.5282999999999999E-2</v>
      </c>
      <c r="AN90" s="355">
        <f>'LI 2M - SGS'!AN93</f>
        <v>5.5594999999999999E-2</v>
      </c>
      <c r="AO90" s="355">
        <f>'LI 2M - SGS'!AO93</f>
        <v>5.738E-2</v>
      </c>
      <c r="AP90" s="355">
        <f>'LI 2M - SGS'!AP93</f>
        <v>6.3913999999999999E-2</v>
      </c>
      <c r="AQ90" s="355">
        <f>'LI 2M - SGS'!AQ93</f>
        <v>6.8912000000000001E-2</v>
      </c>
      <c r="AR90" s="355">
        <f>'LI 2M - SGS'!AR93</f>
        <v>9.9557000000000007E-2</v>
      </c>
      <c r="AS90" s="355">
        <f>'LI 2M - SGS'!AS93</f>
        <v>9.9557000000000007E-2</v>
      </c>
      <c r="AT90" s="355">
        <f>'LI 2M - SGS'!AT93</f>
        <v>9.9557000000000007E-2</v>
      </c>
      <c r="AU90" s="355">
        <f>'LI 2M - SGS'!AU93</f>
        <v>9.9557000000000007E-2</v>
      </c>
      <c r="AV90" s="355">
        <f>'LI 2M - SGS'!AV93</f>
        <v>6.3349000000000003E-2</v>
      </c>
      <c r="AW90" s="355">
        <f>'LI 2M - SGS'!AW93</f>
        <v>6.3200000000000006E-2</v>
      </c>
      <c r="AX90" s="355">
        <f>'LI 2M - SGS'!AX93</f>
        <v>5.9422000000000003E-2</v>
      </c>
      <c r="AY90" s="355">
        <f>'LI 2M - SGS'!AY93</f>
        <v>5.5282999999999999E-2</v>
      </c>
      <c r="BA90" s="195" t="s">
        <v>188</v>
      </c>
    </row>
    <row r="91" spans="1:53" x14ac:dyDescent="0.25">
      <c r="A91" s="635"/>
      <c r="B91" s="11" t="s">
        <v>31</v>
      </c>
      <c r="C91" s="292">
        <f>'LI 3M - LGS'!C101</f>
        <v>3.2899999999999999E-2</v>
      </c>
      <c r="D91" s="292">
        <f>'LI 3M - LGS'!D101</f>
        <v>3.3628999999999999E-2</v>
      </c>
      <c r="E91" s="292">
        <f>'LI 3M - LGS'!E101</f>
        <v>3.4622E-2</v>
      </c>
      <c r="F91" s="292">
        <f>'LI 3M - LGS'!F101</f>
        <v>3.3774999999999999E-2</v>
      </c>
      <c r="G91" s="292">
        <f>'LI 3M - LGS'!G101</f>
        <v>3.6714999999999998E-2</v>
      </c>
      <c r="H91" s="292">
        <f>'LI 3M - LGS'!H101</f>
        <v>6.8380999999999997E-2</v>
      </c>
      <c r="I91" s="292">
        <f>'LI 3M - LGS'!I101</f>
        <v>6.6040000000000001E-2</v>
      </c>
      <c r="J91" s="292">
        <f>'LI 3M - LGS'!J101</f>
        <v>6.8090999999999999E-2</v>
      </c>
      <c r="K91" s="292">
        <f>'LI 3M - LGS'!K101</f>
        <v>6.6092999999999999E-2</v>
      </c>
      <c r="L91" s="292">
        <f>'LI 3M - LGS'!L101</f>
        <v>3.5712000000000001E-2</v>
      </c>
      <c r="M91" s="292">
        <f>'LI 3M - LGS'!M101</f>
        <v>3.6135E-2</v>
      </c>
      <c r="N91" s="292">
        <f>'LI 3M - LGS'!N101</f>
        <v>3.3574E-2</v>
      </c>
      <c r="O91" s="292">
        <f>'LI 3M - LGS'!O101</f>
        <v>3.2899999999999999E-2</v>
      </c>
      <c r="P91" s="292">
        <f>'LI 3M - LGS'!P101</f>
        <v>3.3628999999999999E-2</v>
      </c>
      <c r="Q91" s="355">
        <f>'LI 3M - LGS'!Q101</f>
        <v>3.8399999999999997E-2</v>
      </c>
      <c r="R91" s="355">
        <f>'LI 3M - LGS'!R101</f>
        <v>3.9986000000000001E-2</v>
      </c>
      <c r="S91" s="355">
        <f>'LI 3M - LGS'!S101</f>
        <v>4.1888000000000002E-2</v>
      </c>
      <c r="T91" s="355">
        <f>'LI 3M - LGS'!T101</f>
        <v>7.8059000000000003E-2</v>
      </c>
      <c r="U91" s="355">
        <f>'LI 3M - LGS'!U101</f>
        <v>7.3399000000000006E-2</v>
      </c>
      <c r="V91" s="355">
        <f>'LI 3M - LGS'!V101</f>
        <v>7.5392000000000001E-2</v>
      </c>
      <c r="W91" s="355">
        <f>'LI 3M - LGS'!W101</f>
        <v>7.4381000000000003E-2</v>
      </c>
      <c r="X91" s="355">
        <f>'LI 3M - LGS'!X101</f>
        <v>4.0177999999999998E-2</v>
      </c>
      <c r="Y91" s="355">
        <f>'LI 3M - LGS'!Y101</f>
        <v>4.0493000000000001E-2</v>
      </c>
      <c r="Z91" s="355">
        <f>'LI 3M - LGS'!Z101</f>
        <v>3.8906999999999997E-2</v>
      </c>
      <c r="AA91" s="355">
        <f>'LI 3M - LGS'!AA101</f>
        <v>3.7309000000000002E-2</v>
      </c>
      <c r="AB91" s="355">
        <f>'LI 3M - LGS'!AB101</f>
        <v>3.7734999999999998E-2</v>
      </c>
      <c r="AC91" s="355">
        <f>'LI 3M - LGS'!AC101</f>
        <v>3.8399999999999997E-2</v>
      </c>
      <c r="AD91" s="355">
        <f>'LI 3M - LGS'!AD101</f>
        <v>3.9986000000000001E-2</v>
      </c>
      <c r="AE91" s="355">
        <f>'LI 3M - LGS'!AE101</f>
        <v>4.1888000000000002E-2</v>
      </c>
      <c r="AF91" s="355">
        <f>'LI 3M - LGS'!AF101</f>
        <v>7.8059000000000003E-2</v>
      </c>
      <c r="AG91" s="355">
        <f>'LI 3M - LGS'!AG101</f>
        <v>7.3399000000000006E-2</v>
      </c>
      <c r="AH91" s="355">
        <f>'LI 3M - LGS'!AH101</f>
        <v>7.5392000000000001E-2</v>
      </c>
      <c r="AI91" s="355">
        <f>'LI 3M - LGS'!AI101</f>
        <v>7.4381000000000003E-2</v>
      </c>
      <c r="AJ91" s="355">
        <f>'LI 3M - LGS'!AJ101</f>
        <v>4.0177999999999998E-2</v>
      </c>
      <c r="AK91" s="355">
        <f>'LI 3M - LGS'!AK101</f>
        <v>4.0493000000000001E-2</v>
      </c>
      <c r="AL91" s="355">
        <f>'LI 3M - LGS'!AL101</f>
        <v>3.8906999999999997E-2</v>
      </c>
      <c r="AM91" s="355">
        <f>'LI 3M - LGS'!AM101</f>
        <v>3.7309000000000002E-2</v>
      </c>
      <c r="AN91" s="355">
        <f>'LI 3M - LGS'!AN101</f>
        <v>3.7734999999999998E-2</v>
      </c>
      <c r="AO91" s="355">
        <f>'LI 3M - LGS'!AO101</f>
        <v>3.8399999999999997E-2</v>
      </c>
      <c r="AP91" s="355">
        <f>'LI 3M - LGS'!AP101</f>
        <v>3.9986000000000001E-2</v>
      </c>
      <c r="AQ91" s="355">
        <f>'LI 3M - LGS'!AQ101</f>
        <v>4.1888000000000002E-2</v>
      </c>
      <c r="AR91" s="355">
        <f>'LI 3M - LGS'!AR101</f>
        <v>7.8059000000000003E-2</v>
      </c>
      <c r="AS91" s="355">
        <f>'LI 3M - LGS'!AS101</f>
        <v>7.3399000000000006E-2</v>
      </c>
      <c r="AT91" s="355">
        <f>'LI 3M - LGS'!AT101</f>
        <v>7.5392000000000001E-2</v>
      </c>
      <c r="AU91" s="355">
        <f>'LI 3M - LGS'!AU101</f>
        <v>7.4381000000000003E-2</v>
      </c>
      <c r="AV91" s="355">
        <f>'LI 3M - LGS'!AV101</f>
        <v>4.0177999999999998E-2</v>
      </c>
      <c r="AW91" s="355">
        <f>'LI 3M - LGS'!AW101</f>
        <v>4.0493000000000001E-2</v>
      </c>
      <c r="AX91" s="355">
        <f>'LI 3M - LGS'!AX101</f>
        <v>3.8906999999999997E-2</v>
      </c>
      <c r="AY91" s="355">
        <f>'LI 3M - LGS'!AY101</f>
        <v>3.7309000000000002E-2</v>
      </c>
      <c r="BA91" s="195" t="s">
        <v>195</v>
      </c>
    </row>
    <row r="92" spans="1:53" x14ac:dyDescent="0.25">
      <c r="A92" s="635"/>
      <c r="B92" s="11" t="s">
        <v>32</v>
      </c>
      <c r="C92" s="292">
        <f>'LI 4M - SPS'!C101</f>
        <v>3.2612000000000002E-2</v>
      </c>
      <c r="D92" s="292">
        <f>'LI 4M - SPS'!D101</f>
        <v>3.3308999999999998E-2</v>
      </c>
      <c r="E92" s="292">
        <f>'LI 4M - SPS'!E101</f>
        <v>3.3845E-2</v>
      </c>
      <c r="F92" s="292">
        <f>'LI 4M - SPS'!F101</f>
        <v>3.4296E-2</v>
      </c>
      <c r="G92" s="292">
        <f>'LI 4M - SPS'!G101</f>
        <v>3.6755000000000003E-2</v>
      </c>
      <c r="H92" s="292">
        <f>'LI 4M - SPS'!H101</f>
        <v>6.7155999999999993E-2</v>
      </c>
      <c r="I92" s="292">
        <f>'LI 4M - SPS'!I101</f>
        <v>6.5257999999999997E-2</v>
      </c>
      <c r="J92" s="292">
        <f>'LI 4M - SPS'!J101</f>
        <v>6.6148999999999999E-2</v>
      </c>
      <c r="K92" s="292">
        <f>'LI 4M - SPS'!K101</f>
        <v>6.4668000000000003E-2</v>
      </c>
      <c r="L92" s="292">
        <f>'LI 4M - SPS'!L101</f>
        <v>3.5714999999999997E-2</v>
      </c>
      <c r="M92" s="292">
        <f>'LI 4M - SPS'!M101</f>
        <v>3.5963000000000002E-2</v>
      </c>
      <c r="N92" s="292">
        <f>'LI 4M - SPS'!N101</f>
        <v>3.1724000000000002E-2</v>
      </c>
      <c r="O92" s="292">
        <f>'LI 4M - SPS'!O101</f>
        <v>3.2612000000000002E-2</v>
      </c>
      <c r="P92" s="292">
        <f>'LI 4M - SPS'!P101</f>
        <v>3.3308999999999998E-2</v>
      </c>
      <c r="Q92" s="355">
        <f>'LI 4M - SPS'!Q101</f>
        <v>3.8302999999999997E-2</v>
      </c>
      <c r="R92" s="355">
        <f>'LI 4M - SPS'!R101</f>
        <v>3.9909E-2</v>
      </c>
      <c r="S92" s="355">
        <f>'LI 4M - SPS'!S101</f>
        <v>4.1751999999999997E-2</v>
      </c>
      <c r="T92" s="355">
        <f>'LI 4M - SPS'!T101</f>
        <v>7.5856000000000007E-2</v>
      </c>
      <c r="U92" s="355">
        <f>'LI 4M - SPS'!U101</f>
        <v>7.2593000000000005E-2</v>
      </c>
      <c r="V92" s="355">
        <f>'LI 4M - SPS'!V101</f>
        <v>7.3981000000000005E-2</v>
      </c>
      <c r="W92" s="355">
        <f>'LI 4M - SPS'!W101</f>
        <v>7.2085999999999997E-2</v>
      </c>
      <c r="X92" s="355">
        <f>'LI 4M - SPS'!X101</f>
        <v>4.0321999999999997E-2</v>
      </c>
      <c r="Y92" s="355">
        <f>'LI 4M - SPS'!Y101</f>
        <v>4.0529999999999997E-2</v>
      </c>
      <c r="Z92" s="355">
        <f>'LI 4M - SPS'!Z101</f>
        <v>3.7974000000000001E-2</v>
      </c>
      <c r="AA92" s="355">
        <f>'LI 4M - SPS'!AA101</f>
        <v>3.7862E-2</v>
      </c>
      <c r="AB92" s="355">
        <f>'LI 4M - SPS'!AB101</f>
        <v>3.8269999999999998E-2</v>
      </c>
      <c r="AC92" s="355">
        <f>'LI 4M - SPS'!AC101</f>
        <v>3.8302999999999997E-2</v>
      </c>
      <c r="AD92" s="355">
        <f>'LI 4M - SPS'!AD101</f>
        <v>3.9909E-2</v>
      </c>
      <c r="AE92" s="355">
        <f>'LI 4M - SPS'!AE101</f>
        <v>4.1751999999999997E-2</v>
      </c>
      <c r="AF92" s="355">
        <f>'LI 4M - SPS'!AF101</f>
        <v>7.5856000000000007E-2</v>
      </c>
      <c r="AG92" s="355">
        <f>'LI 4M - SPS'!AG101</f>
        <v>7.2593000000000005E-2</v>
      </c>
      <c r="AH92" s="355">
        <f>'LI 4M - SPS'!AH101</f>
        <v>7.3981000000000005E-2</v>
      </c>
      <c r="AI92" s="355">
        <f>'LI 4M - SPS'!AI101</f>
        <v>7.2085999999999997E-2</v>
      </c>
      <c r="AJ92" s="355">
        <f>'LI 4M - SPS'!AJ101</f>
        <v>4.0321999999999997E-2</v>
      </c>
      <c r="AK92" s="355">
        <f>'LI 4M - SPS'!AK101</f>
        <v>4.0529999999999997E-2</v>
      </c>
      <c r="AL92" s="355">
        <f>'LI 4M - SPS'!AL101</f>
        <v>3.7974000000000001E-2</v>
      </c>
      <c r="AM92" s="355">
        <f>'LI 4M - SPS'!AM101</f>
        <v>3.7862E-2</v>
      </c>
      <c r="AN92" s="355">
        <f>'LI 4M - SPS'!AN101</f>
        <v>3.8269999999999998E-2</v>
      </c>
      <c r="AO92" s="355">
        <f>'LI 4M - SPS'!AO101</f>
        <v>3.8302999999999997E-2</v>
      </c>
      <c r="AP92" s="355">
        <f>'LI 4M - SPS'!AP101</f>
        <v>3.9909E-2</v>
      </c>
      <c r="AQ92" s="355">
        <f>'LI 4M - SPS'!AQ101</f>
        <v>4.1751999999999997E-2</v>
      </c>
      <c r="AR92" s="355">
        <f>'LI 4M - SPS'!AR101</f>
        <v>7.5856000000000007E-2</v>
      </c>
      <c r="AS92" s="355">
        <f>'LI 4M - SPS'!AS101</f>
        <v>7.2593000000000005E-2</v>
      </c>
      <c r="AT92" s="355">
        <f>'LI 4M - SPS'!AT101</f>
        <v>7.3981000000000005E-2</v>
      </c>
      <c r="AU92" s="355">
        <f>'LI 4M - SPS'!AU101</f>
        <v>7.2085999999999997E-2</v>
      </c>
      <c r="AV92" s="355">
        <f>'LI 4M - SPS'!AV101</f>
        <v>4.0321999999999997E-2</v>
      </c>
      <c r="AW92" s="355">
        <f>'LI 4M - SPS'!AW101</f>
        <v>4.0529999999999997E-2</v>
      </c>
      <c r="AX92" s="355">
        <f>'LI 4M - SPS'!AX101</f>
        <v>3.7974000000000001E-2</v>
      </c>
      <c r="AY92" s="355">
        <f>'LI 4M - SPS'!AY101</f>
        <v>3.7862E-2</v>
      </c>
      <c r="BA92" s="195" t="s">
        <v>219</v>
      </c>
    </row>
    <row r="93" spans="1:53" ht="15.75" thickBot="1" x14ac:dyDescent="0.3">
      <c r="A93" s="636"/>
      <c r="B93" s="15" t="s">
        <v>33</v>
      </c>
      <c r="C93" s="291">
        <f>'LI 11M - LPS'!C101</f>
        <v>2.6759000000000002E-2</v>
      </c>
      <c r="D93" s="291">
        <f>'LI 11M - LPS'!D101</f>
        <v>2.7252999999999999E-2</v>
      </c>
      <c r="E93" s="291">
        <f>'LI 11M - LPS'!E101</f>
        <v>2.7386000000000001E-2</v>
      </c>
      <c r="F93" s="291">
        <f>'LI 11M - LPS'!F101</f>
        <v>2.7399E-2</v>
      </c>
      <c r="G93" s="291">
        <f>'LI 11M - LPS'!G101</f>
        <v>3.1260000000000003E-2</v>
      </c>
      <c r="H93" s="291">
        <f>'LI 11M - LPS'!H101</f>
        <v>5.3324000000000003E-2</v>
      </c>
      <c r="I93" s="291">
        <f>'LI 11M - LPS'!I101</f>
        <v>5.024E-2</v>
      </c>
      <c r="J93" s="291">
        <f>'LI 11M - LPS'!J101</f>
        <v>4.9953999999999998E-2</v>
      </c>
      <c r="K93" s="291">
        <f>'LI 11M - LPS'!K101</f>
        <v>5.0927E-2</v>
      </c>
      <c r="L93" s="291">
        <f>'LI 11M - LPS'!L101</f>
        <v>3.2402E-2</v>
      </c>
      <c r="M93" s="291">
        <f>'LI 11M - LPS'!M101</f>
        <v>3.0643E-2</v>
      </c>
      <c r="N93" s="291">
        <f>'LI 11M - LPS'!N101</f>
        <v>2.8851999999999999E-2</v>
      </c>
      <c r="O93" s="291">
        <f>'LI 11M - LPS'!O101</f>
        <v>2.6759000000000002E-2</v>
      </c>
      <c r="P93" s="291">
        <f>'LI 11M - LPS'!P101</f>
        <v>2.7252999999999999E-2</v>
      </c>
      <c r="Q93" s="354">
        <f>'LI 11M - LPS'!Q101</f>
        <v>3.0048999999999999E-2</v>
      </c>
      <c r="R93" s="354">
        <f>'LI 11M - LPS'!R101</f>
        <v>2.9555999999999999E-2</v>
      </c>
      <c r="S93" s="354">
        <f>'LI 11M - LPS'!S101</f>
        <v>3.1981000000000002E-2</v>
      </c>
      <c r="T93" s="354">
        <f>'LI 11M - LPS'!T101</f>
        <v>5.3499999999999999E-2</v>
      </c>
      <c r="U93" s="354">
        <f>'LI 11M - LPS'!U101</f>
        <v>5.3107000000000001E-2</v>
      </c>
      <c r="V93" s="354">
        <f>'LI 11M - LPS'!V101</f>
        <v>5.4892000000000003E-2</v>
      </c>
      <c r="W93" s="354">
        <f>'LI 11M - LPS'!W101</f>
        <v>5.5126000000000001E-2</v>
      </c>
      <c r="X93" s="354">
        <f>'LI 11M - LPS'!X101</f>
        <v>3.5233E-2</v>
      </c>
      <c r="Y93" s="354">
        <f>'LI 11M - LPS'!Y101</f>
        <v>3.3248E-2</v>
      </c>
      <c r="Z93" s="354">
        <f>'LI 11M - LPS'!Z101</f>
        <v>3.1798E-2</v>
      </c>
      <c r="AA93" s="354">
        <f>'LI 11M - LPS'!AA101</f>
        <v>2.9121000000000001E-2</v>
      </c>
      <c r="AB93" s="354">
        <f>'LI 11M - LPS'!AB101</f>
        <v>2.8996000000000001E-2</v>
      </c>
      <c r="AC93" s="354">
        <f>'LI 11M - LPS'!AC101</f>
        <v>3.0048999999999999E-2</v>
      </c>
      <c r="AD93" s="354">
        <f>'LI 11M - LPS'!AD101</f>
        <v>2.9555999999999999E-2</v>
      </c>
      <c r="AE93" s="354">
        <f>'LI 11M - LPS'!AE101</f>
        <v>3.1981000000000002E-2</v>
      </c>
      <c r="AF93" s="354">
        <f>'LI 11M - LPS'!AF101</f>
        <v>5.3499999999999999E-2</v>
      </c>
      <c r="AG93" s="354">
        <f>'LI 11M - LPS'!AG101</f>
        <v>5.3107000000000001E-2</v>
      </c>
      <c r="AH93" s="354">
        <f>'LI 11M - LPS'!AH101</f>
        <v>5.4892000000000003E-2</v>
      </c>
      <c r="AI93" s="354">
        <f>'LI 11M - LPS'!AI101</f>
        <v>5.5126000000000001E-2</v>
      </c>
      <c r="AJ93" s="354">
        <f>'LI 11M - LPS'!AJ101</f>
        <v>3.5233E-2</v>
      </c>
      <c r="AK93" s="354">
        <f>'LI 11M - LPS'!AK101</f>
        <v>3.3248E-2</v>
      </c>
      <c r="AL93" s="354">
        <f>'LI 11M - LPS'!AL101</f>
        <v>3.1798E-2</v>
      </c>
      <c r="AM93" s="354">
        <f>'LI 11M - LPS'!AM101</f>
        <v>2.9121000000000001E-2</v>
      </c>
      <c r="AN93" s="354">
        <f>'LI 11M - LPS'!AN101</f>
        <v>2.8996000000000001E-2</v>
      </c>
      <c r="AO93" s="354">
        <f>'LI 11M - LPS'!AO101</f>
        <v>3.0048999999999999E-2</v>
      </c>
      <c r="AP93" s="354">
        <f>'LI 11M - LPS'!AP101</f>
        <v>2.9555999999999999E-2</v>
      </c>
      <c r="AQ93" s="354">
        <f>'LI 11M - LPS'!AQ101</f>
        <v>3.1981000000000002E-2</v>
      </c>
      <c r="AR93" s="354">
        <f>'LI 11M - LPS'!AR101</f>
        <v>5.3499999999999999E-2</v>
      </c>
      <c r="AS93" s="354">
        <f>'LI 11M - LPS'!AS101</f>
        <v>5.3107000000000001E-2</v>
      </c>
      <c r="AT93" s="354">
        <f>'LI 11M - LPS'!AT101</f>
        <v>5.4892000000000003E-2</v>
      </c>
      <c r="AU93" s="354">
        <f>'LI 11M - LPS'!AU101</f>
        <v>5.5126000000000001E-2</v>
      </c>
      <c r="AV93" s="354">
        <f>'LI 11M - LPS'!AV101</f>
        <v>3.5233E-2</v>
      </c>
      <c r="AW93" s="354">
        <f>'LI 11M - LPS'!AW101</f>
        <v>3.3248E-2</v>
      </c>
      <c r="AX93" s="354">
        <f>'LI 11M - LPS'!AX101</f>
        <v>3.1798E-2</v>
      </c>
      <c r="AY93" s="354">
        <f>'LI 11M - LPS'!AY101</f>
        <v>2.9121000000000001E-2</v>
      </c>
    </row>
    <row r="94" spans="1:53" x14ac:dyDescent="0.25">
      <c r="Q94" s="353" t="s">
        <v>218</v>
      </c>
    </row>
    <row r="108" spans="4:10" x14ac:dyDescent="0.25">
      <c r="J108" s="5"/>
    </row>
    <row r="109" spans="4:10" x14ac:dyDescent="0.25">
      <c r="D109" s="6"/>
    </row>
  </sheetData>
  <mergeCells count="6">
    <mergeCell ref="A89:A93"/>
    <mergeCell ref="A58:A73"/>
    <mergeCell ref="A4:A19"/>
    <mergeCell ref="A22:A37"/>
    <mergeCell ref="A40:A55"/>
    <mergeCell ref="A76:A85"/>
  </mergeCells>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4" tint="0.59999389629810485"/>
  </sheetPr>
  <dimension ref="A1:BA44"/>
  <sheetViews>
    <sheetView zoomScale="80" zoomScaleNormal="80" workbookViewId="0">
      <pane xSplit="2" topLeftCell="AP1" activePane="topRight" state="frozen"/>
      <selection activeCell="B2" sqref="B2:B3"/>
      <selection pane="topRight" activeCell="AZ1" sqref="AZ1:CH1048576"/>
    </sheetView>
  </sheetViews>
  <sheetFormatPr defaultRowHeight="15" x14ac:dyDescent="0.25"/>
  <cols>
    <col min="1" max="1" width="8" customWidth="1"/>
    <col min="2" max="2" width="24.7109375" customWidth="1"/>
    <col min="3" max="3" width="15.7109375" bestFit="1" customWidth="1"/>
    <col min="4" max="4" width="11.5703125" bestFit="1" customWidth="1"/>
    <col min="5" max="6" width="12.5703125" bestFit="1" customWidth="1"/>
    <col min="7" max="14" width="14.28515625" bestFit="1" customWidth="1"/>
    <col min="15" max="16" width="15.28515625" bestFit="1" customWidth="1"/>
    <col min="17" max="30" width="15.28515625" customWidth="1"/>
    <col min="31" max="51" width="13.7109375" customWidth="1"/>
    <col min="52" max="53" width="10.5703125" bestFit="1" customWidth="1"/>
  </cols>
  <sheetData>
    <row r="1" spans="1:53" s="2" customFormat="1" ht="15.75" thickBot="1" x14ac:dyDescent="0.3">
      <c r="A1" s="18"/>
      <c r="B1" s="18"/>
      <c r="C1" s="18"/>
      <c r="D1" s="18"/>
      <c r="E1" s="18"/>
      <c r="F1" s="18"/>
      <c r="G1" s="18"/>
      <c r="H1" s="18"/>
      <c r="I1" s="18"/>
      <c r="J1" s="18"/>
      <c r="K1" s="18"/>
      <c r="L1" s="18"/>
      <c r="M1" s="18"/>
      <c r="N1" s="18"/>
      <c r="O1" s="18"/>
      <c r="P1" s="18"/>
      <c r="Q1" s="18"/>
      <c r="R1" s="18"/>
      <c r="S1" s="18"/>
      <c r="T1" s="18"/>
      <c r="U1" s="18"/>
      <c r="V1" s="18"/>
      <c r="W1" s="18"/>
      <c r="X1" s="18"/>
      <c r="Y1" s="18"/>
      <c r="Z1" s="18"/>
      <c r="AA1" s="18"/>
      <c r="AB1" s="18"/>
      <c r="AC1" s="18"/>
      <c r="AD1" s="18"/>
      <c r="AE1" s="18"/>
      <c r="AF1" s="18"/>
      <c r="AG1" s="18"/>
      <c r="AH1" s="18"/>
      <c r="AI1" s="18"/>
      <c r="AJ1" s="18"/>
      <c r="AK1" s="18"/>
      <c r="AL1" s="18"/>
      <c r="AM1" s="18"/>
      <c r="AN1" s="18"/>
      <c r="AO1" s="18"/>
      <c r="AP1" s="18"/>
      <c r="AQ1" s="18"/>
      <c r="AR1" s="18"/>
      <c r="AS1" s="18"/>
      <c r="AT1" s="18"/>
      <c r="AU1" s="18"/>
      <c r="AV1" s="18"/>
      <c r="AW1" s="18"/>
      <c r="AX1" s="18"/>
      <c r="AY1" s="18"/>
      <c r="AZ1"/>
      <c r="BA1"/>
    </row>
    <row r="2" spans="1:53" ht="15.75" thickBot="1" x14ac:dyDescent="0.3">
      <c r="A2" s="18"/>
      <c r="B2" s="28" t="s">
        <v>13</v>
      </c>
      <c r="C2" s="386">
        <f>' 1M - RES'!C2</f>
        <v>0.79559297687405006</v>
      </c>
      <c r="D2" s="386">
        <f t="shared" ref="D2:AI2" si="0">C2</f>
        <v>0.79559297687405006</v>
      </c>
      <c r="E2" s="380">
        <f t="shared" si="0"/>
        <v>0.79559297687405006</v>
      </c>
      <c r="F2" s="385">
        <f t="shared" si="0"/>
        <v>0.79559297687405006</v>
      </c>
      <c r="G2" s="385">
        <f t="shared" si="0"/>
        <v>0.79559297687405006</v>
      </c>
      <c r="H2" s="385">
        <f t="shared" si="0"/>
        <v>0.79559297687405006</v>
      </c>
      <c r="I2" s="385">
        <f t="shared" si="0"/>
        <v>0.79559297687405006</v>
      </c>
      <c r="J2" s="385">
        <f t="shared" si="0"/>
        <v>0.79559297687405006</v>
      </c>
      <c r="K2" s="385">
        <f t="shared" si="0"/>
        <v>0.79559297687405006</v>
      </c>
      <c r="L2" s="385">
        <f t="shared" si="0"/>
        <v>0.79559297687405006</v>
      </c>
      <c r="M2" s="385">
        <f t="shared" si="0"/>
        <v>0.79559297687405006</v>
      </c>
      <c r="N2" s="385">
        <f t="shared" si="0"/>
        <v>0.79559297687405006</v>
      </c>
      <c r="O2" s="385">
        <f t="shared" si="0"/>
        <v>0.79559297687405006</v>
      </c>
      <c r="P2" s="385">
        <f t="shared" si="0"/>
        <v>0.79559297687405006</v>
      </c>
      <c r="Q2" s="385">
        <f t="shared" si="0"/>
        <v>0.79559297687405006</v>
      </c>
      <c r="R2" s="385">
        <f t="shared" si="0"/>
        <v>0.79559297687405006</v>
      </c>
      <c r="S2" s="385">
        <f t="shared" si="0"/>
        <v>0.79559297687405006</v>
      </c>
      <c r="T2" s="385">
        <f t="shared" si="0"/>
        <v>0.79559297687405006</v>
      </c>
      <c r="U2" s="385">
        <f t="shared" si="0"/>
        <v>0.79559297687405006</v>
      </c>
      <c r="V2" s="385">
        <f t="shared" si="0"/>
        <v>0.79559297687405006</v>
      </c>
      <c r="W2" s="385">
        <f t="shared" si="0"/>
        <v>0.79559297687405006</v>
      </c>
      <c r="X2" s="385">
        <f t="shared" si="0"/>
        <v>0.79559297687405006</v>
      </c>
      <c r="Y2" s="385">
        <f t="shared" si="0"/>
        <v>0.79559297687405006</v>
      </c>
      <c r="Z2" s="385">
        <f t="shared" si="0"/>
        <v>0.79559297687405006</v>
      </c>
      <c r="AA2" s="385">
        <f t="shared" si="0"/>
        <v>0.79559297687405006</v>
      </c>
      <c r="AB2" s="385">
        <f t="shared" si="0"/>
        <v>0.79559297687405006</v>
      </c>
      <c r="AC2" s="385">
        <f t="shared" si="0"/>
        <v>0.79559297687405006</v>
      </c>
      <c r="AD2" s="385">
        <f t="shared" si="0"/>
        <v>0.79559297687405006</v>
      </c>
      <c r="AE2" s="385">
        <f t="shared" si="0"/>
        <v>0.79559297687405006</v>
      </c>
      <c r="AF2" s="385">
        <f t="shared" si="0"/>
        <v>0.79559297687405006</v>
      </c>
      <c r="AG2" s="385">
        <f t="shared" si="0"/>
        <v>0.79559297687405006</v>
      </c>
      <c r="AH2" s="385">
        <f t="shared" si="0"/>
        <v>0.79559297687405006</v>
      </c>
      <c r="AI2" s="385">
        <f t="shared" si="0"/>
        <v>0.79559297687405006</v>
      </c>
      <c r="AJ2" s="385">
        <f t="shared" ref="AJ2:AY2" si="1">AI2</f>
        <v>0.79559297687405006</v>
      </c>
      <c r="AK2" s="385">
        <f t="shared" si="1"/>
        <v>0.79559297687405006</v>
      </c>
      <c r="AL2" s="385">
        <f t="shared" si="1"/>
        <v>0.79559297687405006</v>
      </c>
      <c r="AM2" s="385">
        <f t="shared" si="1"/>
        <v>0.79559297687405006</v>
      </c>
      <c r="AN2" s="385">
        <f t="shared" si="1"/>
        <v>0.79559297687405006</v>
      </c>
      <c r="AO2" s="385">
        <f t="shared" si="1"/>
        <v>0.79559297687405006</v>
      </c>
      <c r="AP2" s="385">
        <f t="shared" si="1"/>
        <v>0.79559297687405006</v>
      </c>
      <c r="AQ2" s="385">
        <f t="shared" si="1"/>
        <v>0.79559297687405006</v>
      </c>
      <c r="AR2" s="385">
        <f t="shared" si="1"/>
        <v>0.79559297687405006</v>
      </c>
      <c r="AS2" s="385">
        <f t="shared" si="1"/>
        <v>0.79559297687405006</v>
      </c>
      <c r="AT2" s="385">
        <f t="shared" si="1"/>
        <v>0.79559297687405006</v>
      </c>
      <c r="AU2" s="385">
        <f t="shared" si="1"/>
        <v>0.79559297687405006</v>
      </c>
      <c r="AV2" s="385">
        <f t="shared" si="1"/>
        <v>0.79559297687405006</v>
      </c>
      <c r="AW2" s="385">
        <f t="shared" si="1"/>
        <v>0.79559297687405006</v>
      </c>
      <c r="AX2" s="385">
        <f t="shared" si="1"/>
        <v>0.79559297687405006</v>
      </c>
      <c r="AY2" s="385">
        <f t="shared" si="1"/>
        <v>0.79559297687405006</v>
      </c>
    </row>
    <row r="3" spans="1:53" s="7" customFormat="1" ht="15.75" thickBot="1" x14ac:dyDescent="0.3">
      <c r="B3" s="18"/>
      <c r="C3" s="18"/>
      <c r="D3" s="18"/>
      <c r="E3" s="18"/>
      <c r="F3" s="18"/>
      <c r="G3" s="18"/>
      <c r="H3" s="18"/>
      <c r="I3" s="18"/>
      <c r="J3" s="18"/>
      <c r="K3" s="18"/>
      <c r="L3" s="18"/>
      <c r="M3" s="18"/>
      <c r="N3" s="18"/>
      <c r="O3" s="18"/>
      <c r="P3" s="18"/>
      <c r="Q3" s="18"/>
      <c r="R3" s="18"/>
      <c r="S3" s="18"/>
      <c r="T3" s="18"/>
      <c r="U3" s="18"/>
      <c r="V3" s="18"/>
      <c r="W3" s="18"/>
      <c r="X3" s="18"/>
      <c r="Y3" s="18"/>
      <c r="Z3" s="18"/>
      <c r="AA3" s="18"/>
      <c r="AB3" s="18"/>
      <c r="AC3" s="18"/>
      <c r="AD3" s="18"/>
      <c r="AE3" s="18"/>
      <c r="AF3" s="18"/>
      <c r="AG3" s="18"/>
      <c r="AH3" s="18"/>
      <c r="AI3" s="18"/>
      <c r="AJ3" s="18"/>
      <c r="AK3" s="18"/>
      <c r="AL3" s="18"/>
      <c r="AM3" s="18"/>
      <c r="AN3" s="18"/>
      <c r="AO3" s="18"/>
      <c r="AP3" s="18"/>
      <c r="AQ3" s="18"/>
      <c r="AR3" s="18"/>
      <c r="AS3" s="18"/>
      <c r="AT3" s="18"/>
      <c r="AU3" s="18"/>
      <c r="AV3" s="18"/>
      <c r="AW3" s="18"/>
      <c r="AX3" s="18"/>
      <c r="AY3" s="18"/>
    </row>
    <row r="4" spans="1:53" ht="15.75" customHeight="1" thickBot="1" x14ac:dyDescent="0.3">
      <c r="A4" s="574" t="s">
        <v>29</v>
      </c>
      <c r="B4" s="17" t="s">
        <v>10</v>
      </c>
      <c r="C4" s="146">
        <v>44197</v>
      </c>
      <c r="D4" s="146">
        <v>44228</v>
      </c>
      <c r="E4" s="146">
        <v>44256</v>
      </c>
      <c r="F4" s="146">
        <v>44287</v>
      </c>
      <c r="G4" s="146">
        <v>44317</v>
      </c>
      <c r="H4" s="146">
        <v>44348</v>
      </c>
      <c r="I4" s="146">
        <v>44378</v>
      </c>
      <c r="J4" s="146">
        <v>44409</v>
      </c>
      <c r="K4" s="146">
        <v>44440</v>
      </c>
      <c r="L4" s="146">
        <v>44470</v>
      </c>
      <c r="M4" s="146">
        <v>44501</v>
      </c>
      <c r="N4" s="146">
        <v>44531</v>
      </c>
      <c r="O4" s="146">
        <v>44562</v>
      </c>
      <c r="P4" s="146">
        <v>44593</v>
      </c>
      <c r="Q4" s="146">
        <v>44621</v>
      </c>
      <c r="R4" s="146">
        <v>44652</v>
      </c>
      <c r="S4" s="146">
        <v>44682</v>
      </c>
      <c r="T4" s="146">
        <v>44713</v>
      </c>
      <c r="U4" s="146">
        <v>44743</v>
      </c>
      <c r="V4" s="146">
        <v>44774</v>
      </c>
      <c r="W4" s="146">
        <v>44805</v>
      </c>
      <c r="X4" s="146">
        <v>44835</v>
      </c>
      <c r="Y4" s="146">
        <v>44866</v>
      </c>
      <c r="Z4" s="146">
        <v>44896</v>
      </c>
      <c r="AA4" s="146">
        <v>44927</v>
      </c>
      <c r="AB4" s="146">
        <v>44958</v>
      </c>
      <c r="AC4" s="146">
        <v>44986</v>
      </c>
      <c r="AD4" s="146">
        <v>45017</v>
      </c>
      <c r="AE4" s="146">
        <v>45047</v>
      </c>
      <c r="AF4" s="146">
        <v>45078</v>
      </c>
      <c r="AG4" s="146">
        <v>45108</v>
      </c>
      <c r="AH4" s="146">
        <v>45139</v>
      </c>
      <c r="AI4" s="146">
        <v>45170</v>
      </c>
      <c r="AJ4" s="146">
        <v>45200</v>
      </c>
      <c r="AK4" s="146">
        <v>45231</v>
      </c>
      <c r="AL4" s="146">
        <v>45261</v>
      </c>
      <c r="AM4" s="146">
        <v>45292</v>
      </c>
      <c r="AN4" s="146">
        <v>45323</v>
      </c>
      <c r="AO4" s="146">
        <v>45352</v>
      </c>
      <c r="AP4" s="146">
        <v>45383</v>
      </c>
      <c r="AQ4" s="146">
        <v>45413</v>
      </c>
      <c r="AR4" s="146">
        <v>45444</v>
      </c>
      <c r="AS4" s="146">
        <v>45474</v>
      </c>
      <c r="AT4" s="146">
        <v>45505</v>
      </c>
      <c r="AU4" s="146">
        <v>45536</v>
      </c>
      <c r="AV4" s="146">
        <v>45566</v>
      </c>
      <c r="AW4" s="146">
        <v>45597</v>
      </c>
      <c r="AX4" s="146">
        <v>45627</v>
      </c>
      <c r="AY4" s="146">
        <v>45658</v>
      </c>
    </row>
    <row r="5" spans="1:53" ht="15" customHeight="1" x14ac:dyDescent="0.25">
      <c r="A5" s="575"/>
      <c r="B5" s="11" t="s">
        <v>0</v>
      </c>
      <c r="C5" s="3">
        <f>'RES kWh ENTRY'!C186</f>
        <v>0</v>
      </c>
      <c r="D5" s="3">
        <f>'RES kWh ENTRY'!D186</f>
        <v>0</v>
      </c>
      <c r="E5" s="3">
        <f>'RES kWh ENTRY'!E186</f>
        <v>0</v>
      </c>
      <c r="F5" s="3">
        <f>'RES kWh ENTRY'!F186</f>
        <v>0</v>
      </c>
      <c r="G5" s="3">
        <f>'RES kWh ENTRY'!G186</f>
        <v>0</v>
      </c>
      <c r="H5" s="3">
        <f>'RES kWh ENTRY'!H186</f>
        <v>0</v>
      </c>
      <c r="I5" s="3">
        <f>'RES kWh ENTRY'!I186</f>
        <v>0</v>
      </c>
      <c r="J5" s="3">
        <f>'RES kWh ENTRY'!J186</f>
        <v>0</v>
      </c>
      <c r="K5" s="3">
        <f>'RES kWh ENTRY'!K186</f>
        <v>0</v>
      </c>
      <c r="L5" s="3">
        <f>'RES kWh ENTRY'!L186</f>
        <v>0</v>
      </c>
      <c r="M5" s="3">
        <f>'RES kWh ENTRY'!M186</f>
        <v>0</v>
      </c>
      <c r="N5" s="3">
        <f>'RES kWh ENTRY'!N186</f>
        <v>0</v>
      </c>
      <c r="O5" s="166"/>
      <c r="P5" s="166"/>
      <c r="Q5" s="166"/>
      <c r="R5" s="166"/>
      <c r="S5" s="166"/>
      <c r="T5" s="166"/>
      <c r="U5" s="166"/>
      <c r="V5" s="166"/>
      <c r="W5" s="166"/>
      <c r="X5" s="166"/>
      <c r="Y5" s="166"/>
      <c r="Z5" s="166"/>
      <c r="AA5" s="166"/>
      <c r="AB5" s="166"/>
      <c r="AC5" s="166"/>
      <c r="AD5" s="166"/>
      <c r="AE5" s="166"/>
      <c r="AF5" s="166"/>
      <c r="AG5" s="166"/>
      <c r="AH5" s="166"/>
      <c r="AI5" s="166"/>
      <c r="AJ5" s="166"/>
      <c r="AK5" s="166"/>
      <c r="AL5" s="166"/>
      <c r="AM5" s="166"/>
      <c r="AN5" s="166"/>
      <c r="AO5" s="166"/>
      <c r="AP5" s="166"/>
      <c r="AQ5" s="166"/>
      <c r="AR5" s="166"/>
      <c r="AS5" s="166"/>
      <c r="AT5" s="166"/>
      <c r="AU5" s="166"/>
      <c r="AV5" s="166"/>
      <c r="AW5" s="166"/>
      <c r="AX5" s="166"/>
      <c r="AY5" s="166"/>
    </row>
    <row r="6" spans="1:53" x14ac:dyDescent="0.25">
      <c r="A6" s="575"/>
      <c r="B6" s="12" t="s">
        <v>1</v>
      </c>
      <c r="C6" s="3">
        <f>'RES kWh ENTRY'!C187</f>
        <v>0</v>
      </c>
      <c r="D6" s="3">
        <f>'RES kWh ENTRY'!D187</f>
        <v>0</v>
      </c>
      <c r="E6" s="3">
        <f>'RES kWh ENTRY'!E187</f>
        <v>0</v>
      </c>
      <c r="F6" s="3">
        <f>'RES kWh ENTRY'!F187</f>
        <v>0</v>
      </c>
      <c r="G6" s="3">
        <f>'RES kWh ENTRY'!G187</f>
        <v>0</v>
      </c>
      <c r="H6" s="3">
        <f>'RES kWh ENTRY'!H187</f>
        <v>0</v>
      </c>
      <c r="I6" s="3">
        <f>'RES kWh ENTRY'!I187</f>
        <v>0</v>
      </c>
      <c r="J6" s="3">
        <f>'RES kWh ENTRY'!J187</f>
        <v>0</v>
      </c>
      <c r="K6" s="3">
        <f>'RES kWh ENTRY'!K187</f>
        <v>0</v>
      </c>
      <c r="L6" s="3">
        <f>'RES kWh ENTRY'!L187</f>
        <v>0</v>
      </c>
      <c r="M6" s="3">
        <f>'RES kWh ENTRY'!M187</f>
        <v>0</v>
      </c>
      <c r="N6" s="3">
        <f>'RES kWh ENTRY'!N187</f>
        <v>0</v>
      </c>
      <c r="O6" s="166"/>
      <c r="P6" s="166"/>
      <c r="Q6" s="166"/>
      <c r="R6" s="166"/>
      <c r="S6" s="166"/>
      <c r="T6" s="166"/>
      <c r="U6" s="166"/>
      <c r="V6" s="166"/>
      <c r="W6" s="166"/>
      <c r="X6" s="166"/>
      <c r="Y6" s="166"/>
      <c r="Z6" s="166"/>
      <c r="AA6" s="166"/>
      <c r="AB6" s="166"/>
      <c r="AC6" s="166"/>
      <c r="AD6" s="166"/>
      <c r="AE6" s="166"/>
      <c r="AF6" s="166"/>
      <c r="AG6" s="166"/>
      <c r="AH6" s="166"/>
      <c r="AI6" s="166"/>
      <c r="AJ6" s="166"/>
      <c r="AK6" s="166"/>
      <c r="AL6" s="166"/>
      <c r="AM6" s="166"/>
      <c r="AN6" s="166"/>
      <c r="AO6" s="166"/>
      <c r="AP6" s="166"/>
      <c r="AQ6" s="166"/>
      <c r="AR6" s="166"/>
      <c r="AS6" s="166"/>
      <c r="AT6" s="166"/>
      <c r="AU6" s="166"/>
      <c r="AV6" s="166"/>
      <c r="AW6" s="166"/>
      <c r="AX6" s="166"/>
      <c r="AY6" s="166"/>
    </row>
    <row r="7" spans="1:53" x14ac:dyDescent="0.25">
      <c r="A7" s="575"/>
      <c r="B7" s="11" t="s">
        <v>2</v>
      </c>
      <c r="C7" s="3">
        <f>'RES kWh ENTRY'!C188</f>
        <v>0</v>
      </c>
      <c r="D7" s="3">
        <f>'RES kWh ENTRY'!D188</f>
        <v>0</v>
      </c>
      <c r="E7" s="3">
        <f>'RES kWh ENTRY'!E188</f>
        <v>0</v>
      </c>
      <c r="F7" s="3">
        <f>'RES kWh ENTRY'!F188</f>
        <v>0</v>
      </c>
      <c r="G7" s="3">
        <f>'RES kWh ENTRY'!G188</f>
        <v>0</v>
      </c>
      <c r="H7" s="3">
        <f>'RES kWh ENTRY'!H188</f>
        <v>0</v>
      </c>
      <c r="I7" s="3">
        <f>'RES kWh ENTRY'!I188</f>
        <v>0</v>
      </c>
      <c r="J7" s="3">
        <f>'RES kWh ENTRY'!J188</f>
        <v>0</v>
      </c>
      <c r="K7" s="3">
        <f>'RES kWh ENTRY'!K188</f>
        <v>0</v>
      </c>
      <c r="L7" s="3">
        <f>'RES kWh ENTRY'!L188</f>
        <v>0</v>
      </c>
      <c r="M7" s="3">
        <f>'RES kWh ENTRY'!M188</f>
        <v>0</v>
      </c>
      <c r="N7" s="3">
        <f>'RES kWh ENTRY'!N188</f>
        <v>0</v>
      </c>
      <c r="O7" s="166"/>
      <c r="P7" s="166"/>
      <c r="Q7" s="166"/>
      <c r="R7" s="166"/>
      <c r="S7" s="166"/>
      <c r="T7" s="166"/>
      <c r="U7" s="166"/>
      <c r="V7" s="166"/>
      <c r="W7" s="166"/>
      <c r="X7" s="166"/>
      <c r="Y7" s="166"/>
      <c r="Z7" s="166"/>
      <c r="AA7" s="166"/>
      <c r="AB7" s="166"/>
      <c r="AC7" s="166"/>
      <c r="AD7" s="166"/>
      <c r="AE7" s="166"/>
      <c r="AF7" s="166"/>
      <c r="AG7" s="166"/>
      <c r="AH7" s="166"/>
      <c r="AI7" s="166"/>
      <c r="AJ7" s="166"/>
      <c r="AK7" s="166"/>
      <c r="AL7" s="166"/>
      <c r="AM7" s="166"/>
      <c r="AN7" s="166"/>
      <c r="AO7" s="166"/>
      <c r="AP7" s="166"/>
      <c r="AQ7" s="166"/>
      <c r="AR7" s="166"/>
      <c r="AS7" s="166"/>
      <c r="AT7" s="166"/>
      <c r="AU7" s="166"/>
      <c r="AV7" s="166"/>
      <c r="AW7" s="166"/>
      <c r="AX7" s="166"/>
      <c r="AY7" s="166"/>
    </row>
    <row r="8" spans="1:53" x14ac:dyDescent="0.25">
      <c r="A8" s="575"/>
      <c r="B8" s="11" t="s">
        <v>9</v>
      </c>
      <c r="C8" s="3">
        <f>'RES kWh ENTRY'!C189</f>
        <v>0</v>
      </c>
      <c r="D8" s="3">
        <f>'RES kWh ENTRY'!D189</f>
        <v>0</v>
      </c>
      <c r="E8" s="3">
        <f>'RES kWh ENTRY'!E189</f>
        <v>0</v>
      </c>
      <c r="F8" s="3">
        <f>'RES kWh ENTRY'!F189</f>
        <v>0</v>
      </c>
      <c r="G8" s="3">
        <f>'RES kWh ENTRY'!G189</f>
        <v>0</v>
      </c>
      <c r="H8" s="3">
        <f>'RES kWh ENTRY'!H189</f>
        <v>0</v>
      </c>
      <c r="I8" s="3">
        <f>'RES kWh ENTRY'!I189</f>
        <v>0</v>
      </c>
      <c r="J8" s="3">
        <f>'RES kWh ENTRY'!J189</f>
        <v>0</v>
      </c>
      <c r="K8" s="3">
        <f>'RES kWh ENTRY'!K189</f>
        <v>0</v>
      </c>
      <c r="L8" s="3">
        <f>'RES kWh ENTRY'!L189</f>
        <v>0</v>
      </c>
      <c r="M8" s="3">
        <f>'RES kWh ENTRY'!M189</f>
        <v>0</v>
      </c>
      <c r="N8" s="3">
        <f>'RES kWh ENTRY'!N189</f>
        <v>0</v>
      </c>
      <c r="O8" s="166"/>
      <c r="P8" s="166"/>
      <c r="Q8" s="166"/>
      <c r="R8" s="166"/>
      <c r="S8" s="166"/>
      <c r="T8" s="166"/>
      <c r="U8" s="166"/>
      <c r="V8" s="166"/>
      <c r="W8" s="166"/>
      <c r="X8" s="166"/>
      <c r="Y8" s="166"/>
      <c r="Z8" s="166"/>
      <c r="AA8" s="166"/>
      <c r="AB8" s="166"/>
      <c r="AC8" s="166"/>
      <c r="AD8" s="166"/>
      <c r="AE8" s="166"/>
      <c r="AF8" s="166"/>
      <c r="AG8" s="166"/>
      <c r="AH8" s="166"/>
      <c r="AI8" s="166"/>
      <c r="AJ8" s="166"/>
      <c r="AK8" s="166"/>
      <c r="AL8" s="166"/>
      <c r="AM8" s="166"/>
      <c r="AN8" s="166"/>
      <c r="AO8" s="166"/>
      <c r="AP8" s="166"/>
      <c r="AQ8" s="166"/>
      <c r="AR8" s="166"/>
      <c r="AS8" s="166"/>
      <c r="AT8" s="166"/>
      <c r="AU8" s="166"/>
      <c r="AV8" s="166"/>
      <c r="AW8" s="166"/>
      <c r="AX8" s="166"/>
      <c r="AY8" s="166"/>
    </row>
    <row r="9" spans="1:53" x14ac:dyDescent="0.25">
      <c r="A9" s="575"/>
      <c r="B9" s="12" t="s">
        <v>3</v>
      </c>
      <c r="C9" s="3">
        <f>'RES kWh ENTRY'!C190</f>
        <v>0</v>
      </c>
      <c r="D9" s="3">
        <f>'RES kWh ENTRY'!D190</f>
        <v>0</v>
      </c>
      <c r="E9" s="3">
        <f>'RES kWh ENTRY'!E190</f>
        <v>0</v>
      </c>
      <c r="F9" s="3">
        <f>'RES kWh ENTRY'!F190</f>
        <v>0</v>
      </c>
      <c r="G9" s="3">
        <f>'RES kWh ENTRY'!G190</f>
        <v>0</v>
      </c>
      <c r="H9" s="3">
        <f>'RES kWh ENTRY'!H190</f>
        <v>-113258.51816271529</v>
      </c>
      <c r="I9" s="3">
        <f>'RES kWh ENTRY'!I190</f>
        <v>-69693.20730123113</v>
      </c>
      <c r="J9" s="3">
        <f>'RES kWh ENTRY'!J190</f>
        <v>-60918.274536053563</v>
      </c>
      <c r="K9" s="3">
        <f>'RES kWh ENTRY'!K190</f>
        <v>0</v>
      </c>
      <c r="L9" s="3">
        <f>'RES kWh ENTRY'!L190</f>
        <v>0</v>
      </c>
      <c r="M9" s="3">
        <f>'RES kWh ENTRY'!M190</f>
        <v>0</v>
      </c>
      <c r="N9" s="3">
        <f>'RES kWh ENTRY'!N190</f>
        <v>0</v>
      </c>
      <c r="O9" s="166"/>
      <c r="P9" s="166"/>
      <c r="Q9" s="166"/>
      <c r="R9" s="166"/>
      <c r="S9" s="166"/>
      <c r="T9" s="166"/>
      <c r="U9" s="166"/>
      <c r="V9" s="166"/>
      <c r="W9" s="166"/>
      <c r="X9" s="166"/>
      <c r="Y9" s="166"/>
      <c r="Z9" s="166"/>
      <c r="AA9" s="166"/>
      <c r="AB9" s="166"/>
      <c r="AC9" s="166"/>
      <c r="AD9" s="166"/>
      <c r="AE9" s="166"/>
      <c r="AF9" s="166"/>
      <c r="AG9" s="166"/>
      <c r="AH9" s="166"/>
      <c r="AI9" s="166"/>
      <c r="AJ9" s="166"/>
      <c r="AK9" s="166"/>
      <c r="AL9" s="166"/>
      <c r="AM9" s="166"/>
      <c r="AN9" s="166"/>
      <c r="AO9" s="166"/>
      <c r="AP9" s="166"/>
      <c r="AQ9" s="166"/>
      <c r="AR9" s="166"/>
      <c r="AS9" s="166"/>
      <c r="AT9" s="166"/>
      <c r="AU9" s="166"/>
      <c r="AV9" s="166"/>
      <c r="AW9" s="166"/>
      <c r="AX9" s="166"/>
      <c r="AY9" s="166"/>
    </row>
    <row r="10" spans="1:53" x14ac:dyDescent="0.25">
      <c r="A10" s="575"/>
      <c r="B10" s="11" t="s">
        <v>4</v>
      </c>
      <c r="C10" s="3">
        <f>'RES kWh ENTRY'!C191</f>
        <v>0</v>
      </c>
      <c r="D10" s="3">
        <f>'RES kWh ENTRY'!D191</f>
        <v>0</v>
      </c>
      <c r="E10" s="3">
        <f>'RES kWh ENTRY'!E191</f>
        <v>0</v>
      </c>
      <c r="F10" s="3">
        <f>'RES kWh ENTRY'!F191</f>
        <v>0</v>
      </c>
      <c r="G10" s="3">
        <f>'RES kWh ENTRY'!G191</f>
        <v>0</v>
      </c>
      <c r="H10" s="3">
        <f>'RES kWh ENTRY'!H191</f>
        <v>0</v>
      </c>
      <c r="I10" s="3">
        <f>'RES kWh ENTRY'!I191</f>
        <v>0</v>
      </c>
      <c r="J10" s="3">
        <f>'RES kWh ENTRY'!J191</f>
        <v>0</v>
      </c>
      <c r="K10" s="3">
        <f>'RES kWh ENTRY'!K191</f>
        <v>0</v>
      </c>
      <c r="L10" s="3">
        <f>'RES kWh ENTRY'!L191</f>
        <v>0</v>
      </c>
      <c r="M10" s="3">
        <f>'RES kWh ENTRY'!M191</f>
        <v>0</v>
      </c>
      <c r="N10" s="3">
        <f>'RES kWh ENTRY'!N191</f>
        <v>0</v>
      </c>
      <c r="O10" s="166"/>
      <c r="P10" s="166"/>
      <c r="Q10" s="166"/>
      <c r="R10" s="166"/>
      <c r="S10" s="166"/>
      <c r="T10" s="166"/>
      <c r="U10" s="166"/>
      <c r="V10" s="166"/>
      <c r="W10" s="166"/>
      <c r="X10" s="166"/>
      <c r="Y10" s="166"/>
      <c r="Z10" s="166"/>
      <c r="AA10" s="166"/>
      <c r="AB10" s="166"/>
      <c r="AC10" s="166"/>
      <c r="AD10" s="166"/>
      <c r="AE10" s="166"/>
      <c r="AF10" s="166"/>
      <c r="AG10" s="166"/>
      <c r="AH10" s="166"/>
      <c r="AI10" s="166"/>
      <c r="AJ10" s="166"/>
      <c r="AK10" s="166"/>
      <c r="AL10" s="166"/>
      <c r="AM10" s="166"/>
      <c r="AN10" s="166"/>
      <c r="AO10" s="166"/>
      <c r="AP10" s="166"/>
      <c r="AQ10" s="166"/>
      <c r="AR10" s="166"/>
      <c r="AS10" s="166"/>
      <c r="AT10" s="166"/>
      <c r="AU10" s="166"/>
      <c r="AV10" s="166"/>
      <c r="AW10" s="166"/>
      <c r="AX10" s="166"/>
      <c r="AY10" s="166"/>
    </row>
    <row r="11" spans="1:53" x14ac:dyDescent="0.25">
      <c r="A11" s="575"/>
      <c r="B11" s="11" t="s">
        <v>5</v>
      </c>
      <c r="C11" s="3">
        <f>'RES kWh ENTRY'!C192</f>
        <v>0</v>
      </c>
      <c r="D11" s="3">
        <f>'RES kWh ENTRY'!D192</f>
        <v>0</v>
      </c>
      <c r="E11" s="3">
        <f>'RES kWh ENTRY'!E192</f>
        <v>0</v>
      </c>
      <c r="F11" s="3">
        <f>'RES kWh ENTRY'!F192</f>
        <v>0</v>
      </c>
      <c r="G11" s="3">
        <f>'RES kWh ENTRY'!G192</f>
        <v>0</v>
      </c>
      <c r="H11" s="3">
        <f>'RES kWh ENTRY'!H192</f>
        <v>0</v>
      </c>
      <c r="I11" s="3">
        <f>'RES kWh ENTRY'!I192</f>
        <v>0</v>
      </c>
      <c r="J11" s="3">
        <f>'RES kWh ENTRY'!J192</f>
        <v>0</v>
      </c>
      <c r="K11" s="3">
        <f>'RES kWh ENTRY'!K192</f>
        <v>0</v>
      </c>
      <c r="L11" s="3">
        <f>'RES kWh ENTRY'!L192</f>
        <v>0</v>
      </c>
      <c r="M11" s="3">
        <f>'RES kWh ENTRY'!M192</f>
        <v>0</v>
      </c>
      <c r="N11" s="3">
        <f>'RES kWh ENTRY'!N192</f>
        <v>0</v>
      </c>
      <c r="O11" s="166"/>
      <c r="P11" s="166"/>
      <c r="Q11" s="166"/>
      <c r="R11" s="166"/>
      <c r="S11" s="166"/>
      <c r="T11" s="166"/>
      <c r="U11" s="166"/>
      <c r="V11" s="166"/>
      <c r="W11" s="166"/>
      <c r="X11" s="166"/>
      <c r="Y11" s="166"/>
      <c r="Z11" s="166"/>
      <c r="AA11" s="166"/>
      <c r="AB11" s="166"/>
      <c r="AC11" s="166"/>
      <c r="AD11" s="166"/>
      <c r="AE11" s="166"/>
      <c r="AF11" s="166"/>
      <c r="AG11" s="166"/>
      <c r="AH11" s="166"/>
      <c r="AI11" s="166"/>
      <c r="AJ11" s="166"/>
      <c r="AK11" s="166"/>
      <c r="AL11" s="166"/>
      <c r="AM11" s="166"/>
      <c r="AN11" s="166"/>
      <c r="AO11" s="166"/>
      <c r="AP11" s="166"/>
      <c r="AQ11" s="166"/>
      <c r="AR11" s="166"/>
      <c r="AS11" s="166"/>
      <c r="AT11" s="166"/>
      <c r="AU11" s="166"/>
      <c r="AV11" s="166"/>
      <c r="AW11" s="166"/>
      <c r="AX11" s="166"/>
      <c r="AY11" s="166"/>
    </row>
    <row r="12" spans="1:53" x14ac:dyDescent="0.25">
      <c r="A12" s="575"/>
      <c r="B12" s="11" t="s">
        <v>6</v>
      </c>
      <c r="C12" s="3">
        <f>'RES kWh ENTRY'!C193</f>
        <v>0</v>
      </c>
      <c r="D12" s="3">
        <f>'RES kWh ENTRY'!D193</f>
        <v>0</v>
      </c>
      <c r="E12" s="3">
        <f>'RES kWh ENTRY'!E193</f>
        <v>0</v>
      </c>
      <c r="F12" s="3">
        <f>'RES kWh ENTRY'!F193</f>
        <v>0</v>
      </c>
      <c r="G12" s="3">
        <f>'RES kWh ENTRY'!G193</f>
        <v>0</v>
      </c>
      <c r="H12" s="3">
        <f>'RES kWh ENTRY'!H193</f>
        <v>0</v>
      </c>
      <c r="I12" s="3">
        <f>'RES kWh ENTRY'!I193</f>
        <v>0</v>
      </c>
      <c r="J12" s="3">
        <f>'RES kWh ENTRY'!J193</f>
        <v>0</v>
      </c>
      <c r="K12" s="3">
        <f>'RES kWh ENTRY'!K193</f>
        <v>0</v>
      </c>
      <c r="L12" s="3">
        <f>'RES kWh ENTRY'!L193</f>
        <v>0</v>
      </c>
      <c r="M12" s="3">
        <f>'RES kWh ENTRY'!M193</f>
        <v>0</v>
      </c>
      <c r="N12" s="3">
        <f>'RES kWh ENTRY'!N193</f>
        <v>0</v>
      </c>
      <c r="O12" s="166"/>
      <c r="P12" s="166"/>
      <c r="Q12" s="166"/>
      <c r="R12" s="166"/>
      <c r="S12" s="166"/>
      <c r="T12" s="166"/>
      <c r="U12" s="166"/>
      <c r="V12" s="166"/>
      <c r="W12" s="166"/>
      <c r="X12" s="166"/>
      <c r="Y12" s="166"/>
      <c r="Z12" s="166"/>
      <c r="AA12" s="166"/>
      <c r="AB12" s="166"/>
      <c r="AC12" s="166"/>
      <c r="AD12" s="166"/>
      <c r="AE12" s="166"/>
      <c r="AF12" s="166"/>
      <c r="AG12" s="166"/>
      <c r="AH12" s="166"/>
      <c r="AI12" s="166"/>
      <c r="AJ12" s="166"/>
      <c r="AK12" s="166"/>
      <c r="AL12" s="166"/>
      <c r="AM12" s="166"/>
      <c r="AN12" s="166"/>
      <c r="AO12" s="166"/>
      <c r="AP12" s="166"/>
      <c r="AQ12" s="166"/>
      <c r="AR12" s="166"/>
      <c r="AS12" s="166"/>
      <c r="AT12" s="166"/>
      <c r="AU12" s="166"/>
      <c r="AV12" s="166"/>
      <c r="AW12" s="166"/>
      <c r="AX12" s="166"/>
      <c r="AY12" s="166"/>
    </row>
    <row r="13" spans="1:53" x14ac:dyDescent="0.25">
      <c r="A13" s="575"/>
      <c r="B13" s="11" t="s">
        <v>7</v>
      </c>
      <c r="C13" s="3">
        <f>'RES kWh ENTRY'!C194</f>
        <v>0</v>
      </c>
      <c r="D13" s="3">
        <f>'RES kWh ENTRY'!D194</f>
        <v>0</v>
      </c>
      <c r="E13" s="3">
        <f>'RES kWh ENTRY'!E194</f>
        <v>0</v>
      </c>
      <c r="F13" s="3">
        <f>'RES kWh ENTRY'!F194</f>
        <v>0</v>
      </c>
      <c r="G13" s="3">
        <f>'RES kWh ENTRY'!G194</f>
        <v>0</v>
      </c>
      <c r="H13" s="3">
        <f>'RES kWh ENTRY'!H194</f>
        <v>0</v>
      </c>
      <c r="I13" s="3">
        <f>'RES kWh ENTRY'!I194</f>
        <v>0</v>
      </c>
      <c r="J13" s="3">
        <f>'RES kWh ENTRY'!J194</f>
        <v>0</v>
      </c>
      <c r="K13" s="3">
        <f>'RES kWh ENTRY'!K194</f>
        <v>0</v>
      </c>
      <c r="L13" s="3">
        <f>'RES kWh ENTRY'!L194</f>
        <v>0</v>
      </c>
      <c r="M13" s="3">
        <f>'RES kWh ENTRY'!M194</f>
        <v>0</v>
      </c>
      <c r="N13" s="3">
        <f>'RES kWh ENTRY'!N194</f>
        <v>0</v>
      </c>
      <c r="O13" s="166"/>
      <c r="P13" s="166"/>
      <c r="Q13" s="166"/>
      <c r="R13" s="166"/>
      <c r="S13" s="166"/>
      <c r="T13" s="166"/>
      <c r="U13" s="166"/>
      <c r="V13" s="166"/>
      <c r="W13" s="166"/>
      <c r="X13" s="166"/>
      <c r="Y13" s="166"/>
      <c r="Z13" s="166"/>
      <c r="AA13" s="166"/>
      <c r="AB13" s="166"/>
      <c r="AC13" s="166"/>
      <c r="AD13" s="166"/>
      <c r="AE13" s="166"/>
      <c r="AF13" s="166"/>
      <c r="AG13" s="166"/>
      <c r="AH13" s="166"/>
      <c r="AI13" s="166"/>
      <c r="AJ13" s="166"/>
      <c r="AK13" s="166"/>
      <c r="AL13" s="166"/>
      <c r="AM13" s="166"/>
      <c r="AN13" s="166"/>
      <c r="AO13" s="166"/>
      <c r="AP13" s="166"/>
      <c r="AQ13" s="166"/>
      <c r="AR13" s="166"/>
      <c r="AS13" s="166"/>
      <c r="AT13" s="166"/>
      <c r="AU13" s="166"/>
      <c r="AV13" s="166"/>
      <c r="AW13" s="166"/>
      <c r="AX13" s="166"/>
      <c r="AY13" s="166"/>
    </row>
    <row r="14" spans="1:53" x14ac:dyDescent="0.25">
      <c r="A14" s="575"/>
      <c r="B14" s="11" t="s">
        <v>8</v>
      </c>
      <c r="C14" s="3">
        <f>'RES kWh ENTRY'!C195</f>
        <v>0</v>
      </c>
      <c r="D14" s="3">
        <f>'RES kWh ENTRY'!D195</f>
        <v>0</v>
      </c>
      <c r="E14" s="3">
        <f>'RES kWh ENTRY'!E195</f>
        <v>0</v>
      </c>
      <c r="F14" s="3">
        <f>'RES kWh ENTRY'!F195</f>
        <v>0</v>
      </c>
      <c r="G14" s="3">
        <f>'RES kWh ENTRY'!G195</f>
        <v>0</v>
      </c>
      <c r="H14" s="3">
        <f>'RES kWh ENTRY'!H195</f>
        <v>0</v>
      </c>
      <c r="I14" s="3">
        <f>'RES kWh ENTRY'!I195</f>
        <v>0</v>
      </c>
      <c r="J14" s="3">
        <f>'RES kWh ENTRY'!J195</f>
        <v>0</v>
      </c>
      <c r="K14" s="3">
        <f>'RES kWh ENTRY'!K195</f>
        <v>0</v>
      </c>
      <c r="L14" s="3">
        <f>'RES kWh ENTRY'!L195</f>
        <v>0</v>
      </c>
      <c r="M14" s="3">
        <f>'RES kWh ENTRY'!M195</f>
        <v>0</v>
      </c>
      <c r="N14" s="3">
        <f>'RES kWh ENTRY'!N195</f>
        <v>0</v>
      </c>
      <c r="O14" s="166"/>
      <c r="P14" s="166"/>
      <c r="Q14" s="166"/>
      <c r="R14" s="166"/>
      <c r="S14" s="166"/>
      <c r="T14" s="166"/>
      <c r="U14" s="166"/>
      <c r="V14" s="166"/>
      <c r="W14" s="166"/>
      <c r="X14" s="166"/>
      <c r="Y14" s="166"/>
      <c r="Z14" s="166"/>
      <c r="AA14" s="166"/>
      <c r="AB14" s="166"/>
      <c r="AC14" s="166"/>
      <c r="AD14" s="166"/>
      <c r="AE14" s="166"/>
      <c r="AF14" s="166"/>
      <c r="AG14" s="166"/>
      <c r="AH14" s="166"/>
      <c r="AI14" s="166"/>
      <c r="AJ14" s="166"/>
      <c r="AK14" s="166"/>
      <c r="AL14" s="166"/>
      <c r="AM14" s="166"/>
      <c r="AN14" s="166"/>
      <c r="AO14" s="166"/>
      <c r="AP14" s="166"/>
      <c r="AQ14" s="166"/>
      <c r="AR14" s="166"/>
      <c r="AS14" s="166"/>
      <c r="AT14" s="166"/>
      <c r="AU14" s="166"/>
      <c r="AV14" s="166"/>
      <c r="AW14" s="166"/>
      <c r="AX14" s="166"/>
      <c r="AY14" s="166"/>
    </row>
    <row r="15" spans="1:53" x14ac:dyDescent="0.25">
      <c r="A15" s="575"/>
      <c r="B15" s="11" t="s">
        <v>42</v>
      </c>
      <c r="C15" s="3">
        <f>'RES kWh ENTRY'!C196</f>
        <v>0</v>
      </c>
      <c r="D15" s="3">
        <f>'RES kWh ENTRY'!D196</f>
        <v>0</v>
      </c>
      <c r="E15" s="3">
        <f>'RES kWh ENTRY'!E196</f>
        <v>0</v>
      </c>
      <c r="F15" s="3">
        <f>'RES kWh ENTRY'!F196</f>
        <v>0</v>
      </c>
      <c r="G15" s="3">
        <f>'RES kWh ENTRY'!G196</f>
        <v>0</v>
      </c>
      <c r="H15" s="3">
        <f>'RES kWh ENTRY'!H196</f>
        <v>0</v>
      </c>
      <c r="I15" s="3">
        <f>'RES kWh ENTRY'!I196</f>
        <v>0</v>
      </c>
      <c r="J15" s="3">
        <f>'RES kWh ENTRY'!J196</f>
        <v>0</v>
      </c>
      <c r="K15" s="3">
        <f>'RES kWh ENTRY'!K196</f>
        <v>0</v>
      </c>
      <c r="L15" s="3">
        <f>'RES kWh ENTRY'!L196</f>
        <v>0</v>
      </c>
      <c r="M15" s="3">
        <f>'RES kWh ENTRY'!M196</f>
        <v>0</v>
      </c>
      <c r="N15" s="3">
        <f>'RES kWh ENTRY'!N196</f>
        <v>0</v>
      </c>
      <c r="O15" s="166"/>
      <c r="P15" s="166"/>
      <c r="Q15" s="166"/>
      <c r="R15" s="166"/>
      <c r="S15" s="166"/>
      <c r="T15" s="166"/>
      <c r="U15" s="166"/>
      <c r="V15" s="166"/>
      <c r="W15" s="166"/>
      <c r="X15" s="166"/>
      <c r="Y15" s="166"/>
      <c r="Z15" s="166"/>
      <c r="AA15" s="166"/>
      <c r="AB15" s="166"/>
      <c r="AC15" s="166"/>
      <c r="AD15" s="166"/>
      <c r="AE15" s="166"/>
      <c r="AF15" s="166"/>
      <c r="AG15" s="166"/>
      <c r="AH15" s="166"/>
      <c r="AI15" s="166"/>
      <c r="AJ15" s="166"/>
      <c r="AK15" s="166"/>
      <c r="AL15" s="166"/>
      <c r="AM15" s="166"/>
      <c r="AN15" s="166"/>
      <c r="AO15" s="166"/>
      <c r="AP15" s="166"/>
      <c r="AQ15" s="166"/>
      <c r="AR15" s="166"/>
      <c r="AS15" s="166"/>
      <c r="AT15" s="166"/>
      <c r="AU15" s="166"/>
      <c r="AV15" s="166"/>
      <c r="AW15" s="166"/>
      <c r="AX15" s="166"/>
      <c r="AY15" s="166"/>
    </row>
    <row r="16" spans="1:53" x14ac:dyDescent="0.25">
      <c r="A16" s="575"/>
      <c r="B16" s="11" t="s">
        <v>11</v>
      </c>
      <c r="C16" s="3"/>
      <c r="D16" s="3"/>
      <c r="E16" s="235"/>
      <c r="F16" s="235"/>
      <c r="G16" s="235"/>
      <c r="H16" s="235"/>
      <c r="I16" s="235"/>
      <c r="J16" s="235"/>
      <c r="K16" s="235"/>
      <c r="L16" s="235"/>
      <c r="M16" s="235"/>
      <c r="N16" s="235"/>
      <c r="O16" s="166"/>
      <c r="P16" s="166"/>
      <c r="Q16" s="166"/>
      <c r="R16" s="166"/>
      <c r="S16" s="166"/>
      <c r="T16" s="166"/>
      <c r="U16" s="166"/>
      <c r="V16" s="166"/>
      <c r="W16" s="166"/>
      <c r="X16" s="166"/>
      <c r="Y16" s="166"/>
      <c r="Z16" s="166"/>
      <c r="AA16" s="166"/>
      <c r="AB16" s="166"/>
      <c r="AC16" s="166"/>
      <c r="AD16" s="166"/>
      <c r="AE16" s="166"/>
      <c r="AF16" s="166"/>
      <c r="AG16" s="166"/>
      <c r="AH16" s="166"/>
      <c r="AI16" s="166"/>
      <c r="AJ16" s="166"/>
      <c r="AK16" s="166"/>
      <c r="AL16" s="166"/>
      <c r="AM16" s="166"/>
      <c r="AN16" s="166"/>
      <c r="AO16" s="166"/>
      <c r="AP16" s="166"/>
      <c r="AQ16" s="166"/>
      <c r="AR16" s="166"/>
      <c r="AS16" s="166"/>
      <c r="AT16" s="166"/>
      <c r="AU16" s="166"/>
      <c r="AV16" s="166"/>
      <c r="AW16" s="166"/>
      <c r="AX16" s="166"/>
      <c r="AY16" s="166"/>
    </row>
    <row r="17" spans="1:53" ht="15.75" thickBot="1" x14ac:dyDescent="0.3">
      <c r="A17" s="576"/>
      <c r="B17" s="188" t="s">
        <v>25</v>
      </c>
      <c r="C17" s="236">
        <f t="shared" ref="C17:N17" si="2">SUM(C5:C16)</f>
        <v>0</v>
      </c>
      <c r="D17" s="236">
        <f t="shared" si="2"/>
        <v>0</v>
      </c>
      <c r="E17" s="236">
        <f t="shared" si="2"/>
        <v>0</v>
      </c>
      <c r="F17" s="236">
        <f t="shared" si="2"/>
        <v>0</v>
      </c>
      <c r="G17" s="236">
        <f t="shared" si="2"/>
        <v>0</v>
      </c>
      <c r="H17" s="236">
        <f t="shared" si="2"/>
        <v>-113258.51816271529</v>
      </c>
      <c r="I17" s="236">
        <f t="shared" si="2"/>
        <v>-69693.20730123113</v>
      </c>
      <c r="J17" s="236">
        <f t="shared" si="2"/>
        <v>-60918.274536053563</v>
      </c>
      <c r="K17" s="236">
        <f t="shared" si="2"/>
        <v>0</v>
      </c>
      <c r="L17" s="236">
        <f t="shared" si="2"/>
        <v>0</v>
      </c>
      <c r="M17" s="236">
        <f t="shared" si="2"/>
        <v>0</v>
      </c>
      <c r="N17" s="236">
        <f t="shared" si="2"/>
        <v>0</v>
      </c>
      <c r="O17" s="260"/>
      <c r="P17" s="260"/>
      <c r="Q17" s="260"/>
      <c r="R17" s="260"/>
      <c r="S17" s="260"/>
      <c r="T17" s="260"/>
      <c r="U17" s="260"/>
      <c r="V17" s="260"/>
      <c r="W17" s="260"/>
      <c r="X17" s="260"/>
      <c r="Y17" s="260"/>
      <c r="Z17" s="260"/>
      <c r="AA17" s="260"/>
      <c r="AB17" s="260"/>
      <c r="AC17" s="260"/>
      <c r="AD17" s="260"/>
      <c r="AE17" s="260"/>
      <c r="AF17" s="260"/>
      <c r="AG17" s="260"/>
      <c r="AH17" s="260"/>
      <c r="AI17" s="260"/>
      <c r="AJ17" s="260"/>
      <c r="AK17" s="260"/>
      <c r="AL17" s="260"/>
      <c r="AM17" s="260"/>
      <c r="AN17" s="260"/>
      <c r="AO17" s="260"/>
      <c r="AP17" s="260"/>
      <c r="AQ17" s="260"/>
      <c r="AR17" s="260"/>
      <c r="AS17" s="260"/>
      <c r="AT17" s="260"/>
      <c r="AU17" s="260"/>
      <c r="AV17" s="260"/>
      <c r="AW17" s="260"/>
      <c r="AX17" s="260"/>
      <c r="AY17" s="260"/>
    </row>
    <row r="18" spans="1:53" x14ac:dyDescent="0.25">
      <c r="A18" s="250"/>
      <c r="B18" s="251"/>
      <c r="C18" s="9"/>
      <c r="D18" s="251"/>
      <c r="E18" s="9"/>
      <c r="F18" s="251"/>
      <c r="G18" s="251"/>
      <c r="H18" s="9"/>
      <c r="I18" s="251"/>
      <c r="J18" s="251"/>
      <c r="K18" s="9"/>
      <c r="L18" s="251"/>
      <c r="M18" s="318" t="s">
        <v>200</v>
      </c>
      <c r="N18" s="319">
        <f>SUM(C17:N17)</f>
        <v>-243869.99999999997</v>
      </c>
      <c r="O18" s="9"/>
      <c r="P18" s="9"/>
      <c r="Q18" s="9"/>
      <c r="R18" s="251"/>
      <c r="S18" s="251"/>
      <c r="T18" s="9"/>
      <c r="U18" s="251"/>
      <c r="V18" s="251"/>
      <c r="W18" s="9"/>
      <c r="X18" s="251"/>
      <c r="Y18" s="251"/>
      <c r="Z18" s="9"/>
      <c r="AA18" s="251"/>
      <c r="AB18" s="251"/>
      <c r="AC18" s="9"/>
      <c r="AD18" s="251"/>
      <c r="AE18" s="251"/>
      <c r="AF18" s="9"/>
      <c r="AG18" s="251"/>
      <c r="AH18" s="251"/>
      <c r="AI18" s="9"/>
      <c r="AJ18" s="251"/>
      <c r="AK18" s="251"/>
      <c r="AL18" s="9"/>
      <c r="AM18" s="251"/>
      <c r="AN18" s="251"/>
      <c r="AO18" s="9"/>
      <c r="AP18" s="251"/>
      <c r="AQ18" s="251"/>
      <c r="AR18" s="9"/>
      <c r="AS18" s="251"/>
      <c r="AT18" s="251"/>
      <c r="AU18" s="9"/>
      <c r="AV18" s="251"/>
      <c r="AW18" s="251"/>
      <c r="AX18" s="9"/>
      <c r="AY18" s="251"/>
    </row>
    <row r="19" spans="1:53" ht="15.75" thickBot="1" x14ac:dyDescent="0.3">
      <c r="C19" s="130"/>
      <c r="D19" s="130"/>
      <c r="E19" s="130"/>
      <c r="F19" s="130"/>
      <c r="G19" s="130"/>
      <c r="H19" s="130"/>
      <c r="I19" s="130"/>
      <c r="J19" s="130"/>
      <c r="K19" s="130"/>
      <c r="L19" s="130"/>
      <c r="M19" s="130"/>
      <c r="N19" s="130"/>
      <c r="O19" s="130"/>
      <c r="P19" s="130"/>
      <c r="Q19" s="130"/>
      <c r="R19" s="130"/>
      <c r="S19" s="130"/>
      <c r="T19" s="130"/>
      <c r="U19" s="130"/>
      <c r="V19" s="130"/>
      <c r="W19" s="130"/>
      <c r="X19" s="130"/>
      <c r="Y19" s="130"/>
      <c r="Z19" s="130"/>
      <c r="AA19" s="130"/>
      <c r="AB19" s="130"/>
      <c r="AC19" s="130"/>
      <c r="AD19" s="130"/>
      <c r="AE19" s="130"/>
      <c r="AF19" s="130"/>
      <c r="AG19" s="130"/>
      <c r="AH19" s="130"/>
      <c r="AI19" s="130"/>
      <c r="AJ19" s="130"/>
      <c r="AK19" s="130"/>
      <c r="AL19" s="130"/>
      <c r="AM19" s="130"/>
      <c r="AN19" s="130"/>
      <c r="AO19" s="130"/>
      <c r="AP19" s="130"/>
      <c r="AQ19" s="130"/>
      <c r="AR19" s="130"/>
      <c r="AS19" s="130"/>
      <c r="AT19" s="130"/>
      <c r="AU19" s="130"/>
      <c r="AV19" s="130"/>
      <c r="AW19" s="130"/>
      <c r="AX19" s="130"/>
      <c r="AY19" s="130"/>
    </row>
    <row r="20" spans="1:53" ht="16.5" customHeight="1" x14ac:dyDescent="0.25">
      <c r="A20" s="561" t="s">
        <v>17</v>
      </c>
      <c r="B20" s="17" t="s">
        <v>108</v>
      </c>
      <c r="C20" s="234">
        <f>C4</f>
        <v>44197</v>
      </c>
      <c r="D20" s="234">
        <f t="shared" ref="D20:AY20" si="3">D4</f>
        <v>44228</v>
      </c>
      <c r="E20" s="234">
        <f t="shared" si="3"/>
        <v>44256</v>
      </c>
      <c r="F20" s="234">
        <f t="shared" si="3"/>
        <v>44287</v>
      </c>
      <c r="G20" s="234">
        <f t="shared" si="3"/>
        <v>44317</v>
      </c>
      <c r="H20" s="234">
        <f t="shared" si="3"/>
        <v>44348</v>
      </c>
      <c r="I20" s="234">
        <f t="shared" si="3"/>
        <v>44378</v>
      </c>
      <c r="J20" s="234">
        <f t="shared" si="3"/>
        <v>44409</v>
      </c>
      <c r="K20" s="234">
        <f t="shared" si="3"/>
        <v>44440</v>
      </c>
      <c r="L20" s="234">
        <f t="shared" si="3"/>
        <v>44470</v>
      </c>
      <c r="M20" s="234">
        <f t="shared" si="3"/>
        <v>44501</v>
      </c>
      <c r="N20" s="234">
        <f t="shared" si="3"/>
        <v>44531</v>
      </c>
      <c r="O20" s="234">
        <f t="shared" si="3"/>
        <v>44562</v>
      </c>
      <c r="P20" s="234">
        <f t="shared" si="3"/>
        <v>44593</v>
      </c>
      <c r="Q20" s="234">
        <f t="shared" si="3"/>
        <v>44621</v>
      </c>
      <c r="R20" s="234">
        <f t="shared" si="3"/>
        <v>44652</v>
      </c>
      <c r="S20" s="234">
        <f t="shared" si="3"/>
        <v>44682</v>
      </c>
      <c r="T20" s="234">
        <f t="shared" si="3"/>
        <v>44713</v>
      </c>
      <c r="U20" s="234">
        <f t="shared" si="3"/>
        <v>44743</v>
      </c>
      <c r="V20" s="234">
        <f t="shared" si="3"/>
        <v>44774</v>
      </c>
      <c r="W20" s="234">
        <f t="shared" si="3"/>
        <v>44805</v>
      </c>
      <c r="X20" s="234">
        <f t="shared" si="3"/>
        <v>44835</v>
      </c>
      <c r="Y20" s="234">
        <f t="shared" si="3"/>
        <v>44866</v>
      </c>
      <c r="Z20" s="234">
        <f t="shared" si="3"/>
        <v>44896</v>
      </c>
      <c r="AA20" s="234">
        <f t="shared" si="3"/>
        <v>44927</v>
      </c>
      <c r="AB20" s="234">
        <f t="shared" si="3"/>
        <v>44958</v>
      </c>
      <c r="AC20" s="234">
        <f t="shared" si="3"/>
        <v>44986</v>
      </c>
      <c r="AD20" s="234">
        <f t="shared" si="3"/>
        <v>45017</v>
      </c>
      <c r="AE20" s="234">
        <f t="shared" si="3"/>
        <v>45047</v>
      </c>
      <c r="AF20" s="234">
        <f t="shared" si="3"/>
        <v>45078</v>
      </c>
      <c r="AG20" s="234">
        <f t="shared" si="3"/>
        <v>45108</v>
      </c>
      <c r="AH20" s="234">
        <f t="shared" si="3"/>
        <v>45139</v>
      </c>
      <c r="AI20" s="234">
        <f t="shared" si="3"/>
        <v>45170</v>
      </c>
      <c r="AJ20" s="234">
        <f t="shared" si="3"/>
        <v>45200</v>
      </c>
      <c r="AK20" s="234">
        <f t="shared" si="3"/>
        <v>45231</v>
      </c>
      <c r="AL20" s="234">
        <f t="shared" si="3"/>
        <v>45261</v>
      </c>
      <c r="AM20" s="234">
        <f t="shared" si="3"/>
        <v>45292</v>
      </c>
      <c r="AN20" s="234">
        <f t="shared" si="3"/>
        <v>45323</v>
      </c>
      <c r="AO20" s="234">
        <f t="shared" si="3"/>
        <v>45352</v>
      </c>
      <c r="AP20" s="234">
        <f t="shared" si="3"/>
        <v>45383</v>
      </c>
      <c r="AQ20" s="234">
        <f t="shared" si="3"/>
        <v>45413</v>
      </c>
      <c r="AR20" s="234">
        <f t="shared" si="3"/>
        <v>45444</v>
      </c>
      <c r="AS20" s="234">
        <f t="shared" si="3"/>
        <v>45474</v>
      </c>
      <c r="AT20" s="234">
        <f t="shared" si="3"/>
        <v>45505</v>
      </c>
      <c r="AU20" s="234">
        <f t="shared" si="3"/>
        <v>45536</v>
      </c>
      <c r="AV20" s="234">
        <f t="shared" si="3"/>
        <v>45566</v>
      </c>
      <c r="AW20" s="234">
        <f t="shared" si="3"/>
        <v>45597</v>
      </c>
      <c r="AX20" s="234">
        <f t="shared" si="3"/>
        <v>45627</v>
      </c>
      <c r="AY20" s="234">
        <f t="shared" si="3"/>
        <v>45658</v>
      </c>
    </row>
    <row r="21" spans="1:53" ht="15.75" x14ac:dyDescent="0.25">
      <c r="A21" s="562"/>
      <c r="B21" s="13" t="s">
        <v>235</v>
      </c>
      <c r="C21" s="26">
        <f t="shared" ref="C21:AH21" si="4">((C17*C$28))*C$2</f>
        <v>0</v>
      </c>
      <c r="D21" s="26">
        <f t="shared" si="4"/>
        <v>0</v>
      </c>
      <c r="E21" s="26">
        <f t="shared" si="4"/>
        <v>0</v>
      </c>
      <c r="F21" s="26">
        <f t="shared" si="4"/>
        <v>0</v>
      </c>
      <c r="G21" s="26">
        <f t="shared" si="4"/>
        <v>0</v>
      </c>
      <c r="H21" s="26">
        <f t="shared" si="4"/>
        <v>-9442.5641724716679</v>
      </c>
      <c r="I21" s="26">
        <f t="shared" si="4"/>
        <v>-5810.4466931290544</v>
      </c>
      <c r="J21" s="26">
        <f t="shared" si="4"/>
        <v>-5078.8649358498897</v>
      </c>
      <c r="K21" s="26">
        <f t="shared" si="4"/>
        <v>0</v>
      </c>
      <c r="L21" s="26">
        <f t="shared" si="4"/>
        <v>0</v>
      </c>
      <c r="M21" s="26">
        <f t="shared" si="4"/>
        <v>0</v>
      </c>
      <c r="N21" s="26">
        <f t="shared" si="4"/>
        <v>0</v>
      </c>
      <c r="O21" s="26">
        <f t="shared" si="4"/>
        <v>0</v>
      </c>
      <c r="P21" s="26">
        <f t="shared" si="4"/>
        <v>0</v>
      </c>
      <c r="Q21" s="26">
        <f t="shared" si="4"/>
        <v>0</v>
      </c>
      <c r="R21" s="26">
        <f t="shared" si="4"/>
        <v>0</v>
      </c>
      <c r="S21" s="26">
        <f t="shared" si="4"/>
        <v>0</v>
      </c>
      <c r="T21" s="26">
        <f t="shared" si="4"/>
        <v>0</v>
      </c>
      <c r="U21" s="26">
        <f t="shared" si="4"/>
        <v>0</v>
      </c>
      <c r="V21" s="26">
        <f t="shared" si="4"/>
        <v>0</v>
      </c>
      <c r="W21" s="26">
        <f t="shared" si="4"/>
        <v>0</v>
      </c>
      <c r="X21" s="26">
        <f t="shared" si="4"/>
        <v>0</v>
      </c>
      <c r="Y21" s="26">
        <f t="shared" si="4"/>
        <v>0</v>
      </c>
      <c r="Z21" s="26">
        <f t="shared" si="4"/>
        <v>0</v>
      </c>
      <c r="AA21" s="26">
        <f t="shared" si="4"/>
        <v>0</v>
      </c>
      <c r="AB21" s="26">
        <f t="shared" si="4"/>
        <v>0</v>
      </c>
      <c r="AC21" s="26">
        <f t="shared" si="4"/>
        <v>0</v>
      </c>
      <c r="AD21" s="26">
        <f t="shared" si="4"/>
        <v>0</v>
      </c>
      <c r="AE21" s="26">
        <f t="shared" si="4"/>
        <v>0</v>
      </c>
      <c r="AF21" s="26">
        <f t="shared" si="4"/>
        <v>0</v>
      </c>
      <c r="AG21" s="26">
        <f t="shared" si="4"/>
        <v>0</v>
      </c>
      <c r="AH21" s="26">
        <f t="shared" si="4"/>
        <v>0</v>
      </c>
      <c r="AI21" s="26">
        <f t="shared" ref="AI21:AY21" si="5">((AI17*AI$28))*AI$2</f>
        <v>0</v>
      </c>
      <c r="AJ21" s="26">
        <f t="shared" si="5"/>
        <v>0</v>
      </c>
      <c r="AK21" s="26">
        <f t="shared" si="5"/>
        <v>0</v>
      </c>
      <c r="AL21" s="26">
        <f t="shared" si="5"/>
        <v>0</v>
      </c>
      <c r="AM21" s="26">
        <f t="shared" si="5"/>
        <v>0</v>
      </c>
      <c r="AN21" s="26">
        <f t="shared" si="5"/>
        <v>0</v>
      </c>
      <c r="AO21" s="26">
        <f t="shared" si="5"/>
        <v>0</v>
      </c>
      <c r="AP21" s="26">
        <f t="shared" si="5"/>
        <v>0</v>
      </c>
      <c r="AQ21" s="26">
        <f t="shared" si="5"/>
        <v>0</v>
      </c>
      <c r="AR21" s="26">
        <f t="shared" si="5"/>
        <v>0</v>
      </c>
      <c r="AS21" s="26">
        <f t="shared" si="5"/>
        <v>0</v>
      </c>
      <c r="AT21" s="26">
        <f t="shared" si="5"/>
        <v>0</v>
      </c>
      <c r="AU21" s="26">
        <f t="shared" si="5"/>
        <v>0</v>
      </c>
      <c r="AV21" s="26">
        <f t="shared" si="5"/>
        <v>0</v>
      </c>
      <c r="AW21" s="26">
        <f t="shared" si="5"/>
        <v>0</v>
      </c>
      <c r="AX21" s="26">
        <f t="shared" si="5"/>
        <v>0</v>
      </c>
      <c r="AY21" s="26">
        <f t="shared" si="5"/>
        <v>0</v>
      </c>
    </row>
    <row r="22" spans="1:53" ht="15.75" x14ac:dyDescent="0.25">
      <c r="A22" s="562"/>
      <c r="B22" s="13"/>
      <c r="C22" s="3"/>
      <c r="D22" s="3"/>
      <c r="E22" s="3"/>
      <c r="F22" s="3"/>
      <c r="G22" s="3"/>
      <c r="H22" s="3"/>
      <c r="I22" s="3"/>
      <c r="J22" s="3"/>
      <c r="K22" s="3"/>
      <c r="L22" s="3"/>
      <c r="M22" s="3"/>
      <c r="N22" s="3"/>
      <c r="O22" s="3"/>
      <c r="P22" s="3"/>
      <c r="Q22" s="3"/>
      <c r="R22" s="3"/>
      <c r="S22" s="3"/>
      <c r="T22" s="3"/>
      <c r="U22" s="3"/>
      <c r="V22" s="3"/>
      <c r="W22" s="3"/>
      <c r="X22" s="3"/>
      <c r="Y22" s="3"/>
      <c r="Z22" s="3"/>
      <c r="AA22" s="3"/>
      <c r="AB22" s="3"/>
      <c r="AC22" s="3"/>
      <c r="AD22" s="3"/>
      <c r="AE22" s="3"/>
      <c r="AF22" s="3"/>
      <c r="AG22" s="3"/>
      <c r="AH22" s="3"/>
      <c r="AI22" s="3"/>
      <c r="AJ22" s="3"/>
      <c r="AK22" s="3"/>
      <c r="AL22" s="3"/>
      <c r="AM22" s="3"/>
      <c r="AN22" s="3"/>
      <c r="AO22" s="3"/>
      <c r="AP22" s="3"/>
      <c r="AQ22" s="3"/>
      <c r="AR22" s="3"/>
      <c r="AS22" s="3"/>
      <c r="AT22" s="3"/>
      <c r="AU22" s="3"/>
      <c r="AV22" s="3"/>
      <c r="AW22" s="3"/>
      <c r="AX22" s="3"/>
      <c r="AY22" s="3"/>
    </row>
    <row r="23" spans="1:53" ht="16.5" thickBot="1" x14ac:dyDescent="0.3">
      <c r="A23" s="563"/>
      <c r="B23" s="14" t="s">
        <v>234</v>
      </c>
      <c r="C23" s="27">
        <f>C21</f>
        <v>0</v>
      </c>
      <c r="D23" s="27">
        <f t="shared" ref="D23:AI23" si="6">C23+D21</f>
        <v>0</v>
      </c>
      <c r="E23" s="27">
        <f t="shared" si="6"/>
        <v>0</v>
      </c>
      <c r="F23" s="27">
        <f t="shared" si="6"/>
        <v>0</v>
      </c>
      <c r="G23" s="27">
        <f t="shared" si="6"/>
        <v>0</v>
      </c>
      <c r="H23" s="27">
        <f t="shared" si="6"/>
        <v>-9442.5641724716679</v>
      </c>
      <c r="I23" s="27">
        <f t="shared" si="6"/>
        <v>-15253.010865600721</v>
      </c>
      <c r="J23" s="27">
        <f t="shared" si="6"/>
        <v>-20331.875801450609</v>
      </c>
      <c r="K23" s="27">
        <f t="shared" si="6"/>
        <v>-20331.875801450609</v>
      </c>
      <c r="L23" s="27">
        <f t="shared" si="6"/>
        <v>-20331.875801450609</v>
      </c>
      <c r="M23" s="27">
        <f t="shared" si="6"/>
        <v>-20331.875801450609</v>
      </c>
      <c r="N23" s="27">
        <f t="shared" si="6"/>
        <v>-20331.875801450609</v>
      </c>
      <c r="O23" s="27">
        <f t="shared" si="6"/>
        <v>-20331.875801450609</v>
      </c>
      <c r="P23" s="27">
        <f t="shared" si="6"/>
        <v>-20331.875801450609</v>
      </c>
      <c r="Q23" s="27">
        <f t="shared" si="6"/>
        <v>-20331.875801450609</v>
      </c>
      <c r="R23" s="27">
        <f t="shared" si="6"/>
        <v>-20331.875801450609</v>
      </c>
      <c r="S23" s="27">
        <f t="shared" si="6"/>
        <v>-20331.875801450609</v>
      </c>
      <c r="T23" s="27">
        <f t="shared" si="6"/>
        <v>-20331.875801450609</v>
      </c>
      <c r="U23" s="27">
        <f t="shared" si="6"/>
        <v>-20331.875801450609</v>
      </c>
      <c r="V23" s="27">
        <f t="shared" si="6"/>
        <v>-20331.875801450609</v>
      </c>
      <c r="W23" s="27">
        <f t="shared" si="6"/>
        <v>-20331.875801450609</v>
      </c>
      <c r="X23" s="27">
        <f t="shared" si="6"/>
        <v>-20331.875801450609</v>
      </c>
      <c r="Y23" s="27">
        <f t="shared" si="6"/>
        <v>-20331.875801450609</v>
      </c>
      <c r="Z23" s="27">
        <f t="shared" si="6"/>
        <v>-20331.875801450609</v>
      </c>
      <c r="AA23" s="27">
        <f t="shared" si="6"/>
        <v>-20331.875801450609</v>
      </c>
      <c r="AB23" s="27">
        <f t="shared" si="6"/>
        <v>-20331.875801450609</v>
      </c>
      <c r="AC23" s="27">
        <f t="shared" si="6"/>
        <v>-20331.875801450609</v>
      </c>
      <c r="AD23" s="27">
        <f t="shared" si="6"/>
        <v>-20331.875801450609</v>
      </c>
      <c r="AE23" s="27">
        <f t="shared" si="6"/>
        <v>-20331.875801450609</v>
      </c>
      <c r="AF23" s="27">
        <f t="shared" si="6"/>
        <v>-20331.875801450609</v>
      </c>
      <c r="AG23" s="27">
        <f t="shared" si="6"/>
        <v>-20331.875801450609</v>
      </c>
      <c r="AH23" s="27">
        <f t="shared" si="6"/>
        <v>-20331.875801450609</v>
      </c>
      <c r="AI23" s="27">
        <f t="shared" si="6"/>
        <v>-20331.875801450609</v>
      </c>
      <c r="AJ23" s="27">
        <f t="shared" ref="AJ23:AY23" si="7">AI23+AJ21</f>
        <v>-20331.875801450609</v>
      </c>
      <c r="AK23" s="27">
        <f t="shared" si="7"/>
        <v>-20331.875801450609</v>
      </c>
      <c r="AL23" s="27">
        <f t="shared" si="7"/>
        <v>-20331.875801450609</v>
      </c>
      <c r="AM23" s="27">
        <f t="shared" si="7"/>
        <v>-20331.875801450609</v>
      </c>
      <c r="AN23" s="27">
        <f t="shared" si="7"/>
        <v>-20331.875801450609</v>
      </c>
      <c r="AO23" s="27">
        <f t="shared" si="7"/>
        <v>-20331.875801450609</v>
      </c>
      <c r="AP23" s="27">
        <f t="shared" si="7"/>
        <v>-20331.875801450609</v>
      </c>
      <c r="AQ23" s="27">
        <f t="shared" si="7"/>
        <v>-20331.875801450609</v>
      </c>
      <c r="AR23" s="27">
        <f t="shared" si="7"/>
        <v>-20331.875801450609</v>
      </c>
      <c r="AS23" s="27">
        <f t="shared" si="7"/>
        <v>-20331.875801450609</v>
      </c>
      <c r="AT23" s="27">
        <f t="shared" si="7"/>
        <v>-20331.875801450609</v>
      </c>
      <c r="AU23" s="27">
        <f t="shared" si="7"/>
        <v>-20331.875801450609</v>
      </c>
      <c r="AV23" s="27">
        <f t="shared" si="7"/>
        <v>-20331.875801450609</v>
      </c>
      <c r="AW23" s="27">
        <f t="shared" si="7"/>
        <v>-20331.875801450609</v>
      </c>
      <c r="AX23" s="27">
        <f t="shared" si="7"/>
        <v>-20331.875801450609</v>
      </c>
      <c r="AY23" s="27">
        <f t="shared" si="7"/>
        <v>-20331.875801450609</v>
      </c>
    </row>
    <row r="24" spans="1:53" x14ac:dyDescent="0.25">
      <c r="A24" s="8"/>
      <c r="B24" s="33"/>
      <c r="C24" s="30"/>
      <c r="D24" s="35"/>
      <c r="E24" s="30"/>
      <c r="F24" s="35"/>
      <c r="G24" s="30"/>
      <c r="H24" s="35"/>
      <c r="I24" s="30"/>
      <c r="J24" s="35"/>
      <c r="K24" s="30"/>
      <c r="L24" s="35"/>
      <c r="M24" s="30"/>
      <c r="N24" s="35"/>
      <c r="O24" s="30"/>
      <c r="P24" s="35"/>
      <c r="Q24" s="30"/>
      <c r="R24" s="35"/>
      <c r="S24" s="30"/>
      <c r="T24" s="35"/>
      <c r="U24" s="30"/>
      <c r="V24" s="35"/>
      <c r="W24" s="30"/>
      <c r="X24" s="35"/>
      <c r="Y24" s="30"/>
      <c r="Z24" s="35"/>
      <c r="AA24" s="30"/>
      <c r="AB24" s="35"/>
      <c r="AC24" s="30"/>
      <c r="AD24" s="35"/>
      <c r="AE24" s="30"/>
      <c r="AF24" s="35"/>
      <c r="AG24" s="30"/>
      <c r="AH24" s="35"/>
      <c r="AI24" s="30"/>
      <c r="AJ24" s="35"/>
      <c r="AK24" s="30"/>
      <c r="AL24" s="35"/>
      <c r="AM24" s="30"/>
      <c r="AN24" s="35"/>
      <c r="AO24" s="30"/>
      <c r="AP24" s="35"/>
      <c r="AQ24" s="30"/>
      <c r="AR24" s="35"/>
      <c r="AS24" s="30"/>
      <c r="AT24" s="35"/>
      <c r="AU24" s="30"/>
      <c r="AV24" s="35"/>
      <c r="AW24" s="30"/>
      <c r="AX24" s="35"/>
      <c r="AY24" s="30"/>
    </row>
    <row r="25" spans="1:53" x14ac:dyDescent="0.25">
      <c r="B25" s="16"/>
      <c r="C25" s="8"/>
      <c r="D25" s="8"/>
      <c r="E25" s="8"/>
      <c r="F25" s="8"/>
      <c r="G25" s="8"/>
      <c r="H25" s="8"/>
      <c r="I25" s="8"/>
      <c r="J25" s="8"/>
      <c r="K25" s="8"/>
      <c r="L25" s="8"/>
      <c r="M25" s="8"/>
      <c r="N25" s="8"/>
      <c r="O25" s="8"/>
      <c r="P25" s="8"/>
      <c r="Q25" s="8"/>
      <c r="R25" s="8"/>
      <c r="S25" s="8"/>
      <c r="T25" s="8"/>
      <c r="U25" s="8"/>
      <c r="V25" s="8"/>
      <c r="W25" s="8"/>
      <c r="X25" s="8"/>
      <c r="Y25" s="8"/>
      <c r="Z25" s="8"/>
      <c r="AA25" s="8"/>
      <c r="AB25" s="8"/>
      <c r="AC25" s="8"/>
      <c r="AD25" s="8"/>
      <c r="AE25" s="8"/>
      <c r="AF25" s="8"/>
      <c r="AG25" s="8"/>
      <c r="AH25" s="8"/>
      <c r="AI25" s="8"/>
      <c r="AJ25" s="8"/>
      <c r="AK25" s="8"/>
      <c r="AL25" s="8"/>
      <c r="AM25" s="8"/>
      <c r="AN25" s="8"/>
      <c r="AO25" s="8"/>
      <c r="AP25" s="8"/>
      <c r="AQ25" s="8"/>
      <c r="AR25" s="8"/>
      <c r="AS25" s="8"/>
      <c r="AT25" s="8"/>
      <c r="AU25" s="8"/>
      <c r="AV25" s="8"/>
      <c r="AW25" s="8"/>
      <c r="AX25" s="8"/>
      <c r="AY25" s="8"/>
    </row>
    <row r="26" spans="1:53" ht="15.75" thickBot="1" x14ac:dyDescent="0.3">
      <c r="A26" s="7"/>
    </row>
    <row r="27" spans="1:53" ht="15" customHeight="1" x14ac:dyDescent="0.25">
      <c r="B27" s="550" t="s">
        <v>28</v>
      </c>
      <c r="C27" s="234">
        <f>C20</f>
        <v>44197</v>
      </c>
      <c r="D27" s="234">
        <f t="shared" ref="D27:AY27" si="8">D20</f>
        <v>44228</v>
      </c>
      <c r="E27" s="234">
        <f t="shared" si="8"/>
        <v>44256</v>
      </c>
      <c r="F27" s="234">
        <f t="shared" si="8"/>
        <v>44287</v>
      </c>
      <c r="G27" s="234">
        <f t="shared" si="8"/>
        <v>44317</v>
      </c>
      <c r="H27" s="234">
        <f t="shared" si="8"/>
        <v>44348</v>
      </c>
      <c r="I27" s="234">
        <f t="shared" si="8"/>
        <v>44378</v>
      </c>
      <c r="J27" s="234">
        <f t="shared" si="8"/>
        <v>44409</v>
      </c>
      <c r="K27" s="234">
        <f t="shared" si="8"/>
        <v>44440</v>
      </c>
      <c r="L27" s="234">
        <f t="shared" si="8"/>
        <v>44470</v>
      </c>
      <c r="M27" s="234">
        <f t="shared" si="8"/>
        <v>44501</v>
      </c>
      <c r="N27" s="234">
        <f t="shared" si="8"/>
        <v>44531</v>
      </c>
      <c r="O27" s="234">
        <f t="shared" si="8"/>
        <v>44562</v>
      </c>
      <c r="P27" s="234">
        <f t="shared" si="8"/>
        <v>44593</v>
      </c>
      <c r="Q27" s="234">
        <f t="shared" si="8"/>
        <v>44621</v>
      </c>
      <c r="R27" s="234">
        <f t="shared" si="8"/>
        <v>44652</v>
      </c>
      <c r="S27" s="234">
        <f t="shared" si="8"/>
        <v>44682</v>
      </c>
      <c r="T27" s="234">
        <f t="shared" si="8"/>
        <v>44713</v>
      </c>
      <c r="U27" s="234">
        <f t="shared" si="8"/>
        <v>44743</v>
      </c>
      <c r="V27" s="234">
        <f t="shared" si="8"/>
        <v>44774</v>
      </c>
      <c r="W27" s="234">
        <f t="shared" si="8"/>
        <v>44805</v>
      </c>
      <c r="X27" s="234">
        <f t="shared" si="8"/>
        <v>44835</v>
      </c>
      <c r="Y27" s="234">
        <f t="shared" si="8"/>
        <v>44866</v>
      </c>
      <c r="Z27" s="234">
        <f t="shared" si="8"/>
        <v>44896</v>
      </c>
      <c r="AA27" s="234">
        <f t="shared" si="8"/>
        <v>44927</v>
      </c>
      <c r="AB27" s="234">
        <f t="shared" si="8"/>
        <v>44958</v>
      </c>
      <c r="AC27" s="234">
        <f t="shared" si="8"/>
        <v>44986</v>
      </c>
      <c r="AD27" s="234">
        <f t="shared" si="8"/>
        <v>45017</v>
      </c>
      <c r="AE27" s="234">
        <f t="shared" si="8"/>
        <v>45047</v>
      </c>
      <c r="AF27" s="234">
        <f t="shared" si="8"/>
        <v>45078</v>
      </c>
      <c r="AG27" s="234">
        <f t="shared" si="8"/>
        <v>45108</v>
      </c>
      <c r="AH27" s="234">
        <f t="shared" si="8"/>
        <v>45139</v>
      </c>
      <c r="AI27" s="234">
        <f t="shared" si="8"/>
        <v>45170</v>
      </c>
      <c r="AJ27" s="234">
        <f t="shared" si="8"/>
        <v>45200</v>
      </c>
      <c r="AK27" s="234">
        <f t="shared" si="8"/>
        <v>45231</v>
      </c>
      <c r="AL27" s="234">
        <f t="shared" si="8"/>
        <v>45261</v>
      </c>
      <c r="AM27" s="234">
        <f t="shared" si="8"/>
        <v>45292</v>
      </c>
      <c r="AN27" s="234">
        <f t="shared" si="8"/>
        <v>45323</v>
      </c>
      <c r="AO27" s="234">
        <f t="shared" si="8"/>
        <v>45352</v>
      </c>
      <c r="AP27" s="234">
        <f t="shared" si="8"/>
        <v>45383</v>
      </c>
      <c r="AQ27" s="234">
        <f t="shared" si="8"/>
        <v>45413</v>
      </c>
      <c r="AR27" s="234">
        <f t="shared" si="8"/>
        <v>45444</v>
      </c>
      <c r="AS27" s="234">
        <f t="shared" si="8"/>
        <v>45474</v>
      </c>
      <c r="AT27" s="234">
        <f t="shared" si="8"/>
        <v>45505</v>
      </c>
      <c r="AU27" s="234">
        <f t="shared" si="8"/>
        <v>45536</v>
      </c>
      <c r="AV27" s="234">
        <f t="shared" si="8"/>
        <v>45566</v>
      </c>
      <c r="AW27" s="234">
        <f t="shared" si="8"/>
        <v>45597</v>
      </c>
      <c r="AX27" s="234">
        <f t="shared" si="8"/>
        <v>45627</v>
      </c>
      <c r="AY27" s="234">
        <f t="shared" si="8"/>
        <v>45658</v>
      </c>
    </row>
    <row r="28" spans="1:53" ht="15.75" customHeight="1" thickBot="1" x14ac:dyDescent="0.3">
      <c r="B28" s="551"/>
      <c r="C28" s="292">
        <f>' 1M - RES'!C78</f>
        <v>4.4374999999999998E-2</v>
      </c>
      <c r="D28" s="292">
        <f>' 1M - RES'!D78</f>
        <v>4.5622000000000003E-2</v>
      </c>
      <c r="E28" s="292">
        <f>' 1M - RES'!E78</f>
        <v>4.7230000000000001E-2</v>
      </c>
      <c r="F28" s="292">
        <f>' 1M - RES'!F78</f>
        <v>4.7618000000000001E-2</v>
      </c>
      <c r="G28" s="292">
        <f>' 1M - RES'!G78</f>
        <v>4.9702000000000003E-2</v>
      </c>
      <c r="H28" s="292">
        <f>' 1M - RES'!H78</f>
        <v>0.104792</v>
      </c>
      <c r="I28" s="292">
        <f>' 1M - RES'!I78</f>
        <v>0.104792</v>
      </c>
      <c r="J28" s="292">
        <f>' 1M - RES'!J78</f>
        <v>0.104792</v>
      </c>
      <c r="K28" s="292">
        <f>' 1M - RES'!K78</f>
        <v>0.104792</v>
      </c>
      <c r="L28" s="292">
        <f>' 1M - RES'!L78</f>
        <v>4.6772000000000001E-2</v>
      </c>
      <c r="M28" s="292">
        <f>' 1M - RES'!M78</f>
        <v>4.9327999999999997E-2</v>
      </c>
      <c r="N28" s="292">
        <f>' 1M - RES'!N78</f>
        <v>4.6037000000000002E-2</v>
      </c>
      <c r="O28" s="292">
        <f>' 1M - RES'!O78</f>
        <v>4.4374999999999998E-2</v>
      </c>
      <c r="P28" s="292">
        <f>' 1M - RES'!P78</f>
        <v>4.5622000000000003E-2</v>
      </c>
      <c r="Q28" s="355">
        <f>' 1M - RES'!Q78</f>
        <v>5.2597999999999999E-2</v>
      </c>
      <c r="R28" s="355">
        <f>' 1M - RES'!R78</f>
        <v>5.4790999999999999E-2</v>
      </c>
      <c r="S28" s="355">
        <f>' 1M - RES'!S78</f>
        <v>5.6397999999999997E-2</v>
      </c>
      <c r="T28" s="355">
        <f>' 1M - RES'!T78</f>
        <v>0.115657</v>
      </c>
      <c r="U28" s="355">
        <f>' 1M - RES'!U78</f>
        <v>0.115657</v>
      </c>
      <c r="V28" s="355">
        <f>' 1M - RES'!V78</f>
        <v>0.115657</v>
      </c>
      <c r="W28" s="355">
        <f>' 1M - RES'!W78</f>
        <v>0.115657</v>
      </c>
      <c r="X28" s="355">
        <f>' 1M - RES'!X78</f>
        <v>5.5870999999999997E-2</v>
      </c>
      <c r="Y28" s="355">
        <f>' 1M - RES'!Y78</f>
        <v>5.5909E-2</v>
      </c>
      <c r="Z28" s="355">
        <f>' 1M - RES'!Z78</f>
        <v>5.2722999999999999E-2</v>
      </c>
      <c r="AA28" s="355">
        <f>' 1M - RES'!AA78</f>
        <v>5.1041000000000003E-2</v>
      </c>
      <c r="AB28" s="355">
        <f>' 1M - RES'!AB78</f>
        <v>5.1568999999999997E-2</v>
      </c>
      <c r="AC28" s="355">
        <f>' 1M - RES'!AC78</f>
        <v>5.2597999999999999E-2</v>
      </c>
      <c r="AD28" s="355">
        <f>' 1M - RES'!AD78</f>
        <v>5.4790999999999999E-2</v>
      </c>
      <c r="AE28" s="355">
        <f>' 1M - RES'!AE78</f>
        <v>5.6397999999999997E-2</v>
      </c>
      <c r="AF28" s="355">
        <f>' 1M - RES'!AF78</f>
        <v>0.115657</v>
      </c>
      <c r="AG28" s="355">
        <f>' 1M - RES'!AG78</f>
        <v>0.115657</v>
      </c>
      <c r="AH28" s="355">
        <f>' 1M - RES'!AH78</f>
        <v>0.115657</v>
      </c>
      <c r="AI28" s="355">
        <f>' 1M - RES'!AI78</f>
        <v>0.115657</v>
      </c>
      <c r="AJ28" s="355">
        <f>' 1M - RES'!AJ78</f>
        <v>5.5870999999999997E-2</v>
      </c>
      <c r="AK28" s="355">
        <f>' 1M - RES'!AK78</f>
        <v>5.5909E-2</v>
      </c>
      <c r="AL28" s="355">
        <f>' 1M - RES'!AL78</f>
        <v>5.2722999999999999E-2</v>
      </c>
      <c r="AM28" s="355">
        <f>' 1M - RES'!AM78</f>
        <v>5.1041000000000003E-2</v>
      </c>
      <c r="AN28" s="355">
        <f>' 1M - RES'!AN78</f>
        <v>5.1568999999999997E-2</v>
      </c>
      <c r="AO28" s="355">
        <f>' 1M - RES'!AO78</f>
        <v>5.2597999999999999E-2</v>
      </c>
      <c r="AP28" s="355">
        <f>' 1M - RES'!AP78</f>
        <v>5.4790999999999999E-2</v>
      </c>
      <c r="AQ28" s="355">
        <f>' 1M - RES'!AQ78</f>
        <v>5.6397999999999997E-2</v>
      </c>
      <c r="AR28" s="355">
        <f>' 1M - RES'!AR78</f>
        <v>0.115657</v>
      </c>
      <c r="AS28" s="355">
        <f>' 1M - RES'!AS78</f>
        <v>0.115657</v>
      </c>
      <c r="AT28" s="355">
        <f>' 1M - RES'!AT78</f>
        <v>0.115657</v>
      </c>
      <c r="AU28" s="355">
        <f>' 1M - RES'!AU78</f>
        <v>0.115657</v>
      </c>
      <c r="AV28" s="355">
        <f>' 1M - RES'!AV78</f>
        <v>5.5870999999999997E-2</v>
      </c>
      <c r="AW28" s="355">
        <f>' 1M - RES'!AW78</f>
        <v>5.5909E-2</v>
      </c>
      <c r="AX28" s="355">
        <f>' 1M - RES'!AX78</f>
        <v>5.2722999999999999E-2</v>
      </c>
      <c r="AY28" s="355">
        <f>' 1M - RES'!AY78</f>
        <v>5.1041000000000003E-2</v>
      </c>
      <c r="BA28" s="195" t="s">
        <v>188</v>
      </c>
    </row>
    <row r="43" spans="4:10" x14ac:dyDescent="0.25">
      <c r="J43" s="5"/>
    </row>
    <row r="44" spans="4:10" x14ac:dyDescent="0.25">
      <c r="D44" s="6"/>
    </row>
  </sheetData>
  <mergeCells count="3">
    <mergeCell ref="A4:A17"/>
    <mergeCell ref="A20:A23"/>
    <mergeCell ref="B27:B28"/>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3:F20"/>
  <sheetViews>
    <sheetView workbookViewId="0">
      <selection activeCell="V20" sqref="V20"/>
    </sheetView>
  </sheetViews>
  <sheetFormatPr defaultRowHeight="15" x14ac:dyDescent="0.25"/>
  <cols>
    <col min="2" max="2" width="33.140625" bestFit="1" customWidth="1"/>
    <col min="5" max="5" width="5.85546875" bestFit="1" customWidth="1"/>
    <col min="6" max="6" width="23" bestFit="1" customWidth="1"/>
  </cols>
  <sheetData>
    <row r="3" spans="2:6" x14ac:dyDescent="0.25">
      <c r="B3" t="s">
        <v>74</v>
      </c>
      <c r="E3" t="s">
        <v>17</v>
      </c>
      <c r="F3" t="s">
        <v>75</v>
      </c>
    </row>
    <row r="4" spans="2:6" x14ac:dyDescent="0.25">
      <c r="E4" t="s">
        <v>76</v>
      </c>
      <c r="F4" t="s">
        <v>101</v>
      </c>
    </row>
    <row r="5" spans="2:6" x14ac:dyDescent="0.25">
      <c r="E5" t="s">
        <v>77</v>
      </c>
      <c r="F5" t="s">
        <v>78</v>
      </c>
    </row>
    <row r="6" spans="2:6" x14ac:dyDescent="0.25">
      <c r="E6" t="s">
        <v>79</v>
      </c>
      <c r="F6" t="s">
        <v>80</v>
      </c>
    </row>
    <row r="8" spans="2:6" x14ac:dyDescent="0.25">
      <c r="B8" t="s">
        <v>81</v>
      </c>
      <c r="E8" t="s">
        <v>82</v>
      </c>
    </row>
    <row r="9" spans="2:6" x14ac:dyDescent="0.25">
      <c r="E9" t="s">
        <v>83</v>
      </c>
      <c r="F9" t="s">
        <v>84</v>
      </c>
    </row>
    <row r="10" spans="2:6" x14ac:dyDescent="0.25">
      <c r="E10" t="s">
        <v>85</v>
      </c>
      <c r="F10" t="s">
        <v>102</v>
      </c>
    </row>
    <row r="11" spans="2:6" x14ac:dyDescent="0.25">
      <c r="E11" t="s">
        <v>86</v>
      </c>
      <c r="F11" t="s">
        <v>87</v>
      </c>
    </row>
    <row r="12" spans="2:6" x14ac:dyDescent="0.25">
      <c r="E12" t="s">
        <v>88</v>
      </c>
      <c r="F12" t="s">
        <v>89</v>
      </c>
    </row>
    <row r="13" spans="2:6" x14ac:dyDescent="0.25">
      <c r="E13" t="s">
        <v>90</v>
      </c>
      <c r="F13" t="s">
        <v>91</v>
      </c>
    </row>
    <row r="15" spans="2:6" x14ac:dyDescent="0.25">
      <c r="B15" t="s">
        <v>92</v>
      </c>
      <c r="E15" t="s">
        <v>93</v>
      </c>
      <c r="F15" t="s">
        <v>94</v>
      </c>
    </row>
    <row r="16" spans="2:6" x14ac:dyDescent="0.25">
      <c r="E16" t="s">
        <v>95</v>
      </c>
      <c r="F16" t="s">
        <v>96</v>
      </c>
    </row>
    <row r="18" spans="2:6" x14ac:dyDescent="0.25">
      <c r="B18" t="s">
        <v>97</v>
      </c>
      <c r="E18" t="s">
        <v>98</v>
      </c>
      <c r="F18" t="s">
        <v>100</v>
      </c>
    </row>
    <row r="19" spans="2:6" x14ac:dyDescent="0.25">
      <c r="E19" t="s">
        <v>77</v>
      </c>
      <c r="F19" t="s">
        <v>78</v>
      </c>
    </row>
    <row r="20" spans="2:6" x14ac:dyDescent="0.25">
      <c r="E20" t="s">
        <v>79</v>
      </c>
      <c r="F20" t="s">
        <v>80</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99"/>
  </sheetPr>
  <dimension ref="A1:BU137"/>
  <sheetViews>
    <sheetView tabSelected="1" topLeftCell="Z1" zoomScaleNormal="100" workbookViewId="0">
      <selection activeCell="AD7" sqref="AD7"/>
    </sheetView>
  </sheetViews>
  <sheetFormatPr defaultRowHeight="15" x14ac:dyDescent="0.25"/>
  <cols>
    <col min="1" max="1" width="16.7109375" customWidth="1"/>
    <col min="2" max="2" width="19.140625" bestFit="1" customWidth="1"/>
    <col min="3" max="7" width="13.42578125" customWidth="1"/>
    <col min="8" max="9" width="14.42578125" customWidth="1"/>
    <col min="10" max="11" width="15.140625" customWidth="1"/>
    <col min="12" max="13" width="14.42578125" customWidth="1"/>
    <col min="14" max="14" width="14.5703125" customWidth="1"/>
    <col min="15" max="15" width="14.28515625" customWidth="1"/>
    <col min="16" max="16" width="14.140625" customWidth="1"/>
    <col min="17" max="17" width="15.42578125" customWidth="1"/>
    <col min="18" max="18" width="15.28515625" customWidth="1"/>
    <col min="19" max="21" width="15.5703125" customWidth="1"/>
    <col min="22" max="29" width="15.42578125" customWidth="1"/>
    <col min="30" max="31" width="15.28515625" customWidth="1"/>
    <col min="32" max="32" width="15.140625" customWidth="1"/>
    <col min="33" max="51" width="15.28515625" customWidth="1"/>
    <col min="52" max="52" width="15.7109375" bestFit="1" customWidth="1"/>
    <col min="53" max="70" width="12.140625" customWidth="1"/>
    <col min="73" max="73" width="12.28515625" customWidth="1"/>
  </cols>
  <sheetData>
    <row r="1" spans="1:52" ht="26.25" x14ac:dyDescent="0.4">
      <c r="A1" s="261" t="s">
        <v>203</v>
      </c>
    </row>
    <row r="2" spans="1:52" x14ac:dyDescent="0.25">
      <c r="Q2" s="349" t="s">
        <v>223</v>
      </c>
      <c r="R2" s="349"/>
      <c r="S2" s="349"/>
      <c r="T2" s="349"/>
    </row>
    <row r="3" spans="1:52" x14ac:dyDescent="0.25">
      <c r="A3" s="508" t="s">
        <v>38</v>
      </c>
      <c r="B3" s="508"/>
      <c r="Q3" s="349" t="s">
        <v>216</v>
      </c>
      <c r="R3" s="349"/>
      <c r="S3" s="61"/>
      <c r="T3" s="411"/>
      <c r="U3" s="412" t="s">
        <v>243</v>
      </c>
      <c r="V3" s="413" t="s">
        <v>253</v>
      </c>
      <c r="W3" s="393"/>
      <c r="X3" s="393"/>
      <c r="Y3" s="393"/>
    </row>
    <row r="4" spans="1:52" ht="15.75" thickBot="1" x14ac:dyDescent="0.3">
      <c r="A4" s="508"/>
      <c r="B4" s="508"/>
      <c r="C4" s="97" t="s">
        <v>109</v>
      </c>
      <c r="D4" s="97" t="s">
        <v>109</v>
      </c>
      <c r="E4" s="97" t="s">
        <v>109</v>
      </c>
      <c r="F4" s="97" t="s">
        <v>109</v>
      </c>
      <c r="G4" s="97" t="s">
        <v>109</v>
      </c>
      <c r="H4" s="97" t="s">
        <v>109</v>
      </c>
      <c r="I4" s="97" t="s">
        <v>109</v>
      </c>
      <c r="J4" s="97" t="s">
        <v>109</v>
      </c>
      <c r="K4" s="97" t="s">
        <v>109</v>
      </c>
      <c r="L4" s="97" t="s">
        <v>109</v>
      </c>
      <c r="M4" s="97" t="s">
        <v>109</v>
      </c>
      <c r="N4" s="97" t="s">
        <v>109</v>
      </c>
      <c r="O4" s="97" t="s">
        <v>109</v>
      </c>
      <c r="P4" s="97" t="s">
        <v>109</v>
      </c>
      <c r="Q4" s="97" t="s">
        <v>109</v>
      </c>
      <c r="R4" s="97" t="s">
        <v>109</v>
      </c>
      <c r="S4" s="97" t="s">
        <v>109</v>
      </c>
      <c r="T4" s="97" t="s">
        <v>109</v>
      </c>
      <c r="U4" s="397" t="s">
        <v>109</v>
      </c>
      <c r="V4" s="97" t="s">
        <v>109</v>
      </c>
      <c r="W4" s="97" t="s">
        <v>109</v>
      </c>
      <c r="X4" s="97" t="s">
        <v>109</v>
      </c>
      <c r="Y4" s="97" t="s">
        <v>109</v>
      </c>
      <c r="Z4" s="97" t="s">
        <v>109</v>
      </c>
      <c r="AA4" s="97" t="s">
        <v>109</v>
      </c>
      <c r="AB4" s="97" t="s">
        <v>109</v>
      </c>
      <c r="AC4" s="97" t="s">
        <v>109</v>
      </c>
      <c r="AD4" s="97" t="s">
        <v>109</v>
      </c>
      <c r="AE4" s="97" t="s">
        <v>109</v>
      </c>
      <c r="AF4" s="97" t="s">
        <v>109</v>
      </c>
      <c r="AG4" s="464" t="s">
        <v>109</v>
      </c>
      <c r="AH4" s="464" t="s">
        <v>109</v>
      </c>
      <c r="AI4" s="464" t="s">
        <v>109</v>
      </c>
      <c r="AJ4" s="464" t="s">
        <v>109</v>
      </c>
      <c r="AK4" s="464" t="s">
        <v>109</v>
      </c>
      <c r="AL4" s="464" t="s">
        <v>109</v>
      </c>
      <c r="AM4" s="464" t="s">
        <v>109</v>
      </c>
      <c r="AN4" s="464" t="s">
        <v>109</v>
      </c>
      <c r="AO4" s="464" t="s">
        <v>109</v>
      </c>
      <c r="AP4" s="464" t="s">
        <v>109</v>
      </c>
      <c r="AQ4" s="464" t="s">
        <v>109</v>
      </c>
      <c r="AR4" s="464" t="s">
        <v>109</v>
      </c>
      <c r="AS4" s="464" t="s">
        <v>109</v>
      </c>
      <c r="AT4" s="464" t="s">
        <v>109</v>
      </c>
      <c r="AU4" s="464" t="s">
        <v>109</v>
      </c>
      <c r="AV4" s="464" t="s">
        <v>109</v>
      </c>
      <c r="AW4" s="464" t="s">
        <v>109</v>
      </c>
      <c r="AX4" s="464" t="s">
        <v>109</v>
      </c>
      <c r="AY4" s="464" t="s">
        <v>109</v>
      </c>
    </row>
    <row r="5" spans="1:52" ht="15.75" thickBot="1" x14ac:dyDescent="0.3">
      <c r="B5" s="149" t="s">
        <v>35</v>
      </c>
      <c r="C5" s="146">
        <v>44197</v>
      </c>
      <c r="D5" s="146">
        <v>44228</v>
      </c>
      <c r="E5" s="146">
        <v>44256</v>
      </c>
      <c r="F5" s="146">
        <v>44287</v>
      </c>
      <c r="G5" s="146">
        <v>44317</v>
      </c>
      <c r="H5" s="146">
        <v>44348</v>
      </c>
      <c r="I5" s="146">
        <v>44378</v>
      </c>
      <c r="J5" s="146">
        <v>44409</v>
      </c>
      <c r="K5" s="146">
        <v>44440</v>
      </c>
      <c r="L5" s="146">
        <v>44470</v>
      </c>
      <c r="M5" s="146">
        <v>44501</v>
      </c>
      <c r="N5" s="146">
        <v>44531</v>
      </c>
      <c r="O5" s="146">
        <v>44562</v>
      </c>
      <c r="P5" s="146">
        <v>44593</v>
      </c>
      <c r="Q5" s="146">
        <v>44621</v>
      </c>
      <c r="R5" s="146">
        <v>44652</v>
      </c>
      <c r="S5" s="146">
        <v>44682</v>
      </c>
      <c r="T5" s="146">
        <v>44713</v>
      </c>
      <c r="U5" s="398">
        <v>44743</v>
      </c>
      <c r="V5" s="394">
        <v>44774</v>
      </c>
      <c r="W5" s="146">
        <v>44805</v>
      </c>
      <c r="X5" s="146">
        <v>44835</v>
      </c>
      <c r="Y5" s="146">
        <v>44866</v>
      </c>
      <c r="Z5" s="146">
        <v>44896</v>
      </c>
      <c r="AA5" s="146">
        <v>44927</v>
      </c>
      <c r="AB5" s="146">
        <v>44958</v>
      </c>
      <c r="AC5" s="146">
        <v>44986</v>
      </c>
      <c r="AD5" s="146">
        <v>45017</v>
      </c>
      <c r="AE5" s="146">
        <v>45047</v>
      </c>
      <c r="AF5" s="146">
        <v>45078</v>
      </c>
      <c r="AG5" s="465">
        <v>45108</v>
      </c>
      <c r="AH5" s="465">
        <v>45139</v>
      </c>
      <c r="AI5" s="465">
        <v>45170</v>
      </c>
      <c r="AJ5" s="465">
        <v>45200</v>
      </c>
      <c r="AK5" s="465">
        <v>45231</v>
      </c>
      <c r="AL5" s="465">
        <v>45261</v>
      </c>
      <c r="AM5" s="465">
        <v>45292</v>
      </c>
      <c r="AN5" s="465">
        <v>45323</v>
      </c>
      <c r="AO5" s="465">
        <v>45352</v>
      </c>
      <c r="AP5" s="465">
        <v>45383</v>
      </c>
      <c r="AQ5" s="465">
        <v>45413</v>
      </c>
      <c r="AR5" s="465">
        <v>45444</v>
      </c>
      <c r="AS5" s="465">
        <v>45474</v>
      </c>
      <c r="AT5" s="465">
        <v>45505</v>
      </c>
      <c r="AU5" s="465">
        <v>45536</v>
      </c>
      <c r="AV5" s="465">
        <v>45566</v>
      </c>
      <c r="AW5" s="465">
        <v>45597</v>
      </c>
      <c r="AX5" s="465">
        <v>45627</v>
      </c>
      <c r="AY5" s="465">
        <v>45658</v>
      </c>
    </row>
    <row r="6" spans="1:52" x14ac:dyDescent="0.25">
      <c r="B6" s="54" t="s">
        <v>29</v>
      </c>
      <c r="C6" s="45">
        <f t="shared" ref="C6:R10" si="0">IF(C$4="X",C14+C22,0)</f>
        <v>7629.7639694713116</v>
      </c>
      <c r="D6" s="45">
        <f t="shared" si="0"/>
        <v>41717.696685217074</v>
      </c>
      <c r="E6" s="45">
        <f t="shared" si="0"/>
        <v>116894.90770710306</v>
      </c>
      <c r="F6" s="45">
        <f t="shared" si="0"/>
        <v>210363.9742898712</v>
      </c>
      <c r="G6" s="45">
        <f t="shared" si="0"/>
        <v>343169.21671522275</v>
      </c>
      <c r="H6" s="45">
        <f t="shared" si="0"/>
        <v>837379.968650455</v>
      </c>
      <c r="I6" s="45">
        <f t="shared" si="0"/>
        <v>1588690.7828360063</v>
      </c>
      <c r="J6" s="45">
        <f t="shared" si="0"/>
        <v>2469736.238018014</v>
      </c>
      <c r="K6" s="45">
        <f t="shared" si="0"/>
        <v>3162538.8895008084</v>
      </c>
      <c r="L6" s="45">
        <f t="shared" si="0"/>
        <v>3436803.8544847555</v>
      </c>
      <c r="M6" s="45">
        <f t="shared" si="0"/>
        <v>3803899.0032637492</v>
      </c>
      <c r="N6" s="45">
        <f t="shared" si="0"/>
        <v>4345315.5468378393</v>
      </c>
      <c r="O6" s="45">
        <f t="shared" si="0"/>
        <v>4966097.429817629</v>
      </c>
      <c r="P6" s="45">
        <f t="shared" si="0"/>
        <v>5516610.8639302449</v>
      </c>
      <c r="Q6" s="45">
        <f t="shared" si="0"/>
        <v>5988986.6647996921</v>
      </c>
      <c r="R6" s="45">
        <f t="shared" si="0"/>
        <v>6401005.1084137727</v>
      </c>
      <c r="S6" s="45">
        <f t="shared" ref="S6:AY6" si="1">IF(S$4="X",S14+S22,0)</f>
        <v>6850138.3941107672</v>
      </c>
      <c r="T6" s="45">
        <f t="shared" si="1"/>
        <v>8133896.2839285936</v>
      </c>
      <c r="U6" s="399">
        <f t="shared" si="1"/>
        <v>9653129.626438912</v>
      </c>
      <c r="V6" s="45">
        <f t="shared" si="1"/>
        <v>11007744.044179544</v>
      </c>
      <c r="W6" s="45">
        <f t="shared" si="1"/>
        <v>11980816.407366412</v>
      </c>
      <c r="X6" s="45">
        <f t="shared" si="1"/>
        <v>12376110.948709153</v>
      </c>
      <c r="Y6" s="45">
        <f t="shared" si="1"/>
        <v>12816226.216524024</v>
      </c>
      <c r="Z6" s="45">
        <f t="shared" si="1"/>
        <v>13333190.772333872</v>
      </c>
      <c r="AA6" s="45">
        <f t="shared" si="1"/>
        <v>13849789.414511446</v>
      </c>
      <c r="AB6" s="45">
        <f t="shared" si="1"/>
        <v>14300007.742766267</v>
      </c>
      <c r="AC6" s="45">
        <f t="shared" si="1"/>
        <v>14742694.344449135</v>
      </c>
      <c r="AD6" s="45">
        <f t="shared" si="1"/>
        <v>15128852.142718574</v>
      </c>
      <c r="AE6" s="45">
        <f t="shared" si="1"/>
        <v>15545735.12985765</v>
      </c>
      <c r="AF6" s="45">
        <f t="shared" si="1"/>
        <v>16714032.680061042</v>
      </c>
      <c r="AG6" s="476">
        <f t="shared" si="1"/>
        <v>16714032.680061042</v>
      </c>
      <c r="AH6" s="466">
        <f t="shared" si="1"/>
        <v>16714032.680061042</v>
      </c>
      <c r="AI6" s="466">
        <f t="shared" si="1"/>
        <v>16714032.680061042</v>
      </c>
      <c r="AJ6" s="466">
        <f t="shared" si="1"/>
        <v>16714032.680061042</v>
      </c>
      <c r="AK6" s="466">
        <f t="shared" si="1"/>
        <v>16714032.680061042</v>
      </c>
      <c r="AL6" s="466">
        <f t="shared" si="1"/>
        <v>16714032.680061042</v>
      </c>
      <c r="AM6" s="466">
        <f t="shared" si="1"/>
        <v>16714032.680061042</v>
      </c>
      <c r="AN6" s="466">
        <f t="shared" si="1"/>
        <v>16714032.680061042</v>
      </c>
      <c r="AO6" s="466">
        <f t="shared" si="1"/>
        <v>16714032.680061042</v>
      </c>
      <c r="AP6" s="466">
        <f t="shared" si="1"/>
        <v>16714032.680061042</v>
      </c>
      <c r="AQ6" s="466">
        <f t="shared" si="1"/>
        <v>16714032.680061042</v>
      </c>
      <c r="AR6" s="466">
        <f t="shared" si="1"/>
        <v>16714032.680061042</v>
      </c>
      <c r="AS6" s="466">
        <f t="shared" si="1"/>
        <v>16714032.680061042</v>
      </c>
      <c r="AT6" s="466">
        <f t="shared" si="1"/>
        <v>16714032.680061042</v>
      </c>
      <c r="AU6" s="466">
        <f t="shared" si="1"/>
        <v>16714032.680061042</v>
      </c>
      <c r="AV6" s="466">
        <f t="shared" si="1"/>
        <v>16714032.680061042</v>
      </c>
      <c r="AW6" s="466">
        <f t="shared" si="1"/>
        <v>16714032.680061042</v>
      </c>
      <c r="AX6" s="466">
        <f t="shared" si="1"/>
        <v>16714032.680061042</v>
      </c>
      <c r="AY6" s="466">
        <f t="shared" si="1"/>
        <v>16714032.680061042</v>
      </c>
    </row>
    <row r="7" spans="1:52" x14ac:dyDescent="0.25">
      <c r="B7" s="49" t="s">
        <v>30</v>
      </c>
      <c r="C7" s="45">
        <f t="shared" si="0"/>
        <v>154.89239588556262</v>
      </c>
      <c r="D7" s="45">
        <f t="shared" ref="D7:AY10" si="2">IF(D$4="X",D15+D23,0)</f>
        <v>2714.4450344716433</v>
      </c>
      <c r="E7" s="45">
        <f t="shared" si="2"/>
        <v>16004.00561603174</v>
      </c>
      <c r="F7" s="45">
        <f t="shared" si="2"/>
        <v>40929.608161838471</v>
      </c>
      <c r="G7" s="45">
        <f t="shared" si="2"/>
        <v>84931.807229973783</v>
      </c>
      <c r="H7" s="45">
        <f t="shared" si="2"/>
        <v>165184.74311459766</v>
      </c>
      <c r="I7" s="45">
        <f t="shared" si="2"/>
        <v>289701.44295608724</v>
      </c>
      <c r="J7" s="45">
        <f t="shared" si="2"/>
        <v>408683.41095216968</v>
      </c>
      <c r="K7" s="45">
        <f t="shared" si="2"/>
        <v>522211.44760858087</v>
      </c>
      <c r="L7" s="45">
        <f t="shared" si="2"/>
        <v>613613.62462102424</v>
      </c>
      <c r="M7" s="45">
        <f t="shared" si="2"/>
        <v>694910.66759619117</v>
      </c>
      <c r="N7" s="45">
        <f t="shared" si="2"/>
        <v>807105.7507299165</v>
      </c>
      <c r="O7" s="45">
        <f t="shared" si="2"/>
        <v>951331.44726040645</v>
      </c>
      <c r="P7" s="45">
        <f t="shared" si="2"/>
        <v>1066542.8404831309</v>
      </c>
      <c r="Q7" s="45">
        <f t="shared" si="2"/>
        <v>1157748.0854722573</v>
      </c>
      <c r="R7" s="45">
        <f t="shared" si="2"/>
        <v>1259435.3795011304</v>
      </c>
      <c r="S7" s="45">
        <f t="shared" si="2"/>
        <v>1395837.9331051344</v>
      </c>
      <c r="T7" s="45">
        <f t="shared" si="2"/>
        <v>1550867.6052497842</v>
      </c>
      <c r="U7" s="399">
        <f t="shared" si="2"/>
        <v>1748068.6977498829</v>
      </c>
      <c r="V7" s="45">
        <f t="shared" si="2"/>
        <v>1890201.0185427344</v>
      </c>
      <c r="W7" s="45">
        <f t="shared" si="2"/>
        <v>2043265.2598765849</v>
      </c>
      <c r="X7" s="45">
        <f t="shared" si="2"/>
        <v>2155522.8139128676</v>
      </c>
      <c r="Y7" s="45">
        <f t="shared" si="2"/>
        <v>2244352.8856590888</v>
      </c>
      <c r="Z7" s="45">
        <f t="shared" si="2"/>
        <v>2333395.8781510587</v>
      </c>
      <c r="AA7" s="45">
        <f t="shared" si="2"/>
        <v>2426106.8748425525</v>
      </c>
      <c r="AB7" s="45">
        <f t="shared" si="2"/>
        <v>2497446.3699460183</v>
      </c>
      <c r="AC7" s="45">
        <f t="shared" si="2"/>
        <v>2579118.465983565</v>
      </c>
      <c r="AD7" s="45">
        <f t="shared" si="2"/>
        <v>2670386.0467749792</v>
      </c>
      <c r="AE7" s="45">
        <f t="shared" si="2"/>
        <v>2793070.7264414951</v>
      </c>
      <c r="AF7" s="45">
        <f t="shared" si="2"/>
        <v>2933304.9232492959</v>
      </c>
      <c r="AG7" s="476">
        <f t="shared" si="2"/>
        <v>2933304.9232492959</v>
      </c>
      <c r="AH7" s="466">
        <f t="shared" si="2"/>
        <v>2933304.9232492959</v>
      </c>
      <c r="AI7" s="466">
        <f t="shared" si="2"/>
        <v>2933304.9232492959</v>
      </c>
      <c r="AJ7" s="466">
        <f t="shared" si="2"/>
        <v>2933304.9232492959</v>
      </c>
      <c r="AK7" s="466">
        <f t="shared" si="2"/>
        <v>2933304.9232492959</v>
      </c>
      <c r="AL7" s="466">
        <f t="shared" si="2"/>
        <v>2933304.9232492959</v>
      </c>
      <c r="AM7" s="466">
        <f t="shared" si="2"/>
        <v>2933304.9232492959</v>
      </c>
      <c r="AN7" s="466">
        <f t="shared" si="2"/>
        <v>2933304.9232492959</v>
      </c>
      <c r="AO7" s="466">
        <f t="shared" si="2"/>
        <v>2933304.9232492959</v>
      </c>
      <c r="AP7" s="466">
        <f t="shared" si="2"/>
        <v>2933304.9232492959</v>
      </c>
      <c r="AQ7" s="466">
        <f t="shared" si="2"/>
        <v>2933304.9232492959</v>
      </c>
      <c r="AR7" s="466">
        <f t="shared" si="2"/>
        <v>2933304.9232492959</v>
      </c>
      <c r="AS7" s="466">
        <f t="shared" si="2"/>
        <v>2933304.9232492959</v>
      </c>
      <c r="AT7" s="466">
        <f t="shared" si="2"/>
        <v>2933304.9232492959</v>
      </c>
      <c r="AU7" s="466">
        <f t="shared" si="2"/>
        <v>2933304.9232492959</v>
      </c>
      <c r="AV7" s="466">
        <f t="shared" si="2"/>
        <v>2933304.9232492959</v>
      </c>
      <c r="AW7" s="466">
        <f t="shared" si="2"/>
        <v>2933304.9232492959</v>
      </c>
      <c r="AX7" s="466">
        <f t="shared" si="2"/>
        <v>2933304.9232492959</v>
      </c>
      <c r="AY7" s="466">
        <f t="shared" si="2"/>
        <v>2933304.9232492959</v>
      </c>
    </row>
    <row r="8" spans="1:52" x14ac:dyDescent="0.25">
      <c r="B8" s="49" t="s">
        <v>31</v>
      </c>
      <c r="C8" s="45">
        <f t="shared" si="0"/>
        <v>0</v>
      </c>
      <c r="D8" s="45">
        <f t="shared" si="2"/>
        <v>2525.187428672275</v>
      </c>
      <c r="E8" s="45">
        <f t="shared" si="2"/>
        <v>12344.7393347992</v>
      </c>
      <c r="F8" s="45">
        <f t="shared" si="2"/>
        <v>29608.461941236328</v>
      </c>
      <c r="G8" s="45">
        <f t="shared" si="2"/>
        <v>64728.979249387034</v>
      </c>
      <c r="H8" s="45">
        <f t="shared" si="2"/>
        <v>168386.09934277518</v>
      </c>
      <c r="I8" s="45">
        <f t="shared" si="2"/>
        <v>372232.46878217382</v>
      </c>
      <c r="J8" s="45">
        <f t="shared" si="2"/>
        <v>631363.78047778527</v>
      </c>
      <c r="K8" s="45">
        <f t="shared" si="2"/>
        <v>831396.59735731466</v>
      </c>
      <c r="L8" s="45">
        <f t="shared" si="2"/>
        <v>949685.67202118086</v>
      </c>
      <c r="M8" s="45">
        <f t="shared" si="2"/>
        <v>1080856.7459567101</v>
      </c>
      <c r="N8" s="45">
        <f t="shared" si="2"/>
        <v>1320234.945148648</v>
      </c>
      <c r="O8" s="45">
        <f t="shared" si="2"/>
        <v>1647225.9017562873</v>
      </c>
      <c r="P8" s="45">
        <f t="shared" si="2"/>
        <v>1918312.0769382308</v>
      </c>
      <c r="Q8" s="45">
        <f t="shared" si="2"/>
        <v>2192957.6654891931</v>
      </c>
      <c r="R8" s="45">
        <f t="shared" si="2"/>
        <v>2430568.8335578134</v>
      </c>
      <c r="S8" s="45">
        <f t="shared" si="2"/>
        <v>2742377.269046946</v>
      </c>
      <c r="T8" s="45">
        <f t="shared" si="2"/>
        <v>3566227.9549310878</v>
      </c>
      <c r="U8" s="399">
        <f t="shared" si="2"/>
        <v>4570180.9756630808</v>
      </c>
      <c r="V8" s="45">
        <f t="shared" si="2"/>
        <v>5424275.1079043904</v>
      </c>
      <c r="W8" s="45">
        <f t="shared" si="2"/>
        <v>5962806.7551573077</v>
      </c>
      <c r="X8" s="45">
        <f t="shared" si="2"/>
        <v>6210145.3546755556</v>
      </c>
      <c r="Y8" s="45">
        <f t="shared" si="2"/>
        <v>6453685.3207208971</v>
      </c>
      <c r="Z8" s="45">
        <f t="shared" si="2"/>
        <v>6752336.8474081047</v>
      </c>
      <c r="AA8" s="45">
        <f t="shared" si="2"/>
        <v>7063278.1531894011</v>
      </c>
      <c r="AB8" s="45">
        <f t="shared" si="2"/>
        <v>7317765.7321490012</v>
      </c>
      <c r="AC8" s="45">
        <f t="shared" si="2"/>
        <v>7565593.1522610858</v>
      </c>
      <c r="AD8" s="45">
        <f t="shared" si="2"/>
        <v>7781627.0966611952</v>
      </c>
      <c r="AE8" s="45">
        <f t="shared" si="2"/>
        <v>8067250.84489608</v>
      </c>
      <c r="AF8" s="45">
        <f t="shared" si="2"/>
        <v>8828241.2484322749</v>
      </c>
      <c r="AG8" s="476">
        <f t="shared" si="2"/>
        <v>8828241.2484322749</v>
      </c>
      <c r="AH8" s="466">
        <f t="shared" si="2"/>
        <v>8828241.2484322749</v>
      </c>
      <c r="AI8" s="466">
        <f t="shared" si="2"/>
        <v>8828241.2484322749</v>
      </c>
      <c r="AJ8" s="466">
        <f t="shared" si="2"/>
        <v>8828241.2484322749</v>
      </c>
      <c r="AK8" s="466">
        <f t="shared" si="2"/>
        <v>8828241.2484322749</v>
      </c>
      <c r="AL8" s="466">
        <f t="shared" si="2"/>
        <v>8828241.2484322749</v>
      </c>
      <c r="AM8" s="466">
        <f t="shared" si="2"/>
        <v>8828241.2484322749</v>
      </c>
      <c r="AN8" s="466">
        <f t="shared" si="2"/>
        <v>8828241.2484322749</v>
      </c>
      <c r="AO8" s="466">
        <f t="shared" si="2"/>
        <v>8828241.2484322749</v>
      </c>
      <c r="AP8" s="466">
        <f t="shared" si="2"/>
        <v>8828241.2484322749</v>
      </c>
      <c r="AQ8" s="466">
        <f t="shared" si="2"/>
        <v>8828241.2484322749</v>
      </c>
      <c r="AR8" s="466">
        <f t="shared" si="2"/>
        <v>8828241.2484322749</v>
      </c>
      <c r="AS8" s="466">
        <f t="shared" si="2"/>
        <v>8828241.2484322749</v>
      </c>
      <c r="AT8" s="466">
        <f t="shared" si="2"/>
        <v>8828241.2484322749</v>
      </c>
      <c r="AU8" s="466">
        <f t="shared" si="2"/>
        <v>8828241.2484322749</v>
      </c>
      <c r="AV8" s="466">
        <f t="shared" si="2"/>
        <v>8828241.2484322749</v>
      </c>
      <c r="AW8" s="466">
        <f t="shared" si="2"/>
        <v>8828241.2484322749</v>
      </c>
      <c r="AX8" s="466">
        <f t="shared" si="2"/>
        <v>8828241.2484322749</v>
      </c>
      <c r="AY8" s="466">
        <f t="shared" si="2"/>
        <v>8828241.2484322749</v>
      </c>
    </row>
    <row r="9" spans="1:52" x14ac:dyDescent="0.25">
      <c r="B9" s="49" t="s">
        <v>32</v>
      </c>
      <c r="C9" s="45">
        <f t="shared" si="0"/>
        <v>0</v>
      </c>
      <c r="D9" s="45">
        <f t="shared" si="2"/>
        <v>316.37118657860549</v>
      </c>
      <c r="E9" s="45">
        <f t="shared" si="2"/>
        <v>3963.4179025072895</v>
      </c>
      <c r="F9" s="45">
        <f t="shared" si="2"/>
        <v>11464.381936925514</v>
      </c>
      <c r="G9" s="45">
        <f t="shared" si="2"/>
        <v>24787.877109290199</v>
      </c>
      <c r="H9" s="45">
        <f t="shared" si="2"/>
        <v>60077.289404658688</v>
      </c>
      <c r="I9" s="45">
        <f t="shared" si="2"/>
        <v>112905.62408145115</v>
      </c>
      <c r="J9" s="45">
        <f t="shared" si="2"/>
        <v>173117.57985073305</v>
      </c>
      <c r="K9" s="45">
        <f t="shared" si="2"/>
        <v>217693.76299165914</v>
      </c>
      <c r="L9" s="45">
        <f t="shared" si="2"/>
        <v>257419.58829788308</v>
      </c>
      <c r="M9" s="45">
        <f t="shared" si="2"/>
        <v>284297.05384332268</v>
      </c>
      <c r="N9" s="45">
        <f t="shared" si="2"/>
        <v>323191.61960263294</v>
      </c>
      <c r="O9" s="45">
        <f t="shared" si="2"/>
        <v>379038.51336236543</v>
      </c>
      <c r="P9" s="45">
        <f t="shared" si="2"/>
        <v>423523.44703516958</v>
      </c>
      <c r="Q9" s="45">
        <f t="shared" si="2"/>
        <v>468169.11688443192</v>
      </c>
      <c r="R9" s="45">
        <f t="shared" si="2"/>
        <v>510857.62958671397</v>
      </c>
      <c r="S9" s="45">
        <f t="shared" si="2"/>
        <v>570980.90854795871</v>
      </c>
      <c r="T9" s="45">
        <f t="shared" si="2"/>
        <v>728804.50826382055</v>
      </c>
      <c r="U9" s="399">
        <f t="shared" si="2"/>
        <v>918526.04708230135</v>
      </c>
      <c r="V9" s="45">
        <f t="shared" si="2"/>
        <v>1080573.1044363419</v>
      </c>
      <c r="W9" s="45">
        <f t="shared" si="2"/>
        <v>1181826.6079138685</v>
      </c>
      <c r="X9" s="45">
        <f t="shared" si="2"/>
        <v>1226826.2154833684</v>
      </c>
      <c r="Y9" s="45">
        <f t="shared" si="2"/>
        <v>1267064.0750628854</v>
      </c>
      <c r="Z9" s="45">
        <f t="shared" si="2"/>
        <v>1312629.2727873069</v>
      </c>
      <c r="AA9" s="45">
        <f t="shared" si="2"/>
        <v>1362474.5024747043</v>
      </c>
      <c r="AB9" s="45">
        <f t="shared" si="2"/>
        <v>1402404.2085440455</v>
      </c>
      <c r="AC9" s="45">
        <f t="shared" si="2"/>
        <v>1442686.0714524472</v>
      </c>
      <c r="AD9" s="45">
        <f t="shared" si="2"/>
        <v>1481312.5910292699</v>
      </c>
      <c r="AE9" s="45">
        <f t="shared" si="2"/>
        <v>1535957.2702180278</v>
      </c>
      <c r="AF9" s="45">
        <f t="shared" si="2"/>
        <v>1680662.621540681</v>
      </c>
      <c r="AG9" s="476">
        <f t="shared" si="2"/>
        <v>1680662.621540681</v>
      </c>
      <c r="AH9" s="466">
        <f t="shared" si="2"/>
        <v>1680662.621540681</v>
      </c>
      <c r="AI9" s="466">
        <f t="shared" si="2"/>
        <v>1680662.621540681</v>
      </c>
      <c r="AJ9" s="466">
        <f t="shared" si="2"/>
        <v>1680662.621540681</v>
      </c>
      <c r="AK9" s="466">
        <f t="shared" si="2"/>
        <v>1680662.621540681</v>
      </c>
      <c r="AL9" s="466">
        <f t="shared" si="2"/>
        <v>1680662.621540681</v>
      </c>
      <c r="AM9" s="466">
        <f t="shared" si="2"/>
        <v>1680662.621540681</v>
      </c>
      <c r="AN9" s="466">
        <f t="shared" si="2"/>
        <v>1680662.621540681</v>
      </c>
      <c r="AO9" s="466">
        <f t="shared" si="2"/>
        <v>1680662.621540681</v>
      </c>
      <c r="AP9" s="466">
        <f t="shared" si="2"/>
        <v>1680662.621540681</v>
      </c>
      <c r="AQ9" s="466">
        <f t="shared" si="2"/>
        <v>1680662.621540681</v>
      </c>
      <c r="AR9" s="466">
        <f t="shared" si="2"/>
        <v>1680662.621540681</v>
      </c>
      <c r="AS9" s="466">
        <f t="shared" si="2"/>
        <v>1680662.621540681</v>
      </c>
      <c r="AT9" s="466">
        <f t="shared" si="2"/>
        <v>1680662.621540681</v>
      </c>
      <c r="AU9" s="466">
        <f t="shared" si="2"/>
        <v>1680662.621540681</v>
      </c>
      <c r="AV9" s="466">
        <f t="shared" si="2"/>
        <v>1680662.621540681</v>
      </c>
      <c r="AW9" s="466">
        <f t="shared" si="2"/>
        <v>1680662.621540681</v>
      </c>
      <c r="AX9" s="466">
        <f t="shared" si="2"/>
        <v>1680662.621540681</v>
      </c>
      <c r="AY9" s="466">
        <f t="shared" si="2"/>
        <v>1680662.621540681</v>
      </c>
    </row>
    <row r="10" spans="1:52" ht="15.75" thickBot="1" x14ac:dyDescent="0.3">
      <c r="B10" s="29" t="s">
        <v>33</v>
      </c>
      <c r="C10" s="141">
        <f t="shared" si="0"/>
        <v>0</v>
      </c>
      <c r="D10" s="141">
        <f t="shared" si="2"/>
        <v>81.833160074432854</v>
      </c>
      <c r="E10" s="141">
        <f t="shared" si="2"/>
        <v>539.26017268208557</v>
      </c>
      <c r="F10" s="141">
        <f t="shared" si="2"/>
        <v>1316.8363035093398</v>
      </c>
      <c r="G10" s="141">
        <f t="shared" si="2"/>
        <v>2444.8295092238977</v>
      </c>
      <c r="H10" s="141">
        <f t="shared" si="2"/>
        <v>5341.0951572476333</v>
      </c>
      <c r="I10" s="141">
        <f t="shared" si="2"/>
        <v>10311.918467029673</v>
      </c>
      <c r="J10" s="141">
        <f t="shared" si="2"/>
        <v>15791.686977870027</v>
      </c>
      <c r="K10" s="141">
        <f t="shared" si="2"/>
        <v>20474.754655141725</v>
      </c>
      <c r="L10" s="141">
        <f t="shared" si="2"/>
        <v>24292.181573676349</v>
      </c>
      <c r="M10" s="141">
        <f t="shared" si="2"/>
        <v>27747.629343710665</v>
      </c>
      <c r="N10" s="141">
        <f t="shared" si="2"/>
        <v>31859.338753410655</v>
      </c>
      <c r="O10" s="141">
        <f t="shared" si="2"/>
        <v>36145.605632590392</v>
      </c>
      <c r="P10" s="141">
        <f t="shared" si="2"/>
        <v>39707.099928450181</v>
      </c>
      <c r="Q10" s="141">
        <f t="shared" si="2"/>
        <v>42919.449325182934</v>
      </c>
      <c r="R10" s="141">
        <f t="shared" si="2"/>
        <v>46248.980480620732</v>
      </c>
      <c r="S10" s="141">
        <f t="shared" si="2"/>
        <v>51372.912312633824</v>
      </c>
      <c r="T10" s="141">
        <f t="shared" si="2"/>
        <v>64237.646157523253</v>
      </c>
      <c r="U10" s="400">
        <f t="shared" si="2"/>
        <v>78647.749975651765</v>
      </c>
      <c r="V10" s="141">
        <f t="shared" si="2"/>
        <v>91886.046418051468</v>
      </c>
      <c r="W10" s="141">
        <f t="shared" si="2"/>
        <v>101109.98159899052</v>
      </c>
      <c r="X10" s="141">
        <f t="shared" si="2"/>
        <v>105469.7886340324</v>
      </c>
      <c r="Y10" s="141">
        <f t="shared" si="2"/>
        <v>108799.50252781615</v>
      </c>
      <c r="Z10" s="141">
        <f t="shared" si="2"/>
        <v>112157.29919014125</v>
      </c>
      <c r="AA10" s="141">
        <f t="shared" si="2"/>
        <v>115542.12766418395</v>
      </c>
      <c r="AB10" s="141">
        <f t="shared" si="2"/>
        <v>118249.83377024328</v>
      </c>
      <c r="AC10" s="141">
        <f t="shared" si="2"/>
        <v>121332.28852705978</v>
      </c>
      <c r="AD10" s="141">
        <f t="shared" si="2"/>
        <v>124488.59255170074</v>
      </c>
      <c r="AE10" s="141">
        <f t="shared" si="2"/>
        <v>129289.56525916839</v>
      </c>
      <c r="AF10" s="141">
        <f t="shared" si="2"/>
        <v>141161.75107072</v>
      </c>
      <c r="AG10" s="477">
        <f t="shared" si="2"/>
        <v>141161.75107072</v>
      </c>
      <c r="AH10" s="467">
        <f t="shared" si="2"/>
        <v>141161.75107072</v>
      </c>
      <c r="AI10" s="467">
        <f t="shared" si="2"/>
        <v>141161.75107072</v>
      </c>
      <c r="AJ10" s="467">
        <f t="shared" si="2"/>
        <v>141161.75107072</v>
      </c>
      <c r="AK10" s="467">
        <f t="shared" si="2"/>
        <v>141161.75107072</v>
      </c>
      <c r="AL10" s="467">
        <f t="shared" si="2"/>
        <v>141161.75107072</v>
      </c>
      <c r="AM10" s="467">
        <f t="shared" si="2"/>
        <v>141161.75107072</v>
      </c>
      <c r="AN10" s="467">
        <f t="shared" si="2"/>
        <v>141161.75107072</v>
      </c>
      <c r="AO10" s="467">
        <f t="shared" si="2"/>
        <v>141161.75107072</v>
      </c>
      <c r="AP10" s="467">
        <f t="shared" si="2"/>
        <v>141161.75107072</v>
      </c>
      <c r="AQ10" s="467">
        <f t="shared" si="2"/>
        <v>141161.75107072</v>
      </c>
      <c r="AR10" s="467">
        <f t="shared" si="2"/>
        <v>141161.75107072</v>
      </c>
      <c r="AS10" s="467">
        <f t="shared" si="2"/>
        <v>141161.75107072</v>
      </c>
      <c r="AT10" s="467">
        <f t="shared" si="2"/>
        <v>141161.75107072</v>
      </c>
      <c r="AU10" s="467">
        <f t="shared" si="2"/>
        <v>141161.75107072</v>
      </c>
      <c r="AV10" s="467">
        <f t="shared" si="2"/>
        <v>141161.75107072</v>
      </c>
      <c r="AW10" s="467">
        <f t="shared" si="2"/>
        <v>141161.75107072</v>
      </c>
      <c r="AX10" s="467">
        <f t="shared" si="2"/>
        <v>141161.75107072</v>
      </c>
      <c r="AY10" s="467">
        <f t="shared" si="2"/>
        <v>141161.75107072</v>
      </c>
      <c r="AZ10" s="457" t="s">
        <v>198</v>
      </c>
    </row>
    <row r="11" spans="1:52" ht="15.75" thickBot="1" x14ac:dyDescent="0.3">
      <c r="A11" s="1"/>
      <c r="B11" s="50" t="s">
        <v>34</v>
      </c>
      <c r="C11" s="344">
        <f>SUM(C6:C10)</f>
        <v>7784.6563653568746</v>
      </c>
      <c r="D11" s="345">
        <f t="shared" ref="D11:AY11" si="3">SUM(D6:D10)</f>
        <v>47355.533495014031</v>
      </c>
      <c r="E11" s="345">
        <f t="shared" si="3"/>
        <v>149746.33073312338</v>
      </c>
      <c r="F11" s="345">
        <f t="shared" si="3"/>
        <v>293683.26263338089</v>
      </c>
      <c r="G11" s="345">
        <f t="shared" si="3"/>
        <v>520062.70981309767</v>
      </c>
      <c r="H11" s="345">
        <f t="shared" si="3"/>
        <v>1236369.1956697342</v>
      </c>
      <c r="I11" s="345">
        <f t="shared" si="3"/>
        <v>2373842.2371227476</v>
      </c>
      <c r="J11" s="345">
        <f t="shared" si="3"/>
        <v>3698692.6962765725</v>
      </c>
      <c r="K11" s="345">
        <f t="shared" si="3"/>
        <v>4754315.4521135045</v>
      </c>
      <c r="L11" s="345">
        <f t="shared" si="3"/>
        <v>5281814.9209985193</v>
      </c>
      <c r="M11" s="345">
        <f t="shared" si="3"/>
        <v>5891711.1000036839</v>
      </c>
      <c r="N11" s="345">
        <f t="shared" si="3"/>
        <v>6827707.201072447</v>
      </c>
      <c r="O11" s="345">
        <f t="shared" si="3"/>
        <v>7979838.8978292793</v>
      </c>
      <c r="P11" s="345">
        <f t="shared" si="3"/>
        <v>8964696.3283152264</v>
      </c>
      <c r="Q11" s="345">
        <f t="shared" si="3"/>
        <v>9850780.9819707591</v>
      </c>
      <c r="R11" s="345">
        <f t="shared" si="3"/>
        <v>10648115.93154005</v>
      </c>
      <c r="S11" s="345">
        <f t="shared" si="3"/>
        <v>11610707.417123441</v>
      </c>
      <c r="T11" s="345">
        <f t="shared" si="3"/>
        <v>14044033.998530811</v>
      </c>
      <c r="U11" s="401">
        <f t="shared" si="3"/>
        <v>16968553.096909828</v>
      </c>
      <c r="V11" s="395">
        <f t="shared" si="3"/>
        <v>19494679.321481064</v>
      </c>
      <c r="W11" s="345">
        <f t="shared" si="3"/>
        <v>21269825.011913162</v>
      </c>
      <c r="X11" s="345">
        <f t="shared" si="3"/>
        <v>22074075.121414974</v>
      </c>
      <c r="Y11" s="345">
        <f t="shared" si="3"/>
        <v>22890128.000494711</v>
      </c>
      <c r="Z11" s="345">
        <f t="shared" si="3"/>
        <v>23843710.069870483</v>
      </c>
      <c r="AA11" s="345">
        <f t="shared" si="3"/>
        <v>24817191.072682284</v>
      </c>
      <c r="AB11" s="345">
        <f t="shared" si="3"/>
        <v>25635873.887175575</v>
      </c>
      <c r="AC11" s="345">
        <f t="shared" si="3"/>
        <v>26451424.322673291</v>
      </c>
      <c r="AD11" s="345">
        <f t="shared" si="3"/>
        <v>27186666.469735719</v>
      </c>
      <c r="AE11" s="345">
        <f t="shared" si="3"/>
        <v>28071303.536672425</v>
      </c>
      <c r="AF11" s="345">
        <f t="shared" si="3"/>
        <v>30297403.224354014</v>
      </c>
      <c r="AG11" s="478">
        <f t="shared" si="3"/>
        <v>30297403.224354014</v>
      </c>
      <c r="AH11" s="468">
        <f t="shared" si="3"/>
        <v>30297403.224354014</v>
      </c>
      <c r="AI11" s="468">
        <f t="shared" si="3"/>
        <v>30297403.224354014</v>
      </c>
      <c r="AJ11" s="468">
        <f t="shared" si="3"/>
        <v>30297403.224354014</v>
      </c>
      <c r="AK11" s="468">
        <f t="shared" si="3"/>
        <v>30297403.224354014</v>
      </c>
      <c r="AL11" s="468">
        <f t="shared" si="3"/>
        <v>30297403.224354014</v>
      </c>
      <c r="AM11" s="468">
        <f t="shared" si="3"/>
        <v>30297403.224354014</v>
      </c>
      <c r="AN11" s="468">
        <f t="shared" si="3"/>
        <v>30297403.224354014</v>
      </c>
      <c r="AO11" s="468">
        <f t="shared" si="3"/>
        <v>30297403.224354014</v>
      </c>
      <c r="AP11" s="468">
        <f t="shared" si="3"/>
        <v>30297403.224354014</v>
      </c>
      <c r="AQ11" s="468">
        <f t="shared" si="3"/>
        <v>30297403.224354014</v>
      </c>
      <c r="AR11" s="468">
        <f t="shared" si="3"/>
        <v>30297403.224354014</v>
      </c>
      <c r="AS11" s="468">
        <f t="shared" si="3"/>
        <v>30297403.224354014</v>
      </c>
      <c r="AT11" s="468">
        <f t="shared" si="3"/>
        <v>30297403.224354014</v>
      </c>
      <c r="AU11" s="468">
        <f t="shared" si="3"/>
        <v>30297403.224354014</v>
      </c>
      <c r="AV11" s="468">
        <f t="shared" si="3"/>
        <v>30297403.224354014</v>
      </c>
      <c r="AW11" s="468">
        <f t="shared" si="3"/>
        <v>30297403.224354014</v>
      </c>
      <c r="AX11" s="468">
        <f t="shared" si="3"/>
        <v>30297403.224354014</v>
      </c>
      <c r="AY11" s="468">
        <f t="shared" si="3"/>
        <v>30297403.224354014</v>
      </c>
      <c r="AZ11" s="458">
        <f>AZ95</f>
        <v>29298480.503351916</v>
      </c>
    </row>
    <row r="12" spans="1:52" s="298" customFormat="1" ht="15.75" thickBot="1" x14ac:dyDescent="0.3">
      <c r="B12" s="299"/>
      <c r="C12" s="314"/>
      <c r="D12" s="314"/>
      <c r="E12" s="314"/>
      <c r="F12" s="314"/>
      <c r="G12" s="314"/>
      <c r="H12" s="314"/>
      <c r="I12" s="314"/>
      <c r="J12" s="314"/>
      <c r="K12" s="314"/>
      <c r="L12" s="314"/>
      <c r="M12" s="314"/>
      <c r="N12" s="314"/>
      <c r="O12" s="314"/>
      <c r="P12" s="314"/>
      <c r="Q12" s="314"/>
      <c r="R12" s="314"/>
      <c r="S12" s="314"/>
      <c r="T12" s="314" t="s">
        <v>183</v>
      </c>
      <c r="U12" s="402">
        <f>SUM(C121:U121)</f>
        <v>16968553.096909828</v>
      </c>
      <c r="V12" s="314"/>
      <c r="W12" s="314"/>
      <c r="X12" s="314"/>
      <c r="Y12" s="314"/>
      <c r="Z12" s="314"/>
      <c r="AA12" s="314"/>
      <c r="AB12" s="314"/>
      <c r="AC12" s="314"/>
      <c r="AD12" s="314"/>
      <c r="AE12" s="314"/>
      <c r="AF12" s="314"/>
      <c r="AG12" s="469"/>
      <c r="AH12" s="469"/>
      <c r="AI12" s="469"/>
      <c r="AJ12" s="469"/>
      <c r="AK12" s="469"/>
      <c r="AL12" s="469"/>
      <c r="AM12" s="469"/>
      <c r="AN12" s="469"/>
      <c r="AO12" s="469"/>
      <c r="AP12" s="469"/>
      <c r="AQ12" s="469"/>
      <c r="AR12" s="469"/>
      <c r="AS12" s="469"/>
      <c r="AT12" s="469"/>
      <c r="AU12" s="469"/>
      <c r="AV12" s="469"/>
      <c r="AW12" s="469"/>
      <c r="AX12" s="469"/>
      <c r="AY12" s="469"/>
    </row>
    <row r="13" spans="1:52" ht="15.75" thickBot="1" x14ac:dyDescent="0.3">
      <c r="B13" s="150" t="s">
        <v>160</v>
      </c>
      <c r="C13" s="134">
        <f t="shared" ref="C13:AH13" si="4">C5</f>
        <v>44197</v>
      </c>
      <c r="D13" s="147">
        <f t="shared" si="4"/>
        <v>44228</v>
      </c>
      <c r="E13" s="147">
        <f t="shared" si="4"/>
        <v>44256</v>
      </c>
      <c r="F13" s="147">
        <f t="shared" si="4"/>
        <v>44287</v>
      </c>
      <c r="G13" s="147">
        <f t="shared" si="4"/>
        <v>44317</v>
      </c>
      <c r="H13" s="147">
        <f t="shared" si="4"/>
        <v>44348</v>
      </c>
      <c r="I13" s="147">
        <f t="shared" si="4"/>
        <v>44378</v>
      </c>
      <c r="J13" s="147">
        <f t="shared" si="4"/>
        <v>44409</v>
      </c>
      <c r="K13" s="147">
        <f t="shared" si="4"/>
        <v>44440</v>
      </c>
      <c r="L13" s="147">
        <f t="shared" si="4"/>
        <v>44470</v>
      </c>
      <c r="M13" s="147">
        <f t="shared" si="4"/>
        <v>44501</v>
      </c>
      <c r="N13" s="147">
        <f t="shared" si="4"/>
        <v>44531</v>
      </c>
      <c r="O13" s="147">
        <f t="shared" si="4"/>
        <v>44562</v>
      </c>
      <c r="P13" s="147">
        <f t="shared" si="4"/>
        <v>44593</v>
      </c>
      <c r="Q13" s="147">
        <f t="shared" si="4"/>
        <v>44621</v>
      </c>
      <c r="R13" s="147">
        <f t="shared" si="4"/>
        <v>44652</v>
      </c>
      <c r="S13" s="147">
        <f t="shared" si="4"/>
        <v>44682</v>
      </c>
      <c r="T13" s="147">
        <f t="shared" si="4"/>
        <v>44713</v>
      </c>
      <c r="U13" s="403">
        <f t="shared" si="4"/>
        <v>44743</v>
      </c>
      <c r="V13" s="396">
        <f t="shared" si="4"/>
        <v>44774</v>
      </c>
      <c r="W13" s="147">
        <f t="shared" si="4"/>
        <v>44805</v>
      </c>
      <c r="X13" s="147">
        <f t="shared" si="4"/>
        <v>44835</v>
      </c>
      <c r="Y13" s="147">
        <f t="shared" si="4"/>
        <v>44866</v>
      </c>
      <c r="Z13" s="147">
        <f t="shared" si="4"/>
        <v>44896</v>
      </c>
      <c r="AA13" s="147">
        <f t="shared" si="4"/>
        <v>44927</v>
      </c>
      <c r="AB13" s="147">
        <f t="shared" si="4"/>
        <v>44958</v>
      </c>
      <c r="AC13" s="147">
        <f t="shared" si="4"/>
        <v>44986</v>
      </c>
      <c r="AD13" s="147">
        <f t="shared" si="4"/>
        <v>45017</v>
      </c>
      <c r="AE13" s="147">
        <f t="shared" si="4"/>
        <v>45047</v>
      </c>
      <c r="AF13" s="147">
        <f t="shared" si="4"/>
        <v>45078</v>
      </c>
      <c r="AG13" s="470">
        <f t="shared" si="4"/>
        <v>45108</v>
      </c>
      <c r="AH13" s="470">
        <f t="shared" si="4"/>
        <v>45139</v>
      </c>
      <c r="AI13" s="470">
        <f t="shared" ref="AI13:AY13" si="5">AI5</f>
        <v>45170</v>
      </c>
      <c r="AJ13" s="470">
        <f t="shared" si="5"/>
        <v>45200</v>
      </c>
      <c r="AK13" s="470">
        <f t="shared" si="5"/>
        <v>45231</v>
      </c>
      <c r="AL13" s="470">
        <f t="shared" si="5"/>
        <v>45261</v>
      </c>
      <c r="AM13" s="470">
        <f t="shared" si="5"/>
        <v>45292</v>
      </c>
      <c r="AN13" s="470">
        <f t="shared" si="5"/>
        <v>45323</v>
      </c>
      <c r="AO13" s="470">
        <f t="shared" si="5"/>
        <v>45352</v>
      </c>
      <c r="AP13" s="470">
        <f t="shared" si="5"/>
        <v>45383</v>
      </c>
      <c r="AQ13" s="470">
        <f t="shared" si="5"/>
        <v>45413</v>
      </c>
      <c r="AR13" s="470">
        <f t="shared" si="5"/>
        <v>45444</v>
      </c>
      <c r="AS13" s="470">
        <f t="shared" si="5"/>
        <v>45474</v>
      </c>
      <c r="AT13" s="470">
        <f t="shared" si="5"/>
        <v>45505</v>
      </c>
      <c r="AU13" s="470">
        <f t="shared" si="5"/>
        <v>45536</v>
      </c>
      <c r="AV13" s="470">
        <f t="shared" si="5"/>
        <v>45566</v>
      </c>
      <c r="AW13" s="470">
        <f t="shared" si="5"/>
        <v>45597</v>
      </c>
      <c r="AX13" s="470">
        <f t="shared" si="5"/>
        <v>45627</v>
      </c>
      <c r="AY13" s="470">
        <f t="shared" si="5"/>
        <v>45658</v>
      </c>
    </row>
    <row r="14" spans="1:52" x14ac:dyDescent="0.25">
      <c r="B14" s="48" t="s">
        <v>29</v>
      </c>
      <c r="C14" s="427">
        <f>C124</f>
        <v>6984.8640658954737</v>
      </c>
      <c r="D14" s="427">
        <f>C14+D124</f>
        <v>38291.804985914408</v>
      </c>
      <c r="E14" s="427">
        <f t="shared" ref="E14:U14" si="6">D14+E124</f>
        <v>108423.687063481</v>
      </c>
      <c r="F14" s="427">
        <f t="shared" si="6"/>
        <v>197422.9776196967</v>
      </c>
      <c r="G14" s="427">
        <f t="shared" si="6"/>
        <v>325221.02104124101</v>
      </c>
      <c r="H14" s="427">
        <f t="shared" si="6"/>
        <v>802147.37047239509</v>
      </c>
      <c r="I14" s="427">
        <f t="shared" si="6"/>
        <v>1523457.833924066</v>
      </c>
      <c r="J14" s="427">
        <f t="shared" si="6"/>
        <v>2364306.742228535</v>
      </c>
      <c r="K14" s="427">
        <f t="shared" si="6"/>
        <v>3021565.1884327512</v>
      </c>
      <c r="L14" s="427">
        <f t="shared" si="6"/>
        <v>3277224.0486793579</v>
      </c>
      <c r="M14" s="427">
        <f t="shared" si="6"/>
        <v>3613076.534286953</v>
      </c>
      <c r="N14" s="427">
        <f t="shared" si="6"/>
        <v>4102210.2593462379</v>
      </c>
      <c r="O14" s="427">
        <f t="shared" si="6"/>
        <v>4664901.8747900072</v>
      </c>
      <c r="P14" s="427">
        <f t="shared" si="6"/>
        <v>5164535.8142740726</v>
      </c>
      <c r="Q14" s="427">
        <f t="shared" si="6"/>
        <v>5593779.0518387705</v>
      </c>
      <c r="R14" s="427">
        <f t="shared" si="6"/>
        <v>5974747.0352336541</v>
      </c>
      <c r="S14" s="427">
        <f t="shared" si="6"/>
        <v>6395560.0926955035</v>
      </c>
      <c r="T14" s="427">
        <f t="shared" si="6"/>
        <v>7605739.9272504533</v>
      </c>
      <c r="U14" s="437">
        <f t="shared" si="6"/>
        <v>9039880.0640290864</v>
      </c>
      <c r="V14" s="432">
        <f>IF(V$4="X",U14+V98,0)</f>
        <v>10330774.914228342</v>
      </c>
      <c r="W14" s="432">
        <f t="shared" ref="W14:AY14" si="7">IF(W$4="X",V14+W98,0)</f>
        <v>11258398.795318257</v>
      </c>
      <c r="X14" s="432">
        <f t="shared" si="7"/>
        <v>11630977.378191579</v>
      </c>
      <c r="Y14" s="432">
        <f t="shared" si="7"/>
        <v>12039294.931878764</v>
      </c>
      <c r="Z14" s="432">
        <f t="shared" si="7"/>
        <v>12510998.047992287</v>
      </c>
      <c r="AA14" s="432">
        <f t="shared" si="7"/>
        <v>12982130.625777783</v>
      </c>
      <c r="AB14" s="432">
        <f t="shared" si="7"/>
        <v>13393368.024678934</v>
      </c>
      <c r="AC14" s="432">
        <f t="shared" si="7"/>
        <v>13802495.251342781</v>
      </c>
      <c r="AD14" s="432">
        <f t="shared" si="7"/>
        <v>14165900.919170523</v>
      </c>
      <c r="AE14" s="432">
        <f t="shared" si="7"/>
        <v>14562720.424310617</v>
      </c>
      <c r="AF14" s="432">
        <f t="shared" si="7"/>
        <v>15675777.555359794</v>
      </c>
      <c r="AG14" s="471">
        <f t="shared" si="7"/>
        <v>15675777.555359794</v>
      </c>
      <c r="AH14" s="471">
        <f t="shared" si="7"/>
        <v>15675777.555359794</v>
      </c>
      <c r="AI14" s="471">
        <f t="shared" si="7"/>
        <v>15675777.555359794</v>
      </c>
      <c r="AJ14" s="471">
        <f t="shared" si="7"/>
        <v>15675777.555359794</v>
      </c>
      <c r="AK14" s="471">
        <f t="shared" si="7"/>
        <v>15675777.555359794</v>
      </c>
      <c r="AL14" s="471">
        <f t="shared" si="7"/>
        <v>15675777.555359794</v>
      </c>
      <c r="AM14" s="471">
        <f t="shared" si="7"/>
        <v>15675777.555359794</v>
      </c>
      <c r="AN14" s="471">
        <f t="shared" si="7"/>
        <v>15675777.555359794</v>
      </c>
      <c r="AO14" s="471">
        <f t="shared" si="7"/>
        <v>15675777.555359794</v>
      </c>
      <c r="AP14" s="471">
        <f t="shared" si="7"/>
        <v>15675777.555359794</v>
      </c>
      <c r="AQ14" s="471">
        <f t="shared" si="7"/>
        <v>15675777.555359794</v>
      </c>
      <c r="AR14" s="471">
        <f t="shared" si="7"/>
        <v>15675777.555359794</v>
      </c>
      <c r="AS14" s="471">
        <f t="shared" si="7"/>
        <v>15675777.555359794</v>
      </c>
      <c r="AT14" s="471">
        <f t="shared" si="7"/>
        <v>15675777.555359794</v>
      </c>
      <c r="AU14" s="471">
        <f t="shared" si="7"/>
        <v>15675777.555359794</v>
      </c>
      <c r="AV14" s="471">
        <f t="shared" si="7"/>
        <v>15675777.555359794</v>
      </c>
      <c r="AW14" s="471">
        <f t="shared" si="7"/>
        <v>15675777.555359794</v>
      </c>
      <c r="AX14" s="471">
        <f t="shared" si="7"/>
        <v>15675777.555359794</v>
      </c>
      <c r="AY14" s="471">
        <f t="shared" si="7"/>
        <v>15675777.555359794</v>
      </c>
    </row>
    <row r="15" spans="1:52" x14ac:dyDescent="0.25">
      <c r="B15" s="49" t="s">
        <v>30</v>
      </c>
      <c r="C15" s="428">
        <f t="shared" ref="C15" si="8">C125</f>
        <v>0</v>
      </c>
      <c r="D15" s="428">
        <f t="shared" ref="D15:U15" si="9">C15+D125</f>
        <v>2123.6762316726476</v>
      </c>
      <c r="E15" s="428">
        <f t="shared" si="9"/>
        <v>14720.022914745701</v>
      </c>
      <c r="F15" s="428">
        <f t="shared" si="9"/>
        <v>38669.325979189452</v>
      </c>
      <c r="G15" s="428">
        <f t="shared" si="9"/>
        <v>80938.947426279279</v>
      </c>
      <c r="H15" s="428">
        <f t="shared" si="9"/>
        <v>158653.89462093878</v>
      </c>
      <c r="I15" s="428">
        <f t="shared" si="9"/>
        <v>279504.02959819621</v>
      </c>
      <c r="J15" s="428">
        <f t="shared" si="9"/>
        <v>395424.25999025244</v>
      </c>
      <c r="K15" s="428">
        <f t="shared" si="9"/>
        <v>504776.64762159984</v>
      </c>
      <c r="L15" s="428">
        <f t="shared" si="9"/>
        <v>592263.08872558211</v>
      </c>
      <c r="M15" s="428">
        <f t="shared" si="9"/>
        <v>670073.68143661297</v>
      </c>
      <c r="N15" s="428">
        <f t="shared" si="9"/>
        <v>778516.15422348445</v>
      </c>
      <c r="O15" s="428">
        <f t="shared" si="9"/>
        <v>918678.39604823873</v>
      </c>
      <c r="P15" s="428">
        <f t="shared" si="9"/>
        <v>1030652.3638895799</v>
      </c>
      <c r="Q15" s="428">
        <f t="shared" si="9"/>
        <v>1119702.2512073403</v>
      </c>
      <c r="R15" s="428">
        <f t="shared" si="9"/>
        <v>1219063.6042318598</v>
      </c>
      <c r="S15" s="428">
        <f t="shared" si="9"/>
        <v>1352412.1260379928</v>
      </c>
      <c r="T15" s="428">
        <f t="shared" si="9"/>
        <v>1503848.7144061455</v>
      </c>
      <c r="U15" s="438">
        <f t="shared" si="9"/>
        <v>1696470.0070206216</v>
      </c>
      <c r="V15" s="433">
        <f t="shared" ref="V15:AY15" si="10">IF(V$4="X",U15+V99,0)</f>
        <v>1836556.5127005598</v>
      </c>
      <c r="W15" s="433">
        <f t="shared" si="10"/>
        <v>1987344.8601529649</v>
      </c>
      <c r="X15" s="433">
        <f t="shared" si="10"/>
        <v>2097895.0041285115</v>
      </c>
      <c r="Y15" s="433">
        <f t="shared" si="10"/>
        <v>2185278.4442781243</v>
      </c>
      <c r="Z15" s="433">
        <f t="shared" si="10"/>
        <v>2272820.4228148926</v>
      </c>
      <c r="AA15" s="433">
        <f t="shared" si="10"/>
        <v>2363993.3011739426</v>
      </c>
      <c r="AB15" s="433">
        <f t="shared" si="10"/>
        <v>2434131.8466150425</v>
      </c>
      <c r="AC15" s="433">
        <f t="shared" si="10"/>
        <v>2514608.6270766007</v>
      </c>
      <c r="AD15" s="433">
        <f t="shared" si="10"/>
        <v>2604591.2147320444</v>
      </c>
      <c r="AE15" s="433">
        <f t="shared" si="10"/>
        <v>2725598.075124674</v>
      </c>
      <c r="AF15" s="433">
        <f t="shared" si="10"/>
        <v>2863843.2661330313</v>
      </c>
      <c r="AG15" s="466">
        <f t="shared" si="10"/>
        <v>2863843.2661330313</v>
      </c>
      <c r="AH15" s="466">
        <f t="shared" si="10"/>
        <v>2863843.2661330313</v>
      </c>
      <c r="AI15" s="466">
        <f t="shared" si="10"/>
        <v>2863843.2661330313</v>
      </c>
      <c r="AJ15" s="466">
        <f t="shared" si="10"/>
        <v>2863843.2661330313</v>
      </c>
      <c r="AK15" s="466">
        <f t="shared" si="10"/>
        <v>2863843.2661330313</v>
      </c>
      <c r="AL15" s="466">
        <f t="shared" si="10"/>
        <v>2863843.2661330313</v>
      </c>
      <c r="AM15" s="466">
        <f t="shared" si="10"/>
        <v>2863843.2661330313</v>
      </c>
      <c r="AN15" s="466">
        <f t="shared" si="10"/>
        <v>2863843.2661330313</v>
      </c>
      <c r="AO15" s="466">
        <f t="shared" si="10"/>
        <v>2863843.2661330313</v>
      </c>
      <c r="AP15" s="466">
        <f t="shared" si="10"/>
        <v>2863843.2661330313</v>
      </c>
      <c r="AQ15" s="466">
        <f t="shared" si="10"/>
        <v>2863843.2661330313</v>
      </c>
      <c r="AR15" s="466">
        <f t="shared" si="10"/>
        <v>2863843.2661330313</v>
      </c>
      <c r="AS15" s="466">
        <f t="shared" si="10"/>
        <v>2863843.2661330313</v>
      </c>
      <c r="AT15" s="466">
        <f t="shared" si="10"/>
        <v>2863843.2661330313</v>
      </c>
      <c r="AU15" s="466">
        <f t="shared" si="10"/>
        <v>2863843.2661330313</v>
      </c>
      <c r="AV15" s="466">
        <f t="shared" si="10"/>
        <v>2863843.2661330313</v>
      </c>
      <c r="AW15" s="466">
        <f t="shared" si="10"/>
        <v>2863843.2661330313</v>
      </c>
      <c r="AX15" s="466">
        <f t="shared" si="10"/>
        <v>2863843.2661330313</v>
      </c>
      <c r="AY15" s="466">
        <f t="shared" si="10"/>
        <v>2863843.2661330313</v>
      </c>
    </row>
    <row r="16" spans="1:52" x14ac:dyDescent="0.25">
      <c r="B16" s="49" t="s">
        <v>31</v>
      </c>
      <c r="C16" s="428">
        <f t="shared" ref="C16" si="11">C126</f>
        <v>0</v>
      </c>
      <c r="D16" s="428">
        <f t="shared" ref="D16:U16" si="12">C16+D126</f>
        <v>2525.187428672275</v>
      </c>
      <c r="E16" s="428">
        <f t="shared" si="12"/>
        <v>12344.7393347992</v>
      </c>
      <c r="F16" s="428">
        <f t="shared" si="12"/>
        <v>29608.461941236328</v>
      </c>
      <c r="G16" s="428">
        <f t="shared" si="12"/>
        <v>64728.979249387034</v>
      </c>
      <c r="H16" s="428">
        <f t="shared" si="12"/>
        <v>168386.09934277518</v>
      </c>
      <c r="I16" s="428">
        <f t="shared" si="12"/>
        <v>372102.98300273233</v>
      </c>
      <c r="J16" s="428">
        <f t="shared" si="12"/>
        <v>630628.38203980797</v>
      </c>
      <c r="K16" s="428">
        <f t="shared" si="12"/>
        <v>829495.51194831822</v>
      </c>
      <c r="L16" s="428">
        <f t="shared" si="12"/>
        <v>946771.63525824691</v>
      </c>
      <c r="M16" s="428">
        <f t="shared" si="12"/>
        <v>1077003.1620839855</v>
      </c>
      <c r="N16" s="428">
        <f t="shared" si="12"/>
        <v>1315439.6608346123</v>
      </c>
      <c r="O16" s="428">
        <f t="shared" si="12"/>
        <v>1641376.3379540902</v>
      </c>
      <c r="P16" s="428">
        <f t="shared" si="12"/>
        <v>1911640.2731846748</v>
      </c>
      <c r="Q16" s="428">
        <f t="shared" si="12"/>
        <v>2185253.3290414326</v>
      </c>
      <c r="R16" s="428">
        <f t="shared" si="12"/>
        <v>2421802.7636926812</v>
      </c>
      <c r="S16" s="428">
        <f t="shared" si="12"/>
        <v>2732242.8570446754</v>
      </c>
      <c r="T16" s="428">
        <f t="shared" si="12"/>
        <v>3554036.6227055867</v>
      </c>
      <c r="U16" s="438">
        <f t="shared" si="12"/>
        <v>4555528.2611154616</v>
      </c>
      <c r="V16" s="433">
        <f t="shared" ref="V16:AY16" si="13">IF(V$4="X",U16+V100,0)</f>
        <v>5405425.4692504751</v>
      </c>
      <c r="W16" s="433">
        <f t="shared" si="13"/>
        <v>5940374.0341396444</v>
      </c>
      <c r="X16" s="433">
        <f t="shared" si="13"/>
        <v>6185683.3148298189</v>
      </c>
      <c r="Y16" s="433">
        <f t="shared" si="13"/>
        <v>6427587.4748939313</v>
      </c>
      <c r="Z16" s="433">
        <f t="shared" si="13"/>
        <v>6724543.1773895836</v>
      </c>
      <c r="AA16" s="433">
        <f t="shared" si="13"/>
        <v>7033657.0535901263</v>
      </c>
      <c r="AB16" s="433">
        <f t="shared" si="13"/>
        <v>7286724.5347563047</v>
      </c>
      <c r="AC16" s="433">
        <f t="shared" si="13"/>
        <v>7532980.4171050033</v>
      </c>
      <c r="AD16" s="433">
        <f t="shared" si="13"/>
        <v>7747365.7938267114</v>
      </c>
      <c r="AE16" s="433">
        <f t="shared" si="13"/>
        <v>8030776.7047827169</v>
      </c>
      <c r="AF16" s="433">
        <f t="shared" si="13"/>
        <v>8787728.8519800846</v>
      </c>
      <c r="AG16" s="466">
        <f t="shared" si="13"/>
        <v>8787728.8519800846</v>
      </c>
      <c r="AH16" s="466">
        <f t="shared" si="13"/>
        <v>8787728.8519800846</v>
      </c>
      <c r="AI16" s="466">
        <f t="shared" si="13"/>
        <v>8787728.8519800846</v>
      </c>
      <c r="AJ16" s="466">
        <f t="shared" si="13"/>
        <v>8787728.8519800846</v>
      </c>
      <c r="AK16" s="466">
        <f t="shared" si="13"/>
        <v>8787728.8519800846</v>
      </c>
      <c r="AL16" s="466">
        <f t="shared" si="13"/>
        <v>8787728.8519800846</v>
      </c>
      <c r="AM16" s="466">
        <f t="shared" si="13"/>
        <v>8787728.8519800846</v>
      </c>
      <c r="AN16" s="466">
        <f t="shared" si="13"/>
        <v>8787728.8519800846</v>
      </c>
      <c r="AO16" s="466">
        <f t="shared" si="13"/>
        <v>8787728.8519800846</v>
      </c>
      <c r="AP16" s="466">
        <f t="shared" si="13"/>
        <v>8787728.8519800846</v>
      </c>
      <c r="AQ16" s="466">
        <f t="shared" si="13"/>
        <v>8787728.8519800846</v>
      </c>
      <c r="AR16" s="466">
        <f t="shared" si="13"/>
        <v>8787728.8519800846</v>
      </c>
      <c r="AS16" s="466">
        <f t="shared" si="13"/>
        <v>8787728.8519800846</v>
      </c>
      <c r="AT16" s="466">
        <f t="shared" si="13"/>
        <v>8787728.8519800846</v>
      </c>
      <c r="AU16" s="466">
        <f t="shared" si="13"/>
        <v>8787728.8519800846</v>
      </c>
      <c r="AV16" s="466">
        <f t="shared" si="13"/>
        <v>8787728.8519800846</v>
      </c>
      <c r="AW16" s="466">
        <f t="shared" si="13"/>
        <v>8787728.8519800846</v>
      </c>
      <c r="AX16" s="466">
        <f t="shared" si="13"/>
        <v>8787728.8519800846</v>
      </c>
      <c r="AY16" s="466">
        <f t="shared" si="13"/>
        <v>8787728.8519800846</v>
      </c>
    </row>
    <row r="17" spans="1:51" x14ac:dyDescent="0.25">
      <c r="B17" s="49" t="s">
        <v>32</v>
      </c>
      <c r="C17" s="428">
        <f t="shared" ref="C17" si="14">C127</f>
        <v>0</v>
      </c>
      <c r="D17" s="428">
        <f t="shared" ref="D17:U17" si="15">C17+D127</f>
        <v>316.37118657860549</v>
      </c>
      <c r="E17" s="428">
        <f t="shared" si="15"/>
        <v>3963.4179025072895</v>
      </c>
      <c r="F17" s="428">
        <f t="shared" si="15"/>
        <v>11464.381936925514</v>
      </c>
      <c r="G17" s="428">
        <f t="shared" si="15"/>
        <v>24787.877109290199</v>
      </c>
      <c r="H17" s="428">
        <f t="shared" si="15"/>
        <v>60077.289404658688</v>
      </c>
      <c r="I17" s="428">
        <f t="shared" si="15"/>
        <v>112905.62408145115</v>
      </c>
      <c r="J17" s="428">
        <f t="shared" si="15"/>
        <v>173117.57985073305</v>
      </c>
      <c r="K17" s="428">
        <f t="shared" si="15"/>
        <v>217693.76299165914</v>
      </c>
      <c r="L17" s="428">
        <f t="shared" si="15"/>
        <v>257419.58829788308</v>
      </c>
      <c r="M17" s="428">
        <f t="shared" si="15"/>
        <v>284297.05384332268</v>
      </c>
      <c r="N17" s="428">
        <f t="shared" si="15"/>
        <v>323191.61960263294</v>
      </c>
      <c r="O17" s="428">
        <f t="shared" si="15"/>
        <v>379038.51336236543</v>
      </c>
      <c r="P17" s="428">
        <f t="shared" si="15"/>
        <v>423523.44703516958</v>
      </c>
      <c r="Q17" s="428">
        <f t="shared" si="15"/>
        <v>468169.11688443192</v>
      </c>
      <c r="R17" s="428">
        <f t="shared" si="15"/>
        <v>510857.62958671397</v>
      </c>
      <c r="S17" s="428">
        <f t="shared" si="15"/>
        <v>570980.90854795871</v>
      </c>
      <c r="T17" s="428">
        <f t="shared" si="15"/>
        <v>728804.50826382055</v>
      </c>
      <c r="U17" s="438">
        <f t="shared" si="15"/>
        <v>918526.04708230135</v>
      </c>
      <c r="V17" s="433">
        <f t="shared" ref="V17:AY17" si="16">IF(V$4="X",U17+V101,0)</f>
        <v>1080573.1044363419</v>
      </c>
      <c r="W17" s="433">
        <f t="shared" si="16"/>
        <v>1181826.6079138685</v>
      </c>
      <c r="X17" s="433">
        <f t="shared" si="16"/>
        <v>1226826.2154833684</v>
      </c>
      <c r="Y17" s="433">
        <f t="shared" si="16"/>
        <v>1267064.0750628854</v>
      </c>
      <c r="Z17" s="433">
        <f t="shared" si="16"/>
        <v>1312629.2727873069</v>
      </c>
      <c r="AA17" s="433">
        <f t="shared" si="16"/>
        <v>1362474.5024747043</v>
      </c>
      <c r="AB17" s="433">
        <f t="shared" si="16"/>
        <v>1402404.2085440455</v>
      </c>
      <c r="AC17" s="433">
        <f t="shared" si="16"/>
        <v>1442686.0714524472</v>
      </c>
      <c r="AD17" s="433">
        <f t="shared" si="16"/>
        <v>1481312.5910292699</v>
      </c>
      <c r="AE17" s="433">
        <f t="shared" si="16"/>
        <v>1535957.2702180278</v>
      </c>
      <c r="AF17" s="433">
        <f t="shared" si="16"/>
        <v>1680662.621540681</v>
      </c>
      <c r="AG17" s="466">
        <f t="shared" si="16"/>
        <v>1680662.621540681</v>
      </c>
      <c r="AH17" s="466">
        <f t="shared" si="16"/>
        <v>1680662.621540681</v>
      </c>
      <c r="AI17" s="466">
        <f t="shared" si="16"/>
        <v>1680662.621540681</v>
      </c>
      <c r="AJ17" s="466">
        <f t="shared" si="16"/>
        <v>1680662.621540681</v>
      </c>
      <c r="AK17" s="466">
        <f t="shared" si="16"/>
        <v>1680662.621540681</v>
      </c>
      <c r="AL17" s="466">
        <f t="shared" si="16"/>
        <v>1680662.621540681</v>
      </c>
      <c r="AM17" s="466">
        <f t="shared" si="16"/>
        <v>1680662.621540681</v>
      </c>
      <c r="AN17" s="466">
        <f t="shared" si="16"/>
        <v>1680662.621540681</v>
      </c>
      <c r="AO17" s="466">
        <f t="shared" si="16"/>
        <v>1680662.621540681</v>
      </c>
      <c r="AP17" s="466">
        <f t="shared" si="16"/>
        <v>1680662.621540681</v>
      </c>
      <c r="AQ17" s="466">
        <f t="shared" si="16"/>
        <v>1680662.621540681</v>
      </c>
      <c r="AR17" s="466">
        <f t="shared" si="16"/>
        <v>1680662.621540681</v>
      </c>
      <c r="AS17" s="466">
        <f t="shared" si="16"/>
        <v>1680662.621540681</v>
      </c>
      <c r="AT17" s="466">
        <f t="shared" si="16"/>
        <v>1680662.621540681</v>
      </c>
      <c r="AU17" s="466">
        <f t="shared" si="16"/>
        <v>1680662.621540681</v>
      </c>
      <c r="AV17" s="466">
        <f t="shared" si="16"/>
        <v>1680662.621540681</v>
      </c>
      <c r="AW17" s="466">
        <f t="shared" si="16"/>
        <v>1680662.621540681</v>
      </c>
      <c r="AX17" s="466">
        <f t="shared" si="16"/>
        <v>1680662.621540681</v>
      </c>
      <c r="AY17" s="466">
        <f t="shared" si="16"/>
        <v>1680662.621540681</v>
      </c>
    </row>
    <row r="18" spans="1:51" ht="15.75" thickBot="1" x14ac:dyDescent="0.3">
      <c r="B18" s="29" t="s">
        <v>33</v>
      </c>
      <c r="C18" s="429">
        <f t="shared" ref="C18" si="17">C128</f>
        <v>0</v>
      </c>
      <c r="D18" s="429">
        <f t="shared" ref="D18:U18" si="18">C18+D128</f>
        <v>81.833160074432854</v>
      </c>
      <c r="E18" s="429">
        <f t="shared" si="18"/>
        <v>539.26017268208557</v>
      </c>
      <c r="F18" s="429">
        <f t="shared" si="18"/>
        <v>1316.8363035093398</v>
      </c>
      <c r="G18" s="429">
        <f t="shared" si="18"/>
        <v>2444.8295092238977</v>
      </c>
      <c r="H18" s="429">
        <f t="shared" si="18"/>
        <v>5341.0951572476333</v>
      </c>
      <c r="I18" s="429">
        <f t="shared" si="18"/>
        <v>10311.918467029673</v>
      </c>
      <c r="J18" s="429">
        <f t="shared" si="18"/>
        <v>15791.686977870027</v>
      </c>
      <c r="K18" s="429">
        <f t="shared" si="18"/>
        <v>20474.754655141725</v>
      </c>
      <c r="L18" s="429">
        <f t="shared" si="18"/>
        <v>24292.181573676349</v>
      </c>
      <c r="M18" s="429">
        <f t="shared" si="18"/>
        <v>27747.629343710665</v>
      </c>
      <c r="N18" s="429">
        <f t="shared" si="18"/>
        <v>31859.338753410655</v>
      </c>
      <c r="O18" s="429">
        <f t="shared" si="18"/>
        <v>36145.605632590392</v>
      </c>
      <c r="P18" s="429">
        <f t="shared" si="18"/>
        <v>39707.099928450181</v>
      </c>
      <c r="Q18" s="429">
        <f t="shared" si="18"/>
        <v>42919.449325182934</v>
      </c>
      <c r="R18" s="429">
        <f t="shared" si="18"/>
        <v>46248.980480620732</v>
      </c>
      <c r="S18" s="429">
        <f t="shared" si="18"/>
        <v>51372.912312633824</v>
      </c>
      <c r="T18" s="429">
        <f t="shared" si="18"/>
        <v>64237.646157523253</v>
      </c>
      <c r="U18" s="439">
        <f t="shared" si="18"/>
        <v>78647.749975651765</v>
      </c>
      <c r="V18" s="434">
        <f t="shared" ref="V18:AY18" si="19">IF(V$4="X",U18+V102,0)</f>
        <v>91886.046418051468</v>
      </c>
      <c r="W18" s="434">
        <f t="shared" si="19"/>
        <v>101109.98159899052</v>
      </c>
      <c r="X18" s="434">
        <f t="shared" si="19"/>
        <v>105469.7886340324</v>
      </c>
      <c r="Y18" s="434">
        <f t="shared" si="19"/>
        <v>108799.50252781615</v>
      </c>
      <c r="Z18" s="434">
        <f t="shared" si="19"/>
        <v>112157.29919014125</v>
      </c>
      <c r="AA18" s="434">
        <f t="shared" si="19"/>
        <v>115542.12766418395</v>
      </c>
      <c r="AB18" s="434">
        <f t="shared" si="19"/>
        <v>118249.83377024328</v>
      </c>
      <c r="AC18" s="434">
        <f t="shared" si="19"/>
        <v>121332.28852705978</v>
      </c>
      <c r="AD18" s="434">
        <f t="shared" si="19"/>
        <v>124488.59255170074</v>
      </c>
      <c r="AE18" s="434">
        <f t="shared" si="19"/>
        <v>129289.56525916839</v>
      </c>
      <c r="AF18" s="434">
        <f t="shared" si="19"/>
        <v>141161.75107072</v>
      </c>
      <c r="AG18" s="472">
        <f t="shared" si="19"/>
        <v>141161.75107072</v>
      </c>
      <c r="AH18" s="472">
        <f t="shared" si="19"/>
        <v>141161.75107072</v>
      </c>
      <c r="AI18" s="472">
        <f t="shared" si="19"/>
        <v>141161.75107072</v>
      </c>
      <c r="AJ18" s="472">
        <f t="shared" si="19"/>
        <v>141161.75107072</v>
      </c>
      <c r="AK18" s="472">
        <f t="shared" si="19"/>
        <v>141161.75107072</v>
      </c>
      <c r="AL18" s="472">
        <f t="shared" si="19"/>
        <v>141161.75107072</v>
      </c>
      <c r="AM18" s="472">
        <f t="shared" si="19"/>
        <v>141161.75107072</v>
      </c>
      <c r="AN18" s="472">
        <f t="shared" si="19"/>
        <v>141161.75107072</v>
      </c>
      <c r="AO18" s="472">
        <f t="shared" si="19"/>
        <v>141161.75107072</v>
      </c>
      <c r="AP18" s="472">
        <f t="shared" si="19"/>
        <v>141161.75107072</v>
      </c>
      <c r="AQ18" s="472">
        <f t="shared" si="19"/>
        <v>141161.75107072</v>
      </c>
      <c r="AR18" s="472">
        <f t="shared" si="19"/>
        <v>141161.75107072</v>
      </c>
      <c r="AS18" s="472">
        <f t="shared" si="19"/>
        <v>141161.75107072</v>
      </c>
      <c r="AT18" s="472">
        <f t="shared" si="19"/>
        <v>141161.75107072</v>
      </c>
      <c r="AU18" s="472">
        <f t="shared" si="19"/>
        <v>141161.75107072</v>
      </c>
      <c r="AV18" s="472">
        <f t="shared" si="19"/>
        <v>141161.75107072</v>
      </c>
      <c r="AW18" s="472">
        <f t="shared" si="19"/>
        <v>141161.75107072</v>
      </c>
      <c r="AX18" s="472">
        <f t="shared" si="19"/>
        <v>141161.75107072</v>
      </c>
      <c r="AY18" s="472">
        <f t="shared" si="19"/>
        <v>141161.75107072</v>
      </c>
    </row>
    <row r="19" spans="1:51" ht="15.75" thickBot="1" x14ac:dyDescent="0.3">
      <c r="A19" s="1"/>
      <c r="B19" s="50" t="s">
        <v>34</v>
      </c>
      <c r="C19" s="51">
        <f>SUM(C14:C18)</f>
        <v>6984.8640658954737</v>
      </c>
      <c r="D19" s="42">
        <f t="shared" ref="D19:AY19" si="20">SUM(D14:D18)</f>
        <v>43338.872992912366</v>
      </c>
      <c r="E19" s="42">
        <f t="shared" si="20"/>
        <v>139991.12738821527</v>
      </c>
      <c r="F19" s="42">
        <f t="shared" si="20"/>
        <v>278481.98378055735</v>
      </c>
      <c r="G19" s="42">
        <f t="shared" si="20"/>
        <v>498121.65433542145</v>
      </c>
      <c r="H19" s="42">
        <f t="shared" si="20"/>
        <v>1194605.7489980154</v>
      </c>
      <c r="I19" s="42">
        <f t="shared" si="20"/>
        <v>2298282.3890734753</v>
      </c>
      <c r="J19" s="42">
        <f t="shared" si="20"/>
        <v>3579268.6510871984</v>
      </c>
      <c r="K19" s="42">
        <f t="shared" si="20"/>
        <v>4594005.8656494701</v>
      </c>
      <c r="L19" s="42">
        <f t="shared" si="20"/>
        <v>5097970.5425347462</v>
      </c>
      <c r="M19" s="42">
        <f t="shared" si="20"/>
        <v>5672198.0609945841</v>
      </c>
      <c r="N19" s="42">
        <f t="shared" si="20"/>
        <v>6551217.032760378</v>
      </c>
      <c r="O19" s="42">
        <f t="shared" si="20"/>
        <v>7640140.7277872916</v>
      </c>
      <c r="P19" s="42">
        <f t="shared" si="20"/>
        <v>8570058.9983119462</v>
      </c>
      <c r="Q19" s="42">
        <f t="shared" si="20"/>
        <v>9409823.1982971597</v>
      </c>
      <c r="R19" s="42">
        <f t="shared" si="20"/>
        <v>10172720.013225529</v>
      </c>
      <c r="S19" s="42">
        <f t="shared" si="20"/>
        <v>11102568.896638764</v>
      </c>
      <c r="T19" s="42">
        <f t="shared" si="20"/>
        <v>13456667.418783529</v>
      </c>
      <c r="U19" s="404">
        <f t="shared" si="20"/>
        <v>16289052.129223123</v>
      </c>
      <c r="V19" s="51">
        <f t="shared" si="20"/>
        <v>18745216.047033772</v>
      </c>
      <c r="W19" s="42">
        <f t="shared" si="20"/>
        <v>20469054.279123727</v>
      </c>
      <c r="X19" s="42">
        <f t="shared" si="20"/>
        <v>21246851.701267309</v>
      </c>
      <c r="Y19" s="42">
        <f t="shared" si="20"/>
        <v>22028024.42864152</v>
      </c>
      <c r="Z19" s="42">
        <f t="shared" si="20"/>
        <v>22933148.220174212</v>
      </c>
      <c r="AA19" s="42">
        <f t="shared" si="20"/>
        <v>23857797.610680737</v>
      </c>
      <c r="AB19" s="42">
        <f t="shared" si="20"/>
        <v>24634878.448364567</v>
      </c>
      <c r="AC19" s="42">
        <f t="shared" si="20"/>
        <v>25414102.655503891</v>
      </c>
      <c r="AD19" s="42">
        <f t="shared" si="20"/>
        <v>26123659.111310251</v>
      </c>
      <c r="AE19" s="42">
        <f t="shared" si="20"/>
        <v>26984342.039695207</v>
      </c>
      <c r="AF19" s="42">
        <f t="shared" si="20"/>
        <v>29149174.046084311</v>
      </c>
      <c r="AG19" s="473">
        <f t="shared" si="20"/>
        <v>29149174.046084311</v>
      </c>
      <c r="AH19" s="473">
        <f t="shared" si="20"/>
        <v>29149174.046084311</v>
      </c>
      <c r="AI19" s="473">
        <f t="shared" si="20"/>
        <v>29149174.046084311</v>
      </c>
      <c r="AJ19" s="473">
        <f t="shared" si="20"/>
        <v>29149174.046084311</v>
      </c>
      <c r="AK19" s="473">
        <f t="shared" si="20"/>
        <v>29149174.046084311</v>
      </c>
      <c r="AL19" s="473">
        <f t="shared" si="20"/>
        <v>29149174.046084311</v>
      </c>
      <c r="AM19" s="473">
        <f t="shared" si="20"/>
        <v>29149174.046084311</v>
      </c>
      <c r="AN19" s="473">
        <f t="shared" si="20"/>
        <v>29149174.046084311</v>
      </c>
      <c r="AO19" s="473">
        <f t="shared" si="20"/>
        <v>29149174.046084311</v>
      </c>
      <c r="AP19" s="473">
        <f t="shared" si="20"/>
        <v>29149174.046084311</v>
      </c>
      <c r="AQ19" s="473">
        <f t="shared" si="20"/>
        <v>29149174.046084311</v>
      </c>
      <c r="AR19" s="473">
        <f t="shared" si="20"/>
        <v>29149174.046084311</v>
      </c>
      <c r="AS19" s="473">
        <f t="shared" si="20"/>
        <v>29149174.046084311</v>
      </c>
      <c r="AT19" s="473">
        <f t="shared" si="20"/>
        <v>29149174.046084311</v>
      </c>
      <c r="AU19" s="473">
        <f t="shared" si="20"/>
        <v>29149174.046084311</v>
      </c>
      <c r="AV19" s="473">
        <f t="shared" si="20"/>
        <v>29149174.046084311</v>
      </c>
      <c r="AW19" s="473">
        <f t="shared" si="20"/>
        <v>29149174.046084311</v>
      </c>
      <c r="AX19" s="473">
        <f t="shared" si="20"/>
        <v>29149174.046084311</v>
      </c>
      <c r="AY19" s="473">
        <f t="shared" si="20"/>
        <v>29149174.046084311</v>
      </c>
    </row>
    <row r="20" spans="1:51" ht="15.75" thickBot="1" x14ac:dyDescent="0.3">
      <c r="B20" s="140"/>
      <c r="U20" s="405"/>
      <c r="AG20" s="474"/>
      <c r="AH20" s="474"/>
      <c r="AI20" s="474"/>
      <c r="AJ20" s="474"/>
      <c r="AK20" s="474"/>
      <c r="AL20" s="474"/>
      <c r="AM20" s="474"/>
      <c r="AN20" s="474"/>
      <c r="AO20" s="474"/>
      <c r="AP20" s="474"/>
      <c r="AQ20" s="474"/>
      <c r="AR20" s="474"/>
      <c r="AS20" s="474"/>
      <c r="AT20" s="474"/>
      <c r="AU20" s="474"/>
      <c r="AV20" s="474"/>
      <c r="AW20" s="474"/>
      <c r="AX20" s="474"/>
      <c r="AY20" s="474"/>
    </row>
    <row r="21" spans="1:51" ht="15.75" thickBot="1" x14ac:dyDescent="0.3">
      <c r="B21" s="148" t="s">
        <v>170</v>
      </c>
      <c r="C21" s="134">
        <f>C13</f>
        <v>44197</v>
      </c>
      <c r="D21" s="147">
        <f>D5</f>
        <v>44228</v>
      </c>
      <c r="E21" s="147">
        <f t="shared" ref="E21:AY21" si="21">E5</f>
        <v>44256</v>
      </c>
      <c r="F21" s="147">
        <f t="shared" si="21"/>
        <v>44287</v>
      </c>
      <c r="G21" s="147">
        <f t="shared" si="21"/>
        <v>44317</v>
      </c>
      <c r="H21" s="147">
        <f t="shared" si="21"/>
        <v>44348</v>
      </c>
      <c r="I21" s="147">
        <f t="shared" si="21"/>
        <v>44378</v>
      </c>
      <c r="J21" s="147">
        <f t="shared" si="21"/>
        <v>44409</v>
      </c>
      <c r="K21" s="147">
        <f t="shared" si="21"/>
        <v>44440</v>
      </c>
      <c r="L21" s="147">
        <f t="shared" si="21"/>
        <v>44470</v>
      </c>
      <c r="M21" s="147">
        <f t="shared" si="21"/>
        <v>44501</v>
      </c>
      <c r="N21" s="147">
        <f t="shared" si="21"/>
        <v>44531</v>
      </c>
      <c r="O21" s="147">
        <f t="shared" si="21"/>
        <v>44562</v>
      </c>
      <c r="P21" s="147">
        <f t="shared" si="21"/>
        <v>44593</v>
      </c>
      <c r="Q21" s="147">
        <f t="shared" si="21"/>
        <v>44621</v>
      </c>
      <c r="R21" s="147">
        <f t="shared" si="21"/>
        <v>44652</v>
      </c>
      <c r="S21" s="147">
        <f t="shared" si="21"/>
        <v>44682</v>
      </c>
      <c r="T21" s="147">
        <f t="shared" si="21"/>
        <v>44713</v>
      </c>
      <c r="U21" s="403">
        <f t="shared" si="21"/>
        <v>44743</v>
      </c>
      <c r="V21" s="396">
        <f t="shared" si="21"/>
        <v>44774</v>
      </c>
      <c r="W21" s="147">
        <f t="shared" si="21"/>
        <v>44805</v>
      </c>
      <c r="X21" s="147">
        <f t="shared" si="21"/>
        <v>44835</v>
      </c>
      <c r="Y21" s="147">
        <f t="shared" si="21"/>
        <v>44866</v>
      </c>
      <c r="Z21" s="147">
        <f t="shared" si="21"/>
        <v>44896</v>
      </c>
      <c r="AA21" s="147">
        <f t="shared" si="21"/>
        <v>44927</v>
      </c>
      <c r="AB21" s="147">
        <f t="shared" si="21"/>
        <v>44958</v>
      </c>
      <c r="AC21" s="147">
        <f t="shared" si="21"/>
        <v>44986</v>
      </c>
      <c r="AD21" s="147">
        <f t="shared" si="21"/>
        <v>45017</v>
      </c>
      <c r="AE21" s="147">
        <f t="shared" si="21"/>
        <v>45047</v>
      </c>
      <c r="AF21" s="147">
        <f t="shared" si="21"/>
        <v>45078</v>
      </c>
      <c r="AG21" s="470">
        <f t="shared" si="21"/>
        <v>45108</v>
      </c>
      <c r="AH21" s="470">
        <f t="shared" si="21"/>
        <v>45139</v>
      </c>
      <c r="AI21" s="470">
        <f t="shared" si="21"/>
        <v>45170</v>
      </c>
      <c r="AJ21" s="470">
        <f t="shared" si="21"/>
        <v>45200</v>
      </c>
      <c r="AK21" s="470">
        <f t="shared" si="21"/>
        <v>45231</v>
      </c>
      <c r="AL21" s="470">
        <f t="shared" si="21"/>
        <v>45261</v>
      </c>
      <c r="AM21" s="470">
        <f t="shared" si="21"/>
        <v>45292</v>
      </c>
      <c r="AN21" s="470">
        <f t="shared" si="21"/>
        <v>45323</v>
      </c>
      <c r="AO21" s="470">
        <f t="shared" si="21"/>
        <v>45352</v>
      </c>
      <c r="AP21" s="470">
        <f t="shared" si="21"/>
        <v>45383</v>
      </c>
      <c r="AQ21" s="470">
        <f t="shared" si="21"/>
        <v>45413</v>
      </c>
      <c r="AR21" s="470">
        <f t="shared" si="21"/>
        <v>45444</v>
      </c>
      <c r="AS21" s="470">
        <f t="shared" si="21"/>
        <v>45474</v>
      </c>
      <c r="AT21" s="470">
        <f t="shared" si="21"/>
        <v>45505</v>
      </c>
      <c r="AU21" s="470">
        <f t="shared" si="21"/>
        <v>45536</v>
      </c>
      <c r="AV21" s="470">
        <f t="shared" si="21"/>
        <v>45566</v>
      </c>
      <c r="AW21" s="470">
        <f t="shared" si="21"/>
        <v>45597</v>
      </c>
      <c r="AX21" s="470">
        <f t="shared" si="21"/>
        <v>45627</v>
      </c>
      <c r="AY21" s="470">
        <f t="shared" si="21"/>
        <v>45658</v>
      </c>
    </row>
    <row r="22" spans="1:51" x14ac:dyDescent="0.25">
      <c r="B22" s="54" t="s">
        <v>29</v>
      </c>
      <c r="C22" s="430">
        <f>C132</f>
        <v>644.89990357583793</v>
      </c>
      <c r="D22" s="430">
        <f>C22+D132</f>
        <v>3425.8916993026633</v>
      </c>
      <c r="E22" s="430">
        <f t="shared" ref="E22:U22" si="22">D22+E132</f>
        <v>8471.2206436220622</v>
      </c>
      <c r="F22" s="430">
        <f t="shared" si="22"/>
        <v>12940.9966701745</v>
      </c>
      <c r="G22" s="430">
        <f t="shared" si="22"/>
        <v>17948.195673981718</v>
      </c>
      <c r="H22" s="430">
        <f t="shared" si="22"/>
        <v>35232.598178059954</v>
      </c>
      <c r="I22" s="430">
        <f t="shared" si="22"/>
        <v>65232.948911940257</v>
      </c>
      <c r="J22" s="430">
        <f t="shared" si="22"/>
        <v>105429.4957894792</v>
      </c>
      <c r="K22" s="430">
        <f t="shared" si="22"/>
        <v>140973.70106805701</v>
      </c>
      <c r="L22" s="430">
        <f t="shared" si="22"/>
        <v>159579.80580539748</v>
      </c>
      <c r="M22" s="430">
        <f t="shared" si="22"/>
        <v>190822.46897679591</v>
      </c>
      <c r="N22" s="430">
        <f t="shared" si="22"/>
        <v>243105.28749160148</v>
      </c>
      <c r="O22" s="430">
        <f t="shared" si="22"/>
        <v>301195.55502762203</v>
      </c>
      <c r="P22" s="430">
        <f t="shared" si="22"/>
        <v>352075.04965617217</v>
      </c>
      <c r="Q22" s="430">
        <f t="shared" si="22"/>
        <v>395207.61296092125</v>
      </c>
      <c r="R22" s="430">
        <f t="shared" si="22"/>
        <v>426258.0731801184</v>
      </c>
      <c r="S22" s="430">
        <f t="shared" si="22"/>
        <v>454578.30141526379</v>
      </c>
      <c r="T22" s="430">
        <f t="shared" si="22"/>
        <v>528156.35667814012</v>
      </c>
      <c r="U22" s="440">
        <f t="shared" si="22"/>
        <v>613249.56240982574</v>
      </c>
      <c r="V22" s="432">
        <f>IF(V$4="X",U22+V106,0)</f>
        <v>676969.12995120184</v>
      </c>
      <c r="W22" s="432">
        <f t="shared" ref="W22:AY22" si="23">IF(W$4="X",V22+W106,0)</f>
        <v>722417.61204815493</v>
      </c>
      <c r="X22" s="432">
        <f t="shared" si="23"/>
        <v>745133.57051757304</v>
      </c>
      <c r="Y22" s="432">
        <f t="shared" si="23"/>
        <v>776931.28464525903</v>
      </c>
      <c r="Z22" s="432">
        <f t="shared" si="23"/>
        <v>822192.7243415839</v>
      </c>
      <c r="AA22" s="432">
        <f t="shared" si="23"/>
        <v>867658.7887336635</v>
      </c>
      <c r="AB22" s="432">
        <f t="shared" si="23"/>
        <v>906639.71808733186</v>
      </c>
      <c r="AC22" s="432">
        <f t="shared" si="23"/>
        <v>940199.09310635412</v>
      </c>
      <c r="AD22" s="432">
        <f t="shared" si="23"/>
        <v>962951.22354805144</v>
      </c>
      <c r="AE22" s="432">
        <f t="shared" si="23"/>
        <v>983014.70554703299</v>
      </c>
      <c r="AF22" s="432">
        <f t="shared" si="23"/>
        <v>1038255.1247012489</v>
      </c>
      <c r="AG22" s="471">
        <f t="shared" si="23"/>
        <v>1038255.1247012489</v>
      </c>
      <c r="AH22" s="471">
        <f t="shared" si="23"/>
        <v>1038255.1247012489</v>
      </c>
      <c r="AI22" s="471">
        <f t="shared" si="23"/>
        <v>1038255.1247012489</v>
      </c>
      <c r="AJ22" s="471">
        <f t="shared" si="23"/>
        <v>1038255.1247012489</v>
      </c>
      <c r="AK22" s="471">
        <f t="shared" si="23"/>
        <v>1038255.1247012489</v>
      </c>
      <c r="AL22" s="471">
        <f t="shared" si="23"/>
        <v>1038255.1247012489</v>
      </c>
      <c r="AM22" s="471">
        <f t="shared" si="23"/>
        <v>1038255.1247012489</v>
      </c>
      <c r="AN22" s="471">
        <f t="shared" si="23"/>
        <v>1038255.1247012489</v>
      </c>
      <c r="AO22" s="471">
        <f t="shared" si="23"/>
        <v>1038255.1247012489</v>
      </c>
      <c r="AP22" s="471">
        <f t="shared" si="23"/>
        <v>1038255.1247012489</v>
      </c>
      <c r="AQ22" s="471">
        <f t="shared" si="23"/>
        <v>1038255.1247012489</v>
      </c>
      <c r="AR22" s="471">
        <f t="shared" si="23"/>
        <v>1038255.1247012489</v>
      </c>
      <c r="AS22" s="471">
        <f t="shared" si="23"/>
        <v>1038255.1247012489</v>
      </c>
      <c r="AT22" s="471">
        <f t="shared" si="23"/>
        <v>1038255.1247012489</v>
      </c>
      <c r="AU22" s="471">
        <f t="shared" si="23"/>
        <v>1038255.1247012489</v>
      </c>
      <c r="AV22" s="471">
        <f t="shared" si="23"/>
        <v>1038255.1247012489</v>
      </c>
      <c r="AW22" s="471">
        <f t="shared" si="23"/>
        <v>1038255.1247012489</v>
      </c>
      <c r="AX22" s="471">
        <f t="shared" si="23"/>
        <v>1038255.1247012489</v>
      </c>
      <c r="AY22" s="471">
        <f t="shared" si="23"/>
        <v>1038255.1247012489</v>
      </c>
    </row>
    <row r="23" spans="1:51" x14ac:dyDescent="0.25">
      <c r="B23" s="49" t="s">
        <v>30</v>
      </c>
      <c r="C23" s="428">
        <f t="shared" ref="C23" si="24">C133</f>
        <v>154.89239588556262</v>
      </c>
      <c r="D23" s="428">
        <f t="shared" ref="D23:U23" si="25">C23+D133</f>
        <v>590.76880279899569</v>
      </c>
      <c r="E23" s="428">
        <f t="shared" si="25"/>
        <v>1283.9827012860385</v>
      </c>
      <c r="F23" s="428">
        <f t="shared" si="25"/>
        <v>2260.2821826490153</v>
      </c>
      <c r="G23" s="428">
        <f t="shared" si="25"/>
        <v>3992.8598036945004</v>
      </c>
      <c r="H23" s="428">
        <f t="shared" si="25"/>
        <v>6530.8484936588666</v>
      </c>
      <c r="I23" s="428">
        <f t="shared" si="25"/>
        <v>10197.413357891051</v>
      </c>
      <c r="J23" s="428">
        <f t="shared" si="25"/>
        <v>13259.150961917225</v>
      </c>
      <c r="K23" s="428">
        <f t="shared" si="25"/>
        <v>17434.799986981023</v>
      </c>
      <c r="L23" s="428">
        <f t="shared" si="25"/>
        <v>21350.535895442132</v>
      </c>
      <c r="M23" s="428">
        <f t="shared" si="25"/>
        <v>24836.986159578224</v>
      </c>
      <c r="N23" s="428">
        <f t="shared" si="25"/>
        <v>28589.596506431997</v>
      </c>
      <c r="O23" s="428">
        <f t="shared" si="25"/>
        <v>32653.051212167746</v>
      </c>
      <c r="P23" s="428">
        <f t="shared" si="25"/>
        <v>35890.476593551</v>
      </c>
      <c r="Q23" s="428">
        <f t="shared" si="25"/>
        <v>38045.834264917037</v>
      </c>
      <c r="R23" s="428">
        <f t="shared" si="25"/>
        <v>40371.775269270758</v>
      </c>
      <c r="S23" s="428">
        <f t="shared" si="25"/>
        <v>43425.807067141563</v>
      </c>
      <c r="T23" s="428">
        <f t="shared" si="25"/>
        <v>47018.89084363867</v>
      </c>
      <c r="U23" s="438">
        <f t="shared" si="25"/>
        <v>51598.690729261492</v>
      </c>
      <c r="V23" s="433">
        <f t="shared" ref="V23:AY23" si="26">IF(V$4="X",U23+V107,0)</f>
        <v>53644.50584217452</v>
      </c>
      <c r="W23" s="433">
        <f t="shared" si="26"/>
        <v>55920.399723619899</v>
      </c>
      <c r="X23" s="433">
        <f t="shared" si="26"/>
        <v>57627.809784356272</v>
      </c>
      <c r="Y23" s="433">
        <f t="shared" si="26"/>
        <v>59074.441380964774</v>
      </c>
      <c r="Z23" s="433">
        <f t="shared" si="26"/>
        <v>60575.45533616608</v>
      </c>
      <c r="AA23" s="433">
        <f t="shared" si="26"/>
        <v>62113.573668609934</v>
      </c>
      <c r="AB23" s="433">
        <f t="shared" si="26"/>
        <v>63314.523330975964</v>
      </c>
      <c r="AC23" s="433">
        <f t="shared" si="26"/>
        <v>64509.8389069642</v>
      </c>
      <c r="AD23" s="433">
        <f t="shared" si="26"/>
        <v>65794.832042934766</v>
      </c>
      <c r="AE23" s="433">
        <f t="shared" si="26"/>
        <v>67472.651316820993</v>
      </c>
      <c r="AF23" s="433">
        <f t="shared" si="26"/>
        <v>69461.657116264614</v>
      </c>
      <c r="AG23" s="466">
        <f t="shared" si="26"/>
        <v>69461.657116264614</v>
      </c>
      <c r="AH23" s="466">
        <f t="shared" si="26"/>
        <v>69461.657116264614</v>
      </c>
      <c r="AI23" s="466">
        <f t="shared" si="26"/>
        <v>69461.657116264614</v>
      </c>
      <c r="AJ23" s="466">
        <f t="shared" si="26"/>
        <v>69461.657116264614</v>
      </c>
      <c r="AK23" s="466">
        <f t="shared" si="26"/>
        <v>69461.657116264614</v>
      </c>
      <c r="AL23" s="466">
        <f t="shared" si="26"/>
        <v>69461.657116264614</v>
      </c>
      <c r="AM23" s="466">
        <f t="shared" si="26"/>
        <v>69461.657116264614</v>
      </c>
      <c r="AN23" s="466">
        <f t="shared" si="26"/>
        <v>69461.657116264614</v>
      </c>
      <c r="AO23" s="466">
        <f t="shared" si="26"/>
        <v>69461.657116264614</v>
      </c>
      <c r="AP23" s="466">
        <f t="shared" si="26"/>
        <v>69461.657116264614</v>
      </c>
      <c r="AQ23" s="466">
        <f t="shared" si="26"/>
        <v>69461.657116264614</v>
      </c>
      <c r="AR23" s="466">
        <f t="shared" si="26"/>
        <v>69461.657116264614</v>
      </c>
      <c r="AS23" s="466">
        <f t="shared" si="26"/>
        <v>69461.657116264614</v>
      </c>
      <c r="AT23" s="466">
        <f t="shared" si="26"/>
        <v>69461.657116264614</v>
      </c>
      <c r="AU23" s="466">
        <f t="shared" si="26"/>
        <v>69461.657116264614</v>
      </c>
      <c r="AV23" s="466">
        <f t="shared" si="26"/>
        <v>69461.657116264614</v>
      </c>
      <c r="AW23" s="466">
        <f t="shared" si="26"/>
        <v>69461.657116264614</v>
      </c>
      <c r="AX23" s="466">
        <f t="shared" si="26"/>
        <v>69461.657116264614</v>
      </c>
      <c r="AY23" s="466">
        <f t="shared" si="26"/>
        <v>69461.657116264614</v>
      </c>
    </row>
    <row r="24" spans="1:51" x14ac:dyDescent="0.25">
      <c r="B24" s="49" t="s">
        <v>31</v>
      </c>
      <c r="C24" s="428">
        <f t="shared" ref="C24" si="27">C134</f>
        <v>0</v>
      </c>
      <c r="D24" s="428">
        <f t="shared" ref="D24:U24" si="28">C24+D134</f>
        <v>0</v>
      </c>
      <c r="E24" s="428">
        <f t="shared" si="28"/>
        <v>0</v>
      </c>
      <c r="F24" s="428">
        <f t="shared" si="28"/>
        <v>0</v>
      </c>
      <c r="G24" s="428">
        <f t="shared" si="28"/>
        <v>0</v>
      </c>
      <c r="H24" s="428">
        <f t="shared" si="28"/>
        <v>0</v>
      </c>
      <c r="I24" s="428">
        <f t="shared" si="28"/>
        <v>129.48577944145998</v>
      </c>
      <c r="J24" s="428">
        <f t="shared" si="28"/>
        <v>735.39843797733988</v>
      </c>
      <c r="K24" s="428">
        <f t="shared" si="28"/>
        <v>1901.0854089964887</v>
      </c>
      <c r="L24" s="428">
        <f t="shared" si="28"/>
        <v>2914.0367629339294</v>
      </c>
      <c r="M24" s="428">
        <f t="shared" si="28"/>
        <v>3853.5838727244795</v>
      </c>
      <c r="N24" s="428">
        <f t="shared" si="28"/>
        <v>4795.2843140356163</v>
      </c>
      <c r="O24" s="428">
        <f t="shared" si="28"/>
        <v>5849.5638021972209</v>
      </c>
      <c r="P24" s="428">
        <f t="shared" si="28"/>
        <v>6671.8037535560579</v>
      </c>
      <c r="Q24" s="428">
        <f t="shared" si="28"/>
        <v>7704.3364477602381</v>
      </c>
      <c r="R24" s="428">
        <f t="shared" si="28"/>
        <v>8766.0698651323146</v>
      </c>
      <c r="S24" s="428">
        <f t="shared" si="28"/>
        <v>10134.412002270725</v>
      </c>
      <c r="T24" s="428">
        <f t="shared" si="28"/>
        <v>12191.332225501183</v>
      </c>
      <c r="U24" s="438">
        <f t="shared" si="28"/>
        <v>14652.714547619429</v>
      </c>
      <c r="V24" s="433">
        <f t="shared" ref="V24:AY24" si="29">IF(V$4="X",U24+V108,0)</f>
        <v>18849.638653915739</v>
      </c>
      <c r="W24" s="433">
        <f t="shared" si="29"/>
        <v>22432.7210176636</v>
      </c>
      <c r="X24" s="433">
        <f t="shared" si="29"/>
        <v>24462.039845736741</v>
      </c>
      <c r="Y24" s="433">
        <f t="shared" si="29"/>
        <v>26097.845826965651</v>
      </c>
      <c r="Z24" s="433">
        <f t="shared" si="29"/>
        <v>27793.670018521552</v>
      </c>
      <c r="AA24" s="433">
        <f t="shared" si="29"/>
        <v>29621.099599274687</v>
      </c>
      <c r="AB24" s="433">
        <f t="shared" si="29"/>
        <v>31041.197392696769</v>
      </c>
      <c r="AC24" s="433">
        <f t="shared" si="29"/>
        <v>32612.73515608209</v>
      </c>
      <c r="AD24" s="433">
        <f t="shared" si="29"/>
        <v>34261.302834484159</v>
      </c>
      <c r="AE24" s="433">
        <f t="shared" si="29"/>
        <v>36474.140113363319</v>
      </c>
      <c r="AF24" s="433">
        <f t="shared" si="29"/>
        <v>40512.396452190165</v>
      </c>
      <c r="AG24" s="466">
        <f t="shared" si="29"/>
        <v>40512.396452190165</v>
      </c>
      <c r="AH24" s="466">
        <f t="shared" si="29"/>
        <v>40512.396452190165</v>
      </c>
      <c r="AI24" s="466">
        <f t="shared" si="29"/>
        <v>40512.396452190165</v>
      </c>
      <c r="AJ24" s="466">
        <f t="shared" si="29"/>
        <v>40512.396452190165</v>
      </c>
      <c r="AK24" s="466">
        <f t="shared" si="29"/>
        <v>40512.396452190165</v>
      </c>
      <c r="AL24" s="466">
        <f t="shared" si="29"/>
        <v>40512.396452190165</v>
      </c>
      <c r="AM24" s="466">
        <f t="shared" si="29"/>
        <v>40512.396452190165</v>
      </c>
      <c r="AN24" s="466">
        <f t="shared" si="29"/>
        <v>40512.396452190165</v>
      </c>
      <c r="AO24" s="466">
        <f t="shared" si="29"/>
        <v>40512.396452190165</v>
      </c>
      <c r="AP24" s="466">
        <f t="shared" si="29"/>
        <v>40512.396452190165</v>
      </c>
      <c r="AQ24" s="466">
        <f t="shared" si="29"/>
        <v>40512.396452190165</v>
      </c>
      <c r="AR24" s="466">
        <f t="shared" si="29"/>
        <v>40512.396452190165</v>
      </c>
      <c r="AS24" s="466">
        <f t="shared" si="29"/>
        <v>40512.396452190165</v>
      </c>
      <c r="AT24" s="466">
        <f t="shared" si="29"/>
        <v>40512.396452190165</v>
      </c>
      <c r="AU24" s="466">
        <f t="shared" si="29"/>
        <v>40512.396452190165</v>
      </c>
      <c r="AV24" s="466">
        <f t="shared" si="29"/>
        <v>40512.396452190165</v>
      </c>
      <c r="AW24" s="466">
        <f t="shared" si="29"/>
        <v>40512.396452190165</v>
      </c>
      <c r="AX24" s="466">
        <f t="shared" si="29"/>
        <v>40512.396452190165</v>
      </c>
      <c r="AY24" s="466">
        <f t="shared" si="29"/>
        <v>40512.396452190165</v>
      </c>
    </row>
    <row r="25" spans="1:51" x14ac:dyDescent="0.25">
      <c r="B25" s="49" t="s">
        <v>32</v>
      </c>
      <c r="C25" s="428">
        <f t="shared" ref="C25" si="30">C135</f>
        <v>0</v>
      </c>
      <c r="D25" s="428">
        <f t="shared" ref="D25:U25" si="31">C25+D135</f>
        <v>0</v>
      </c>
      <c r="E25" s="428">
        <f t="shared" si="31"/>
        <v>0</v>
      </c>
      <c r="F25" s="428">
        <f t="shared" si="31"/>
        <v>0</v>
      </c>
      <c r="G25" s="428">
        <f t="shared" si="31"/>
        <v>0</v>
      </c>
      <c r="H25" s="428">
        <f t="shared" si="31"/>
        <v>0</v>
      </c>
      <c r="I25" s="428">
        <f t="shared" si="31"/>
        <v>0</v>
      </c>
      <c r="J25" s="428">
        <f t="shared" si="31"/>
        <v>0</v>
      </c>
      <c r="K25" s="428">
        <f t="shared" si="31"/>
        <v>0</v>
      </c>
      <c r="L25" s="428">
        <f t="shared" si="31"/>
        <v>0</v>
      </c>
      <c r="M25" s="428">
        <f t="shared" si="31"/>
        <v>0</v>
      </c>
      <c r="N25" s="428">
        <f t="shared" si="31"/>
        <v>0</v>
      </c>
      <c r="O25" s="428">
        <f t="shared" si="31"/>
        <v>0</v>
      </c>
      <c r="P25" s="428">
        <f t="shared" si="31"/>
        <v>0</v>
      </c>
      <c r="Q25" s="428">
        <f t="shared" si="31"/>
        <v>0</v>
      </c>
      <c r="R25" s="428">
        <f t="shared" si="31"/>
        <v>0</v>
      </c>
      <c r="S25" s="428">
        <f t="shared" si="31"/>
        <v>0</v>
      </c>
      <c r="T25" s="428">
        <f t="shared" si="31"/>
        <v>0</v>
      </c>
      <c r="U25" s="438">
        <f t="shared" si="31"/>
        <v>0</v>
      </c>
      <c r="V25" s="433">
        <f t="shared" ref="V25:AY25" si="32">IF(V$4="X",U25+V109,0)</f>
        <v>0</v>
      </c>
      <c r="W25" s="433">
        <f t="shared" si="32"/>
        <v>0</v>
      </c>
      <c r="X25" s="433">
        <f t="shared" si="32"/>
        <v>0</v>
      </c>
      <c r="Y25" s="433">
        <f t="shared" si="32"/>
        <v>0</v>
      </c>
      <c r="Z25" s="433">
        <f t="shared" si="32"/>
        <v>0</v>
      </c>
      <c r="AA25" s="433">
        <f t="shared" si="32"/>
        <v>0</v>
      </c>
      <c r="AB25" s="433">
        <f t="shared" si="32"/>
        <v>0</v>
      </c>
      <c r="AC25" s="433">
        <f t="shared" si="32"/>
        <v>0</v>
      </c>
      <c r="AD25" s="433">
        <f t="shared" si="32"/>
        <v>0</v>
      </c>
      <c r="AE25" s="433">
        <f t="shared" si="32"/>
        <v>0</v>
      </c>
      <c r="AF25" s="433">
        <f t="shared" si="32"/>
        <v>0</v>
      </c>
      <c r="AG25" s="466">
        <f t="shared" si="32"/>
        <v>0</v>
      </c>
      <c r="AH25" s="466">
        <f t="shared" si="32"/>
        <v>0</v>
      </c>
      <c r="AI25" s="466">
        <f t="shared" si="32"/>
        <v>0</v>
      </c>
      <c r="AJ25" s="466">
        <f t="shared" si="32"/>
        <v>0</v>
      </c>
      <c r="AK25" s="466">
        <f t="shared" si="32"/>
        <v>0</v>
      </c>
      <c r="AL25" s="466">
        <f t="shared" si="32"/>
        <v>0</v>
      </c>
      <c r="AM25" s="466">
        <f t="shared" si="32"/>
        <v>0</v>
      </c>
      <c r="AN25" s="466">
        <f t="shared" si="32"/>
        <v>0</v>
      </c>
      <c r="AO25" s="466">
        <f t="shared" si="32"/>
        <v>0</v>
      </c>
      <c r="AP25" s="466">
        <f t="shared" si="32"/>
        <v>0</v>
      </c>
      <c r="AQ25" s="466">
        <f t="shared" si="32"/>
        <v>0</v>
      </c>
      <c r="AR25" s="466">
        <f t="shared" si="32"/>
        <v>0</v>
      </c>
      <c r="AS25" s="466">
        <f t="shared" si="32"/>
        <v>0</v>
      </c>
      <c r="AT25" s="466">
        <f t="shared" si="32"/>
        <v>0</v>
      </c>
      <c r="AU25" s="466">
        <f t="shared" si="32"/>
        <v>0</v>
      </c>
      <c r="AV25" s="466">
        <f t="shared" si="32"/>
        <v>0</v>
      </c>
      <c r="AW25" s="466">
        <f t="shared" si="32"/>
        <v>0</v>
      </c>
      <c r="AX25" s="466">
        <f t="shared" si="32"/>
        <v>0</v>
      </c>
      <c r="AY25" s="466">
        <f t="shared" si="32"/>
        <v>0</v>
      </c>
    </row>
    <row r="26" spans="1:51" ht="15.75" thickBot="1" x14ac:dyDescent="0.3">
      <c r="B26" s="29" t="s">
        <v>33</v>
      </c>
      <c r="C26" s="441">
        <f t="shared" ref="C26" si="33">C136</f>
        <v>0</v>
      </c>
      <c r="D26" s="441">
        <f t="shared" ref="D26:U26" si="34">C26+D136</f>
        <v>0</v>
      </c>
      <c r="E26" s="441">
        <f t="shared" si="34"/>
        <v>0</v>
      </c>
      <c r="F26" s="441">
        <f t="shared" si="34"/>
        <v>0</v>
      </c>
      <c r="G26" s="441">
        <f t="shared" si="34"/>
        <v>0</v>
      </c>
      <c r="H26" s="441">
        <f t="shared" si="34"/>
        <v>0</v>
      </c>
      <c r="I26" s="441">
        <f t="shared" si="34"/>
        <v>0</v>
      </c>
      <c r="J26" s="441">
        <f t="shared" si="34"/>
        <v>0</v>
      </c>
      <c r="K26" s="441">
        <f t="shared" si="34"/>
        <v>0</v>
      </c>
      <c r="L26" s="441">
        <f t="shared" si="34"/>
        <v>0</v>
      </c>
      <c r="M26" s="441">
        <f t="shared" si="34"/>
        <v>0</v>
      </c>
      <c r="N26" s="441">
        <f t="shared" si="34"/>
        <v>0</v>
      </c>
      <c r="O26" s="441">
        <f t="shared" si="34"/>
        <v>0</v>
      </c>
      <c r="P26" s="441">
        <f t="shared" si="34"/>
        <v>0</v>
      </c>
      <c r="Q26" s="441">
        <f t="shared" si="34"/>
        <v>0</v>
      </c>
      <c r="R26" s="441">
        <f t="shared" si="34"/>
        <v>0</v>
      </c>
      <c r="S26" s="441">
        <f t="shared" si="34"/>
        <v>0</v>
      </c>
      <c r="T26" s="441">
        <f t="shared" si="34"/>
        <v>0</v>
      </c>
      <c r="U26" s="442">
        <f t="shared" si="34"/>
        <v>0</v>
      </c>
      <c r="V26" s="434">
        <f t="shared" ref="V26:AY26" si="35">IF(V$4="X",U26+V110,0)</f>
        <v>0</v>
      </c>
      <c r="W26" s="434">
        <f t="shared" si="35"/>
        <v>0</v>
      </c>
      <c r="X26" s="434">
        <f t="shared" si="35"/>
        <v>0</v>
      </c>
      <c r="Y26" s="434">
        <f t="shared" si="35"/>
        <v>0</v>
      </c>
      <c r="Z26" s="434">
        <f t="shared" si="35"/>
        <v>0</v>
      </c>
      <c r="AA26" s="434">
        <f t="shared" si="35"/>
        <v>0</v>
      </c>
      <c r="AB26" s="434">
        <f t="shared" si="35"/>
        <v>0</v>
      </c>
      <c r="AC26" s="434">
        <f t="shared" si="35"/>
        <v>0</v>
      </c>
      <c r="AD26" s="434">
        <f t="shared" si="35"/>
        <v>0</v>
      </c>
      <c r="AE26" s="434">
        <f t="shared" si="35"/>
        <v>0</v>
      </c>
      <c r="AF26" s="434">
        <f t="shared" si="35"/>
        <v>0</v>
      </c>
      <c r="AG26" s="472">
        <f t="shared" si="35"/>
        <v>0</v>
      </c>
      <c r="AH26" s="472">
        <f t="shared" si="35"/>
        <v>0</v>
      </c>
      <c r="AI26" s="472">
        <f t="shared" si="35"/>
        <v>0</v>
      </c>
      <c r="AJ26" s="472">
        <f t="shared" si="35"/>
        <v>0</v>
      </c>
      <c r="AK26" s="472">
        <f t="shared" si="35"/>
        <v>0</v>
      </c>
      <c r="AL26" s="472">
        <f t="shared" si="35"/>
        <v>0</v>
      </c>
      <c r="AM26" s="472">
        <f t="shared" si="35"/>
        <v>0</v>
      </c>
      <c r="AN26" s="472">
        <f t="shared" si="35"/>
        <v>0</v>
      </c>
      <c r="AO26" s="472">
        <f t="shared" si="35"/>
        <v>0</v>
      </c>
      <c r="AP26" s="472">
        <f t="shared" si="35"/>
        <v>0</v>
      </c>
      <c r="AQ26" s="472">
        <f t="shared" si="35"/>
        <v>0</v>
      </c>
      <c r="AR26" s="472">
        <f t="shared" si="35"/>
        <v>0</v>
      </c>
      <c r="AS26" s="472">
        <f t="shared" si="35"/>
        <v>0</v>
      </c>
      <c r="AT26" s="472">
        <f t="shared" si="35"/>
        <v>0</v>
      </c>
      <c r="AU26" s="472">
        <f t="shared" si="35"/>
        <v>0</v>
      </c>
      <c r="AV26" s="472">
        <f t="shared" si="35"/>
        <v>0</v>
      </c>
      <c r="AW26" s="472">
        <f t="shared" si="35"/>
        <v>0</v>
      </c>
      <c r="AX26" s="472">
        <f t="shared" si="35"/>
        <v>0</v>
      </c>
      <c r="AY26" s="472">
        <f t="shared" si="35"/>
        <v>0</v>
      </c>
    </row>
    <row r="27" spans="1:51" ht="15.75" thickBot="1" x14ac:dyDescent="0.3">
      <c r="A27" s="1"/>
      <c r="B27" s="50" t="s">
        <v>34</v>
      </c>
      <c r="C27" s="46">
        <f>SUM(C22:C26)</f>
        <v>799.79229946140049</v>
      </c>
      <c r="D27" s="43">
        <f t="shared" ref="D27:AY27" si="36">SUM(D22:D26)</f>
        <v>4016.6605021016589</v>
      </c>
      <c r="E27" s="43">
        <f t="shared" si="36"/>
        <v>9755.2033449081009</v>
      </c>
      <c r="F27" s="43">
        <f t="shared" si="36"/>
        <v>15201.278852823514</v>
      </c>
      <c r="G27" s="43">
        <f t="shared" si="36"/>
        <v>21941.055477676218</v>
      </c>
      <c r="H27" s="43">
        <f t="shared" si="36"/>
        <v>41763.446671718819</v>
      </c>
      <c r="I27" s="43">
        <f t="shared" si="36"/>
        <v>75559.848049272769</v>
      </c>
      <c r="J27" s="43">
        <f t="shared" si="36"/>
        <v>119424.04518937378</v>
      </c>
      <c r="K27" s="43">
        <f t="shared" si="36"/>
        <v>160309.58646403454</v>
      </c>
      <c r="L27" s="43">
        <f t="shared" si="36"/>
        <v>183844.37846377352</v>
      </c>
      <c r="M27" s="43">
        <f t="shared" si="36"/>
        <v>219513.0390090986</v>
      </c>
      <c r="N27" s="43">
        <f t="shared" si="36"/>
        <v>276490.16831206909</v>
      </c>
      <c r="O27" s="43">
        <f t="shared" si="36"/>
        <v>339698.17004198697</v>
      </c>
      <c r="P27" s="43">
        <f t="shared" si="36"/>
        <v>394637.3300032792</v>
      </c>
      <c r="Q27" s="43">
        <f t="shared" si="36"/>
        <v>440957.78367359855</v>
      </c>
      <c r="R27" s="43">
        <f t="shared" si="36"/>
        <v>475395.91831452149</v>
      </c>
      <c r="S27" s="43">
        <f t="shared" si="36"/>
        <v>508138.52048467612</v>
      </c>
      <c r="T27" s="43">
        <f t="shared" si="36"/>
        <v>587366.57974727999</v>
      </c>
      <c r="U27" s="406">
        <f t="shared" si="36"/>
        <v>679500.96768670669</v>
      </c>
      <c r="V27" s="46">
        <f t="shared" si="36"/>
        <v>749463.27444729209</v>
      </c>
      <c r="W27" s="43">
        <f t="shared" si="36"/>
        <v>800770.73278943845</v>
      </c>
      <c r="X27" s="43">
        <f t="shared" si="36"/>
        <v>827223.42014766601</v>
      </c>
      <c r="Y27" s="43">
        <f t="shared" si="36"/>
        <v>862103.5718531895</v>
      </c>
      <c r="Z27" s="43">
        <f t="shared" si="36"/>
        <v>910561.84969627159</v>
      </c>
      <c r="AA27" s="43">
        <f t="shared" si="36"/>
        <v>959393.46200154815</v>
      </c>
      <c r="AB27" s="43">
        <f t="shared" si="36"/>
        <v>1000995.4388110046</v>
      </c>
      <c r="AC27" s="43">
        <f t="shared" si="36"/>
        <v>1037321.6671694004</v>
      </c>
      <c r="AD27" s="43">
        <f t="shared" si="36"/>
        <v>1063007.3584254703</v>
      </c>
      <c r="AE27" s="43">
        <f t="shared" si="36"/>
        <v>1086961.4969772173</v>
      </c>
      <c r="AF27" s="43">
        <f t="shared" si="36"/>
        <v>1148229.1782697036</v>
      </c>
      <c r="AG27" s="475">
        <f t="shared" si="36"/>
        <v>1148229.1782697036</v>
      </c>
      <c r="AH27" s="475">
        <f t="shared" si="36"/>
        <v>1148229.1782697036</v>
      </c>
      <c r="AI27" s="475">
        <f t="shared" si="36"/>
        <v>1148229.1782697036</v>
      </c>
      <c r="AJ27" s="475">
        <f t="shared" si="36"/>
        <v>1148229.1782697036</v>
      </c>
      <c r="AK27" s="475">
        <f t="shared" si="36"/>
        <v>1148229.1782697036</v>
      </c>
      <c r="AL27" s="475">
        <f t="shared" si="36"/>
        <v>1148229.1782697036</v>
      </c>
      <c r="AM27" s="475">
        <f t="shared" si="36"/>
        <v>1148229.1782697036</v>
      </c>
      <c r="AN27" s="475">
        <f t="shared" si="36"/>
        <v>1148229.1782697036</v>
      </c>
      <c r="AO27" s="475">
        <f t="shared" si="36"/>
        <v>1148229.1782697036</v>
      </c>
      <c r="AP27" s="475">
        <f t="shared" si="36"/>
        <v>1148229.1782697036</v>
      </c>
      <c r="AQ27" s="475">
        <f t="shared" si="36"/>
        <v>1148229.1782697036</v>
      </c>
      <c r="AR27" s="475">
        <f t="shared" si="36"/>
        <v>1148229.1782697036</v>
      </c>
      <c r="AS27" s="475">
        <f t="shared" si="36"/>
        <v>1148229.1782697036</v>
      </c>
      <c r="AT27" s="475">
        <f t="shared" si="36"/>
        <v>1148229.1782697036</v>
      </c>
      <c r="AU27" s="475">
        <f t="shared" si="36"/>
        <v>1148229.1782697036</v>
      </c>
      <c r="AV27" s="475">
        <f t="shared" si="36"/>
        <v>1148229.1782697036</v>
      </c>
      <c r="AW27" s="475">
        <f t="shared" si="36"/>
        <v>1148229.1782697036</v>
      </c>
      <c r="AX27" s="475">
        <f t="shared" si="36"/>
        <v>1148229.1782697036</v>
      </c>
      <c r="AY27" s="475">
        <f t="shared" si="36"/>
        <v>1148229.1782697036</v>
      </c>
    </row>
    <row r="28" spans="1:51" ht="15.75" thickTop="1" x14ac:dyDescent="0.25">
      <c r="A28" s="1"/>
      <c r="B28" s="1"/>
      <c r="C28" s="61"/>
      <c r="D28" s="61"/>
      <c r="E28" s="61"/>
      <c r="F28" s="61"/>
      <c r="G28" s="61"/>
      <c r="H28" s="61"/>
      <c r="I28" s="61"/>
      <c r="J28" s="61"/>
      <c r="K28" s="61"/>
      <c r="L28" s="61"/>
      <c r="M28" s="61"/>
      <c r="N28" s="61"/>
      <c r="O28" s="61"/>
      <c r="P28" s="61"/>
      <c r="U28" s="407"/>
      <c r="V28" s="61"/>
      <c r="W28" s="61"/>
      <c r="X28" s="61"/>
      <c r="Y28" s="61"/>
      <c r="Z28" s="61"/>
      <c r="AA28" s="61"/>
      <c r="AB28" s="61"/>
      <c r="AC28" s="61"/>
      <c r="AD28" s="61"/>
      <c r="AE28" s="61"/>
      <c r="AF28" s="61"/>
      <c r="AG28" s="479" t="s">
        <v>288</v>
      </c>
      <c r="AH28" s="480"/>
      <c r="AI28" s="480"/>
      <c r="AJ28" s="480"/>
      <c r="AK28" s="480"/>
      <c r="AL28" s="481"/>
      <c r="AM28" s="61"/>
      <c r="AN28" s="61"/>
      <c r="AO28" s="61"/>
      <c r="AP28" s="61"/>
      <c r="AQ28" s="61"/>
      <c r="AR28" s="61"/>
      <c r="AS28" s="61"/>
      <c r="AT28" s="61"/>
      <c r="AU28" s="61"/>
      <c r="AV28" s="61"/>
      <c r="AW28" s="61"/>
      <c r="AX28" s="61"/>
      <c r="AY28" s="61"/>
    </row>
    <row r="29" spans="1:51" ht="15.75" thickBot="1" x14ac:dyDescent="0.3">
      <c r="A29" s="1"/>
      <c r="B29" s="1"/>
      <c r="C29" s="61"/>
      <c r="D29" s="61"/>
      <c r="E29" s="162"/>
      <c r="F29" s="61"/>
      <c r="G29" s="61"/>
      <c r="H29" s="61"/>
      <c r="I29" s="61"/>
      <c r="J29" s="61"/>
      <c r="K29" s="61"/>
      <c r="L29" s="61"/>
      <c r="M29" s="61"/>
      <c r="N29" s="61"/>
      <c r="O29" s="61"/>
      <c r="P29" s="409" t="s">
        <v>271</v>
      </c>
      <c r="T29" s="317" t="s">
        <v>265</v>
      </c>
      <c r="U29" s="61"/>
      <c r="V29" s="61"/>
      <c r="W29" s="61"/>
      <c r="X29" s="61"/>
      <c r="Y29" s="61"/>
      <c r="Z29" s="61"/>
      <c r="AA29" s="61"/>
      <c r="AB29" s="61"/>
      <c r="AC29" s="61"/>
      <c r="AD29" s="61"/>
      <c r="AE29" s="61"/>
      <c r="AF29" s="61"/>
      <c r="AG29" s="482" t="s">
        <v>289</v>
      </c>
      <c r="AH29" s="483"/>
      <c r="AI29" s="483"/>
      <c r="AJ29" s="483"/>
      <c r="AK29" s="483"/>
      <c r="AL29" s="484"/>
      <c r="AM29" s="61"/>
      <c r="AN29" s="61"/>
      <c r="AO29" s="61"/>
      <c r="AP29" s="61"/>
      <c r="AQ29" s="61"/>
      <c r="AR29" s="61"/>
      <c r="AS29" s="61"/>
      <c r="AT29" s="61"/>
      <c r="AU29" s="61"/>
      <c r="AV29" s="61"/>
      <c r="AW29" s="61"/>
      <c r="AX29" s="61"/>
      <c r="AY29" s="61"/>
    </row>
    <row r="30" spans="1:51" ht="15.75" thickTop="1" x14ac:dyDescent="0.25">
      <c r="A30" s="1"/>
      <c r="B30" s="1"/>
      <c r="C30" s="61"/>
      <c r="D30" s="61"/>
      <c r="E30" s="164"/>
      <c r="F30" s="165"/>
      <c r="G30" s="165"/>
      <c r="H30" s="165"/>
      <c r="I30" s="165"/>
      <c r="J30" s="61"/>
      <c r="K30" s="61"/>
      <c r="L30" s="61"/>
      <c r="M30" s="61"/>
      <c r="N30" s="61"/>
      <c r="O30" s="61"/>
      <c r="P30" s="410" t="s">
        <v>248</v>
      </c>
      <c r="Q30" s="408">
        <v>16968553.096909828</v>
      </c>
      <c r="R30" s="61"/>
      <c r="S30" s="61"/>
      <c r="T30" s="377" t="s">
        <v>244</v>
      </c>
      <c r="U30" s="451">
        <f>SUM($C95:U95)</f>
        <v>15969630.375907732</v>
      </c>
      <c r="V30" s="408">
        <f>SUM($C95:V95)</f>
        <v>18495756.600478966</v>
      </c>
      <c r="W30" s="408">
        <f>SUM($C95:W95)</f>
        <v>20270902.290911067</v>
      </c>
      <c r="X30" s="408">
        <f>SUM($C95:X95)</f>
        <v>21075152.40041288</v>
      </c>
      <c r="Y30" s="408">
        <f>SUM($C95:Y95)</f>
        <v>21891205.279492613</v>
      </c>
      <c r="Z30" s="408">
        <f>SUM($C95:Z95)</f>
        <v>22844787.348868385</v>
      </c>
      <c r="AA30" s="408">
        <f>SUM($C95:AA95)</f>
        <v>23818268.351680189</v>
      </c>
      <c r="AB30" s="408">
        <f>SUM($C95:AB95)</f>
        <v>24636951.166173477</v>
      </c>
      <c r="AC30" s="408">
        <f>SUM($C95:AC95)</f>
        <v>25452501.601671193</v>
      </c>
      <c r="AD30" s="408">
        <f>SUM($C95:AD95)</f>
        <v>26187743.748733621</v>
      </c>
      <c r="AE30" s="408">
        <f>SUM($C95:AE95)</f>
        <v>27072380.815670323</v>
      </c>
      <c r="AF30" s="408">
        <f>SUM($C95:AF95)</f>
        <v>29298480.503351916</v>
      </c>
      <c r="AG30" s="408">
        <f>SUM($C95:AG95)</f>
        <v>29298480.503351916</v>
      </c>
      <c r="AH30" s="408">
        <f>SUM($C95:AH95)</f>
        <v>29298480.503351916</v>
      </c>
      <c r="AI30" s="408">
        <f>SUM($C95:AI95)</f>
        <v>29298480.503351916</v>
      </c>
      <c r="AJ30" s="408">
        <f>SUM($C95:AJ95)</f>
        <v>29298480.503351916</v>
      </c>
      <c r="AK30" s="408">
        <f>SUM($C95:AK95)</f>
        <v>29298480.503351916</v>
      </c>
      <c r="AL30" s="408">
        <f>SUM($C95:AL95)</f>
        <v>29298480.503351916</v>
      </c>
      <c r="AM30" s="408">
        <f>SUM($C95:AM95)</f>
        <v>29298480.503351916</v>
      </c>
      <c r="AN30" s="408">
        <f>SUM($C95:AN95)</f>
        <v>29298480.503351916</v>
      </c>
      <c r="AO30" s="408">
        <f>SUM($C95:AO95)</f>
        <v>29298480.503351916</v>
      </c>
      <c r="AP30" s="408">
        <f>SUM($C95:AP95)</f>
        <v>29298480.503351916</v>
      </c>
      <c r="AQ30" s="408">
        <f>SUM($C95:AQ95)</f>
        <v>29298480.503351916</v>
      </c>
      <c r="AR30" s="408">
        <f>SUM($C95:AR95)</f>
        <v>29298480.503351916</v>
      </c>
      <c r="AS30" s="408">
        <f>SUM($C95:AS95)</f>
        <v>29298480.503351916</v>
      </c>
      <c r="AT30" s="408">
        <f>SUM($C95:AT95)</f>
        <v>29298480.503351916</v>
      </c>
      <c r="AU30" s="408">
        <f>SUM($C95:AU95)</f>
        <v>29298480.503351916</v>
      </c>
      <c r="AV30" s="408">
        <f>SUM($C95:AV95)</f>
        <v>29298480.503351916</v>
      </c>
      <c r="AW30" s="408">
        <f>SUM($C95:AW95)</f>
        <v>29298480.503351916</v>
      </c>
      <c r="AX30" s="408">
        <f>SUM($C95:AX95)</f>
        <v>29298480.503351916</v>
      </c>
      <c r="AY30" s="408">
        <f>SUM($C95:AY95)</f>
        <v>29298480.503351916</v>
      </c>
    </row>
    <row r="31" spans="1:51" x14ac:dyDescent="0.25">
      <c r="A31" s="1"/>
      <c r="B31" s="1"/>
      <c r="C31" s="61"/>
      <c r="D31" s="61"/>
      <c r="E31" s="164"/>
      <c r="F31" s="165"/>
      <c r="G31" s="165"/>
      <c r="H31" s="165"/>
      <c r="I31" s="165"/>
      <c r="J31" s="61"/>
      <c r="K31" s="61"/>
      <c r="L31" s="61"/>
      <c r="M31" s="61"/>
      <c r="N31" s="61"/>
      <c r="O31" s="61"/>
      <c r="P31" s="410" t="s">
        <v>247</v>
      </c>
      <c r="Q31" s="408">
        <v>-998922.72100209258</v>
      </c>
      <c r="R31" s="61"/>
      <c r="S31" s="61"/>
      <c r="T31" s="377" t="s">
        <v>245</v>
      </c>
      <c r="U31" s="451">
        <f t="shared" ref="U31:Z31" si="37">U11</f>
        <v>16968553.096909828</v>
      </c>
      <c r="V31" s="408">
        <f t="shared" si="37"/>
        <v>19494679.321481064</v>
      </c>
      <c r="W31" s="408">
        <f t="shared" si="37"/>
        <v>21269825.011913162</v>
      </c>
      <c r="X31" s="408">
        <f t="shared" si="37"/>
        <v>22074075.121414974</v>
      </c>
      <c r="Y31" s="408">
        <f t="shared" si="37"/>
        <v>22890128.000494711</v>
      </c>
      <c r="Z31" s="408">
        <f t="shared" si="37"/>
        <v>23843710.069870483</v>
      </c>
      <c r="AA31" s="408">
        <f t="shared" ref="AA31:AB31" si="38">AA11</f>
        <v>24817191.072682284</v>
      </c>
      <c r="AB31" s="408">
        <f t="shared" si="38"/>
        <v>25635873.887175575</v>
      </c>
      <c r="AC31" s="408">
        <f t="shared" ref="AC31:AD31" si="39">AC11</f>
        <v>26451424.322673291</v>
      </c>
      <c r="AD31" s="408">
        <f t="shared" si="39"/>
        <v>27186666.469735719</v>
      </c>
      <c r="AE31" s="408">
        <f t="shared" ref="AE31:AF31" si="40">AE11</f>
        <v>28071303.536672425</v>
      </c>
      <c r="AF31" s="408">
        <f t="shared" si="40"/>
        <v>30297403.224354014</v>
      </c>
      <c r="AG31" s="408">
        <f t="shared" ref="AG31:AY31" si="41">AG11</f>
        <v>30297403.224354014</v>
      </c>
      <c r="AH31" s="408">
        <f t="shared" si="41"/>
        <v>30297403.224354014</v>
      </c>
      <c r="AI31" s="408">
        <f t="shared" si="41"/>
        <v>30297403.224354014</v>
      </c>
      <c r="AJ31" s="408">
        <f t="shared" si="41"/>
        <v>30297403.224354014</v>
      </c>
      <c r="AK31" s="408">
        <f t="shared" si="41"/>
        <v>30297403.224354014</v>
      </c>
      <c r="AL31" s="408">
        <f t="shared" si="41"/>
        <v>30297403.224354014</v>
      </c>
      <c r="AM31" s="408">
        <f t="shared" si="41"/>
        <v>30297403.224354014</v>
      </c>
      <c r="AN31" s="408">
        <f t="shared" si="41"/>
        <v>30297403.224354014</v>
      </c>
      <c r="AO31" s="408">
        <f t="shared" si="41"/>
        <v>30297403.224354014</v>
      </c>
      <c r="AP31" s="408">
        <f t="shared" si="41"/>
        <v>30297403.224354014</v>
      </c>
      <c r="AQ31" s="408">
        <f t="shared" si="41"/>
        <v>30297403.224354014</v>
      </c>
      <c r="AR31" s="408">
        <f t="shared" si="41"/>
        <v>30297403.224354014</v>
      </c>
      <c r="AS31" s="408">
        <f t="shared" si="41"/>
        <v>30297403.224354014</v>
      </c>
      <c r="AT31" s="408">
        <f t="shared" si="41"/>
        <v>30297403.224354014</v>
      </c>
      <c r="AU31" s="408">
        <f t="shared" si="41"/>
        <v>30297403.224354014</v>
      </c>
      <c r="AV31" s="408">
        <f t="shared" si="41"/>
        <v>30297403.224354014</v>
      </c>
      <c r="AW31" s="408">
        <f t="shared" si="41"/>
        <v>30297403.224354014</v>
      </c>
      <c r="AX31" s="408">
        <f t="shared" si="41"/>
        <v>30297403.224354014</v>
      </c>
      <c r="AY31" s="408">
        <f t="shared" si="41"/>
        <v>30297403.224354014</v>
      </c>
    </row>
    <row r="32" spans="1:51" x14ac:dyDescent="0.25">
      <c r="A32" s="1"/>
      <c r="B32" s="1"/>
      <c r="C32" s="61"/>
      <c r="D32" s="61"/>
      <c r="E32" s="164"/>
      <c r="F32" s="165"/>
      <c r="G32" s="165"/>
      <c r="H32" s="165"/>
      <c r="I32" s="165"/>
      <c r="J32" s="61"/>
      <c r="K32" s="61"/>
      <c r="L32" s="61"/>
      <c r="M32" s="61"/>
      <c r="N32" s="61"/>
      <c r="O32" s="61"/>
      <c r="P32" s="410" t="s">
        <v>249</v>
      </c>
      <c r="Q32" s="408">
        <v>2526126.2245712327</v>
      </c>
      <c r="R32" s="61"/>
      <c r="S32" s="61"/>
      <c r="T32" s="377" t="s">
        <v>221</v>
      </c>
      <c r="U32" s="408">
        <v>-998922.72100209258</v>
      </c>
      <c r="V32" s="408">
        <f t="shared" ref="V32:AB32" si="42">V30-V31</f>
        <v>-998922.72100209817</v>
      </c>
      <c r="W32" s="408">
        <f t="shared" si="42"/>
        <v>-998922.72100209445</v>
      </c>
      <c r="X32" s="408">
        <f t="shared" si="42"/>
        <v>-998922.72100209445</v>
      </c>
      <c r="Y32" s="408">
        <f t="shared" si="42"/>
        <v>-998922.72100209817</v>
      </c>
      <c r="Z32" s="408">
        <f t="shared" si="42"/>
        <v>-998922.72100209817</v>
      </c>
      <c r="AA32" s="408">
        <f t="shared" si="42"/>
        <v>-998922.72100209445</v>
      </c>
      <c r="AB32" s="408">
        <f t="shared" si="42"/>
        <v>-998922.72100209817</v>
      </c>
      <c r="AC32" s="408">
        <f t="shared" ref="AC32:AD32" si="43">AC30-AC31</f>
        <v>-998922.72100209817</v>
      </c>
      <c r="AD32" s="408">
        <f t="shared" si="43"/>
        <v>-998922.72100209817</v>
      </c>
      <c r="AE32" s="408">
        <f t="shared" ref="AE32:AF32" si="44">AE30-AE31</f>
        <v>-998922.7210021019</v>
      </c>
      <c r="AF32" s="408">
        <f t="shared" si="44"/>
        <v>-998922.72100209817</v>
      </c>
      <c r="AG32" s="408">
        <f t="shared" ref="AG32:AY32" si="45">AG30-AG31</f>
        <v>-998922.72100209817</v>
      </c>
      <c r="AH32" s="408">
        <f t="shared" si="45"/>
        <v>-998922.72100209817</v>
      </c>
      <c r="AI32" s="408">
        <f t="shared" si="45"/>
        <v>-998922.72100209817</v>
      </c>
      <c r="AJ32" s="408">
        <f t="shared" si="45"/>
        <v>-998922.72100209817</v>
      </c>
      <c r="AK32" s="408">
        <f t="shared" si="45"/>
        <v>-998922.72100209817</v>
      </c>
      <c r="AL32" s="408">
        <f t="shared" si="45"/>
        <v>-998922.72100209817</v>
      </c>
      <c r="AM32" s="408">
        <f t="shared" si="45"/>
        <v>-998922.72100209817</v>
      </c>
      <c r="AN32" s="408">
        <f t="shared" si="45"/>
        <v>-998922.72100209817</v>
      </c>
      <c r="AO32" s="408">
        <f t="shared" si="45"/>
        <v>-998922.72100209817</v>
      </c>
      <c r="AP32" s="408">
        <f t="shared" si="45"/>
        <v>-998922.72100209817</v>
      </c>
      <c r="AQ32" s="408">
        <f t="shared" si="45"/>
        <v>-998922.72100209817</v>
      </c>
      <c r="AR32" s="408">
        <f t="shared" si="45"/>
        <v>-998922.72100209817</v>
      </c>
      <c r="AS32" s="408">
        <f t="shared" si="45"/>
        <v>-998922.72100209817</v>
      </c>
      <c r="AT32" s="408">
        <f t="shared" si="45"/>
        <v>-998922.72100209817</v>
      </c>
      <c r="AU32" s="408">
        <f t="shared" si="45"/>
        <v>-998922.72100209817</v>
      </c>
      <c r="AV32" s="408">
        <f t="shared" si="45"/>
        <v>-998922.72100209817</v>
      </c>
      <c r="AW32" s="408">
        <f t="shared" si="45"/>
        <v>-998922.72100209817</v>
      </c>
      <c r="AX32" s="408">
        <f t="shared" si="45"/>
        <v>-998922.72100209817</v>
      </c>
      <c r="AY32" s="408">
        <f t="shared" si="45"/>
        <v>-998922.72100209817</v>
      </c>
    </row>
    <row r="33" spans="1:73" x14ac:dyDescent="0.25">
      <c r="A33" s="1"/>
      <c r="B33" s="1"/>
      <c r="C33" s="61"/>
      <c r="D33" s="61"/>
      <c r="E33" s="61"/>
      <c r="F33" s="61"/>
      <c r="G33" s="61"/>
      <c r="H33" s="61"/>
      <c r="I33" s="61"/>
      <c r="J33" s="61"/>
      <c r="K33" s="61"/>
      <c r="L33" s="61"/>
      <c r="M33" s="61"/>
      <c r="N33" s="61"/>
      <c r="O33" s="61"/>
      <c r="P33" s="410" t="s">
        <v>34</v>
      </c>
      <c r="Q33" s="443">
        <f>Q30+Q31+Q32</f>
        <v>18495756.60047897</v>
      </c>
      <c r="R33" s="165"/>
      <c r="S33" s="165"/>
      <c r="T33" s="377" t="s">
        <v>246</v>
      </c>
      <c r="U33" s="443" t="b">
        <f t="shared" ref="U33:AA33" si="46">ROUND(U32,2)=ROUND($Q31,2)</f>
        <v>1</v>
      </c>
      <c r="V33" s="443" t="b">
        <f t="shared" si="46"/>
        <v>1</v>
      </c>
      <c r="W33" s="443" t="b">
        <f t="shared" si="46"/>
        <v>1</v>
      </c>
      <c r="X33" s="443" t="b">
        <f t="shared" si="46"/>
        <v>1</v>
      </c>
      <c r="Y33" s="443" t="b">
        <f t="shared" si="46"/>
        <v>1</v>
      </c>
      <c r="Z33" s="443" t="b">
        <f t="shared" si="46"/>
        <v>1</v>
      </c>
      <c r="AA33" s="443" t="b">
        <f t="shared" si="46"/>
        <v>1</v>
      </c>
      <c r="AB33" s="443" t="b">
        <f t="shared" ref="AB33:AC33" si="47">ROUND(AB32,2)=ROUND($Q31,2)</f>
        <v>1</v>
      </c>
      <c r="AC33" s="443" t="b">
        <f t="shared" si="47"/>
        <v>1</v>
      </c>
      <c r="AD33" s="443" t="b">
        <f t="shared" ref="AD33:AE33" si="48">ROUND(AD32,2)=ROUND($Q31,2)</f>
        <v>1</v>
      </c>
      <c r="AE33" s="443" t="b">
        <f t="shared" si="48"/>
        <v>1</v>
      </c>
      <c r="AF33" s="443" t="b">
        <f t="shared" ref="AF33:AG33" si="49">ROUND(AF32,2)=ROUND($Q31,2)</f>
        <v>1</v>
      </c>
      <c r="AG33" s="443" t="b">
        <f t="shared" si="49"/>
        <v>1</v>
      </c>
      <c r="AH33" s="443" t="b">
        <f t="shared" ref="AH33:AY33" si="50">ROUND(AH32,2)=ROUND($Q31,2)</f>
        <v>1</v>
      </c>
      <c r="AI33" s="443" t="b">
        <f t="shared" si="50"/>
        <v>1</v>
      </c>
      <c r="AJ33" s="443" t="b">
        <f t="shared" si="50"/>
        <v>1</v>
      </c>
      <c r="AK33" s="443" t="b">
        <f t="shared" si="50"/>
        <v>1</v>
      </c>
      <c r="AL33" s="443" t="b">
        <f t="shared" si="50"/>
        <v>1</v>
      </c>
      <c r="AM33" s="443" t="b">
        <f t="shared" si="50"/>
        <v>1</v>
      </c>
      <c r="AN33" s="443" t="b">
        <f t="shared" si="50"/>
        <v>1</v>
      </c>
      <c r="AO33" s="443" t="b">
        <f t="shared" si="50"/>
        <v>1</v>
      </c>
      <c r="AP33" s="443" t="b">
        <f t="shared" si="50"/>
        <v>1</v>
      </c>
      <c r="AQ33" s="443" t="b">
        <f t="shared" si="50"/>
        <v>1</v>
      </c>
      <c r="AR33" s="443" t="b">
        <f t="shared" si="50"/>
        <v>1</v>
      </c>
      <c r="AS33" s="443" t="b">
        <f t="shared" si="50"/>
        <v>1</v>
      </c>
      <c r="AT33" s="443" t="b">
        <f t="shared" si="50"/>
        <v>1</v>
      </c>
      <c r="AU33" s="443" t="b">
        <f t="shared" si="50"/>
        <v>1</v>
      </c>
      <c r="AV33" s="443" t="b">
        <f t="shared" si="50"/>
        <v>1</v>
      </c>
      <c r="AW33" s="443" t="b">
        <f t="shared" si="50"/>
        <v>1</v>
      </c>
      <c r="AX33" s="443" t="b">
        <f t="shared" si="50"/>
        <v>1</v>
      </c>
      <c r="AY33" s="443" t="b">
        <f t="shared" si="50"/>
        <v>1</v>
      </c>
    </row>
    <row r="34" spans="1:73" ht="15" hidden="1" customHeight="1" x14ac:dyDescent="0.25">
      <c r="A34" s="508" t="s">
        <v>41</v>
      </c>
      <c r="B34" s="508"/>
      <c r="C34" s="169" t="s">
        <v>177</v>
      </c>
      <c r="I34" s="170" t="s">
        <v>180</v>
      </c>
      <c r="BA34" s="169" t="s">
        <v>178</v>
      </c>
      <c r="BL34" s="169" t="s">
        <v>214</v>
      </c>
    </row>
    <row r="35" spans="1:73" ht="15" hidden="1" customHeight="1" thickBot="1" x14ac:dyDescent="0.3">
      <c r="A35" s="508"/>
      <c r="B35" s="508"/>
    </row>
    <row r="36" spans="1:73" ht="15.75" hidden="1" customHeight="1" thickBot="1" x14ac:dyDescent="0.3">
      <c r="A36" s="510"/>
      <c r="B36" s="510"/>
      <c r="C36" s="145">
        <f t="shared" ref="C36:AH36" si="51">C21</f>
        <v>44197</v>
      </c>
      <c r="D36" s="52">
        <f t="shared" si="51"/>
        <v>44228</v>
      </c>
      <c r="E36" s="41">
        <f t="shared" si="51"/>
        <v>44256</v>
      </c>
      <c r="F36" s="41">
        <f t="shared" si="51"/>
        <v>44287</v>
      </c>
      <c r="G36" s="41">
        <f t="shared" si="51"/>
        <v>44317</v>
      </c>
      <c r="H36" s="41">
        <f t="shared" si="51"/>
        <v>44348</v>
      </c>
      <c r="I36" s="41">
        <f t="shared" si="51"/>
        <v>44378</v>
      </c>
      <c r="J36" s="41">
        <f t="shared" si="51"/>
        <v>44409</v>
      </c>
      <c r="K36" s="41">
        <f t="shared" si="51"/>
        <v>44440</v>
      </c>
      <c r="L36" s="41">
        <f t="shared" si="51"/>
        <v>44470</v>
      </c>
      <c r="M36" s="41">
        <f t="shared" si="51"/>
        <v>44501</v>
      </c>
      <c r="N36" s="41">
        <f t="shared" si="51"/>
        <v>44531</v>
      </c>
      <c r="O36" s="41">
        <f t="shared" si="51"/>
        <v>44562</v>
      </c>
      <c r="P36" s="41">
        <f t="shared" si="51"/>
        <v>44593</v>
      </c>
      <c r="Q36" s="41">
        <f t="shared" si="51"/>
        <v>44621</v>
      </c>
      <c r="R36" s="41">
        <f t="shared" si="51"/>
        <v>44652</v>
      </c>
      <c r="S36" s="41">
        <f t="shared" si="51"/>
        <v>44682</v>
      </c>
      <c r="T36" s="41">
        <f t="shared" si="51"/>
        <v>44713</v>
      </c>
      <c r="U36" s="41">
        <f t="shared" si="51"/>
        <v>44743</v>
      </c>
      <c r="V36" s="41">
        <f t="shared" si="51"/>
        <v>44774</v>
      </c>
      <c r="W36" s="41">
        <f t="shared" si="51"/>
        <v>44805</v>
      </c>
      <c r="X36" s="41">
        <f t="shared" si="51"/>
        <v>44835</v>
      </c>
      <c r="Y36" s="41">
        <f t="shared" si="51"/>
        <v>44866</v>
      </c>
      <c r="Z36" s="41">
        <f t="shared" si="51"/>
        <v>44896</v>
      </c>
      <c r="AA36" s="41">
        <f t="shared" si="51"/>
        <v>44927</v>
      </c>
      <c r="AB36" s="41">
        <f t="shared" si="51"/>
        <v>44958</v>
      </c>
      <c r="AC36" s="41">
        <f t="shared" si="51"/>
        <v>44986</v>
      </c>
      <c r="AD36" s="41">
        <f t="shared" si="51"/>
        <v>45017</v>
      </c>
      <c r="AE36" s="41">
        <f t="shared" si="51"/>
        <v>45047</v>
      </c>
      <c r="AF36" s="41">
        <f t="shared" si="51"/>
        <v>45078</v>
      </c>
      <c r="AG36" s="41">
        <f t="shared" si="51"/>
        <v>45108</v>
      </c>
      <c r="AH36" s="41">
        <f t="shared" si="51"/>
        <v>45139</v>
      </c>
      <c r="AI36" s="41">
        <f t="shared" ref="AI36:AY36" si="52">AI21</f>
        <v>45170</v>
      </c>
      <c r="AJ36" s="41">
        <f t="shared" si="52"/>
        <v>45200</v>
      </c>
      <c r="AK36" s="41">
        <f t="shared" si="52"/>
        <v>45231</v>
      </c>
      <c r="AL36" s="41">
        <f t="shared" si="52"/>
        <v>45261</v>
      </c>
      <c r="AM36" s="41">
        <f t="shared" si="52"/>
        <v>45292</v>
      </c>
      <c r="AN36" s="41">
        <f t="shared" si="52"/>
        <v>45323</v>
      </c>
      <c r="AO36" s="41">
        <f t="shared" si="52"/>
        <v>45352</v>
      </c>
      <c r="AP36" s="41">
        <f t="shared" si="52"/>
        <v>45383</v>
      </c>
      <c r="AQ36" s="41">
        <f t="shared" si="52"/>
        <v>45413</v>
      </c>
      <c r="AR36" s="41">
        <f t="shared" si="52"/>
        <v>45444</v>
      </c>
      <c r="AS36" s="41">
        <f t="shared" si="52"/>
        <v>45474</v>
      </c>
      <c r="AT36" s="41">
        <f t="shared" si="52"/>
        <v>45505</v>
      </c>
      <c r="AU36" s="41">
        <f t="shared" si="52"/>
        <v>45536</v>
      </c>
      <c r="AV36" s="41">
        <f t="shared" si="52"/>
        <v>45566</v>
      </c>
      <c r="AW36" s="41">
        <f t="shared" si="52"/>
        <v>45597</v>
      </c>
      <c r="AX36" s="41">
        <f t="shared" si="52"/>
        <v>45627</v>
      </c>
      <c r="AY36" s="41">
        <f t="shared" si="52"/>
        <v>45658</v>
      </c>
      <c r="BA36" s="40">
        <v>44197</v>
      </c>
      <c r="BB36" s="40">
        <v>44228</v>
      </c>
      <c r="BC36" s="40">
        <v>44256</v>
      </c>
      <c r="BD36" s="40">
        <v>44287</v>
      </c>
      <c r="BE36" s="40">
        <v>44317</v>
      </c>
      <c r="BF36" s="40">
        <v>44348</v>
      </c>
      <c r="BG36" s="40">
        <v>44378</v>
      </c>
      <c r="BH36" s="40">
        <v>44409</v>
      </c>
      <c r="BI36" s="40">
        <v>44440</v>
      </c>
      <c r="BJ36" s="40">
        <v>44470</v>
      </c>
      <c r="BK36" s="40">
        <v>44501</v>
      </c>
      <c r="BL36" s="40">
        <v>44531</v>
      </c>
      <c r="BM36" s="40">
        <v>44562</v>
      </c>
      <c r="BN36" s="40">
        <v>44593</v>
      </c>
      <c r="BO36" s="40">
        <v>44621</v>
      </c>
      <c r="BP36" s="40">
        <v>44652</v>
      </c>
      <c r="BQ36" s="40">
        <v>44682</v>
      </c>
      <c r="BR36" s="40">
        <v>44713</v>
      </c>
      <c r="BU36" t="s">
        <v>34</v>
      </c>
    </row>
    <row r="37" spans="1:73" hidden="1" x14ac:dyDescent="0.25">
      <c r="A37" s="512" t="s">
        <v>30</v>
      </c>
      <c r="B37" s="62" t="s">
        <v>39</v>
      </c>
      <c r="C37" s="174">
        <f>IF(BA40=0,0,BA37/SUM(BA37:BA38))</f>
        <v>0</v>
      </c>
      <c r="D37" s="174">
        <f t="shared" ref="D37:M37" si="53">IF(BB40=0,0,BB37/SUM(BB37:BB38))</f>
        <v>0.98044370663128866</v>
      </c>
      <c r="E37" s="174">
        <f t="shared" si="53"/>
        <v>0.98504983388704315</v>
      </c>
      <c r="F37" s="174">
        <f t="shared" si="53"/>
        <v>0.95246163198093103</v>
      </c>
      <c r="G37" s="174">
        <f t="shared" si="53"/>
        <v>0.94881377507030817</v>
      </c>
      <c r="H37" s="174">
        <f t="shared" si="53"/>
        <v>0.89952709952094911</v>
      </c>
      <c r="I37" s="174">
        <f t="shared" si="53"/>
        <v>0.94724378088595196</v>
      </c>
      <c r="J37" s="174">
        <f t="shared" si="53"/>
        <v>0.92001938184664078</v>
      </c>
      <c r="K37" s="174">
        <f t="shared" si="53"/>
        <v>0.97365068592218429</v>
      </c>
      <c r="L37" s="174">
        <f t="shared" si="53"/>
        <v>0.95085099556478248</v>
      </c>
      <c r="M37" s="174">
        <f t="shared" si="53"/>
        <v>0.91794045996944551</v>
      </c>
      <c r="N37" s="174">
        <f>IF(SUM(BL40:BR40)=0,0,SUM(BL37:BR37)/SUM(BL37:BR38))</f>
        <v>0.95257231180570812</v>
      </c>
      <c r="O37" s="171"/>
      <c r="P37" s="171"/>
      <c r="Q37" s="452"/>
      <c r="R37" s="452"/>
      <c r="S37" s="452"/>
      <c r="T37" s="452"/>
      <c r="U37" s="452"/>
      <c r="V37" s="452"/>
      <c r="W37" s="452"/>
      <c r="X37" s="452"/>
      <c r="Y37" s="171"/>
      <c r="Z37" s="171"/>
      <c r="AA37" s="171"/>
      <c r="AB37" s="171"/>
      <c r="AC37" s="171"/>
      <c r="AD37" s="171"/>
      <c r="AE37" s="171"/>
      <c r="AF37" s="171"/>
      <c r="AG37" s="171"/>
      <c r="AH37" s="171"/>
      <c r="AI37" s="171"/>
      <c r="AJ37" s="171"/>
      <c r="AK37" s="171"/>
      <c r="AL37" s="171"/>
      <c r="AM37" s="171"/>
      <c r="AN37" s="171"/>
      <c r="AO37" s="171"/>
      <c r="AP37" s="171"/>
      <c r="AQ37" s="171"/>
      <c r="AR37" s="171"/>
      <c r="AS37" s="171"/>
      <c r="AT37" s="171"/>
      <c r="AU37" s="171"/>
      <c r="AV37" s="171"/>
      <c r="AW37" s="171"/>
      <c r="AX37" s="171"/>
      <c r="AY37" s="171"/>
      <c r="BA37" s="177"/>
      <c r="BB37" s="177">
        <v>1129228</v>
      </c>
      <c r="BC37" s="177">
        <v>1257160</v>
      </c>
      <c r="BD37" s="177">
        <v>2864235</v>
      </c>
      <c r="BE37" s="177">
        <v>1513135</v>
      </c>
      <c r="BF37" s="177">
        <v>1316287</v>
      </c>
      <c r="BG37" s="177">
        <v>1807559</v>
      </c>
      <c r="BH37" s="177">
        <v>1327208</v>
      </c>
      <c r="BI37" s="177">
        <v>1400172</v>
      </c>
      <c r="BJ37" s="177">
        <v>1259521</v>
      </c>
      <c r="BK37" s="177">
        <v>1222738</v>
      </c>
      <c r="BL37" s="183">
        <v>2207896</v>
      </c>
      <c r="BM37" s="177">
        <v>2326754</v>
      </c>
      <c r="BN37" s="177"/>
      <c r="BO37" s="177"/>
      <c r="BP37" s="177"/>
      <c r="BQ37" s="177"/>
      <c r="BR37" s="177"/>
      <c r="BU37" s="177">
        <f>SUM(BA37:BR37)</f>
        <v>19631893</v>
      </c>
    </row>
    <row r="38" spans="1:73" hidden="1" x14ac:dyDescent="0.25">
      <c r="A38" s="512"/>
      <c r="B38" s="59" t="s">
        <v>37</v>
      </c>
      <c r="C38" s="175">
        <f>IF(BA40=0,0,BA38/SUM(BA37:BA38))</f>
        <v>0</v>
      </c>
      <c r="D38" s="175">
        <f t="shared" ref="D38:M38" si="54">IF(BB40=0,0,BB38/SUM(BB37:BB38))</f>
        <v>1.9556293368711321E-2</v>
      </c>
      <c r="E38" s="175">
        <f t="shared" si="54"/>
        <v>1.4950166112956811E-2</v>
      </c>
      <c r="F38" s="175">
        <f t="shared" si="54"/>
        <v>4.7538368019068952E-2</v>
      </c>
      <c r="G38" s="175">
        <f t="shared" si="54"/>
        <v>5.1186224929691833E-2</v>
      </c>
      <c r="H38" s="175">
        <f t="shared" si="54"/>
        <v>0.10047290047905091</v>
      </c>
      <c r="I38" s="175">
        <f t="shared" si="54"/>
        <v>5.2756219114048097E-2</v>
      </c>
      <c r="J38" s="175">
        <f t="shared" si="54"/>
        <v>7.9980618153359204E-2</v>
      </c>
      <c r="K38" s="175">
        <f t="shared" si="54"/>
        <v>2.6349314077815732E-2</v>
      </c>
      <c r="L38" s="175">
        <f t="shared" si="54"/>
        <v>4.9149004435217511E-2</v>
      </c>
      <c r="M38" s="175">
        <f t="shared" si="54"/>
        <v>8.2059540030554518E-2</v>
      </c>
      <c r="N38" s="175">
        <f>IF(SUM(BL40:BR40)=0,0,SUM(BL38:BR38)/SUM(BL37:BR38))</f>
        <v>4.7427688194291856E-2</v>
      </c>
      <c r="O38" s="172"/>
      <c r="P38" s="172"/>
      <c r="Q38" s="453"/>
      <c r="R38" s="453"/>
      <c r="S38" s="453"/>
      <c r="T38" s="453"/>
      <c r="U38" s="453"/>
      <c r="V38" s="453"/>
      <c r="W38" s="453"/>
      <c r="X38" s="453"/>
      <c r="Y38" s="172"/>
      <c r="Z38" s="172"/>
      <c r="AA38" s="172"/>
      <c r="AB38" s="172"/>
      <c r="AC38" s="172"/>
      <c r="AD38" s="172"/>
      <c r="AE38" s="172"/>
      <c r="AF38" s="172"/>
      <c r="AG38" s="172"/>
      <c r="AH38" s="172"/>
      <c r="AI38" s="172"/>
      <c r="AJ38" s="172"/>
      <c r="AK38" s="172"/>
      <c r="AL38" s="172"/>
      <c r="AM38" s="172"/>
      <c r="AN38" s="172"/>
      <c r="AO38" s="172"/>
      <c r="AP38" s="172"/>
      <c r="AQ38" s="172"/>
      <c r="AR38" s="172"/>
      <c r="AS38" s="172"/>
      <c r="AT38" s="172"/>
      <c r="AU38" s="172"/>
      <c r="AV38" s="172"/>
      <c r="AW38" s="172"/>
      <c r="AX38" s="172"/>
      <c r="AY38" s="172"/>
      <c r="BA38" s="177"/>
      <c r="BB38" s="177">
        <v>22524</v>
      </c>
      <c r="BC38" s="177">
        <v>19080</v>
      </c>
      <c r="BD38" s="177">
        <v>142957</v>
      </c>
      <c r="BE38" s="177">
        <v>81630</v>
      </c>
      <c r="BF38" s="177">
        <v>147023</v>
      </c>
      <c r="BG38" s="177">
        <v>100671</v>
      </c>
      <c r="BH38" s="177">
        <v>115379</v>
      </c>
      <c r="BI38" s="177">
        <v>37892</v>
      </c>
      <c r="BJ38" s="177">
        <v>65104</v>
      </c>
      <c r="BK38" s="177">
        <v>109307</v>
      </c>
      <c r="BL38" s="183">
        <v>168001</v>
      </c>
      <c r="BM38" s="177">
        <v>57775</v>
      </c>
      <c r="BN38" s="177"/>
      <c r="BO38" s="177"/>
      <c r="BP38" s="177"/>
      <c r="BQ38" s="177"/>
      <c r="BR38" s="177"/>
      <c r="BU38" s="177">
        <f t="shared" ref="BU38:BU56" si="55">SUM(BA38:BR38)</f>
        <v>1067343</v>
      </c>
    </row>
    <row r="39" spans="1:73" hidden="1" x14ac:dyDescent="0.25">
      <c r="A39" s="512"/>
      <c r="B39" s="182" t="s">
        <v>179</v>
      </c>
      <c r="C39" s="176"/>
      <c r="D39" s="176"/>
      <c r="E39" s="176"/>
      <c r="F39" s="176"/>
      <c r="G39" s="176"/>
      <c r="H39" s="176"/>
      <c r="I39" s="176"/>
      <c r="J39" s="176"/>
      <c r="K39" s="176"/>
      <c r="L39" s="176"/>
      <c r="M39" s="176"/>
      <c r="N39" s="176"/>
      <c r="O39" s="181"/>
      <c r="P39" s="181"/>
      <c r="Q39" s="454"/>
      <c r="R39" s="454"/>
      <c r="S39" s="454"/>
      <c r="T39" s="454"/>
      <c r="U39" s="454"/>
      <c r="V39" s="454"/>
      <c r="W39" s="454"/>
      <c r="X39" s="454"/>
      <c r="Y39" s="181"/>
      <c r="Z39" s="181"/>
      <c r="AA39" s="181"/>
      <c r="AB39" s="181"/>
      <c r="AC39" s="181"/>
      <c r="AD39" s="181"/>
      <c r="AE39" s="181"/>
      <c r="AF39" s="181"/>
      <c r="AG39" s="181"/>
      <c r="AH39" s="181"/>
      <c r="AI39" s="181"/>
      <c r="AJ39" s="181"/>
      <c r="AK39" s="181"/>
      <c r="AL39" s="181"/>
      <c r="AM39" s="181"/>
      <c r="AN39" s="181"/>
      <c r="AO39" s="181"/>
      <c r="AP39" s="181"/>
      <c r="AQ39" s="181"/>
      <c r="AR39" s="181"/>
      <c r="AS39" s="181"/>
      <c r="AT39" s="181"/>
      <c r="AU39" s="181"/>
      <c r="AV39" s="181"/>
      <c r="AW39" s="181"/>
      <c r="AX39" s="181"/>
      <c r="AY39" s="181"/>
      <c r="BA39" s="177"/>
      <c r="BB39" s="177">
        <v>102724</v>
      </c>
      <c r="BC39" s="177">
        <v>3039739</v>
      </c>
      <c r="BD39" s="177">
        <v>1086116</v>
      </c>
      <c r="BE39" s="177">
        <v>-627662</v>
      </c>
      <c r="BF39" s="177">
        <v>1002502</v>
      </c>
      <c r="BG39" s="177">
        <v>757192</v>
      </c>
      <c r="BH39" s="177">
        <v>651682</v>
      </c>
      <c r="BI39" s="177">
        <v>-2283835</v>
      </c>
      <c r="BJ39" s="177">
        <v>401510</v>
      </c>
      <c r="BK39" s="177">
        <v>343531</v>
      </c>
      <c r="BL39" s="183">
        <v>1987089</v>
      </c>
      <c r="BM39" s="177">
        <v>5509518</v>
      </c>
      <c r="BN39" s="177"/>
      <c r="BO39" s="177"/>
      <c r="BP39" s="177"/>
      <c r="BQ39" s="177"/>
      <c r="BR39" s="177"/>
      <c r="BU39" s="177">
        <f t="shared" si="55"/>
        <v>11970106</v>
      </c>
    </row>
    <row r="40" spans="1:73" s="63" customFormat="1" ht="15.75" hidden="1" thickBot="1" x14ac:dyDescent="0.3">
      <c r="A40" s="513"/>
      <c r="B40" s="180" t="s">
        <v>34</v>
      </c>
      <c r="C40" s="163">
        <f t="shared" ref="C40" si="56">SUM(C37:C38)</f>
        <v>0</v>
      </c>
      <c r="D40" s="163">
        <f t="shared" ref="D40:M40" si="57">SUM(D37:D38)</f>
        <v>1</v>
      </c>
      <c r="E40" s="163">
        <f t="shared" si="57"/>
        <v>1</v>
      </c>
      <c r="F40" s="163">
        <f t="shared" si="57"/>
        <v>1</v>
      </c>
      <c r="G40" s="163">
        <f t="shared" si="57"/>
        <v>1</v>
      </c>
      <c r="H40" s="163">
        <f t="shared" si="57"/>
        <v>1</v>
      </c>
      <c r="I40" s="163">
        <f t="shared" si="57"/>
        <v>1</v>
      </c>
      <c r="J40" s="163">
        <f t="shared" si="57"/>
        <v>1</v>
      </c>
      <c r="K40" s="163">
        <f t="shared" si="57"/>
        <v>1</v>
      </c>
      <c r="L40" s="163">
        <f t="shared" si="57"/>
        <v>1</v>
      </c>
      <c r="M40" s="163">
        <f t="shared" si="57"/>
        <v>1</v>
      </c>
      <c r="N40" s="163">
        <f>SUM(N37:N38)</f>
        <v>1</v>
      </c>
      <c r="O40" s="173"/>
      <c r="P40" s="173"/>
      <c r="Q40" s="455"/>
      <c r="R40" s="455"/>
      <c r="S40" s="455"/>
      <c r="T40" s="455"/>
      <c r="U40" s="455"/>
      <c r="V40" s="455"/>
      <c r="W40" s="455"/>
      <c r="X40" s="455"/>
      <c r="Y40" s="173"/>
      <c r="Z40" s="173"/>
      <c r="AA40" s="173"/>
      <c r="AB40" s="173"/>
      <c r="AC40" s="173"/>
      <c r="AD40" s="173"/>
      <c r="AE40" s="173"/>
      <c r="AF40" s="173"/>
      <c r="AG40" s="173"/>
      <c r="AH40" s="173"/>
      <c r="AI40" s="173"/>
      <c r="AJ40" s="173"/>
      <c r="AK40" s="173"/>
      <c r="AL40" s="173"/>
      <c r="AM40" s="173"/>
      <c r="AN40" s="173"/>
      <c r="AO40" s="173"/>
      <c r="AP40" s="173"/>
      <c r="AQ40" s="173"/>
      <c r="AR40" s="173"/>
      <c r="AS40" s="173"/>
      <c r="AT40" s="173"/>
      <c r="AU40" s="173"/>
      <c r="AV40" s="173"/>
      <c r="AW40" s="173"/>
      <c r="AX40" s="173"/>
      <c r="AY40" s="173"/>
      <c r="BA40" s="178">
        <f t="shared" ref="BA40:BK40" si="58">SUM(BA37:BA39)</f>
        <v>0</v>
      </c>
      <c r="BB40" s="178">
        <f t="shared" si="58"/>
        <v>1254476</v>
      </c>
      <c r="BC40" s="178">
        <f t="shared" si="58"/>
        <v>4315979</v>
      </c>
      <c r="BD40" s="178">
        <f t="shared" si="58"/>
        <v>4093308</v>
      </c>
      <c r="BE40" s="178">
        <f t="shared" si="58"/>
        <v>967103</v>
      </c>
      <c r="BF40" s="178">
        <f t="shared" si="58"/>
        <v>2465812</v>
      </c>
      <c r="BG40" s="178">
        <f t="shared" si="58"/>
        <v>2665422</v>
      </c>
      <c r="BH40" s="178">
        <f t="shared" si="58"/>
        <v>2094269</v>
      </c>
      <c r="BI40" s="178">
        <f t="shared" si="58"/>
        <v>-845771</v>
      </c>
      <c r="BJ40" s="178">
        <f t="shared" si="58"/>
        <v>1726135</v>
      </c>
      <c r="BK40" s="178">
        <f t="shared" si="58"/>
        <v>1675576</v>
      </c>
      <c r="BL40" s="179">
        <f>SUM(BL37:BL39)</f>
        <v>4362986</v>
      </c>
      <c r="BM40" s="178">
        <f t="shared" ref="BM40:BR40" si="59">SUM(BM37:BM39)</f>
        <v>7894047</v>
      </c>
      <c r="BN40" s="178">
        <f t="shared" si="59"/>
        <v>0</v>
      </c>
      <c r="BO40" s="178">
        <f t="shared" si="59"/>
        <v>0</v>
      </c>
      <c r="BP40" s="178">
        <f t="shared" si="59"/>
        <v>0</v>
      </c>
      <c r="BQ40" s="178">
        <f t="shared" si="59"/>
        <v>0</v>
      </c>
      <c r="BR40" s="178">
        <f t="shared" si="59"/>
        <v>0</v>
      </c>
      <c r="BU40" s="178">
        <f t="shared" si="55"/>
        <v>32669342</v>
      </c>
    </row>
    <row r="41" spans="1:73" hidden="1" x14ac:dyDescent="0.25">
      <c r="A41" s="511" t="s">
        <v>31</v>
      </c>
      <c r="B41" s="60" t="s">
        <v>39</v>
      </c>
      <c r="C41" s="174">
        <f>IF(BA44=0,0,BA41/SUM(BA41:BA42))</f>
        <v>0</v>
      </c>
      <c r="D41" s="174">
        <f t="shared" ref="D41:M41" si="60">IF(BB44=0,0,BB41/SUM(BB41:BB42))</f>
        <v>0.8304720389740029</v>
      </c>
      <c r="E41" s="174">
        <f t="shared" si="60"/>
        <v>0.84649090466146681</v>
      </c>
      <c r="F41" s="174">
        <f t="shared" si="60"/>
        <v>0.90266336386504598</v>
      </c>
      <c r="G41" s="174">
        <f t="shared" si="60"/>
        <v>0.88170744410529012</v>
      </c>
      <c r="H41" s="174">
        <f t="shared" si="60"/>
        <v>0.97117461512818082</v>
      </c>
      <c r="I41" s="174">
        <f t="shared" si="60"/>
        <v>0.9304233981049419</v>
      </c>
      <c r="J41" s="174">
        <f t="shared" si="60"/>
        <v>0.79667872261776296</v>
      </c>
      <c r="K41" s="174">
        <f t="shared" si="60"/>
        <v>0.94161455886919709</v>
      </c>
      <c r="L41" s="174">
        <f t="shared" si="60"/>
        <v>0.80240130220240236</v>
      </c>
      <c r="M41" s="174">
        <f t="shared" si="60"/>
        <v>0.90732599522018587</v>
      </c>
      <c r="N41" s="174">
        <f>IF(SUM(BL44:BR44)=0,0,SUM(BL41:BR41)/SUM(BL41:BR42))</f>
        <v>0.92030111528492364</v>
      </c>
      <c r="O41" s="171"/>
      <c r="P41" s="171"/>
      <c r="Q41" s="452"/>
      <c r="R41" s="452"/>
      <c r="S41" s="452"/>
      <c r="T41" s="452"/>
      <c r="U41" s="452"/>
      <c r="V41" s="452"/>
      <c r="W41" s="452"/>
      <c r="X41" s="452"/>
      <c r="Y41" s="171"/>
      <c r="Z41" s="171"/>
      <c r="AA41" s="171"/>
      <c r="AB41" s="171"/>
      <c r="AC41" s="171"/>
      <c r="AD41" s="171"/>
      <c r="AE41" s="171"/>
      <c r="AF41" s="171"/>
      <c r="AG41" s="171"/>
      <c r="AH41" s="171"/>
      <c r="AI41" s="171"/>
      <c r="AJ41" s="171"/>
      <c r="AK41" s="171"/>
      <c r="AL41" s="171"/>
      <c r="AM41" s="171"/>
      <c r="AN41" s="171"/>
      <c r="AO41" s="171"/>
      <c r="AP41" s="171"/>
      <c r="AQ41" s="171"/>
      <c r="AR41" s="171"/>
      <c r="AS41" s="171"/>
      <c r="AT41" s="171"/>
      <c r="AU41" s="171"/>
      <c r="AV41" s="171"/>
      <c r="AW41" s="171"/>
      <c r="AX41" s="171"/>
      <c r="AY41" s="171"/>
      <c r="BA41" s="177"/>
      <c r="BB41" s="177">
        <v>1836951</v>
      </c>
      <c r="BC41" s="177">
        <v>3248794</v>
      </c>
      <c r="BD41" s="177">
        <v>3619616</v>
      </c>
      <c r="BE41" s="177">
        <v>2793258</v>
      </c>
      <c r="BF41" s="177">
        <v>4364045</v>
      </c>
      <c r="BG41" s="177">
        <v>7946014</v>
      </c>
      <c r="BH41" s="177">
        <v>3737145</v>
      </c>
      <c r="BI41" s="177">
        <v>2413618</v>
      </c>
      <c r="BJ41" s="177">
        <v>4104797</v>
      </c>
      <c r="BK41" s="177">
        <v>4804459</v>
      </c>
      <c r="BL41" s="183">
        <v>7616432</v>
      </c>
      <c r="BM41" s="177">
        <v>19650116</v>
      </c>
      <c r="BN41" s="177"/>
      <c r="BO41" s="177"/>
      <c r="BP41" s="177"/>
      <c r="BQ41" s="177"/>
      <c r="BR41" s="177"/>
      <c r="BU41" s="177">
        <f t="shared" si="55"/>
        <v>66135245</v>
      </c>
    </row>
    <row r="42" spans="1:73" hidden="1" x14ac:dyDescent="0.25">
      <c r="A42" s="512"/>
      <c r="B42" s="59" t="s">
        <v>37</v>
      </c>
      <c r="C42" s="175">
        <f>IF(BA44=0,0,BA42/SUM(BA41:BA42))</f>
        <v>0</v>
      </c>
      <c r="D42" s="175">
        <f t="shared" ref="D42:M42" si="61">IF(BB44=0,0,BB42/SUM(BB41:BB42))</f>
        <v>0.16952796102599713</v>
      </c>
      <c r="E42" s="175">
        <f t="shared" si="61"/>
        <v>0.15350909533853316</v>
      </c>
      <c r="F42" s="175">
        <f t="shared" si="61"/>
        <v>9.733663613495401E-2</v>
      </c>
      <c r="G42" s="175">
        <f t="shared" si="61"/>
        <v>0.11829255589470992</v>
      </c>
      <c r="H42" s="175">
        <f t="shared" si="61"/>
        <v>2.8825384871819178E-2</v>
      </c>
      <c r="I42" s="175">
        <f t="shared" si="61"/>
        <v>6.9576601895058127E-2</v>
      </c>
      <c r="J42" s="175">
        <f t="shared" si="61"/>
        <v>0.20332127738223704</v>
      </c>
      <c r="K42" s="175">
        <f t="shared" si="61"/>
        <v>5.8385441130802927E-2</v>
      </c>
      <c r="L42" s="175">
        <f t="shared" si="61"/>
        <v>0.19759869779759762</v>
      </c>
      <c r="M42" s="175">
        <f t="shared" si="61"/>
        <v>9.267400477981412E-2</v>
      </c>
      <c r="N42" s="175">
        <f>IF(SUM(BL44:BR44)=0,0,SUM(BL42:BR42)/SUM(BL41:BR42))</f>
        <v>7.9698884715076398E-2</v>
      </c>
      <c r="O42" s="172"/>
      <c r="P42" s="172"/>
      <c r="Q42" s="453"/>
      <c r="R42" s="453"/>
      <c r="S42" s="453"/>
      <c r="T42" s="453"/>
      <c r="U42" s="453"/>
      <c r="V42" s="453"/>
      <c r="W42" s="453"/>
      <c r="X42" s="453"/>
      <c r="Y42" s="172"/>
      <c r="Z42" s="172"/>
      <c r="AA42" s="172"/>
      <c r="AB42" s="172"/>
      <c r="AC42" s="172"/>
      <c r="AD42" s="172"/>
      <c r="AE42" s="172"/>
      <c r="AF42" s="172"/>
      <c r="AG42" s="172"/>
      <c r="AH42" s="172"/>
      <c r="AI42" s="172"/>
      <c r="AJ42" s="172"/>
      <c r="AK42" s="172"/>
      <c r="AL42" s="172"/>
      <c r="AM42" s="172"/>
      <c r="AN42" s="172"/>
      <c r="AO42" s="172"/>
      <c r="AP42" s="172"/>
      <c r="AQ42" s="172"/>
      <c r="AR42" s="172"/>
      <c r="AS42" s="172"/>
      <c r="AT42" s="172"/>
      <c r="AU42" s="172"/>
      <c r="AV42" s="172"/>
      <c r="AW42" s="172"/>
      <c r="AX42" s="172"/>
      <c r="AY42" s="172"/>
      <c r="BA42" s="177"/>
      <c r="BB42" s="177">
        <v>374985</v>
      </c>
      <c r="BC42" s="177">
        <v>589161</v>
      </c>
      <c r="BD42" s="177">
        <v>390313</v>
      </c>
      <c r="BE42" s="177">
        <v>374752</v>
      </c>
      <c r="BF42" s="177">
        <v>129529</v>
      </c>
      <c r="BG42" s="177">
        <v>594199</v>
      </c>
      <c r="BH42" s="177">
        <v>953761</v>
      </c>
      <c r="BI42" s="177">
        <v>149658</v>
      </c>
      <c r="BJ42" s="177">
        <v>1010844</v>
      </c>
      <c r="BK42" s="177">
        <v>490726</v>
      </c>
      <c r="BL42" s="183">
        <v>1013026</v>
      </c>
      <c r="BM42" s="177">
        <v>1348281</v>
      </c>
      <c r="BN42" s="177"/>
      <c r="BO42" s="177"/>
      <c r="BP42" s="177"/>
      <c r="BQ42" s="177"/>
      <c r="BR42" s="177"/>
      <c r="BU42" s="177">
        <f t="shared" si="55"/>
        <v>7419235</v>
      </c>
    </row>
    <row r="43" spans="1:73" hidden="1" x14ac:dyDescent="0.25">
      <c r="A43" s="512"/>
      <c r="B43" s="182" t="s">
        <v>179</v>
      </c>
      <c r="C43" s="176"/>
      <c r="D43" s="176"/>
      <c r="E43" s="176"/>
      <c r="F43" s="176"/>
      <c r="G43" s="176"/>
      <c r="H43" s="176"/>
      <c r="I43" s="176"/>
      <c r="J43" s="176"/>
      <c r="K43" s="176"/>
      <c r="L43" s="176"/>
      <c r="M43" s="176"/>
      <c r="N43" s="176"/>
      <c r="O43" s="181"/>
      <c r="P43" s="181"/>
      <c r="Q43" s="454"/>
      <c r="R43" s="454"/>
      <c r="S43" s="454"/>
      <c r="T43" s="454"/>
      <c r="U43" s="454"/>
      <c r="V43" s="454"/>
      <c r="W43" s="454"/>
      <c r="X43" s="454"/>
      <c r="Y43" s="181"/>
      <c r="Z43" s="181"/>
      <c r="AA43" s="181"/>
      <c r="AB43" s="181"/>
      <c r="AC43" s="181"/>
      <c r="AD43" s="181"/>
      <c r="AE43" s="181"/>
      <c r="AF43" s="181"/>
      <c r="AG43" s="181"/>
      <c r="AH43" s="181"/>
      <c r="AI43" s="181"/>
      <c r="AJ43" s="181"/>
      <c r="AK43" s="181"/>
      <c r="AL43" s="181"/>
      <c r="AM43" s="181"/>
      <c r="AN43" s="181"/>
      <c r="AO43" s="181"/>
      <c r="AP43" s="181"/>
      <c r="AQ43" s="181"/>
      <c r="AR43" s="181"/>
      <c r="AS43" s="181"/>
      <c r="AT43" s="181"/>
      <c r="AU43" s="181"/>
      <c r="AV43" s="181"/>
      <c r="AW43" s="181"/>
      <c r="AX43" s="181"/>
      <c r="AY43" s="181"/>
      <c r="BA43" s="177"/>
      <c r="BB43" s="177">
        <v>222879</v>
      </c>
      <c r="BC43" s="177">
        <v>0</v>
      </c>
      <c r="BD43" s="177">
        <v>168605</v>
      </c>
      <c r="BE43" s="177">
        <v>888004</v>
      </c>
      <c r="BF43" s="177">
        <v>430161</v>
      </c>
      <c r="BG43" s="177">
        <v>3548126</v>
      </c>
      <c r="BH43" s="177">
        <v>122620</v>
      </c>
      <c r="BI43" s="177">
        <v>7720962</v>
      </c>
      <c r="BJ43" s="177">
        <v>379900</v>
      </c>
      <c r="BK43" s="177">
        <v>13805168</v>
      </c>
      <c r="BL43" s="183">
        <v>2633972</v>
      </c>
      <c r="BM43" s="177">
        <v>17884342</v>
      </c>
      <c r="BN43" s="177"/>
      <c r="BO43" s="177"/>
      <c r="BP43" s="177"/>
      <c r="BQ43" s="177"/>
      <c r="BR43" s="177"/>
      <c r="BU43" s="177">
        <f t="shared" si="55"/>
        <v>47804739</v>
      </c>
    </row>
    <row r="44" spans="1:73" s="63" customFormat="1" ht="15.75" hidden="1" thickBot="1" x14ac:dyDescent="0.3">
      <c r="A44" s="513"/>
      <c r="B44" s="180" t="s">
        <v>34</v>
      </c>
      <c r="C44" s="163">
        <f t="shared" ref="C44" si="62">SUM(C41:C42)</f>
        <v>0</v>
      </c>
      <c r="D44" s="163">
        <f t="shared" ref="D44:M44" si="63">SUM(D41:D42)</f>
        <v>1</v>
      </c>
      <c r="E44" s="163">
        <f t="shared" si="63"/>
        <v>1</v>
      </c>
      <c r="F44" s="163">
        <f t="shared" si="63"/>
        <v>1</v>
      </c>
      <c r="G44" s="163">
        <f t="shared" si="63"/>
        <v>1</v>
      </c>
      <c r="H44" s="163">
        <f t="shared" si="63"/>
        <v>1</v>
      </c>
      <c r="I44" s="163">
        <f t="shared" si="63"/>
        <v>1</v>
      </c>
      <c r="J44" s="163">
        <f t="shared" si="63"/>
        <v>1</v>
      </c>
      <c r="K44" s="163">
        <f t="shared" si="63"/>
        <v>1</v>
      </c>
      <c r="L44" s="163">
        <f t="shared" si="63"/>
        <v>1</v>
      </c>
      <c r="M44" s="163">
        <f t="shared" si="63"/>
        <v>1</v>
      </c>
      <c r="N44" s="163">
        <f>SUM(N41:N42)</f>
        <v>1</v>
      </c>
      <c r="O44" s="173"/>
      <c r="P44" s="173"/>
      <c r="Q44" s="455"/>
      <c r="R44" s="455"/>
      <c r="S44" s="455"/>
      <c r="T44" s="455"/>
      <c r="U44" s="455"/>
      <c r="V44" s="455"/>
      <c r="W44" s="455"/>
      <c r="X44" s="455"/>
      <c r="Y44" s="173"/>
      <c r="Z44" s="173"/>
      <c r="AA44" s="173"/>
      <c r="AB44" s="173"/>
      <c r="AC44" s="173"/>
      <c r="AD44" s="173"/>
      <c r="AE44" s="173"/>
      <c r="AF44" s="173"/>
      <c r="AG44" s="173"/>
      <c r="AH44" s="173"/>
      <c r="AI44" s="173"/>
      <c r="AJ44" s="173"/>
      <c r="AK44" s="173"/>
      <c r="AL44" s="173"/>
      <c r="AM44" s="173"/>
      <c r="AN44" s="173"/>
      <c r="AO44" s="173"/>
      <c r="AP44" s="173"/>
      <c r="AQ44" s="173"/>
      <c r="AR44" s="173"/>
      <c r="AS44" s="173"/>
      <c r="AT44" s="173"/>
      <c r="AU44" s="173"/>
      <c r="AV44" s="173"/>
      <c r="AW44" s="173"/>
      <c r="AX44" s="173"/>
      <c r="AY44" s="173"/>
      <c r="BA44" s="178">
        <f t="shared" ref="BA44:BK44" si="64">SUM(BA41:BA43)</f>
        <v>0</v>
      </c>
      <c r="BB44" s="178">
        <f t="shared" si="64"/>
        <v>2434815</v>
      </c>
      <c r="BC44" s="178">
        <f t="shared" si="64"/>
        <v>3837955</v>
      </c>
      <c r="BD44" s="178">
        <f t="shared" si="64"/>
        <v>4178534</v>
      </c>
      <c r="BE44" s="178">
        <f t="shared" si="64"/>
        <v>4056014</v>
      </c>
      <c r="BF44" s="178">
        <f t="shared" si="64"/>
        <v>4923735</v>
      </c>
      <c r="BG44" s="178">
        <f t="shared" si="64"/>
        <v>12088339</v>
      </c>
      <c r="BH44" s="178">
        <f t="shared" si="64"/>
        <v>4813526</v>
      </c>
      <c r="BI44" s="178">
        <f t="shared" si="64"/>
        <v>10284238</v>
      </c>
      <c r="BJ44" s="178">
        <f t="shared" si="64"/>
        <v>5495541</v>
      </c>
      <c r="BK44" s="178">
        <f t="shared" si="64"/>
        <v>19100353</v>
      </c>
      <c r="BL44" s="179">
        <f>SUM(BL41:BL43)</f>
        <v>11263430</v>
      </c>
      <c r="BM44" s="178">
        <f t="shared" ref="BM44:BR44" si="65">SUM(BM41:BM43)</f>
        <v>38882739</v>
      </c>
      <c r="BN44" s="178">
        <f t="shared" si="65"/>
        <v>0</v>
      </c>
      <c r="BO44" s="178">
        <f t="shared" si="65"/>
        <v>0</v>
      </c>
      <c r="BP44" s="178">
        <f t="shared" si="65"/>
        <v>0</v>
      </c>
      <c r="BQ44" s="178">
        <f t="shared" si="65"/>
        <v>0</v>
      </c>
      <c r="BR44" s="178">
        <f t="shared" si="65"/>
        <v>0</v>
      </c>
      <c r="BU44" s="178">
        <f t="shared" si="55"/>
        <v>121359219</v>
      </c>
    </row>
    <row r="45" spans="1:73" hidden="1" x14ac:dyDescent="0.25">
      <c r="A45" s="511" t="s">
        <v>32</v>
      </c>
      <c r="B45" s="60" t="s">
        <v>39</v>
      </c>
      <c r="C45" s="174">
        <f>IF(BA48=0,0,BA45/SUM(BA45:BA46))</f>
        <v>0</v>
      </c>
      <c r="D45" s="174">
        <f t="shared" ref="D45:M45" si="66">IF(BB48=0,0,BB45/SUM(BB45:BB46))</f>
        <v>0.9849618348345075</v>
      </c>
      <c r="E45" s="174">
        <f t="shared" si="66"/>
        <v>0.86691032263684287</v>
      </c>
      <c r="F45" s="174">
        <f t="shared" si="66"/>
        <v>0.81706153813360616</v>
      </c>
      <c r="G45" s="174">
        <f t="shared" si="66"/>
        <v>0.64625083101493974</v>
      </c>
      <c r="H45" s="174">
        <f t="shared" si="66"/>
        <v>0.70458656217982896</v>
      </c>
      <c r="I45" s="174">
        <f t="shared" si="66"/>
        <v>0.47033490367792952</v>
      </c>
      <c r="J45" s="174">
        <f t="shared" si="66"/>
        <v>0.62601940229805197</v>
      </c>
      <c r="K45" s="174">
        <f t="shared" si="66"/>
        <v>0.51943229233940036</v>
      </c>
      <c r="L45" s="174">
        <f t="shared" si="66"/>
        <v>0.35711722156360293</v>
      </c>
      <c r="M45" s="174">
        <f t="shared" si="66"/>
        <v>0.98701246485554039</v>
      </c>
      <c r="N45" s="174">
        <f>IF(SUM(BL48:BR48)=0,0,SUM(BL45:BR45)/SUM(BL45:BR46))</f>
        <v>0.71454541788127424</v>
      </c>
      <c r="O45" s="171"/>
      <c r="P45" s="171"/>
      <c r="Q45" s="452"/>
      <c r="R45" s="452"/>
      <c r="S45" s="452"/>
      <c r="T45" s="452"/>
      <c r="U45" s="452"/>
      <c r="V45" s="452"/>
      <c r="W45" s="452"/>
      <c r="X45" s="452"/>
      <c r="Y45" s="171"/>
      <c r="Z45" s="171"/>
      <c r="AA45" s="171"/>
      <c r="AB45" s="171"/>
      <c r="AC45" s="171"/>
      <c r="AD45" s="171"/>
      <c r="AE45" s="171"/>
      <c r="AF45" s="171"/>
      <c r="AG45" s="171"/>
      <c r="AH45" s="171"/>
      <c r="AI45" s="171"/>
      <c r="AJ45" s="171"/>
      <c r="AK45" s="171"/>
      <c r="AL45" s="171"/>
      <c r="AM45" s="171"/>
      <c r="AN45" s="171"/>
      <c r="AO45" s="171"/>
      <c r="AP45" s="171"/>
      <c r="AQ45" s="171"/>
      <c r="AR45" s="171"/>
      <c r="AS45" s="171"/>
      <c r="AT45" s="171"/>
      <c r="AU45" s="171"/>
      <c r="AV45" s="171"/>
      <c r="AW45" s="171"/>
      <c r="AX45" s="171"/>
      <c r="AY45" s="171"/>
      <c r="BA45" s="177"/>
      <c r="BB45" s="177">
        <v>298210</v>
      </c>
      <c r="BC45" s="177">
        <v>2627411</v>
      </c>
      <c r="BD45" s="177">
        <v>306653</v>
      </c>
      <c r="BE45" s="177">
        <v>662959</v>
      </c>
      <c r="BF45" s="177">
        <v>524719</v>
      </c>
      <c r="BG45" s="177">
        <v>769942</v>
      </c>
      <c r="BH45" s="177">
        <v>576644</v>
      </c>
      <c r="BI45" s="177">
        <v>369975</v>
      </c>
      <c r="BJ45" s="177">
        <v>682596</v>
      </c>
      <c r="BK45" s="177">
        <v>2062100</v>
      </c>
      <c r="BL45" s="183">
        <v>912401</v>
      </c>
      <c r="BM45" s="177">
        <v>5182317</v>
      </c>
      <c r="BN45" s="177"/>
      <c r="BO45" s="177"/>
      <c r="BP45" s="177"/>
      <c r="BQ45" s="177"/>
      <c r="BR45" s="177"/>
      <c r="BU45" s="177">
        <f t="shared" si="55"/>
        <v>14975927</v>
      </c>
    </row>
    <row r="46" spans="1:73" hidden="1" x14ac:dyDescent="0.25">
      <c r="A46" s="512"/>
      <c r="B46" s="59" t="s">
        <v>37</v>
      </c>
      <c r="C46" s="175">
        <f>IF(BA48=0,0,BA46/SUM(BA45:BA46))</f>
        <v>0</v>
      </c>
      <c r="D46" s="175">
        <f t="shared" ref="D46:M46" si="67">IF(BB48=0,0,BB46/SUM(BB45:BB46))</f>
        <v>1.5038165165492482E-2</v>
      </c>
      <c r="E46" s="175">
        <f t="shared" si="67"/>
        <v>0.13308967736315716</v>
      </c>
      <c r="F46" s="175">
        <f t="shared" si="67"/>
        <v>0.18293846186639381</v>
      </c>
      <c r="G46" s="175">
        <f t="shared" si="67"/>
        <v>0.35374916898506026</v>
      </c>
      <c r="H46" s="175">
        <f t="shared" si="67"/>
        <v>0.2954134378201711</v>
      </c>
      <c r="I46" s="175">
        <f t="shared" si="67"/>
        <v>0.52966509632207048</v>
      </c>
      <c r="J46" s="175">
        <f t="shared" si="67"/>
        <v>0.37398059770194803</v>
      </c>
      <c r="K46" s="175">
        <f t="shared" si="67"/>
        <v>0.48056770766059964</v>
      </c>
      <c r="L46" s="175">
        <f t="shared" si="67"/>
        <v>0.64288277843639707</v>
      </c>
      <c r="M46" s="175">
        <f t="shared" si="67"/>
        <v>1.2987535144459644E-2</v>
      </c>
      <c r="N46" s="175">
        <f>IF(SUM(BL48:BR48)=0,0,SUM(BL46:BR46)/SUM(BL45:BR46))</f>
        <v>0.28545458211872576</v>
      </c>
      <c r="O46" s="172"/>
      <c r="P46" s="172"/>
      <c r="Q46" s="453"/>
      <c r="R46" s="453"/>
      <c r="S46" s="453"/>
      <c r="T46" s="453"/>
      <c r="U46" s="453"/>
      <c r="V46" s="453"/>
      <c r="W46" s="453"/>
      <c r="X46" s="453"/>
      <c r="Y46" s="172"/>
      <c r="Z46" s="172"/>
      <c r="AA46" s="172"/>
      <c r="AB46" s="172"/>
      <c r="AC46" s="172"/>
      <c r="AD46" s="172"/>
      <c r="AE46" s="172"/>
      <c r="AF46" s="172"/>
      <c r="AG46" s="172"/>
      <c r="AH46" s="172"/>
      <c r="AI46" s="172"/>
      <c r="AJ46" s="172"/>
      <c r="AK46" s="172"/>
      <c r="AL46" s="172"/>
      <c r="AM46" s="172"/>
      <c r="AN46" s="172"/>
      <c r="AO46" s="172"/>
      <c r="AP46" s="172"/>
      <c r="AQ46" s="172"/>
      <c r="AR46" s="172"/>
      <c r="AS46" s="172"/>
      <c r="AT46" s="172"/>
      <c r="AU46" s="172"/>
      <c r="AV46" s="172"/>
      <c r="AW46" s="172"/>
      <c r="AX46" s="172"/>
      <c r="AY46" s="172"/>
      <c r="BA46" s="177"/>
      <c r="BB46" s="177">
        <v>4553</v>
      </c>
      <c r="BC46" s="177">
        <v>403365</v>
      </c>
      <c r="BD46" s="177">
        <v>68659</v>
      </c>
      <c r="BE46" s="177">
        <v>362895</v>
      </c>
      <c r="BF46" s="177">
        <v>220000</v>
      </c>
      <c r="BG46" s="177">
        <v>867066</v>
      </c>
      <c r="BH46" s="177">
        <v>344484</v>
      </c>
      <c r="BI46" s="177">
        <v>342293</v>
      </c>
      <c r="BJ46" s="177">
        <v>1228810</v>
      </c>
      <c r="BK46" s="177">
        <v>27134</v>
      </c>
      <c r="BL46" s="183">
        <v>443609</v>
      </c>
      <c r="BM46" s="177">
        <v>1991177</v>
      </c>
      <c r="BN46" s="177"/>
      <c r="BO46" s="177"/>
      <c r="BP46" s="177"/>
      <c r="BQ46" s="177"/>
      <c r="BR46" s="177"/>
      <c r="BU46" s="177">
        <f t="shared" si="55"/>
        <v>6304045</v>
      </c>
    </row>
    <row r="47" spans="1:73" hidden="1" x14ac:dyDescent="0.25">
      <c r="A47" s="512"/>
      <c r="B47" s="182" t="s">
        <v>179</v>
      </c>
      <c r="C47" s="176"/>
      <c r="D47" s="176"/>
      <c r="E47" s="176"/>
      <c r="F47" s="176"/>
      <c r="G47" s="176"/>
      <c r="H47" s="176"/>
      <c r="I47" s="176"/>
      <c r="J47" s="176"/>
      <c r="K47" s="176"/>
      <c r="L47" s="176"/>
      <c r="M47" s="176"/>
      <c r="N47" s="176"/>
      <c r="O47" s="181"/>
      <c r="P47" s="181"/>
      <c r="Q47" s="454"/>
      <c r="R47" s="454"/>
      <c r="S47" s="454"/>
      <c r="T47" s="454"/>
      <c r="U47" s="454"/>
      <c r="V47" s="454"/>
      <c r="W47" s="454"/>
      <c r="X47" s="454"/>
      <c r="Y47" s="181"/>
      <c r="Z47" s="181"/>
      <c r="AA47" s="181"/>
      <c r="AB47" s="181"/>
      <c r="AC47" s="181"/>
      <c r="AD47" s="181"/>
      <c r="AE47" s="181"/>
      <c r="AF47" s="181"/>
      <c r="AG47" s="181"/>
      <c r="AH47" s="181"/>
      <c r="AI47" s="181"/>
      <c r="AJ47" s="181"/>
      <c r="AK47" s="181"/>
      <c r="AL47" s="181"/>
      <c r="AM47" s="181"/>
      <c r="AN47" s="181"/>
      <c r="AO47" s="181"/>
      <c r="AP47" s="181"/>
      <c r="AQ47" s="181"/>
      <c r="AR47" s="181"/>
      <c r="AS47" s="181"/>
      <c r="AT47" s="181"/>
      <c r="AU47" s="181"/>
      <c r="AV47" s="181"/>
      <c r="AW47" s="181"/>
      <c r="AX47" s="181"/>
      <c r="AY47" s="181"/>
      <c r="BA47" s="177"/>
      <c r="BB47" s="177">
        <v>0</v>
      </c>
      <c r="BC47" s="177">
        <v>23472</v>
      </c>
      <c r="BD47" s="177">
        <v>2192</v>
      </c>
      <c r="BE47" s="177">
        <v>0</v>
      </c>
      <c r="BF47" s="177">
        <v>0</v>
      </c>
      <c r="BG47" s="177">
        <v>0</v>
      </c>
      <c r="BH47" s="177">
        <v>0</v>
      </c>
      <c r="BI47" s="177">
        <v>0</v>
      </c>
      <c r="BJ47" s="177">
        <v>1243730</v>
      </c>
      <c r="BK47" s="177"/>
      <c r="BL47" s="183">
        <v>43200</v>
      </c>
      <c r="BM47" s="177">
        <v>480139</v>
      </c>
      <c r="BN47" s="177"/>
      <c r="BO47" s="177"/>
      <c r="BP47" s="177"/>
      <c r="BQ47" s="177"/>
      <c r="BR47" s="177"/>
      <c r="BU47" s="177">
        <f t="shared" si="55"/>
        <v>1792733</v>
      </c>
    </row>
    <row r="48" spans="1:73" s="63" customFormat="1" ht="15.75" hidden="1" thickBot="1" x14ac:dyDescent="0.3">
      <c r="A48" s="513"/>
      <c r="B48" s="180" t="s">
        <v>34</v>
      </c>
      <c r="C48" s="163">
        <f t="shared" ref="C48" si="68">SUM(C45:C46)</f>
        <v>0</v>
      </c>
      <c r="D48" s="163">
        <f t="shared" ref="D48:M48" si="69">SUM(D45:D46)</f>
        <v>1</v>
      </c>
      <c r="E48" s="163">
        <f t="shared" si="69"/>
        <v>1</v>
      </c>
      <c r="F48" s="163">
        <f t="shared" si="69"/>
        <v>1</v>
      </c>
      <c r="G48" s="163">
        <f t="shared" si="69"/>
        <v>1</v>
      </c>
      <c r="H48" s="163">
        <f t="shared" si="69"/>
        <v>1</v>
      </c>
      <c r="I48" s="163">
        <f t="shared" si="69"/>
        <v>1</v>
      </c>
      <c r="J48" s="163">
        <f t="shared" si="69"/>
        <v>1</v>
      </c>
      <c r="K48" s="163">
        <f t="shared" si="69"/>
        <v>1</v>
      </c>
      <c r="L48" s="163">
        <f t="shared" si="69"/>
        <v>1</v>
      </c>
      <c r="M48" s="163">
        <f t="shared" si="69"/>
        <v>1</v>
      </c>
      <c r="N48" s="163">
        <f>SUM(N45:N46)</f>
        <v>1</v>
      </c>
      <c r="O48" s="173"/>
      <c r="P48" s="173"/>
      <c r="Q48" s="455"/>
      <c r="R48" s="455"/>
      <c r="S48" s="455"/>
      <c r="T48" s="455"/>
      <c r="U48" s="455"/>
      <c r="V48" s="455"/>
      <c r="W48" s="455"/>
      <c r="X48" s="455"/>
      <c r="Y48" s="173"/>
      <c r="Z48" s="173"/>
      <c r="AA48" s="173"/>
      <c r="AB48" s="173"/>
      <c r="AC48" s="173"/>
      <c r="AD48" s="173"/>
      <c r="AE48" s="173"/>
      <c r="AF48" s="173"/>
      <c r="AG48" s="173"/>
      <c r="AH48" s="173"/>
      <c r="AI48" s="173"/>
      <c r="AJ48" s="173"/>
      <c r="AK48" s="173"/>
      <c r="AL48" s="173"/>
      <c r="AM48" s="173"/>
      <c r="AN48" s="173"/>
      <c r="AO48" s="173"/>
      <c r="AP48" s="173"/>
      <c r="AQ48" s="173"/>
      <c r="AR48" s="173"/>
      <c r="AS48" s="173"/>
      <c r="AT48" s="173"/>
      <c r="AU48" s="173"/>
      <c r="AV48" s="173"/>
      <c r="AW48" s="173"/>
      <c r="AX48" s="173"/>
      <c r="AY48" s="173"/>
      <c r="BA48" s="178">
        <f t="shared" ref="BA48:BK48" si="70">SUM(BA45:BA47)</f>
        <v>0</v>
      </c>
      <c r="BB48" s="178">
        <f t="shared" si="70"/>
        <v>302763</v>
      </c>
      <c r="BC48" s="178">
        <f t="shared" si="70"/>
        <v>3054248</v>
      </c>
      <c r="BD48" s="178">
        <f t="shared" si="70"/>
        <v>377504</v>
      </c>
      <c r="BE48" s="178">
        <f t="shared" si="70"/>
        <v>1025854</v>
      </c>
      <c r="BF48" s="178">
        <f t="shared" si="70"/>
        <v>744719</v>
      </c>
      <c r="BG48" s="178">
        <f t="shared" si="70"/>
        <v>1637008</v>
      </c>
      <c r="BH48" s="178">
        <f t="shared" si="70"/>
        <v>921128</v>
      </c>
      <c r="BI48" s="178">
        <f t="shared" si="70"/>
        <v>712268</v>
      </c>
      <c r="BJ48" s="178">
        <f t="shared" si="70"/>
        <v>3155136</v>
      </c>
      <c r="BK48" s="178">
        <f t="shared" si="70"/>
        <v>2089234</v>
      </c>
      <c r="BL48" s="179">
        <f>SUM(BL45:BL47)</f>
        <v>1399210</v>
      </c>
      <c r="BM48" s="178">
        <f t="shared" ref="BM48:BR48" si="71">SUM(BM45:BM47)</f>
        <v>7653633</v>
      </c>
      <c r="BN48" s="178">
        <f t="shared" si="71"/>
        <v>0</v>
      </c>
      <c r="BO48" s="178">
        <f t="shared" si="71"/>
        <v>0</v>
      </c>
      <c r="BP48" s="178">
        <f t="shared" si="71"/>
        <v>0</v>
      </c>
      <c r="BQ48" s="178">
        <f t="shared" si="71"/>
        <v>0</v>
      </c>
      <c r="BR48" s="178">
        <f t="shared" si="71"/>
        <v>0</v>
      </c>
      <c r="BU48" s="178">
        <f t="shared" si="55"/>
        <v>23072705</v>
      </c>
    </row>
    <row r="49" spans="1:73" hidden="1" x14ac:dyDescent="0.25">
      <c r="A49" s="511" t="s">
        <v>33</v>
      </c>
      <c r="B49" s="60" t="s">
        <v>39</v>
      </c>
      <c r="C49" s="174">
        <f>IF(BA52=0,0,BA49/SUM(BA49:BA50))</f>
        <v>0</v>
      </c>
      <c r="D49" s="174">
        <f t="shared" ref="D49:M49" si="72">IF(BB52=0,0,BB49/SUM(BB49:BB50))</f>
        <v>1</v>
      </c>
      <c r="E49" s="174">
        <f t="shared" si="72"/>
        <v>1.198898523215852E-2</v>
      </c>
      <c r="F49" s="174">
        <f t="shared" si="72"/>
        <v>1</v>
      </c>
      <c r="G49" s="174">
        <f t="shared" si="72"/>
        <v>0</v>
      </c>
      <c r="H49" s="174">
        <f t="shared" si="72"/>
        <v>9.9367581326592194E-2</v>
      </c>
      <c r="I49" s="174">
        <f t="shared" si="72"/>
        <v>0</v>
      </c>
      <c r="J49" s="174">
        <f t="shared" si="72"/>
        <v>0</v>
      </c>
      <c r="K49" s="174">
        <f t="shared" si="72"/>
        <v>0</v>
      </c>
      <c r="L49" s="174">
        <f t="shared" si="72"/>
        <v>0.47273884135918931</v>
      </c>
      <c r="M49" s="174">
        <f t="shared" si="72"/>
        <v>0.63943693041596006</v>
      </c>
      <c r="N49" s="174">
        <f>IF(SUM(BL52:BR52)=0,0,SUM(BL49:BR49)/SUM(BL49:BR50))</f>
        <v>1</v>
      </c>
      <c r="O49" s="171"/>
      <c r="P49" s="171"/>
      <c r="Q49" s="452"/>
      <c r="R49" s="452"/>
      <c r="S49" s="452"/>
      <c r="T49" s="452"/>
      <c r="U49" s="452"/>
      <c r="V49" s="452"/>
      <c r="W49" s="452"/>
      <c r="X49" s="452"/>
      <c r="Y49" s="171"/>
      <c r="Z49" s="171"/>
      <c r="AA49" s="171"/>
      <c r="AB49" s="171"/>
      <c r="AC49" s="171"/>
      <c r="AD49" s="171"/>
      <c r="AE49" s="171"/>
      <c r="AF49" s="171"/>
      <c r="AG49" s="171"/>
      <c r="AH49" s="171"/>
      <c r="AI49" s="171"/>
      <c r="AJ49" s="171"/>
      <c r="AK49" s="171"/>
      <c r="AL49" s="171"/>
      <c r="AM49" s="171"/>
      <c r="AN49" s="171"/>
      <c r="AO49" s="171"/>
      <c r="AP49" s="171"/>
      <c r="AQ49" s="171"/>
      <c r="AR49" s="171"/>
      <c r="AS49" s="171"/>
      <c r="AT49" s="171"/>
      <c r="AU49" s="171"/>
      <c r="AV49" s="171"/>
      <c r="AW49" s="171"/>
      <c r="AX49" s="171"/>
      <c r="AY49" s="171"/>
      <c r="BA49" s="177"/>
      <c r="BB49" s="177">
        <v>94389</v>
      </c>
      <c r="BC49" s="177">
        <v>3335</v>
      </c>
      <c r="BD49" s="177">
        <v>116736</v>
      </c>
      <c r="BE49" s="177">
        <v>0</v>
      </c>
      <c r="BF49" s="177">
        <v>11360</v>
      </c>
      <c r="BG49" s="177">
        <v>0</v>
      </c>
      <c r="BH49" s="177">
        <v>0</v>
      </c>
      <c r="BI49" s="177">
        <v>0</v>
      </c>
      <c r="BJ49" s="177">
        <v>426470</v>
      </c>
      <c r="BK49" s="177">
        <v>46379</v>
      </c>
      <c r="BL49" s="183">
        <v>0</v>
      </c>
      <c r="BM49" s="177">
        <v>330405</v>
      </c>
      <c r="BN49" s="177"/>
      <c r="BO49" s="177"/>
      <c r="BP49" s="177"/>
      <c r="BQ49" s="177"/>
      <c r="BR49" s="177"/>
      <c r="BU49" s="177">
        <f t="shared" si="55"/>
        <v>1029074</v>
      </c>
    </row>
    <row r="50" spans="1:73" hidden="1" x14ac:dyDescent="0.25">
      <c r="A50" s="512"/>
      <c r="B50" s="59" t="s">
        <v>37</v>
      </c>
      <c r="C50" s="175">
        <f>IF(BA52=0,0,BA50/SUM(BA49:BA50))</f>
        <v>0</v>
      </c>
      <c r="D50" s="175">
        <f t="shared" ref="D50:M50" si="73">IF(BB52=0,0,BB50/SUM(BB49:BB50))</f>
        <v>0</v>
      </c>
      <c r="E50" s="175">
        <f t="shared" si="73"/>
        <v>0.98801101476784148</v>
      </c>
      <c r="F50" s="175">
        <f t="shared" si="73"/>
        <v>0</v>
      </c>
      <c r="G50" s="175">
        <f t="shared" si="73"/>
        <v>1</v>
      </c>
      <c r="H50" s="175">
        <f t="shared" si="73"/>
        <v>0.90063241867340782</v>
      </c>
      <c r="I50" s="175">
        <f t="shared" si="73"/>
        <v>1</v>
      </c>
      <c r="J50" s="175">
        <f t="shared" si="73"/>
        <v>1</v>
      </c>
      <c r="K50" s="175">
        <f t="shared" si="73"/>
        <v>0</v>
      </c>
      <c r="L50" s="175">
        <f t="shared" si="73"/>
        <v>0.52726115864081069</v>
      </c>
      <c r="M50" s="175">
        <f t="shared" si="73"/>
        <v>0.36056306958403994</v>
      </c>
      <c r="N50" s="175">
        <f>IF(SUM(BL52:BR52)=0,0,SUM(BL50:BR50)/SUM(BL49:BR50))</f>
        <v>0</v>
      </c>
      <c r="O50" s="172"/>
      <c r="P50" s="172"/>
      <c r="Q50" s="453"/>
      <c r="R50" s="453"/>
      <c r="S50" s="453"/>
      <c r="T50" s="453"/>
      <c r="U50" s="453"/>
      <c r="V50" s="453"/>
      <c r="W50" s="453"/>
      <c r="X50" s="453"/>
      <c r="Y50" s="172"/>
      <c r="Z50" s="172"/>
      <c r="AA50" s="172"/>
      <c r="AB50" s="172"/>
      <c r="AC50" s="172"/>
      <c r="AD50" s="172"/>
      <c r="AE50" s="172"/>
      <c r="AF50" s="172"/>
      <c r="AG50" s="172"/>
      <c r="AH50" s="172"/>
      <c r="AI50" s="172"/>
      <c r="AJ50" s="172"/>
      <c r="AK50" s="172"/>
      <c r="AL50" s="172"/>
      <c r="AM50" s="172"/>
      <c r="AN50" s="172"/>
      <c r="AO50" s="172"/>
      <c r="AP50" s="172"/>
      <c r="AQ50" s="172"/>
      <c r="AR50" s="172"/>
      <c r="AS50" s="172"/>
      <c r="AT50" s="172"/>
      <c r="AU50" s="172"/>
      <c r="AV50" s="172"/>
      <c r="AW50" s="172"/>
      <c r="AX50" s="172"/>
      <c r="AY50" s="172"/>
      <c r="BA50" s="177"/>
      <c r="BB50" s="177">
        <v>0</v>
      </c>
      <c r="BC50" s="177">
        <v>274837</v>
      </c>
      <c r="BD50" s="177">
        <v>0</v>
      </c>
      <c r="BE50" s="177">
        <v>16419</v>
      </c>
      <c r="BF50" s="177">
        <v>102963</v>
      </c>
      <c r="BG50" s="177">
        <v>537995</v>
      </c>
      <c r="BH50" s="177">
        <v>22149</v>
      </c>
      <c r="BI50" s="177">
        <v>0</v>
      </c>
      <c r="BJ50" s="177">
        <v>475656</v>
      </c>
      <c r="BK50" s="177">
        <v>26152</v>
      </c>
      <c r="BL50" s="183">
        <v>0</v>
      </c>
      <c r="BM50" s="177">
        <v>0</v>
      </c>
      <c r="BN50" s="177"/>
      <c r="BO50" s="177"/>
      <c r="BP50" s="177"/>
      <c r="BQ50" s="177"/>
      <c r="BR50" s="177"/>
      <c r="BU50" s="177">
        <f t="shared" si="55"/>
        <v>1456171</v>
      </c>
    </row>
    <row r="51" spans="1:73" hidden="1" x14ac:dyDescent="0.25">
      <c r="A51" s="512"/>
      <c r="B51" s="182" t="s">
        <v>179</v>
      </c>
      <c r="C51" s="176"/>
      <c r="D51" s="176"/>
      <c r="E51" s="176"/>
      <c r="F51" s="176"/>
      <c r="G51" s="176"/>
      <c r="H51" s="176"/>
      <c r="I51" s="176"/>
      <c r="J51" s="176"/>
      <c r="K51" s="176"/>
      <c r="L51" s="176"/>
      <c r="M51" s="176"/>
      <c r="N51" s="176"/>
      <c r="O51" s="181"/>
      <c r="P51" s="181"/>
      <c r="Q51" s="454"/>
      <c r="R51" s="454"/>
      <c r="S51" s="454"/>
      <c r="T51" s="454"/>
      <c r="U51" s="454"/>
      <c r="V51" s="454"/>
      <c r="W51" s="454"/>
      <c r="X51" s="454"/>
      <c r="Y51" s="181"/>
      <c r="Z51" s="181"/>
      <c r="AA51" s="181"/>
      <c r="AB51" s="181"/>
      <c r="AC51" s="181"/>
      <c r="AD51" s="181"/>
      <c r="AE51" s="181"/>
      <c r="AF51" s="181"/>
      <c r="AG51" s="181"/>
      <c r="AH51" s="181"/>
      <c r="AI51" s="181"/>
      <c r="AJ51" s="181"/>
      <c r="AK51" s="181"/>
      <c r="AL51" s="181"/>
      <c r="AM51" s="181"/>
      <c r="AN51" s="181"/>
      <c r="AO51" s="181"/>
      <c r="AP51" s="181"/>
      <c r="AQ51" s="181"/>
      <c r="AR51" s="181"/>
      <c r="AS51" s="181"/>
      <c r="AT51" s="181"/>
      <c r="AU51" s="181"/>
      <c r="AV51" s="181"/>
      <c r="AW51" s="181"/>
      <c r="AX51" s="181"/>
      <c r="AY51" s="181"/>
      <c r="BA51" s="177"/>
      <c r="BB51" s="177">
        <v>0</v>
      </c>
      <c r="BC51" s="177">
        <v>0</v>
      </c>
      <c r="BD51" s="177">
        <v>0</v>
      </c>
      <c r="BE51" s="177">
        <v>0</v>
      </c>
      <c r="BF51" s="177">
        <v>0</v>
      </c>
      <c r="BG51" s="177"/>
      <c r="BH51" s="177"/>
      <c r="BI51" s="177"/>
      <c r="BJ51" s="177"/>
      <c r="BK51" s="177"/>
      <c r="BL51" s="183"/>
      <c r="BM51" s="177">
        <v>0</v>
      </c>
      <c r="BN51" s="177"/>
      <c r="BO51" s="177"/>
      <c r="BP51" s="177"/>
      <c r="BQ51" s="177"/>
      <c r="BR51" s="177"/>
      <c r="BU51" s="177">
        <f t="shared" si="55"/>
        <v>0</v>
      </c>
    </row>
    <row r="52" spans="1:73" s="63" customFormat="1" ht="15.75" hidden="1" thickBot="1" x14ac:dyDescent="0.3">
      <c r="A52" s="513"/>
      <c r="B52" s="180" t="s">
        <v>34</v>
      </c>
      <c r="C52" s="163">
        <f t="shared" ref="C52" si="74">SUM(C49:C50)</f>
        <v>0</v>
      </c>
      <c r="D52" s="163">
        <f t="shared" ref="D52:M52" si="75">SUM(D49:D50)</f>
        <v>1</v>
      </c>
      <c r="E52" s="163">
        <f t="shared" si="75"/>
        <v>1</v>
      </c>
      <c r="F52" s="163">
        <f t="shared" si="75"/>
        <v>1</v>
      </c>
      <c r="G52" s="163">
        <f t="shared" si="75"/>
        <v>1</v>
      </c>
      <c r="H52" s="163">
        <f t="shared" si="75"/>
        <v>1</v>
      </c>
      <c r="I52" s="163">
        <f t="shared" si="75"/>
        <v>1</v>
      </c>
      <c r="J52" s="163">
        <f t="shared" si="75"/>
        <v>1</v>
      </c>
      <c r="K52" s="163">
        <f t="shared" si="75"/>
        <v>0</v>
      </c>
      <c r="L52" s="163">
        <f t="shared" si="75"/>
        <v>1</v>
      </c>
      <c r="M52" s="163">
        <f t="shared" si="75"/>
        <v>1</v>
      </c>
      <c r="N52" s="163">
        <f>SUM(N49:N50)</f>
        <v>1</v>
      </c>
      <c r="O52" s="173"/>
      <c r="P52" s="173"/>
      <c r="Q52" s="455"/>
      <c r="R52" s="455"/>
      <c r="S52" s="455"/>
      <c r="T52" s="455"/>
      <c r="U52" s="455"/>
      <c r="V52" s="455"/>
      <c r="W52" s="455"/>
      <c r="X52" s="455"/>
      <c r="Y52" s="173"/>
      <c r="Z52" s="173"/>
      <c r="AA52" s="173"/>
      <c r="AB52" s="173"/>
      <c r="AC52" s="173"/>
      <c r="AD52" s="173"/>
      <c r="AE52" s="173"/>
      <c r="AF52" s="173"/>
      <c r="AG52" s="173"/>
      <c r="AH52" s="173"/>
      <c r="AI52" s="173"/>
      <c r="AJ52" s="173"/>
      <c r="AK52" s="173"/>
      <c r="AL52" s="173"/>
      <c r="AM52" s="173"/>
      <c r="AN52" s="173"/>
      <c r="AO52" s="173"/>
      <c r="AP52" s="173"/>
      <c r="AQ52" s="173"/>
      <c r="AR52" s="173"/>
      <c r="AS52" s="173"/>
      <c r="AT52" s="173"/>
      <c r="AU52" s="173"/>
      <c r="AV52" s="173"/>
      <c r="AW52" s="173"/>
      <c r="AX52" s="173"/>
      <c r="AY52" s="173"/>
      <c r="BA52" s="178">
        <f t="shared" ref="BA52:BK52" si="76">SUM(BA49:BA51)</f>
        <v>0</v>
      </c>
      <c r="BB52" s="178">
        <f t="shared" si="76"/>
        <v>94389</v>
      </c>
      <c r="BC52" s="178">
        <f t="shared" si="76"/>
        <v>278172</v>
      </c>
      <c r="BD52" s="178">
        <f t="shared" si="76"/>
        <v>116736</v>
      </c>
      <c r="BE52" s="178">
        <f t="shared" si="76"/>
        <v>16419</v>
      </c>
      <c r="BF52" s="178">
        <f t="shared" si="76"/>
        <v>114323</v>
      </c>
      <c r="BG52" s="178">
        <f t="shared" si="76"/>
        <v>537995</v>
      </c>
      <c r="BH52" s="178">
        <f t="shared" si="76"/>
        <v>22149</v>
      </c>
      <c r="BI52" s="178">
        <f t="shared" si="76"/>
        <v>0</v>
      </c>
      <c r="BJ52" s="178">
        <f t="shared" si="76"/>
        <v>902126</v>
      </c>
      <c r="BK52" s="178">
        <f t="shared" si="76"/>
        <v>72531</v>
      </c>
      <c r="BL52" s="179">
        <f>SUM(BL49:BL51)</f>
        <v>0</v>
      </c>
      <c r="BM52" s="178">
        <f t="shared" ref="BM52:BR52" si="77">SUM(BM49:BM51)</f>
        <v>330405</v>
      </c>
      <c r="BN52" s="178">
        <f t="shared" si="77"/>
        <v>0</v>
      </c>
      <c r="BO52" s="178">
        <f t="shared" si="77"/>
        <v>0</v>
      </c>
      <c r="BP52" s="178">
        <f t="shared" si="77"/>
        <v>0</v>
      </c>
      <c r="BQ52" s="178">
        <f t="shared" si="77"/>
        <v>0</v>
      </c>
      <c r="BR52" s="178">
        <f t="shared" si="77"/>
        <v>0</v>
      </c>
      <c r="BU52" s="178">
        <f t="shared" si="55"/>
        <v>2485245</v>
      </c>
    </row>
    <row r="53" spans="1:73" hidden="1" x14ac:dyDescent="0.25">
      <c r="A53" s="514" t="s">
        <v>40</v>
      </c>
      <c r="B53" s="62" t="s">
        <v>39</v>
      </c>
      <c r="C53" s="174">
        <f>IF(BA56=0,0,BA53/SUM(BA53:BA54))</f>
        <v>0</v>
      </c>
      <c r="D53" s="174">
        <f t="shared" ref="D53:M53" si="78">IF(BB56=0,0,BB53/SUM(BB53:BB54))</f>
        <v>0.89309250061156553</v>
      </c>
      <c r="E53" s="174">
        <f t="shared" si="78"/>
        <v>0.84727280541242145</v>
      </c>
      <c r="F53" s="174">
        <f t="shared" si="78"/>
        <v>0.91984079729727752</v>
      </c>
      <c r="G53" s="174">
        <f t="shared" si="78"/>
        <v>0.85603977779339635</v>
      </c>
      <c r="H53" s="174">
        <f t="shared" si="78"/>
        <v>0.91204203214647572</v>
      </c>
      <c r="I53" s="174">
        <f t="shared" si="78"/>
        <v>0.83364835560749417</v>
      </c>
      <c r="J53" s="174">
        <f t="shared" si="78"/>
        <v>0.79711464411023669</v>
      </c>
      <c r="K53" s="174">
        <f t="shared" si="78"/>
        <v>0.88759290123404411</v>
      </c>
      <c r="L53" s="174">
        <f t="shared" si="78"/>
        <v>0.69953807074673557</v>
      </c>
      <c r="M53" s="174">
        <f t="shared" si="78"/>
        <v>0.92566624511676254</v>
      </c>
      <c r="N53" s="174">
        <f>IF(SUM(BL56:BR56)=0,0,SUM(BL53:BR53)/SUM(BL53:BR54))</f>
        <v>0.88388256248411778</v>
      </c>
      <c r="O53" s="171"/>
      <c r="P53" s="171"/>
      <c r="Q53" s="452"/>
      <c r="R53" s="452"/>
      <c r="S53" s="452"/>
      <c r="T53" s="452"/>
      <c r="U53" s="452"/>
      <c r="V53" s="452"/>
      <c r="W53" s="452"/>
      <c r="X53" s="452"/>
      <c r="Y53" s="171"/>
      <c r="Z53" s="171"/>
      <c r="AA53" s="171"/>
      <c r="AB53" s="171"/>
      <c r="AC53" s="171"/>
      <c r="AD53" s="171"/>
      <c r="AE53" s="171"/>
      <c r="AF53" s="171"/>
      <c r="AG53" s="171"/>
      <c r="AH53" s="171"/>
      <c r="AI53" s="171"/>
      <c r="AJ53" s="171"/>
      <c r="AK53" s="171"/>
      <c r="AL53" s="171"/>
      <c r="AM53" s="171"/>
      <c r="AN53" s="171"/>
      <c r="AO53" s="171"/>
      <c r="AP53" s="171"/>
      <c r="AQ53" s="171"/>
      <c r="AR53" s="171"/>
      <c r="AS53" s="171"/>
      <c r="AT53" s="171"/>
      <c r="AU53" s="171"/>
      <c r="AV53" s="171"/>
      <c r="AW53" s="171"/>
      <c r="AX53" s="171"/>
      <c r="AY53" s="171"/>
      <c r="BA53" s="177">
        <f t="shared" ref="BA53:BL53" si="79">BA37+BA41+BA45+BA49</f>
        <v>0</v>
      </c>
      <c r="BB53" s="177">
        <f t="shared" si="79"/>
        <v>3358778</v>
      </c>
      <c r="BC53" s="177">
        <f t="shared" si="79"/>
        <v>7136700</v>
      </c>
      <c r="BD53" s="177">
        <f t="shared" si="79"/>
        <v>6907240</v>
      </c>
      <c r="BE53" s="177">
        <f t="shared" si="79"/>
        <v>4969352</v>
      </c>
      <c r="BF53" s="177">
        <f t="shared" si="79"/>
        <v>6216411</v>
      </c>
      <c r="BG53" s="177">
        <f t="shared" si="79"/>
        <v>10523515</v>
      </c>
      <c r="BH53" s="177">
        <f t="shared" si="79"/>
        <v>5640997</v>
      </c>
      <c r="BI53" s="177">
        <f t="shared" si="79"/>
        <v>4183765</v>
      </c>
      <c r="BJ53" s="177">
        <f t="shared" si="79"/>
        <v>6473384</v>
      </c>
      <c r="BK53" s="177">
        <f t="shared" si="79"/>
        <v>8135676</v>
      </c>
      <c r="BL53" s="183">
        <f t="shared" si="79"/>
        <v>10736729</v>
      </c>
      <c r="BM53" s="177">
        <f t="shared" ref="BM53:BR53" si="80">BM37+BM41+BM45+BM49</f>
        <v>27489592</v>
      </c>
      <c r="BN53" s="177">
        <f t="shared" si="80"/>
        <v>0</v>
      </c>
      <c r="BO53" s="177">
        <f t="shared" si="80"/>
        <v>0</v>
      </c>
      <c r="BP53" s="177">
        <f t="shared" si="80"/>
        <v>0</v>
      </c>
      <c r="BQ53" s="177">
        <f t="shared" si="80"/>
        <v>0</v>
      </c>
      <c r="BR53" s="177">
        <f t="shared" si="80"/>
        <v>0</v>
      </c>
      <c r="BU53" s="177">
        <f t="shared" si="55"/>
        <v>101772139</v>
      </c>
    </row>
    <row r="54" spans="1:73" hidden="1" x14ac:dyDescent="0.25">
      <c r="A54" s="515"/>
      <c r="B54" s="59" t="s">
        <v>37</v>
      </c>
      <c r="C54" s="175">
        <f>IF(BA56=0,0,BA54/SUM(BA53:BA54))</f>
        <v>0</v>
      </c>
      <c r="D54" s="175">
        <f t="shared" ref="D54:M54" si="81">IF(BB56=0,0,BB54/SUM(BB53:BB54))</f>
        <v>0.1069074993884345</v>
      </c>
      <c r="E54" s="175">
        <f t="shared" si="81"/>
        <v>0.15272719458757852</v>
      </c>
      <c r="F54" s="175">
        <f t="shared" si="81"/>
        <v>8.0159202702722504E-2</v>
      </c>
      <c r="G54" s="175">
        <f t="shared" si="81"/>
        <v>0.14396022220660362</v>
      </c>
      <c r="H54" s="175">
        <f t="shared" si="81"/>
        <v>8.7957967853524235E-2</v>
      </c>
      <c r="I54" s="175">
        <f t="shared" si="81"/>
        <v>0.16635164439250583</v>
      </c>
      <c r="J54" s="175">
        <f t="shared" si="81"/>
        <v>0.20288535588976328</v>
      </c>
      <c r="K54" s="175">
        <f t="shared" si="81"/>
        <v>0.11240709876595593</v>
      </c>
      <c r="L54" s="175">
        <f t="shared" si="81"/>
        <v>0.30046192925326443</v>
      </c>
      <c r="M54" s="175">
        <f t="shared" si="81"/>
        <v>7.4333754883237499E-2</v>
      </c>
      <c r="N54" s="175">
        <f>IF(SUM(BL56:BR56)=0,0,SUM(BL54:BR54)/SUM(BL53:BR54))</f>
        <v>0.11611743751588217</v>
      </c>
      <c r="O54" s="172"/>
      <c r="P54" s="172"/>
      <c r="Q54" s="453"/>
      <c r="R54" s="453"/>
      <c r="S54" s="453"/>
      <c r="T54" s="453"/>
      <c r="U54" s="453"/>
      <c r="V54" s="453"/>
      <c r="W54" s="453"/>
      <c r="X54" s="453"/>
      <c r="Y54" s="172"/>
      <c r="Z54" s="172"/>
      <c r="AA54" s="172"/>
      <c r="AB54" s="172"/>
      <c r="AC54" s="172"/>
      <c r="AD54" s="172"/>
      <c r="AE54" s="172"/>
      <c r="AF54" s="172"/>
      <c r="AG54" s="172"/>
      <c r="AH54" s="172"/>
      <c r="AI54" s="172"/>
      <c r="AJ54" s="172"/>
      <c r="AK54" s="172"/>
      <c r="AL54" s="172"/>
      <c r="AM54" s="172"/>
      <c r="AN54" s="172"/>
      <c r="AO54" s="172"/>
      <c r="AP54" s="172"/>
      <c r="AQ54" s="172"/>
      <c r="AR54" s="172"/>
      <c r="AS54" s="172"/>
      <c r="AT54" s="172"/>
      <c r="AU54" s="172"/>
      <c r="AV54" s="172"/>
      <c r="AW54" s="172"/>
      <c r="AX54" s="172"/>
      <c r="AY54" s="172"/>
      <c r="BA54" s="177">
        <f t="shared" ref="BA54:BL54" si="82">BA38+BA42+BA46+BA50</f>
        <v>0</v>
      </c>
      <c r="BB54" s="177">
        <f t="shared" si="82"/>
        <v>402062</v>
      </c>
      <c r="BC54" s="177">
        <f t="shared" si="82"/>
        <v>1286443</v>
      </c>
      <c r="BD54" s="177">
        <f t="shared" si="82"/>
        <v>601929</v>
      </c>
      <c r="BE54" s="177">
        <f t="shared" si="82"/>
        <v>835696</v>
      </c>
      <c r="BF54" s="177">
        <f t="shared" si="82"/>
        <v>599515</v>
      </c>
      <c r="BG54" s="177">
        <f t="shared" si="82"/>
        <v>2099931</v>
      </c>
      <c r="BH54" s="177">
        <f t="shared" si="82"/>
        <v>1435773</v>
      </c>
      <c r="BI54" s="177">
        <f t="shared" si="82"/>
        <v>529843</v>
      </c>
      <c r="BJ54" s="177">
        <f t="shared" si="82"/>
        <v>2780414</v>
      </c>
      <c r="BK54" s="177">
        <f t="shared" si="82"/>
        <v>653319</v>
      </c>
      <c r="BL54" s="183">
        <f t="shared" si="82"/>
        <v>1624636</v>
      </c>
      <c r="BM54" s="177">
        <f t="shared" ref="BM54:BR54" si="83">BM38+BM42+BM46+BM50</f>
        <v>3397233</v>
      </c>
      <c r="BN54" s="177">
        <f t="shared" si="83"/>
        <v>0</v>
      </c>
      <c r="BO54" s="177">
        <f t="shared" si="83"/>
        <v>0</v>
      </c>
      <c r="BP54" s="177">
        <f t="shared" si="83"/>
        <v>0</v>
      </c>
      <c r="BQ54" s="177">
        <f t="shared" si="83"/>
        <v>0</v>
      </c>
      <c r="BR54" s="177">
        <f t="shared" si="83"/>
        <v>0</v>
      </c>
      <c r="BU54" s="177">
        <f t="shared" si="55"/>
        <v>16246794</v>
      </c>
    </row>
    <row r="55" spans="1:73" hidden="1" x14ac:dyDescent="0.25">
      <c r="A55" s="515"/>
      <c r="B55" s="182" t="s">
        <v>179</v>
      </c>
      <c r="C55" s="176"/>
      <c r="D55" s="176"/>
      <c r="E55" s="176"/>
      <c r="F55" s="176"/>
      <c r="G55" s="176"/>
      <c r="H55" s="176"/>
      <c r="I55" s="176"/>
      <c r="J55" s="176"/>
      <c r="K55" s="176"/>
      <c r="L55" s="176"/>
      <c r="M55" s="176"/>
      <c r="N55" s="176"/>
      <c r="O55" s="181"/>
      <c r="P55" s="181"/>
      <c r="Q55" s="454"/>
      <c r="R55" s="454"/>
      <c r="S55" s="454"/>
      <c r="T55" s="454"/>
      <c r="U55" s="454"/>
      <c r="V55" s="454"/>
      <c r="W55" s="454"/>
      <c r="X55" s="454"/>
      <c r="Y55" s="181"/>
      <c r="Z55" s="181"/>
      <c r="AA55" s="181"/>
      <c r="AB55" s="181"/>
      <c r="AC55" s="181"/>
      <c r="AD55" s="181"/>
      <c r="AE55" s="181"/>
      <c r="AF55" s="181"/>
      <c r="AG55" s="181"/>
      <c r="AH55" s="181"/>
      <c r="AI55" s="181"/>
      <c r="AJ55" s="181"/>
      <c r="AK55" s="181"/>
      <c r="AL55" s="181"/>
      <c r="AM55" s="181"/>
      <c r="AN55" s="181"/>
      <c r="AO55" s="181"/>
      <c r="AP55" s="181"/>
      <c r="AQ55" s="181"/>
      <c r="AR55" s="181"/>
      <c r="AS55" s="181"/>
      <c r="AT55" s="181"/>
      <c r="AU55" s="181"/>
      <c r="AV55" s="181"/>
      <c r="AW55" s="181"/>
      <c r="AX55" s="181"/>
      <c r="AY55" s="181"/>
      <c r="BA55" s="177">
        <f t="shared" ref="BA55:BL55" si="84">BA39+BA43+BA47+BA51</f>
        <v>0</v>
      </c>
      <c r="BB55" s="177">
        <f t="shared" si="84"/>
        <v>325603</v>
      </c>
      <c r="BC55" s="177">
        <f t="shared" si="84"/>
        <v>3063211</v>
      </c>
      <c r="BD55" s="177">
        <f t="shared" si="84"/>
        <v>1256913</v>
      </c>
      <c r="BE55" s="177">
        <f t="shared" si="84"/>
        <v>260342</v>
      </c>
      <c r="BF55" s="177">
        <f t="shared" si="84"/>
        <v>1432663</v>
      </c>
      <c r="BG55" s="177">
        <f t="shared" si="84"/>
        <v>4305318</v>
      </c>
      <c r="BH55" s="177">
        <f t="shared" si="84"/>
        <v>774302</v>
      </c>
      <c r="BI55" s="177">
        <f t="shared" si="84"/>
        <v>5437127</v>
      </c>
      <c r="BJ55" s="177">
        <f t="shared" si="84"/>
        <v>2025140</v>
      </c>
      <c r="BK55" s="177">
        <f t="shared" si="84"/>
        <v>14148699</v>
      </c>
      <c r="BL55" s="183">
        <f t="shared" si="84"/>
        <v>4664261</v>
      </c>
      <c r="BM55" s="177">
        <f t="shared" ref="BM55:BR55" si="85">BM39+BM43+BM47+BM51</f>
        <v>23873999</v>
      </c>
      <c r="BN55" s="177">
        <f t="shared" si="85"/>
        <v>0</v>
      </c>
      <c r="BO55" s="177">
        <f t="shared" si="85"/>
        <v>0</v>
      </c>
      <c r="BP55" s="177">
        <f t="shared" si="85"/>
        <v>0</v>
      </c>
      <c r="BQ55" s="177">
        <f t="shared" si="85"/>
        <v>0</v>
      </c>
      <c r="BR55" s="177">
        <f t="shared" si="85"/>
        <v>0</v>
      </c>
      <c r="BU55" s="177">
        <f t="shared" si="55"/>
        <v>61567578</v>
      </c>
    </row>
    <row r="56" spans="1:73" s="63" customFormat="1" ht="15.75" hidden="1" thickBot="1" x14ac:dyDescent="0.3">
      <c r="A56" s="516"/>
      <c r="B56" s="180" t="s">
        <v>34</v>
      </c>
      <c r="C56" s="163">
        <f t="shared" ref="C56" si="86">SUM(C53:C54)</f>
        <v>0</v>
      </c>
      <c r="D56" s="163">
        <f t="shared" ref="D56:M56" si="87">SUM(D53:D54)</f>
        <v>1</v>
      </c>
      <c r="E56" s="163">
        <f t="shared" si="87"/>
        <v>1</v>
      </c>
      <c r="F56" s="163">
        <f t="shared" si="87"/>
        <v>1</v>
      </c>
      <c r="G56" s="163">
        <f t="shared" si="87"/>
        <v>1</v>
      </c>
      <c r="H56" s="163">
        <f t="shared" si="87"/>
        <v>1</v>
      </c>
      <c r="I56" s="163">
        <f t="shared" si="87"/>
        <v>1</v>
      </c>
      <c r="J56" s="163">
        <f t="shared" si="87"/>
        <v>1</v>
      </c>
      <c r="K56" s="163">
        <f t="shared" si="87"/>
        <v>1</v>
      </c>
      <c r="L56" s="163">
        <f t="shared" si="87"/>
        <v>1</v>
      </c>
      <c r="M56" s="163">
        <f t="shared" si="87"/>
        <v>1</v>
      </c>
      <c r="N56" s="163">
        <f>SUM(N53:N54)</f>
        <v>1</v>
      </c>
      <c r="O56" s="173"/>
      <c r="P56" s="173"/>
      <c r="Q56" s="455"/>
      <c r="R56" s="455"/>
      <c r="S56" s="455"/>
      <c r="T56" s="455"/>
      <c r="U56" s="455"/>
      <c r="V56" s="455"/>
      <c r="W56" s="455"/>
      <c r="X56" s="455"/>
      <c r="Y56" s="173"/>
      <c r="Z56" s="173"/>
      <c r="AA56" s="173"/>
      <c r="AB56" s="173"/>
      <c r="AC56" s="173"/>
      <c r="AD56" s="173"/>
      <c r="AE56" s="173"/>
      <c r="AF56" s="173"/>
      <c r="AG56" s="173"/>
      <c r="AH56" s="173"/>
      <c r="AI56" s="173"/>
      <c r="AJ56" s="173"/>
      <c r="AK56" s="173"/>
      <c r="AL56" s="173"/>
      <c r="AM56" s="173"/>
      <c r="AN56" s="173"/>
      <c r="AO56" s="173"/>
      <c r="AP56" s="173"/>
      <c r="AQ56" s="173"/>
      <c r="AR56" s="173"/>
      <c r="AS56" s="173"/>
      <c r="AT56" s="173"/>
      <c r="AU56" s="173"/>
      <c r="AV56" s="173"/>
      <c r="AW56" s="173"/>
      <c r="AX56" s="173"/>
      <c r="AY56" s="173"/>
      <c r="BA56" s="178">
        <f t="shared" ref="BA56:BK56" si="88">SUM(BA53:BA55)</f>
        <v>0</v>
      </c>
      <c r="BB56" s="178">
        <f t="shared" si="88"/>
        <v>4086443</v>
      </c>
      <c r="BC56" s="178">
        <f t="shared" si="88"/>
        <v>11486354</v>
      </c>
      <c r="BD56" s="178">
        <f t="shared" si="88"/>
        <v>8766082</v>
      </c>
      <c r="BE56" s="178">
        <f t="shared" si="88"/>
        <v>6065390</v>
      </c>
      <c r="BF56" s="178">
        <f t="shared" si="88"/>
        <v>8248589</v>
      </c>
      <c r="BG56" s="178">
        <f t="shared" si="88"/>
        <v>16928764</v>
      </c>
      <c r="BH56" s="178">
        <f t="shared" si="88"/>
        <v>7851072</v>
      </c>
      <c r="BI56" s="178">
        <f t="shared" si="88"/>
        <v>10150735</v>
      </c>
      <c r="BJ56" s="178">
        <f t="shared" si="88"/>
        <v>11278938</v>
      </c>
      <c r="BK56" s="178">
        <f t="shared" si="88"/>
        <v>22937694</v>
      </c>
      <c r="BL56" s="179">
        <f>SUM(BL53:BL55)</f>
        <v>17025626</v>
      </c>
      <c r="BM56" s="178">
        <f t="shared" ref="BM56:BR56" si="89">SUM(BM53:BM55)</f>
        <v>54760824</v>
      </c>
      <c r="BN56" s="178">
        <f t="shared" si="89"/>
        <v>0</v>
      </c>
      <c r="BO56" s="178">
        <f t="shared" si="89"/>
        <v>0</v>
      </c>
      <c r="BP56" s="178">
        <f t="shared" si="89"/>
        <v>0</v>
      </c>
      <c r="BQ56" s="178">
        <f t="shared" si="89"/>
        <v>0</v>
      </c>
      <c r="BR56" s="178">
        <f t="shared" si="89"/>
        <v>0</v>
      </c>
      <c r="BU56" s="178">
        <f t="shared" si="55"/>
        <v>179586511</v>
      </c>
    </row>
    <row r="57" spans="1:73" hidden="1" x14ac:dyDescent="0.25">
      <c r="E57" s="80"/>
      <c r="F57" s="80"/>
      <c r="G57" s="80"/>
      <c r="H57" s="80"/>
    </row>
    <row r="58" spans="1:73" hidden="1" x14ac:dyDescent="0.25">
      <c r="BA58" s="177"/>
      <c r="BB58" s="177"/>
      <c r="BC58" s="177"/>
      <c r="BD58" s="177"/>
      <c r="BE58" s="177"/>
      <c r="BF58" s="177"/>
      <c r="BG58" s="177"/>
      <c r="BH58" s="177"/>
      <c r="BI58" s="177"/>
      <c r="BJ58" s="177"/>
      <c r="BK58" s="177"/>
    </row>
    <row r="59" spans="1:73" x14ac:dyDescent="0.25">
      <c r="A59" s="509" t="s">
        <v>36</v>
      </c>
      <c r="B59" s="509"/>
      <c r="C59" s="169" t="s">
        <v>181</v>
      </c>
      <c r="P59" s="377" t="s">
        <v>183</v>
      </c>
      <c r="Q59" s="456">
        <f>Q33-SUM(C95:V95)</f>
        <v>0</v>
      </c>
      <c r="BA59" s="177"/>
      <c r="BB59" s="177"/>
      <c r="BC59" s="177"/>
      <c r="BD59" s="177"/>
      <c r="BE59" s="177"/>
      <c r="BF59" s="177"/>
      <c r="BG59" s="177"/>
      <c r="BH59" s="177"/>
      <c r="BI59" s="177"/>
      <c r="BJ59" s="177"/>
      <c r="BK59" s="177"/>
    </row>
    <row r="60" spans="1:73" ht="15.75" thickBot="1" x14ac:dyDescent="0.3">
      <c r="A60" s="509"/>
      <c r="B60" s="509"/>
      <c r="C60" s="193" t="s">
        <v>204</v>
      </c>
      <c r="F60" s="193"/>
      <c r="G60" s="193"/>
      <c r="H60" s="193"/>
      <c r="I60" s="193"/>
      <c r="J60" s="193"/>
      <c r="K60" s="193"/>
      <c r="L60" s="193"/>
      <c r="M60" s="193"/>
      <c r="N60" s="193"/>
      <c r="O60" s="193"/>
      <c r="P60" s="193"/>
      <c r="BA60" s="177"/>
      <c r="BB60" s="177"/>
      <c r="BC60" s="177"/>
      <c r="BD60" s="177"/>
      <c r="BE60" s="177"/>
      <c r="BF60" s="177"/>
      <c r="BG60" s="177"/>
      <c r="BH60" s="177"/>
      <c r="BI60" s="177"/>
      <c r="BJ60" s="177">
        <v>0</v>
      </c>
      <c r="BK60" s="177"/>
    </row>
    <row r="61" spans="1:73" ht="15.75" thickBot="1" x14ac:dyDescent="0.3">
      <c r="B61" s="47" t="s">
        <v>35</v>
      </c>
      <c r="C61" s="44">
        <f>C36</f>
        <v>44197</v>
      </c>
      <c r="D61" s="44">
        <f t="shared" ref="D61:AY61" si="90">D36</f>
        <v>44228</v>
      </c>
      <c r="E61" s="44">
        <f t="shared" si="90"/>
        <v>44256</v>
      </c>
      <c r="F61" s="44">
        <f t="shared" si="90"/>
        <v>44287</v>
      </c>
      <c r="G61" s="44">
        <f t="shared" si="90"/>
        <v>44317</v>
      </c>
      <c r="H61" s="44">
        <f t="shared" si="90"/>
        <v>44348</v>
      </c>
      <c r="I61" s="44">
        <f t="shared" si="90"/>
        <v>44378</v>
      </c>
      <c r="J61" s="44">
        <f t="shared" si="90"/>
        <v>44409</v>
      </c>
      <c r="K61" s="44">
        <f t="shared" si="90"/>
        <v>44440</v>
      </c>
      <c r="L61" s="44">
        <f t="shared" si="90"/>
        <v>44470</v>
      </c>
      <c r="M61" s="44">
        <f t="shared" si="90"/>
        <v>44501</v>
      </c>
      <c r="N61" s="44">
        <f t="shared" si="90"/>
        <v>44531</v>
      </c>
      <c r="O61" s="44">
        <f t="shared" si="90"/>
        <v>44562</v>
      </c>
      <c r="P61" s="44">
        <f t="shared" si="90"/>
        <v>44593</v>
      </c>
      <c r="Q61" s="44">
        <f t="shared" si="90"/>
        <v>44621</v>
      </c>
      <c r="R61" s="44">
        <f t="shared" si="90"/>
        <v>44652</v>
      </c>
      <c r="S61" s="44">
        <f t="shared" si="90"/>
        <v>44682</v>
      </c>
      <c r="T61" s="44">
        <f t="shared" si="90"/>
        <v>44713</v>
      </c>
      <c r="U61" s="44">
        <f t="shared" si="90"/>
        <v>44743</v>
      </c>
      <c r="V61" s="44">
        <f t="shared" si="90"/>
        <v>44774</v>
      </c>
      <c r="W61" s="44">
        <f t="shared" si="90"/>
        <v>44805</v>
      </c>
      <c r="X61" s="44">
        <f t="shared" si="90"/>
        <v>44835</v>
      </c>
      <c r="Y61" s="44">
        <f t="shared" si="90"/>
        <v>44866</v>
      </c>
      <c r="Z61" s="44">
        <f t="shared" si="90"/>
        <v>44896</v>
      </c>
      <c r="AA61" s="44">
        <f t="shared" si="90"/>
        <v>44927</v>
      </c>
      <c r="AB61" s="44">
        <f t="shared" si="90"/>
        <v>44958</v>
      </c>
      <c r="AC61" s="44">
        <f t="shared" si="90"/>
        <v>44986</v>
      </c>
      <c r="AD61" s="44">
        <f t="shared" si="90"/>
        <v>45017</v>
      </c>
      <c r="AE61" s="44">
        <f t="shared" si="90"/>
        <v>45047</v>
      </c>
      <c r="AF61" s="44">
        <f t="shared" si="90"/>
        <v>45078</v>
      </c>
      <c r="AG61" s="44">
        <f t="shared" si="90"/>
        <v>45108</v>
      </c>
      <c r="AH61" s="44">
        <f t="shared" si="90"/>
        <v>45139</v>
      </c>
      <c r="AI61" s="44">
        <f t="shared" si="90"/>
        <v>45170</v>
      </c>
      <c r="AJ61" s="44">
        <f t="shared" si="90"/>
        <v>45200</v>
      </c>
      <c r="AK61" s="44">
        <f t="shared" si="90"/>
        <v>45231</v>
      </c>
      <c r="AL61" s="44">
        <f t="shared" si="90"/>
        <v>45261</v>
      </c>
      <c r="AM61" s="44">
        <f t="shared" si="90"/>
        <v>45292</v>
      </c>
      <c r="AN61" s="44">
        <f t="shared" si="90"/>
        <v>45323</v>
      </c>
      <c r="AO61" s="44">
        <f t="shared" si="90"/>
        <v>45352</v>
      </c>
      <c r="AP61" s="44">
        <f t="shared" si="90"/>
        <v>45383</v>
      </c>
      <c r="AQ61" s="44">
        <f t="shared" si="90"/>
        <v>45413</v>
      </c>
      <c r="AR61" s="44">
        <f t="shared" si="90"/>
        <v>45444</v>
      </c>
      <c r="AS61" s="44">
        <f t="shared" si="90"/>
        <v>45474</v>
      </c>
      <c r="AT61" s="44">
        <f t="shared" si="90"/>
        <v>45505</v>
      </c>
      <c r="AU61" s="44">
        <f t="shared" si="90"/>
        <v>45536</v>
      </c>
      <c r="AV61" s="44">
        <f t="shared" si="90"/>
        <v>45566</v>
      </c>
      <c r="AW61" s="44">
        <f t="shared" si="90"/>
        <v>45597</v>
      </c>
      <c r="AX61" s="44">
        <f t="shared" si="90"/>
        <v>45627</v>
      </c>
      <c r="AY61" s="44">
        <f t="shared" si="90"/>
        <v>45658</v>
      </c>
      <c r="BA61" s="177"/>
      <c r="BB61" s="177"/>
      <c r="BC61" s="177"/>
      <c r="BD61" s="177"/>
      <c r="BE61" s="177"/>
      <c r="BF61" s="177"/>
      <c r="BG61" s="177"/>
      <c r="BH61" s="177"/>
      <c r="BI61" s="177"/>
      <c r="BJ61" s="177"/>
      <c r="BK61" s="177"/>
    </row>
    <row r="62" spans="1:73" x14ac:dyDescent="0.25">
      <c r="B62" s="48" t="s">
        <v>29</v>
      </c>
      <c r="C62" s="56">
        <f t="shared" ref="C62" si="91">SUM(C70,C78)</f>
        <v>4880968.9294539178</v>
      </c>
      <c r="D62" s="56">
        <f t="shared" ref="D62:AY62" si="92">SUM(D70,D78)</f>
        <v>13566273.856137067</v>
      </c>
      <c r="E62" s="56">
        <f t="shared" si="92"/>
        <v>12459681.304432573</v>
      </c>
      <c r="F62" s="56">
        <f t="shared" si="92"/>
        <v>10924464.533143664</v>
      </c>
      <c r="G62" s="56">
        <f t="shared" si="92"/>
        <v>9675632.1124617755</v>
      </c>
      <c r="H62" s="56">
        <f t="shared" si="92"/>
        <v>14140383.011367187</v>
      </c>
      <c r="I62" s="56">
        <f t="shared" si="92"/>
        <v>12260166.315425878</v>
      </c>
      <c r="J62" s="56">
        <f t="shared" si="92"/>
        <v>12769133.92600745</v>
      </c>
      <c r="K62" s="56">
        <f t="shared" si="92"/>
        <v>14324139.178488959</v>
      </c>
      <c r="L62" s="56">
        <f t="shared" si="92"/>
        <v>14787640.418655306</v>
      </c>
      <c r="M62" s="56">
        <f t="shared" si="92"/>
        <v>13921282.582112936</v>
      </c>
      <c r="N62" s="56">
        <f t="shared" si="92"/>
        <v>42663912.839002252</v>
      </c>
      <c r="O62" s="56">
        <f t="shared" si="92"/>
        <v>0</v>
      </c>
      <c r="P62" s="56">
        <f t="shared" si="92"/>
        <v>0</v>
      </c>
      <c r="Q62" s="56">
        <f t="shared" si="92"/>
        <v>0</v>
      </c>
      <c r="R62" s="56">
        <f t="shared" si="92"/>
        <v>0</v>
      </c>
      <c r="S62" s="56">
        <f t="shared" si="92"/>
        <v>0</v>
      </c>
      <c r="T62" s="56">
        <f t="shared" si="92"/>
        <v>0</v>
      </c>
      <c r="U62" s="56">
        <f t="shared" si="92"/>
        <v>0</v>
      </c>
      <c r="V62" s="56">
        <f t="shared" si="92"/>
        <v>0</v>
      </c>
      <c r="W62" s="56">
        <f t="shared" si="92"/>
        <v>0</v>
      </c>
      <c r="X62" s="56">
        <f t="shared" si="92"/>
        <v>0</v>
      </c>
      <c r="Y62" s="56">
        <f t="shared" si="92"/>
        <v>0</v>
      </c>
      <c r="Z62" s="56">
        <f t="shared" si="92"/>
        <v>0</v>
      </c>
      <c r="AA62" s="56">
        <f t="shared" si="92"/>
        <v>0</v>
      </c>
      <c r="AB62" s="56">
        <f t="shared" si="92"/>
        <v>0</v>
      </c>
      <c r="AC62" s="56">
        <f t="shared" si="92"/>
        <v>0</v>
      </c>
      <c r="AD62" s="56">
        <f t="shared" si="92"/>
        <v>0</v>
      </c>
      <c r="AE62" s="56">
        <f t="shared" si="92"/>
        <v>0</v>
      </c>
      <c r="AF62" s="56">
        <f t="shared" si="92"/>
        <v>0</v>
      </c>
      <c r="AG62" s="56">
        <f t="shared" si="92"/>
        <v>0</v>
      </c>
      <c r="AH62" s="56">
        <f t="shared" si="92"/>
        <v>0</v>
      </c>
      <c r="AI62" s="56">
        <f t="shared" si="92"/>
        <v>0</v>
      </c>
      <c r="AJ62" s="56">
        <f t="shared" si="92"/>
        <v>0</v>
      </c>
      <c r="AK62" s="56">
        <f t="shared" si="92"/>
        <v>0</v>
      </c>
      <c r="AL62" s="56">
        <f t="shared" si="92"/>
        <v>0</v>
      </c>
      <c r="AM62" s="56">
        <f t="shared" si="92"/>
        <v>0</v>
      </c>
      <c r="AN62" s="56">
        <f t="shared" si="92"/>
        <v>0</v>
      </c>
      <c r="AO62" s="56">
        <f t="shared" si="92"/>
        <v>0</v>
      </c>
      <c r="AP62" s="56">
        <f t="shared" si="92"/>
        <v>0</v>
      </c>
      <c r="AQ62" s="56">
        <f t="shared" si="92"/>
        <v>0</v>
      </c>
      <c r="AR62" s="56">
        <f t="shared" si="92"/>
        <v>0</v>
      </c>
      <c r="AS62" s="56">
        <f t="shared" si="92"/>
        <v>0</v>
      </c>
      <c r="AT62" s="56">
        <f t="shared" si="92"/>
        <v>0</v>
      </c>
      <c r="AU62" s="56">
        <f t="shared" si="92"/>
        <v>0</v>
      </c>
      <c r="AV62" s="56">
        <f t="shared" si="92"/>
        <v>0</v>
      </c>
      <c r="AW62" s="56">
        <f t="shared" si="92"/>
        <v>0</v>
      </c>
      <c r="AX62" s="56">
        <f t="shared" si="92"/>
        <v>0</v>
      </c>
      <c r="AY62" s="56">
        <f t="shared" si="92"/>
        <v>0</v>
      </c>
    </row>
    <row r="63" spans="1:73" x14ac:dyDescent="0.25">
      <c r="B63" s="49" t="s">
        <v>30</v>
      </c>
      <c r="C63" s="56">
        <f t="shared" ref="C63" si="93">SUM(C71,C79)</f>
        <v>54712.294860839844</v>
      </c>
      <c r="D63" s="56">
        <f t="shared" ref="D63:AY63" si="94">SUM(D71,D79)</f>
        <v>1169014.1346084198</v>
      </c>
      <c r="E63" s="56">
        <f t="shared" si="94"/>
        <v>1825351.149937259</v>
      </c>
      <c r="F63" s="56">
        <f t="shared" si="94"/>
        <v>3229713.8518196256</v>
      </c>
      <c r="G63" s="56">
        <f t="shared" si="94"/>
        <v>1728971.7329039588</v>
      </c>
      <c r="H63" s="56">
        <f t="shared" si="94"/>
        <v>2412837.1964936634</v>
      </c>
      <c r="I63" s="56">
        <f t="shared" si="94"/>
        <v>2746890.8497417462</v>
      </c>
      <c r="J63" s="56">
        <f t="shared" si="94"/>
        <v>2447299.789834836</v>
      </c>
      <c r="K63" s="56">
        <f t="shared" si="94"/>
        <v>2038716.5035890858</v>
      </c>
      <c r="L63" s="56">
        <f t="shared" si="94"/>
        <v>1888561.2018014144</v>
      </c>
      <c r="M63" s="56">
        <f t="shared" si="94"/>
        <v>1687292.2346309796</v>
      </c>
      <c r="N63" s="56">
        <f t="shared" si="94"/>
        <v>11970724.844500743</v>
      </c>
      <c r="O63" s="56">
        <f t="shared" si="94"/>
        <v>0</v>
      </c>
      <c r="P63" s="56">
        <f t="shared" si="94"/>
        <v>0</v>
      </c>
      <c r="Q63" s="56">
        <f t="shared" si="94"/>
        <v>0</v>
      </c>
      <c r="R63" s="56">
        <f t="shared" si="94"/>
        <v>0</v>
      </c>
      <c r="S63" s="56">
        <f t="shared" si="94"/>
        <v>0</v>
      </c>
      <c r="T63" s="56">
        <f t="shared" si="94"/>
        <v>0</v>
      </c>
      <c r="U63" s="56">
        <f t="shared" si="94"/>
        <v>0</v>
      </c>
      <c r="V63" s="56">
        <f t="shared" si="94"/>
        <v>0</v>
      </c>
      <c r="W63" s="56">
        <f t="shared" si="94"/>
        <v>0</v>
      </c>
      <c r="X63" s="56">
        <f t="shared" si="94"/>
        <v>0</v>
      </c>
      <c r="Y63" s="56">
        <f t="shared" si="94"/>
        <v>0</v>
      </c>
      <c r="Z63" s="56">
        <f t="shared" si="94"/>
        <v>0</v>
      </c>
      <c r="AA63" s="56">
        <f t="shared" si="94"/>
        <v>0</v>
      </c>
      <c r="AB63" s="56">
        <f t="shared" si="94"/>
        <v>0</v>
      </c>
      <c r="AC63" s="56">
        <f t="shared" si="94"/>
        <v>0</v>
      </c>
      <c r="AD63" s="56">
        <f t="shared" si="94"/>
        <v>0</v>
      </c>
      <c r="AE63" s="56">
        <f t="shared" si="94"/>
        <v>0</v>
      </c>
      <c r="AF63" s="56">
        <f t="shared" si="94"/>
        <v>0</v>
      </c>
      <c r="AG63" s="56">
        <f t="shared" si="94"/>
        <v>0</v>
      </c>
      <c r="AH63" s="56">
        <f t="shared" si="94"/>
        <v>0</v>
      </c>
      <c r="AI63" s="56">
        <f t="shared" si="94"/>
        <v>0</v>
      </c>
      <c r="AJ63" s="56">
        <f t="shared" si="94"/>
        <v>0</v>
      </c>
      <c r="AK63" s="56">
        <f t="shared" si="94"/>
        <v>0</v>
      </c>
      <c r="AL63" s="56">
        <f t="shared" si="94"/>
        <v>0</v>
      </c>
      <c r="AM63" s="56">
        <f t="shared" si="94"/>
        <v>0</v>
      </c>
      <c r="AN63" s="56">
        <f t="shared" si="94"/>
        <v>0</v>
      </c>
      <c r="AO63" s="56">
        <f t="shared" si="94"/>
        <v>0</v>
      </c>
      <c r="AP63" s="56">
        <f t="shared" si="94"/>
        <v>0</v>
      </c>
      <c r="AQ63" s="56">
        <f t="shared" si="94"/>
        <v>0</v>
      </c>
      <c r="AR63" s="56">
        <f t="shared" si="94"/>
        <v>0</v>
      </c>
      <c r="AS63" s="56">
        <f t="shared" si="94"/>
        <v>0</v>
      </c>
      <c r="AT63" s="56">
        <f t="shared" si="94"/>
        <v>0</v>
      </c>
      <c r="AU63" s="56">
        <f t="shared" si="94"/>
        <v>0</v>
      </c>
      <c r="AV63" s="56">
        <f t="shared" si="94"/>
        <v>0</v>
      </c>
      <c r="AW63" s="56">
        <f t="shared" si="94"/>
        <v>0</v>
      </c>
      <c r="AX63" s="56">
        <f t="shared" si="94"/>
        <v>0</v>
      </c>
      <c r="AY63" s="56">
        <f t="shared" si="94"/>
        <v>0</v>
      </c>
    </row>
    <row r="64" spans="1:73" x14ac:dyDescent="0.25">
      <c r="B64" s="49" t="s">
        <v>31</v>
      </c>
      <c r="C64" s="56">
        <f t="shared" ref="C64" si="95">SUM(C72,C80)</f>
        <v>120522.28956604004</v>
      </c>
      <c r="D64" s="56">
        <f t="shared" ref="D64:AY64" si="96">SUM(D72,D80)</f>
        <v>2696787.9682084261</v>
      </c>
      <c r="E64" s="56">
        <f t="shared" si="96"/>
        <v>6254713.8201231211</v>
      </c>
      <c r="F64" s="56">
        <f t="shared" si="96"/>
        <v>5145109.9982399018</v>
      </c>
      <c r="G64" s="56">
        <f t="shared" si="96"/>
        <v>3248627.0833512954</v>
      </c>
      <c r="H64" s="56">
        <f t="shared" si="96"/>
        <v>5431152.6771188034</v>
      </c>
      <c r="I64" s="56">
        <f t="shared" si="96"/>
        <v>11954382.017544122</v>
      </c>
      <c r="J64" s="56">
        <f t="shared" si="96"/>
        <v>5117028.5033187177</v>
      </c>
      <c r="K64" s="56">
        <f t="shared" si="96"/>
        <v>7114774.2349062683</v>
      </c>
      <c r="L64" s="56">
        <f t="shared" si="96"/>
        <v>5272879.7327083759</v>
      </c>
      <c r="M64" s="56">
        <f t="shared" si="96"/>
        <v>18265750.385815281</v>
      </c>
      <c r="N64" s="56">
        <f t="shared" si="96"/>
        <v>48648390.600963183</v>
      </c>
      <c r="O64" s="56">
        <f t="shared" si="96"/>
        <v>0</v>
      </c>
      <c r="P64" s="56">
        <f t="shared" si="96"/>
        <v>0</v>
      </c>
      <c r="Q64" s="56">
        <f t="shared" si="96"/>
        <v>0</v>
      </c>
      <c r="R64" s="56">
        <f t="shared" si="96"/>
        <v>0</v>
      </c>
      <c r="S64" s="56">
        <f t="shared" si="96"/>
        <v>0</v>
      </c>
      <c r="T64" s="56">
        <f t="shared" si="96"/>
        <v>0</v>
      </c>
      <c r="U64" s="56">
        <f t="shared" si="96"/>
        <v>0</v>
      </c>
      <c r="V64" s="56">
        <f t="shared" si="96"/>
        <v>0</v>
      </c>
      <c r="W64" s="56">
        <f t="shared" si="96"/>
        <v>0</v>
      </c>
      <c r="X64" s="56">
        <f t="shared" si="96"/>
        <v>0</v>
      </c>
      <c r="Y64" s="56">
        <f t="shared" si="96"/>
        <v>0</v>
      </c>
      <c r="Z64" s="56">
        <f t="shared" si="96"/>
        <v>0</v>
      </c>
      <c r="AA64" s="56">
        <f t="shared" si="96"/>
        <v>0</v>
      </c>
      <c r="AB64" s="56">
        <f t="shared" si="96"/>
        <v>0</v>
      </c>
      <c r="AC64" s="56">
        <f t="shared" si="96"/>
        <v>0</v>
      </c>
      <c r="AD64" s="56">
        <f t="shared" si="96"/>
        <v>0</v>
      </c>
      <c r="AE64" s="56">
        <f t="shared" si="96"/>
        <v>0</v>
      </c>
      <c r="AF64" s="56">
        <f t="shared" si="96"/>
        <v>0</v>
      </c>
      <c r="AG64" s="56">
        <f t="shared" si="96"/>
        <v>0</v>
      </c>
      <c r="AH64" s="56">
        <f t="shared" si="96"/>
        <v>0</v>
      </c>
      <c r="AI64" s="56">
        <f t="shared" si="96"/>
        <v>0</v>
      </c>
      <c r="AJ64" s="56">
        <f t="shared" si="96"/>
        <v>0</v>
      </c>
      <c r="AK64" s="56">
        <f t="shared" si="96"/>
        <v>0</v>
      </c>
      <c r="AL64" s="56">
        <f t="shared" si="96"/>
        <v>0</v>
      </c>
      <c r="AM64" s="56">
        <f t="shared" si="96"/>
        <v>0</v>
      </c>
      <c r="AN64" s="56">
        <f t="shared" si="96"/>
        <v>0</v>
      </c>
      <c r="AO64" s="56">
        <f t="shared" si="96"/>
        <v>0</v>
      </c>
      <c r="AP64" s="56">
        <f t="shared" si="96"/>
        <v>0</v>
      </c>
      <c r="AQ64" s="56">
        <f t="shared" si="96"/>
        <v>0</v>
      </c>
      <c r="AR64" s="56">
        <f t="shared" si="96"/>
        <v>0</v>
      </c>
      <c r="AS64" s="56">
        <f t="shared" si="96"/>
        <v>0</v>
      </c>
      <c r="AT64" s="56">
        <f t="shared" si="96"/>
        <v>0</v>
      </c>
      <c r="AU64" s="56">
        <f t="shared" si="96"/>
        <v>0</v>
      </c>
      <c r="AV64" s="56">
        <f t="shared" si="96"/>
        <v>0</v>
      </c>
      <c r="AW64" s="56">
        <f t="shared" si="96"/>
        <v>0</v>
      </c>
      <c r="AX64" s="56">
        <f t="shared" si="96"/>
        <v>0</v>
      </c>
      <c r="AY64" s="56">
        <f t="shared" si="96"/>
        <v>0</v>
      </c>
    </row>
    <row r="65" spans="2:52" x14ac:dyDescent="0.25">
      <c r="B65" s="49" t="s">
        <v>32</v>
      </c>
      <c r="C65" s="56">
        <f t="shared" ref="C65" si="97">SUM(C73,C81)</f>
        <v>0</v>
      </c>
      <c r="D65" s="56">
        <f t="shared" ref="D65:AY65" si="98">SUM(D73,D81)</f>
        <v>302750.24319563276</v>
      </c>
      <c r="E65" s="56">
        <f t="shared" si="98"/>
        <v>2956575.9142348906</v>
      </c>
      <c r="F65" s="56">
        <f t="shared" si="98"/>
        <v>395333.239509381</v>
      </c>
      <c r="G65" s="56">
        <f t="shared" si="98"/>
        <v>1022913.5716248823</v>
      </c>
      <c r="H65" s="56">
        <f t="shared" si="98"/>
        <v>928393.58903500251</v>
      </c>
      <c r="I65" s="56">
        <f t="shared" si="98"/>
        <v>1567737.2819027784</v>
      </c>
      <c r="J65" s="56">
        <f t="shared" si="98"/>
        <v>1386434.2735641624</v>
      </c>
      <c r="K65" s="56">
        <f t="shared" si="98"/>
        <v>723696.20340434962</v>
      </c>
      <c r="L65" s="56">
        <f t="shared" si="98"/>
        <v>2794284.3319854806</v>
      </c>
      <c r="M65" s="56">
        <f t="shared" si="98"/>
        <v>2051478.9601421193</v>
      </c>
      <c r="N65" s="56">
        <f t="shared" si="98"/>
        <v>8867236.8744929302</v>
      </c>
      <c r="O65" s="56">
        <f t="shared" si="98"/>
        <v>0</v>
      </c>
      <c r="P65" s="56">
        <f t="shared" si="98"/>
        <v>0</v>
      </c>
      <c r="Q65" s="56">
        <f t="shared" si="98"/>
        <v>0</v>
      </c>
      <c r="R65" s="56">
        <f t="shared" si="98"/>
        <v>0</v>
      </c>
      <c r="S65" s="56">
        <f t="shared" si="98"/>
        <v>0</v>
      </c>
      <c r="T65" s="56">
        <f t="shared" si="98"/>
        <v>0</v>
      </c>
      <c r="U65" s="56">
        <f t="shared" si="98"/>
        <v>0</v>
      </c>
      <c r="V65" s="56">
        <f t="shared" si="98"/>
        <v>0</v>
      </c>
      <c r="W65" s="56">
        <f t="shared" si="98"/>
        <v>0</v>
      </c>
      <c r="X65" s="56">
        <f t="shared" si="98"/>
        <v>0</v>
      </c>
      <c r="Y65" s="56">
        <f t="shared" si="98"/>
        <v>0</v>
      </c>
      <c r="Z65" s="56">
        <f t="shared" si="98"/>
        <v>0</v>
      </c>
      <c r="AA65" s="56">
        <f t="shared" si="98"/>
        <v>0</v>
      </c>
      <c r="AB65" s="56">
        <f t="shared" si="98"/>
        <v>0</v>
      </c>
      <c r="AC65" s="56">
        <f t="shared" si="98"/>
        <v>0</v>
      </c>
      <c r="AD65" s="56">
        <f t="shared" si="98"/>
        <v>0</v>
      </c>
      <c r="AE65" s="56">
        <f t="shared" si="98"/>
        <v>0</v>
      </c>
      <c r="AF65" s="56">
        <f t="shared" si="98"/>
        <v>0</v>
      </c>
      <c r="AG65" s="56">
        <f t="shared" si="98"/>
        <v>0</v>
      </c>
      <c r="AH65" s="56">
        <f t="shared" si="98"/>
        <v>0</v>
      </c>
      <c r="AI65" s="56">
        <f t="shared" si="98"/>
        <v>0</v>
      </c>
      <c r="AJ65" s="56">
        <f t="shared" si="98"/>
        <v>0</v>
      </c>
      <c r="AK65" s="56">
        <f t="shared" si="98"/>
        <v>0</v>
      </c>
      <c r="AL65" s="56">
        <f t="shared" si="98"/>
        <v>0</v>
      </c>
      <c r="AM65" s="56">
        <f t="shared" si="98"/>
        <v>0</v>
      </c>
      <c r="AN65" s="56">
        <f t="shared" si="98"/>
        <v>0</v>
      </c>
      <c r="AO65" s="56">
        <f t="shared" si="98"/>
        <v>0</v>
      </c>
      <c r="AP65" s="56">
        <f t="shared" si="98"/>
        <v>0</v>
      </c>
      <c r="AQ65" s="56">
        <f t="shared" si="98"/>
        <v>0</v>
      </c>
      <c r="AR65" s="56">
        <f t="shared" si="98"/>
        <v>0</v>
      </c>
      <c r="AS65" s="56">
        <f t="shared" si="98"/>
        <v>0</v>
      </c>
      <c r="AT65" s="56">
        <f t="shared" si="98"/>
        <v>0</v>
      </c>
      <c r="AU65" s="56">
        <f t="shared" si="98"/>
        <v>0</v>
      </c>
      <c r="AV65" s="56">
        <f t="shared" si="98"/>
        <v>0</v>
      </c>
      <c r="AW65" s="56">
        <f t="shared" si="98"/>
        <v>0</v>
      </c>
      <c r="AX65" s="56">
        <f t="shared" si="98"/>
        <v>0</v>
      </c>
      <c r="AY65" s="56">
        <f t="shared" si="98"/>
        <v>0</v>
      </c>
    </row>
    <row r="66" spans="2:52" ht="15.75" thickBot="1" x14ac:dyDescent="0.3">
      <c r="B66" s="29" t="s">
        <v>33</v>
      </c>
      <c r="C66" s="64">
        <f t="shared" ref="C66" si="99">SUM(C74,C82)</f>
        <v>0</v>
      </c>
      <c r="D66" s="64">
        <f t="shared" ref="D66:AY66" si="100">SUM(D74,D82)</f>
        <v>97902.973178052503</v>
      </c>
      <c r="E66" s="64">
        <f t="shared" si="100"/>
        <v>278408.2300936309</v>
      </c>
      <c r="F66" s="64">
        <f t="shared" si="100"/>
        <v>138785.24323333928</v>
      </c>
      <c r="G66" s="64">
        <f t="shared" si="100"/>
        <v>19117.27459145711</v>
      </c>
      <c r="H66" s="64">
        <f t="shared" si="100"/>
        <v>103844.99851184286</v>
      </c>
      <c r="I66" s="64">
        <f t="shared" si="100"/>
        <v>542570.59945440001</v>
      </c>
      <c r="J66" s="64">
        <f t="shared" si="100"/>
        <v>32298.51162499997</v>
      </c>
      <c r="K66" s="64">
        <f t="shared" si="100"/>
        <v>-522.89999999999418</v>
      </c>
      <c r="L66" s="64">
        <f t="shared" si="100"/>
        <v>876715.51707608684</v>
      </c>
      <c r="M66" s="64">
        <f t="shared" si="100"/>
        <v>80727.032807373907</v>
      </c>
      <c r="N66" s="64">
        <f t="shared" si="100"/>
        <v>332825.28899999999</v>
      </c>
      <c r="O66" s="64">
        <f t="shared" si="100"/>
        <v>0</v>
      </c>
      <c r="P66" s="64">
        <f t="shared" si="100"/>
        <v>0</v>
      </c>
      <c r="Q66" s="64">
        <f t="shared" si="100"/>
        <v>0</v>
      </c>
      <c r="R66" s="64">
        <f t="shared" si="100"/>
        <v>0</v>
      </c>
      <c r="S66" s="64">
        <f t="shared" si="100"/>
        <v>0</v>
      </c>
      <c r="T66" s="64">
        <f t="shared" si="100"/>
        <v>0</v>
      </c>
      <c r="U66" s="64">
        <f t="shared" si="100"/>
        <v>0</v>
      </c>
      <c r="V66" s="64">
        <f t="shared" si="100"/>
        <v>0</v>
      </c>
      <c r="W66" s="64">
        <f t="shared" si="100"/>
        <v>0</v>
      </c>
      <c r="X66" s="64">
        <f t="shared" si="100"/>
        <v>0</v>
      </c>
      <c r="Y66" s="64">
        <f t="shared" si="100"/>
        <v>0</v>
      </c>
      <c r="Z66" s="64">
        <f t="shared" si="100"/>
        <v>0</v>
      </c>
      <c r="AA66" s="64">
        <f t="shared" si="100"/>
        <v>0</v>
      </c>
      <c r="AB66" s="64">
        <f t="shared" si="100"/>
        <v>0</v>
      </c>
      <c r="AC66" s="64">
        <f t="shared" si="100"/>
        <v>0</v>
      </c>
      <c r="AD66" s="64">
        <f t="shared" si="100"/>
        <v>0</v>
      </c>
      <c r="AE66" s="64">
        <f t="shared" si="100"/>
        <v>0</v>
      </c>
      <c r="AF66" s="64">
        <f t="shared" si="100"/>
        <v>0</v>
      </c>
      <c r="AG66" s="64">
        <f t="shared" si="100"/>
        <v>0</v>
      </c>
      <c r="AH66" s="64">
        <f t="shared" si="100"/>
        <v>0</v>
      </c>
      <c r="AI66" s="64">
        <f t="shared" si="100"/>
        <v>0</v>
      </c>
      <c r="AJ66" s="64">
        <f t="shared" si="100"/>
        <v>0</v>
      </c>
      <c r="AK66" s="64">
        <f t="shared" si="100"/>
        <v>0</v>
      </c>
      <c r="AL66" s="64">
        <f t="shared" si="100"/>
        <v>0</v>
      </c>
      <c r="AM66" s="64">
        <f t="shared" si="100"/>
        <v>0</v>
      </c>
      <c r="AN66" s="64">
        <f t="shared" si="100"/>
        <v>0</v>
      </c>
      <c r="AO66" s="64">
        <f t="shared" si="100"/>
        <v>0</v>
      </c>
      <c r="AP66" s="64">
        <f t="shared" si="100"/>
        <v>0</v>
      </c>
      <c r="AQ66" s="64">
        <f t="shared" si="100"/>
        <v>0</v>
      </c>
      <c r="AR66" s="64">
        <f t="shared" si="100"/>
        <v>0</v>
      </c>
      <c r="AS66" s="64">
        <f t="shared" si="100"/>
        <v>0</v>
      </c>
      <c r="AT66" s="64">
        <f t="shared" si="100"/>
        <v>0</v>
      </c>
      <c r="AU66" s="64">
        <f t="shared" si="100"/>
        <v>0</v>
      </c>
      <c r="AV66" s="64">
        <f t="shared" si="100"/>
        <v>0</v>
      </c>
      <c r="AW66" s="64">
        <f t="shared" si="100"/>
        <v>0</v>
      </c>
      <c r="AX66" s="64">
        <f t="shared" si="100"/>
        <v>0</v>
      </c>
      <c r="AY66" s="64">
        <f t="shared" si="100"/>
        <v>0</v>
      </c>
      <c r="AZ66" s="311" t="s">
        <v>211</v>
      </c>
    </row>
    <row r="67" spans="2:52" ht="15.75" thickBot="1" x14ac:dyDescent="0.3">
      <c r="B67" s="50" t="s">
        <v>34</v>
      </c>
      <c r="C67" s="65">
        <f>SUM(C62:C66)</f>
        <v>5056203.5138807977</v>
      </c>
      <c r="D67" s="66">
        <f t="shared" ref="D67:AY67" si="101">SUM(D62:D66)</f>
        <v>17832729.175327599</v>
      </c>
      <c r="E67" s="66">
        <f t="shared" si="101"/>
        <v>23774730.418821476</v>
      </c>
      <c r="F67" s="66">
        <f t="shared" si="101"/>
        <v>19833406.865945909</v>
      </c>
      <c r="G67" s="66">
        <f t="shared" si="101"/>
        <v>15695261.77493337</v>
      </c>
      <c r="H67" s="66">
        <f t="shared" si="101"/>
        <v>23016611.472526498</v>
      </c>
      <c r="I67" s="66">
        <f t="shared" si="101"/>
        <v>29071747.064068925</v>
      </c>
      <c r="J67" s="66">
        <f t="shared" si="101"/>
        <v>21752195.004350167</v>
      </c>
      <c r="K67" s="66">
        <f t="shared" si="101"/>
        <v>24200803.220388662</v>
      </c>
      <c r="L67" s="66">
        <f t="shared" si="101"/>
        <v>25620081.202226665</v>
      </c>
      <c r="M67" s="66">
        <f t="shared" si="101"/>
        <v>36006531.195508689</v>
      </c>
      <c r="N67" s="66">
        <f t="shared" si="101"/>
        <v>112483090.44795911</v>
      </c>
      <c r="O67" s="66">
        <f t="shared" si="101"/>
        <v>0</v>
      </c>
      <c r="P67" s="66">
        <f t="shared" si="101"/>
        <v>0</v>
      </c>
      <c r="Q67" s="66">
        <f t="shared" si="101"/>
        <v>0</v>
      </c>
      <c r="R67" s="66">
        <f t="shared" si="101"/>
        <v>0</v>
      </c>
      <c r="S67" s="66">
        <f t="shared" si="101"/>
        <v>0</v>
      </c>
      <c r="T67" s="66">
        <f t="shared" si="101"/>
        <v>0</v>
      </c>
      <c r="U67" s="66">
        <f t="shared" si="101"/>
        <v>0</v>
      </c>
      <c r="V67" s="66">
        <f t="shared" si="101"/>
        <v>0</v>
      </c>
      <c r="W67" s="66">
        <f t="shared" si="101"/>
        <v>0</v>
      </c>
      <c r="X67" s="66">
        <f t="shared" si="101"/>
        <v>0</v>
      </c>
      <c r="Y67" s="66">
        <f t="shared" si="101"/>
        <v>0</v>
      </c>
      <c r="Z67" s="66">
        <f t="shared" si="101"/>
        <v>0</v>
      </c>
      <c r="AA67" s="66">
        <f t="shared" si="101"/>
        <v>0</v>
      </c>
      <c r="AB67" s="66">
        <f t="shared" si="101"/>
        <v>0</v>
      </c>
      <c r="AC67" s="66">
        <f t="shared" si="101"/>
        <v>0</v>
      </c>
      <c r="AD67" s="66">
        <f t="shared" si="101"/>
        <v>0</v>
      </c>
      <c r="AE67" s="66">
        <f t="shared" si="101"/>
        <v>0</v>
      </c>
      <c r="AF67" s="66">
        <f t="shared" si="101"/>
        <v>0</v>
      </c>
      <c r="AG67" s="66">
        <f t="shared" si="101"/>
        <v>0</v>
      </c>
      <c r="AH67" s="66">
        <f t="shared" si="101"/>
        <v>0</v>
      </c>
      <c r="AI67" s="66">
        <f t="shared" si="101"/>
        <v>0</v>
      </c>
      <c r="AJ67" s="66">
        <f t="shared" si="101"/>
        <v>0</v>
      </c>
      <c r="AK67" s="66">
        <f t="shared" si="101"/>
        <v>0</v>
      </c>
      <c r="AL67" s="66">
        <f t="shared" si="101"/>
        <v>0</v>
      </c>
      <c r="AM67" s="66">
        <f t="shared" si="101"/>
        <v>0</v>
      </c>
      <c r="AN67" s="66">
        <f t="shared" si="101"/>
        <v>0</v>
      </c>
      <c r="AO67" s="66">
        <f t="shared" si="101"/>
        <v>0</v>
      </c>
      <c r="AP67" s="66">
        <f t="shared" si="101"/>
        <v>0</v>
      </c>
      <c r="AQ67" s="66">
        <f t="shared" si="101"/>
        <v>0</v>
      </c>
      <c r="AR67" s="66">
        <f t="shared" si="101"/>
        <v>0</v>
      </c>
      <c r="AS67" s="66">
        <f t="shared" si="101"/>
        <v>0</v>
      </c>
      <c r="AT67" s="66">
        <f t="shared" si="101"/>
        <v>0</v>
      </c>
      <c r="AU67" s="66">
        <f t="shared" si="101"/>
        <v>0</v>
      </c>
      <c r="AV67" s="66">
        <f t="shared" si="101"/>
        <v>0</v>
      </c>
      <c r="AW67" s="66">
        <f t="shared" si="101"/>
        <v>0</v>
      </c>
      <c r="AX67" s="66">
        <f t="shared" si="101"/>
        <v>0</v>
      </c>
      <c r="AY67" s="66">
        <f t="shared" si="101"/>
        <v>0</v>
      </c>
      <c r="AZ67" s="312">
        <f>SUM(C67:AY67)</f>
        <v>354343391.35593784</v>
      </c>
    </row>
    <row r="68" spans="2:52" ht="15.75" thickBot="1" x14ac:dyDescent="0.3">
      <c r="C68" s="55"/>
      <c r="D68" s="55"/>
      <c r="E68" s="55"/>
      <c r="F68" s="55"/>
      <c r="G68" s="55"/>
      <c r="H68" s="55"/>
      <c r="I68" s="55"/>
      <c r="J68" s="55"/>
      <c r="K68" s="55"/>
      <c r="L68" s="55"/>
      <c r="M68" s="55"/>
      <c r="N68" s="55"/>
      <c r="O68" s="55"/>
      <c r="P68" s="55"/>
      <c r="Q68" s="55"/>
      <c r="R68" s="55"/>
      <c r="S68" s="55"/>
      <c r="T68" s="55"/>
      <c r="U68" s="55"/>
      <c r="V68" s="55"/>
      <c r="W68" s="55"/>
      <c r="X68" s="55"/>
      <c r="Y68" s="55"/>
      <c r="Z68" s="55"/>
      <c r="AA68" s="55"/>
      <c r="AB68" s="55"/>
      <c r="AC68" s="55"/>
      <c r="AD68" s="55"/>
      <c r="AE68" s="55"/>
      <c r="AF68" s="55"/>
      <c r="AG68" s="55"/>
      <c r="AH68" s="55"/>
      <c r="AI68" s="55"/>
      <c r="AJ68" s="55"/>
      <c r="AK68" s="55"/>
      <c r="AL68" s="55"/>
      <c r="AM68" s="55"/>
      <c r="AN68" s="55"/>
      <c r="AO68" s="55"/>
      <c r="AP68" s="55"/>
      <c r="AQ68" s="55"/>
      <c r="AR68" s="55"/>
      <c r="AS68" s="55"/>
      <c r="AT68" s="55"/>
      <c r="AU68" s="55"/>
      <c r="AV68" s="55"/>
      <c r="AW68" s="55"/>
      <c r="AX68" s="55"/>
      <c r="AY68" s="55"/>
      <c r="AZ68" s="312">
        <f>' 1M - RES'!O32-' 1M - RES'!C17+'2M - SGS'!O38+'3M - LGS'!O38+'4M - SPS'!O38+'11M - LPS'!O38+' LI 1M - RES'!O32+'LI 2M - SGS'!O38+'LI 3M - LGS'!O38+'LI 4M - SPS'!O38+'Biz DRENE'!P75+'Res DRENE'!N18</f>
        <v>354343391.35593784</v>
      </c>
    </row>
    <row r="69" spans="2:52" ht="15.75" thickBot="1" x14ac:dyDescent="0.3">
      <c r="B69" s="47" t="s">
        <v>169</v>
      </c>
      <c r="C69" s="44">
        <f>C61</f>
        <v>44197</v>
      </c>
      <c r="D69" s="44">
        <f t="shared" ref="D69:AY69" si="102">D61</f>
        <v>44228</v>
      </c>
      <c r="E69" s="44">
        <f t="shared" si="102"/>
        <v>44256</v>
      </c>
      <c r="F69" s="44">
        <f t="shared" si="102"/>
        <v>44287</v>
      </c>
      <c r="G69" s="44">
        <f t="shared" si="102"/>
        <v>44317</v>
      </c>
      <c r="H69" s="44">
        <f t="shared" si="102"/>
        <v>44348</v>
      </c>
      <c r="I69" s="44">
        <f t="shared" si="102"/>
        <v>44378</v>
      </c>
      <c r="J69" s="44">
        <f t="shared" si="102"/>
        <v>44409</v>
      </c>
      <c r="K69" s="44">
        <f t="shared" si="102"/>
        <v>44440</v>
      </c>
      <c r="L69" s="44">
        <f t="shared" si="102"/>
        <v>44470</v>
      </c>
      <c r="M69" s="44">
        <f t="shared" si="102"/>
        <v>44501</v>
      </c>
      <c r="N69" s="44">
        <f t="shared" si="102"/>
        <v>44531</v>
      </c>
      <c r="O69" s="44">
        <f t="shared" si="102"/>
        <v>44562</v>
      </c>
      <c r="P69" s="44">
        <f t="shared" si="102"/>
        <v>44593</v>
      </c>
      <c r="Q69" s="44">
        <f t="shared" si="102"/>
        <v>44621</v>
      </c>
      <c r="R69" s="44">
        <f t="shared" si="102"/>
        <v>44652</v>
      </c>
      <c r="S69" s="44">
        <f t="shared" si="102"/>
        <v>44682</v>
      </c>
      <c r="T69" s="44">
        <f t="shared" si="102"/>
        <v>44713</v>
      </c>
      <c r="U69" s="44">
        <f t="shared" si="102"/>
        <v>44743</v>
      </c>
      <c r="V69" s="44">
        <f t="shared" si="102"/>
        <v>44774</v>
      </c>
      <c r="W69" s="44">
        <f t="shared" si="102"/>
        <v>44805</v>
      </c>
      <c r="X69" s="44">
        <f t="shared" si="102"/>
        <v>44835</v>
      </c>
      <c r="Y69" s="44">
        <f t="shared" si="102"/>
        <v>44866</v>
      </c>
      <c r="Z69" s="44">
        <f t="shared" si="102"/>
        <v>44896</v>
      </c>
      <c r="AA69" s="44">
        <f t="shared" si="102"/>
        <v>44927</v>
      </c>
      <c r="AB69" s="44">
        <f t="shared" si="102"/>
        <v>44958</v>
      </c>
      <c r="AC69" s="44">
        <f t="shared" si="102"/>
        <v>44986</v>
      </c>
      <c r="AD69" s="44">
        <f t="shared" si="102"/>
        <v>45017</v>
      </c>
      <c r="AE69" s="44">
        <f t="shared" si="102"/>
        <v>45047</v>
      </c>
      <c r="AF69" s="44">
        <f t="shared" si="102"/>
        <v>45078</v>
      </c>
      <c r="AG69" s="44">
        <f t="shared" si="102"/>
        <v>45108</v>
      </c>
      <c r="AH69" s="44">
        <f t="shared" si="102"/>
        <v>45139</v>
      </c>
      <c r="AI69" s="44">
        <f t="shared" si="102"/>
        <v>45170</v>
      </c>
      <c r="AJ69" s="44">
        <f t="shared" si="102"/>
        <v>45200</v>
      </c>
      <c r="AK69" s="44">
        <f t="shared" si="102"/>
        <v>45231</v>
      </c>
      <c r="AL69" s="44">
        <f t="shared" si="102"/>
        <v>45261</v>
      </c>
      <c r="AM69" s="44">
        <f t="shared" si="102"/>
        <v>45292</v>
      </c>
      <c r="AN69" s="44">
        <f t="shared" si="102"/>
        <v>45323</v>
      </c>
      <c r="AO69" s="44">
        <f t="shared" si="102"/>
        <v>45352</v>
      </c>
      <c r="AP69" s="44">
        <f t="shared" si="102"/>
        <v>45383</v>
      </c>
      <c r="AQ69" s="44">
        <f t="shared" si="102"/>
        <v>45413</v>
      </c>
      <c r="AR69" s="44">
        <f t="shared" si="102"/>
        <v>45444</v>
      </c>
      <c r="AS69" s="44">
        <f t="shared" si="102"/>
        <v>45474</v>
      </c>
      <c r="AT69" s="44">
        <f t="shared" si="102"/>
        <v>45505</v>
      </c>
      <c r="AU69" s="44">
        <f t="shared" si="102"/>
        <v>45536</v>
      </c>
      <c r="AV69" s="44">
        <f t="shared" si="102"/>
        <v>45566</v>
      </c>
      <c r="AW69" s="44">
        <f t="shared" si="102"/>
        <v>45597</v>
      </c>
      <c r="AX69" s="44">
        <f t="shared" si="102"/>
        <v>45627</v>
      </c>
      <c r="AY69" s="44">
        <f t="shared" si="102"/>
        <v>45658</v>
      </c>
      <c r="AZ69" s="334">
        <f>'RES kWh ENTRY'!O226+'BIZ SUM'!O194</f>
        <v>354343391.35593784</v>
      </c>
    </row>
    <row r="70" spans="2:52" x14ac:dyDescent="0.25">
      <c r="B70" s="48" t="s">
        <v>29</v>
      </c>
      <c r="C70" s="56">
        <f>' 1M - RES'!C16+'Res DRENE'!C17</f>
        <v>4357477.1034727776</v>
      </c>
      <c r="D70" s="56">
        <f>' 1M - RES'!D16+'Res DRENE'!D17</f>
        <v>13031094.062553674</v>
      </c>
      <c r="E70" s="56">
        <f>' 1M - RES'!E16+'Res DRENE'!E17</f>
        <v>12027826.932463991</v>
      </c>
      <c r="F70" s="56">
        <f>' 1M - RES'!F16+'Res DRENE'!F17</f>
        <v>10465834.161869565</v>
      </c>
      <c r="G70" s="56">
        <f>' 1M - RES'!G16+'Res DRENE'!G17</f>
        <v>9284541.5112301707</v>
      </c>
      <c r="H70" s="56">
        <f>' 1M - RES'!H16+'Res DRENE'!H17</f>
        <v>13393632.125573276</v>
      </c>
      <c r="I70" s="56">
        <f>' 1M - RES'!I16+'Res DRENE'!I17</f>
        <v>10097710.666598182</v>
      </c>
      <c r="J70" s="56">
        <f>' 1M - RES'!J16+'Res DRENE'!J17</f>
        <v>12234759.850501414</v>
      </c>
      <c r="K70" s="56">
        <f>' 1M - RES'!K16+'Res DRENE'!K17</f>
        <v>13370707.592076642</v>
      </c>
      <c r="L70" s="56">
        <f>' 1M - RES'!L16+'Res DRENE'!L17</f>
        <v>14006483.431471784</v>
      </c>
      <c r="M70" s="56">
        <f>' 1M - RES'!M16+'Res DRENE'!M17</f>
        <v>12963673.88841508</v>
      </c>
      <c r="N70" s="56">
        <f>' 1M - RES'!N16+'Res DRENE'!N17</f>
        <v>40676012.459888332</v>
      </c>
      <c r="O70" s="56">
        <f>' 1M - RES'!O16+'Res DRENE'!O17</f>
        <v>0</v>
      </c>
      <c r="P70" s="56">
        <f>' 1M - RES'!P16+'Res DRENE'!P17</f>
        <v>0</v>
      </c>
      <c r="Q70" s="56">
        <f>' 1M - RES'!Q16+'Res DRENE'!Q17</f>
        <v>0</v>
      </c>
      <c r="R70" s="56">
        <f>' 1M - RES'!R16+'Res DRENE'!R17</f>
        <v>0</v>
      </c>
      <c r="S70" s="56">
        <f>' 1M - RES'!S16+'Res DRENE'!S17</f>
        <v>0</v>
      </c>
      <c r="T70" s="56">
        <f>' 1M - RES'!T16+'Res DRENE'!T17</f>
        <v>0</v>
      </c>
      <c r="U70" s="56">
        <f>' 1M - RES'!U16+'Res DRENE'!U17</f>
        <v>0</v>
      </c>
      <c r="V70" s="56">
        <f>' 1M - RES'!V16+'Res DRENE'!V17</f>
        <v>0</v>
      </c>
      <c r="W70" s="56">
        <f>' 1M - RES'!W16+'Res DRENE'!W17</f>
        <v>0</v>
      </c>
      <c r="X70" s="56">
        <f>' 1M - RES'!X16+'Res DRENE'!X17</f>
        <v>0</v>
      </c>
      <c r="Y70" s="56">
        <f>' 1M - RES'!Y16</f>
        <v>0</v>
      </c>
      <c r="Z70" s="56">
        <f>' 1M - RES'!Z16</f>
        <v>0</v>
      </c>
      <c r="AA70" s="56">
        <f>' 1M - RES'!AA16</f>
        <v>0</v>
      </c>
      <c r="AB70" s="56">
        <f>' 1M - RES'!AB16</f>
        <v>0</v>
      </c>
      <c r="AC70" s="56">
        <f>' 1M - RES'!AC16</f>
        <v>0</v>
      </c>
      <c r="AD70" s="56">
        <f>' 1M - RES'!AD16</f>
        <v>0</v>
      </c>
      <c r="AE70" s="56">
        <f>' 1M - RES'!AE16</f>
        <v>0</v>
      </c>
      <c r="AF70" s="56">
        <f>' 1M - RES'!AF16</f>
        <v>0</v>
      </c>
      <c r="AG70" s="56">
        <f>' 1M - RES'!AG16</f>
        <v>0</v>
      </c>
      <c r="AH70" s="56">
        <f>' 1M - RES'!AH16</f>
        <v>0</v>
      </c>
      <c r="AI70" s="56">
        <f>' 1M - RES'!AI16</f>
        <v>0</v>
      </c>
      <c r="AJ70" s="56">
        <f>' 1M - RES'!AJ16</f>
        <v>0</v>
      </c>
      <c r="AK70" s="56">
        <f>' 1M - RES'!AK16</f>
        <v>0</v>
      </c>
      <c r="AL70" s="56">
        <f>' 1M - RES'!AL16</f>
        <v>0</v>
      </c>
      <c r="AM70" s="56">
        <f>' 1M - RES'!AM16</f>
        <v>0</v>
      </c>
      <c r="AN70" s="56">
        <f>' 1M - RES'!AN16</f>
        <v>0</v>
      </c>
      <c r="AO70" s="56">
        <f>' 1M - RES'!AO16</f>
        <v>0</v>
      </c>
      <c r="AP70" s="56">
        <f>' 1M - RES'!AP16</f>
        <v>0</v>
      </c>
      <c r="AQ70" s="56">
        <f>' 1M - RES'!AQ16</f>
        <v>0</v>
      </c>
      <c r="AR70" s="56">
        <f>' 1M - RES'!AR16</f>
        <v>0</v>
      </c>
      <c r="AS70" s="56">
        <f>' 1M - RES'!AS16</f>
        <v>0</v>
      </c>
      <c r="AT70" s="56">
        <f>' 1M - RES'!AT16</f>
        <v>0</v>
      </c>
      <c r="AU70" s="56">
        <f>' 1M - RES'!AU16</f>
        <v>0</v>
      </c>
      <c r="AV70" s="56">
        <f>' 1M - RES'!AV16</f>
        <v>0</v>
      </c>
      <c r="AW70" s="56">
        <f>' 1M - RES'!AW16</f>
        <v>0</v>
      </c>
      <c r="AX70" s="56">
        <f>' 1M - RES'!AX16</f>
        <v>0</v>
      </c>
      <c r="AY70" s="56">
        <f>' 1M - RES'!AY16</f>
        <v>0</v>
      </c>
    </row>
    <row r="71" spans="2:52" x14ac:dyDescent="0.25">
      <c r="B71" s="49" t="s">
        <v>30</v>
      </c>
      <c r="C71" s="56">
        <f>'2M - SGS'!C19+'Biz DRENE'!C19</f>
        <v>0</v>
      </c>
      <c r="D71" s="56">
        <f>'2M - SGS'!D19+'Biz DRENE'!D19</f>
        <v>1169014.1346084198</v>
      </c>
      <c r="E71" s="56">
        <f>'2M - SGS'!E19+'Biz DRENE'!E19</f>
        <v>1825351.149937259</v>
      </c>
      <c r="F71" s="56">
        <f>'2M - SGS'!F19+'Biz DRENE'!F19</f>
        <v>3203639.5569730257</v>
      </c>
      <c r="G71" s="56">
        <f>'2M - SGS'!G19+'Biz DRENE'!G19</f>
        <v>1686440.0156759587</v>
      </c>
      <c r="H71" s="56">
        <f>'2M - SGS'!H19+'Biz DRENE'!H19</f>
        <v>2259126.1059518349</v>
      </c>
      <c r="I71" s="56">
        <f>'2M - SGS'!I19+'Biz DRENE'!I19</f>
        <v>2506706.6420162213</v>
      </c>
      <c r="J71" s="56">
        <f>'2M - SGS'!J19+'Biz DRENE'!J19</f>
        <v>2440538.7829378634</v>
      </c>
      <c r="K71" s="56">
        <f>'2M - SGS'!K19+'Biz DRENE'!K19</f>
        <v>1955142.0644830691</v>
      </c>
      <c r="L71" s="56">
        <f>'2M - SGS'!L19+'Biz DRENE'!L19</f>
        <v>1866043.1614754768</v>
      </c>
      <c r="M71" s="56">
        <f>'2M - SGS'!M19+'Biz DRENE'!M19</f>
        <v>1687292.2346309796</v>
      </c>
      <c r="N71" s="56">
        <f>'2M - SGS'!N19+'Biz DRENE'!N19</f>
        <v>11913930.340838633</v>
      </c>
      <c r="O71" s="56">
        <f>'2M - SGS'!O19+'Biz DRENE'!O19</f>
        <v>0</v>
      </c>
      <c r="P71" s="56">
        <f>'2M - SGS'!P19+'Biz DRENE'!P19</f>
        <v>0</v>
      </c>
      <c r="Q71" s="56">
        <f>'2M - SGS'!Q19+'Biz DRENE'!Q19</f>
        <v>0</v>
      </c>
      <c r="R71" s="56">
        <f>'2M - SGS'!R19+'Biz DRENE'!R19</f>
        <v>0</v>
      </c>
      <c r="S71" s="56">
        <f>'2M - SGS'!S19+'Biz DRENE'!S19</f>
        <v>0</v>
      </c>
      <c r="T71" s="56">
        <f>'2M - SGS'!T19+'Biz DRENE'!T19</f>
        <v>0</v>
      </c>
      <c r="U71" s="56">
        <f>'2M - SGS'!U19+'Biz DRENE'!U19</f>
        <v>0</v>
      </c>
      <c r="V71" s="56">
        <f>'2M - SGS'!V19+'Biz DRENE'!V19</f>
        <v>0</v>
      </c>
      <c r="W71" s="56">
        <f>'2M - SGS'!W19+'Biz DRENE'!W19</f>
        <v>0</v>
      </c>
      <c r="X71" s="56">
        <f>'2M - SGS'!X19+'Biz DRENE'!X19</f>
        <v>0</v>
      </c>
      <c r="Y71" s="56">
        <f>'2M - SGS'!Y19+'Biz DRENE'!Y19</f>
        <v>0</v>
      </c>
      <c r="Z71" s="56">
        <f>'2M - SGS'!Z19+'Biz DRENE'!Z19</f>
        <v>0</v>
      </c>
      <c r="AA71" s="56">
        <f>'2M - SGS'!AA19+'Biz DRENE'!AA19</f>
        <v>0</v>
      </c>
      <c r="AB71" s="56">
        <f>'2M - SGS'!AB19+'Biz DRENE'!AB19</f>
        <v>0</v>
      </c>
      <c r="AC71" s="56">
        <f>'2M - SGS'!AC19+'Biz DRENE'!AC19</f>
        <v>0</v>
      </c>
      <c r="AD71" s="56">
        <f>'2M - SGS'!AD19+'Biz DRENE'!AD19</f>
        <v>0</v>
      </c>
      <c r="AE71" s="56">
        <f>'2M - SGS'!AE19+'Biz DRENE'!AE19</f>
        <v>0</v>
      </c>
      <c r="AF71" s="56">
        <f>'2M - SGS'!AF19+'Biz DRENE'!AF19</f>
        <v>0</v>
      </c>
      <c r="AG71" s="56">
        <f>'2M - SGS'!AG19+'Biz DRENE'!AG19</f>
        <v>0</v>
      </c>
      <c r="AH71" s="56">
        <f>'2M - SGS'!AH19+'Biz DRENE'!AH19</f>
        <v>0</v>
      </c>
      <c r="AI71" s="56">
        <f>'2M - SGS'!AI19+'Biz DRENE'!AI19</f>
        <v>0</v>
      </c>
      <c r="AJ71" s="56">
        <f>'2M - SGS'!AJ19+'Biz DRENE'!AJ19</f>
        <v>0</v>
      </c>
      <c r="AK71" s="56">
        <f>'2M - SGS'!AK19+'Biz DRENE'!AK19</f>
        <v>0</v>
      </c>
      <c r="AL71" s="56">
        <f>'2M - SGS'!AL19+'Biz DRENE'!AL19</f>
        <v>0</v>
      </c>
      <c r="AM71" s="56">
        <f>'2M - SGS'!AM19+'Biz DRENE'!AM19</f>
        <v>0</v>
      </c>
      <c r="AN71" s="56">
        <f>'2M - SGS'!AN19+'Biz DRENE'!AN19</f>
        <v>0</v>
      </c>
      <c r="AO71" s="56">
        <f>'2M - SGS'!AO19+'Biz DRENE'!AO19</f>
        <v>0</v>
      </c>
      <c r="AP71" s="56">
        <f>'2M - SGS'!AP19+'Biz DRENE'!AP19</f>
        <v>0</v>
      </c>
      <c r="AQ71" s="56">
        <f>'2M - SGS'!AQ19+'Biz DRENE'!AQ19</f>
        <v>0</v>
      </c>
      <c r="AR71" s="56">
        <f>'2M - SGS'!AR19+'Biz DRENE'!AR19</f>
        <v>0</v>
      </c>
      <c r="AS71" s="56">
        <f>'2M - SGS'!AS19+'Biz DRENE'!AS19</f>
        <v>0</v>
      </c>
      <c r="AT71" s="56">
        <f>'2M - SGS'!AT19+'Biz DRENE'!AT19</f>
        <v>0</v>
      </c>
      <c r="AU71" s="56">
        <f>'2M - SGS'!AU19+'Biz DRENE'!AU19</f>
        <v>0</v>
      </c>
      <c r="AV71" s="56">
        <f>'2M - SGS'!AV19+'Biz DRENE'!AV19</f>
        <v>0</v>
      </c>
      <c r="AW71" s="56">
        <f>'2M - SGS'!AW19+'Biz DRENE'!AW19</f>
        <v>0</v>
      </c>
      <c r="AX71" s="56">
        <f>'2M - SGS'!AX19+'Biz DRENE'!AX19</f>
        <v>0</v>
      </c>
      <c r="AY71" s="56">
        <f>'2M - SGS'!AY19+'Biz DRENE'!AY19</f>
        <v>0</v>
      </c>
      <c r="AZ71" s="311" t="s">
        <v>241</v>
      </c>
    </row>
    <row r="72" spans="2:52" x14ac:dyDescent="0.25">
      <c r="B72" s="49" t="s">
        <v>31</v>
      </c>
      <c r="C72" s="56">
        <f>'3M - LGS'!C19+'Biz DRENE'!C37</f>
        <v>0</v>
      </c>
      <c r="D72" s="56">
        <f>'3M - LGS'!D19+'Biz DRENE'!D37</f>
        <v>2564308.531440848</v>
      </c>
      <c r="E72" s="56">
        <f>'3M - LGS'!E19+'Biz DRENE'!E37</f>
        <v>6254337.8301328868</v>
      </c>
      <c r="F72" s="56">
        <f>'3M - LGS'!F19+'Biz DRENE'!F37</f>
        <v>5145109.9982399018</v>
      </c>
      <c r="G72" s="56">
        <f>'3M - LGS'!G19+'Biz DRENE'!G37</f>
        <v>3248627.0833512954</v>
      </c>
      <c r="H72" s="56">
        <f>'3M - LGS'!H19+'Biz DRENE'!H37</f>
        <v>5217218.5361275924</v>
      </c>
      <c r="I72" s="56">
        <f>'3M - LGS'!I19+'Biz DRENE'!I37</f>
        <v>11908594.404953402</v>
      </c>
      <c r="J72" s="56">
        <f>'3M - LGS'!J19+'Biz DRENE'!J37</f>
        <v>5117028.5033187177</v>
      </c>
      <c r="K72" s="56">
        <f>'3M - LGS'!K19+'Biz DRENE'!K37</f>
        <v>7040883.5844726684</v>
      </c>
      <c r="L72" s="56">
        <f>'3M - LGS'!L19+'Biz DRENE'!L37</f>
        <v>5165329.2847033758</v>
      </c>
      <c r="M72" s="56">
        <f>'3M - LGS'!M19+'Biz DRENE'!M37</f>
        <v>18265750.385815281</v>
      </c>
      <c r="N72" s="56">
        <f>'3M - LGS'!N19+'Biz DRENE'!N37</f>
        <v>48648390.600963183</v>
      </c>
      <c r="O72" s="56">
        <f>'3M - LGS'!O19+'Biz DRENE'!O37</f>
        <v>0</v>
      </c>
      <c r="P72" s="56">
        <f>'3M - LGS'!P19+'Biz DRENE'!P37</f>
        <v>0</v>
      </c>
      <c r="Q72" s="56">
        <f>'3M - LGS'!Q19+'Biz DRENE'!Q37</f>
        <v>0</v>
      </c>
      <c r="R72" s="56">
        <f>'3M - LGS'!R19+'Biz DRENE'!R37</f>
        <v>0</v>
      </c>
      <c r="S72" s="56">
        <f>'3M - LGS'!S19+'Biz DRENE'!S37</f>
        <v>0</v>
      </c>
      <c r="T72" s="56">
        <f>'3M - LGS'!T19+'Biz DRENE'!T37</f>
        <v>0</v>
      </c>
      <c r="U72" s="56">
        <f>'3M - LGS'!U19+'Biz DRENE'!U37</f>
        <v>0</v>
      </c>
      <c r="V72" s="56">
        <f>'3M - LGS'!V19+'Biz DRENE'!V37</f>
        <v>0</v>
      </c>
      <c r="W72" s="56">
        <f>'3M - LGS'!W19+'Biz DRENE'!W37</f>
        <v>0</v>
      </c>
      <c r="X72" s="56">
        <f>'3M - LGS'!X19+'Biz DRENE'!X37</f>
        <v>0</v>
      </c>
      <c r="Y72" s="56">
        <f>'3M - LGS'!Y19+'Biz DRENE'!Y37</f>
        <v>0</v>
      </c>
      <c r="Z72" s="56">
        <f>'3M - LGS'!Z19+'Biz DRENE'!Z37</f>
        <v>0</v>
      </c>
      <c r="AA72" s="56">
        <f>'3M - LGS'!AA19+'Biz DRENE'!AA37</f>
        <v>0</v>
      </c>
      <c r="AB72" s="56">
        <f>'3M - LGS'!AB19+'Biz DRENE'!AB37</f>
        <v>0</v>
      </c>
      <c r="AC72" s="56">
        <f>'3M - LGS'!AC19+'Biz DRENE'!AC37</f>
        <v>0</v>
      </c>
      <c r="AD72" s="56">
        <f>'3M - LGS'!AD19+'Biz DRENE'!AD37</f>
        <v>0</v>
      </c>
      <c r="AE72" s="56">
        <f>'3M - LGS'!AE19+'Biz DRENE'!AE37</f>
        <v>0</v>
      </c>
      <c r="AF72" s="56">
        <f>'3M - LGS'!AF19+'Biz DRENE'!AF37</f>
        <v>0</v>
      </c>
      <c r="AG72" s="56">
        <f>'3M - LGS'!AG19+'Biz DRENE'!AG37</f>
        <v>0</v>
      </c>
      <c r="AH72" s="56">
        <f>'3M - LGS'!AH19+'Biz DRENE'!AH37</f>
        <v>0</v>
      </c>
      <c r="AI72" s="56">
        <f>'3M - LGS'!AI19+'Biz DRENE'!AI37</f>
        <v>0</v>
      </c>
      <c r="AJ72" s="56">
        <f>'3M - LGS'!AJ19+'Biz DRENE'!AJ37</f>
        <v>0</v>
      </c>
      <c r="AK72" s="56">
        <f>'3M - LGS'!AK19+'Biz DRENE'!AK37</f>
        <v>0</v>
      </c>
      <c r="AL72" s="56">
        <f>'3M - LGS'!AL19+'Biz DRENE'!AL37</f>
        <v>0</v>
      </c>
      <c r="AM72" s="56">
        <f>'3M - LGS'!AM19+'Biz DRENE'!AM37</f>
        <v>0</v>
      </c>
      <c r="AN72" s="56">
        <f>'3M - LGS'!AN19+'Biz DRENE'!AN37</f>
        <v>0</v>
      </c>
      <c r="AO72" s="56">
        <f>'3M - LGS'!AO19+'Biz DRENE'!AO37</f>
        <v>0</v>
      </c>
      <c r="AP72" s="56">
        <f>'3M - LGS'!AP19+'Biz DRENE'!AP37</f>
        <v>0</v>
      </c>
      <c r="AQ72" s="56">
        <f>'3M - LGS'!AQ19+'Biz DRENE'!AQ37</f>
        <v>0</v>
      </c>
      <c r="AR72" s="56">
        <f>'3M - LGS'!AR19+'Biz DRENE'!AR37</f>
        <v>0</v>
      </c>
      <c r="AS72" s="56">
        <f>'3M - LGS'!AS19+'Biz DRENE'!AS37</f>
        <v>0</v>
      </c>
      <c r="AT72" s="56">
        <f>'3M - LGS'!AT19+'Biz DRENE'!AT37</f>
        <v>0</v>
      </c>
      <c r="AU72" s="56">
        <f>'3M - LGS'!AU19+'Biz DRENE'!AU37</f>
        <v>0</v>
      </c>
      <c r="AV72" s="56">
        <f>'3M - LGS'!AV19+'Biz DRENE'!AV37</f>
        <v>0</v>
      </c>
      <c r="AW72" s="56">
        <f>'3M - LGS'!AW19+'Biz DRENE'!AW37</f>
        <v>0</v>
      </c>
      <c r="AX72" s="56">
        <f>'3M - LGS'!AX19+'Biz DRENE'!AX37</f>
        <v>0</v>
      </c>
      <c r="AY72" s="56">
        <f>'3M - LGS'!AY19+'Biz DRENE'!AY37</f>
        <v>0</v>
      </c>
      <c r="AZ72" s="391">
        <f>' 1M - RES'!C17</f>
        <v>37963190.57</v>
      </c>
    </row>
    <row r="73" spans="2:52" x14ac:dyDescent="0.25">
      <c r="B73" s="49" t="s">
        <v>32</v>
      </c>
      <c r="C73" s="56">
        <f>'4M - SPS'!C19+'Biz DRENE'!C55</f>
        <v>0</v>
      </c>
      <c r="D73" s="56">
        <f>'4M - SPS'!D19+'Biz DRENE'!D55</f>
        <v>302750.24319563276</v>
      </c>
      <c r="E73" s="56">
        <f>'4M - SPS'!E19+'Biz DRENE'!E55</f>
        <v>2956575.9142348906</v>
      </c>
      <c r="F73" s="56">
        <f>'4M - SPS'!F19+'Biz DRENE'!F55</f>
        <v>395333.239509381</v>
      </c>
      <c r="G73" s="56">
        <f>'4M - SPS'!G19+'Biz DRENE'!G55</f>
        <v>1022913.5716248823</v>
      </c>
      <c r="H73" s="56">
        <f>'4M - SPS'!H19+'Biz DRENE'!H55</f>
        <v>928393.58903500251</v>
      </c>
      <c r="I73" s="56">
        <f>'4M - SPS'!I19+'Biz DRENE'!I55</f>
        <v>1567737.2819027784</v>
      </c>
      <c r="J73" s="56">
        <f>'4M - SPS'!J19+'Biz DRENE'!J55</f>
        <v>1386434.2735641624</v>
      </c>
      <c r="K73" s="56">
        <f>'4M - SPS'!K19+'Biz DRENE'!K55</f>
        <v>723696.20340434962</v>
      </c>
      <c r="L73" s="56">
        <f>'4M - SPS'!L19+'Biz DRENE'!L55</f>
        <v>2794284.3319854806</v>
      </c>
      <c r="M73" s="56">
        <f>'4M - SPS'!M19+'Biz DRENE'!M55</f>
        <v>2051478.9601421193</v>
      </c>
      <c r="N73" s="56">
        <f>'4M - SPS'!N19+'Biz DRENE'!N55</f>
        <v>8867236.8744929302</v>
      </c>
      <c r="O73" s="56">
        <f>'4M - SPS'!O19+'Biz DRENE'!O55</f>
        <v>0</v>
      </c>
      <c r="P73" s="56">
        <f>'4M - SPS'!P19+'Biz DRENE'!P55</f>
        <v>0</v>
      </c>
      <c r="Q73" s="56">
        <f>'4M - SPS'!Q19+'Biz DRENE'!Q55</f>
        <v>0</v>
      </c>
      <c r="R73" s="56">
        <f>'4M - SPS'!R19+'Biz DRENE'!R55</f>
        <v>0</v>
      </c>
      <c r="S73" s="56">
        <f>'4M - SPS'!S19+'Biz DRENE'!S55</f>
        <v>0</v>
      </c>
      <c r="T73" s="56">
        <f>'4M - SPS'!T19+'Biz DRENE'!T55</f>
        <v>0</v>
      </c>
      <c r="U73" s="56">
        <f>'4M - SPS'!U19+'Biz DRENE'!U55</f>
        <v>0</v>
      </c>
      <c r="V73" s="56">
        <f>'4M - SPS'!V19+'Biz DRENE'!V55</f>
        <v>0</v>
      </c>
      <c r="W73" s="56">
        <f>'4M - SPS'!W19+'Biz DRENE'!W55</f>
        <v>0</v>
      </c>
      <c r="X73" s="56">
        <f>'4M - SPS'!X19+'Biz DRENE'!X55</f>
        <v>0</v>
      </c>
      <c r="Y73" s="56">
        <f>'4M - SPS'!Y19+'Biz DRENE'!Y55</f>
        <v>0</v>
      </c>
      <c r="Z73" s="56">
        <f>'4M - SPS'!Z19+'Biz DRENE'!Z55</f>
        <v>0</v>
      </c>
      <c r="AA73" s="56">
        <f>'4M - SPS'!AA19+'Biz DRENE'!AA55</f>
        <v>0</v>
      </c>
      <c r="AB73" s="56">
        <f>'4M - SPS'!AB19+'Biz DRENE'!AB55</f>
        <v>0</v>
      </c>
      <c r="AC73" s="56">
        <f>'4M - SPS'!AC19+'Biz DRENE'!AC55</f>
        <v>0</v>
      </c>
      <c r="AD73" s="56">
        <f>'4M - SPS'!AD19+'Biz DRENE'!AD55</f>
        <v>0</v>
      </c>
      <c r="AE73" s="56">
        <f>'4M - SPS'!AE19+'Biz DRENE'!AE55</f>
        <v>0</v>
      </c>
      <c r="AF73" s="56">
        <f>'4M - SPS'!AF19+'Biz DRENE'!AF55</f>
        <v>0</v>
      </c>
      <c r="AG73" s="56">
        <f>'4M - SPS'!AG19+'Biz DRENE'!AG55</f>
        <v>0</v>
      </c>
      <c r="AH73" s="56">
        <f>'4M - SPS'!AH19+'Biz DRENE'!AH55</f>
        <v>0</v>
      </c>
      <c r="AI73" s="56">
        <f>'4M - SPS'!AI19+'Biz DRENE'!AI55</f>
        <v>0</v>
      </c>
      <c r="AJ73" s="56">
        <f>'4M - SPS'!AJ19+'Biz DRENE'!AJ55</f>
        <v>0</v>
      </c>
      <c r="AK73" s="56">
        <f>'4M - SPS'!AK19+'Biz DRENE'!AK55</f>
        <v>0</v>
      </c>
      <c r="AL73" s="56">
        <f>'4M - SPS'!AL19+'Biz DRENE'!AL55</f>
        <v>0</v>
      </c>
      <c r="AM73" s="56">
        <f>'4M - SPS'!AM19+'Biz DRENE'!AM55</f>
        <v>0</v>
      </c>
      <c r="AN73" s="56">
        <f>'4M - SPS'!AN19+'Biz DRENE'!AN55</f>
        <v>0</v>
      </c>
      <c r="AO73" s="56">
        <f>'4M - SPS'!AO19+'Biz DRENE'!AO55</f>
        <v>0</v>
      </c>
      <c r="AP73" s="56">
        <f>'4M - SPS'!AP19+'Biz DRENE'!AP55</f>
        <v>0</v>
      </c>
      <c r="AQ73" s="56">
        <f>'4M - SPS'!AQ19+'Biz DRENE'!AQ55</f>
        <v>0</v>
      </c>
      <c r="AR73" s="56">
        <f>'4M - SPS'!AR19+'Biz DRENE'!AR55</f>
        <v>0</v>
      </c>
      <c r="AS73" s="56">
        <f>'4M - SPS'!AS19+'Biz DRENE'!AS55</f>
        <v>0</v>
      </c>
      <c r="AT73" s="56">
        <f>'4M - SPS'!AT19+'Biz DRENE'!AT55</f>
        <v>0</v>
      </c>
      <c r="AU73" s="56">
        <f>'4M - SPS'!AU19+'Biz DRENE'!AU55</f>
        <v>0</v>
      </c>
      <c r="AV73" s="56">
        <f>'4M - SPS'!AV19+'Biz DRENE'!AV55</f>
        <v>0</v>
      </c>
      <c r="AW73" s="56">
        <f>'4M - SPS'!AW19+'Biz DRENE'!AW55</f>
        <v>0</v>
      </c>
      <c r="AX73" s="56">
        <f>'4M - SPS'!AX19+'Biz DRENE'!AX55</f>
        <v>0</v>
      </c>
      <c r="AY73" s="56">
        <f>'4M - SPS'!AY19+'Biz DRENE'!AY55</f>
        <v>0</v>
      </c>
      <c r="AZ73" s="311"/>
    </row>
    <row r="74" spans="2:52" ht="15.75" thickBot="1" x14ac:dyDescent="0.3">
      <c r="B74" s="29" t="s">
        <v>33</v>
      </c>
      <c r="C74" s="64">
        <f>'11M - LPS'!C19+'Biz DRENE'!C73</f>
        <v>0</v>
      </c>
      <c r="D74" s="64">
        <f>'11M - LPS'!D19+'Biz DRENE'!D73</f>
        <v>97902.973178052503</v>
      </c>
      <c r="E74" s="64">
        <f>'11M - LPS'!E19+'Biz DRENE'!E73</f>
        <v>278408.2300936309</v>
      </c>
      <c r="F74" s="64">
        <f>'11M - LPS'!F19+'Biz DRENE'!F73</f>
        <v>138785.24323333928</v>
      </c>
      <c r="G74" s="64">
        <f>'11M - LPS'!G19+'Biz DRENE'!G73</f>
        <v>19117.27459145711</v>
      </c>
      <c r="H74" s="64">
        <f>'11M - LPS'!H19+'Biz DRENE'!H73</f>
        <v>103844.99851184286</v>
      </c>
      <c r="I74" s="64">
        <f>'11M - LPS'!I19+'Biz DRENE'!I73</f>
        <v>542570.59945440001</v>
      </c>
      <c r="J74" s="64">
        <f>'11M - LPS'!J19+'Biz DRENE'!J73</f>
        <v>32298.51162499997</v>
      </c>
      <c r="K74" s="64">
        <f>'11M - LPS'!K19+'Biz DRENE'!K73</f>
        <v>-522.89999999999418</v>
      </c>
      <c r="L74" s="64">
        <f>'11M - LPS'!L19+'Biz DRENE'!L73</f>
        <v>876715.51707608684</v>
      </c>
      <c r="M74" s="64">
        <f>'11M - LPS'!M19+'Biz DRENE'!M73</f>
        <v>80727.032807373907</v>
      </c>
      <c r="N74" s="64">
        <f>'11M - LPS'!N19+'Biz DRENE'!N73</f>
        <v>332825.28899999999</v>
      </c>
      <c r="O74" s="64">
        <f>'11M - LPS'!O19+'Biz DRENE'!O73</f>
        <v>0</v>
      </c>
      <c r="P74" s="64">
        <f>'11M - LPS'!P19+'Biz DRENE'!P73</f>
        <v>0</v>
      </c>
      <c r="Q74" s="64">
        <f>'11M - LPS'!Q19+'Biz DRENE'!Q73</f>
        <v>0</v>
      </c>
      <c r="R74" s="64">
        <f>'11M - LPS'!R19+'Biz DRENE'!R73</f>
        <v>0</v>
      </c>
      <c r="S74" s="64">
        <f>'11M - LPS'!S19+'Biz DRENE'!S73</f>
        <v>0</v>
      </c>
      <c r="T74" s="64">
        <f>'11M - LPS'!T19+'Biz DRENE'!T73</f>
        <v>0</v>
      </c>
      <c r="U74" s="64">
        <f>'11M - LPS'!U19+'Biz DRENE'!U73</f>
        <v>0</v>
      </c>
      <c r="V74" s="64">
        <f>'11M - LPS'!V19+'Biz DRENE'!V73</f>
        <v>0</v>
      </c>
      <c r="W74" s="64">
        <f>'11M - LPS'!W19+'Biz DRENE'!W73</f>
        <v>0</v>
      </c>
      <c r="X74" s="64">
        <f>'11M - LPS'!X19+'Biz DRENE'!X73</f>
        <v>0</v>
      </c>
      <c r="Y74" s="64">
        <f>'11M - LPS'!Y19+'Biz DRENE'!Y73</f>
        <v>0</v>
      </c>
      <c r="Z74" s="64">
        <f>'11M - LPS'!Z19+'Biz DRENE'!Z73</f>
        <v>0</v>
      </c>
      <c r="AA74" s="64">
        <f>'11M - LPS'!AA19+'Biz DRENE'!AA73</f>
        <v>0</v>
      </c>
      <c r="AB74" s="64">
        <f>'11M - LPS'!AB19+'Biz DRENE'!AB73</f>
        <v>0</v>
      </c>
      <c r="AC74" s="64">
        <f>'11M - LPS'!AC19+'Biz DRENE'!AC73</f>
        <v>0</v>
      </c>
      <c r="AD74" s="64">
        <f>'11M - LPS'!AD19+'Biz DRENE'!AD73</f>
        <v>0</v>
      </c>
      <c r="AE74" s="64">
        <f>'11M - LPS'!AE19+'Biz DRENE'!AE73</f>
        <v>0</v>
      </c>
      <c r="AF74" s="64">
        <f>'11M - LPS'!AF19+'Biz DRENE'!AF73</f>
        <v>0</v>
      </c>
      <c r="AG74" s="64">
        <f>'11M - LPS'!AG19+'Biz DRENE'!AG73</f>
        <v>0</v>
      </c>
      <c r="AH74" s="64">
        <f>'11M - LPS'!AH19+'Biz DRENE'!AH73</f>
        <v>0</v>
      </c>
      <c r="AI74" s="64">
        <f>'11M - LPS'!AI19+'Biz DRENE'!AI73</f>
        <v>0</v>
      </c>
      <c r="AJ74" s="64">
        <f>'11M - LPS'!AJ19+'Biz DRENE'!AJ73</f>
        <v>0</v>
      </c>
      <c r="AK74" s="64">
        <f>'11M - LPS'!AK19+'Biz DRENE'!AK73</f>
        <v>0</v>
      </c>
      <c r="AL74" s="64">
        <f>'11M - LPS'!AL19+'Biz DRENE'!AL73</f>
        <v>0</v>
      </c>
      <c r="AM74" s="64">
        <f>'11M - LPS'!AM19+'Biz DRENE'!AM73</f>
        <v>0</v>
      </c>
      <c r="AN74" s="64">
        <f>'11M - LPS'!AN19+'Biz DRENE'!AN73</f>
        <v>0</v>
      </c>
      <c r="AO74" s="64">
        <f>'11M - LPS'!AO19+'Biz DRENE'!AO73</f>
        <v>0</v>
      </c>
      <c r="AP74" s="64">
        <f>'11M - LPS'!AP19+'Biz DRENE'!AP73</f>
        <v>0</v>
      </c>
      <c r="AQ74" s="64">
        <f>'11M - LPS'!AQ19+'Biz DRENE'!AQ73</f>
        <v>0</v>
      </c>
      <c r="AR74" s="64">
        <f>'11M - LPS'!AR19+'Biz DRENE'!AR73</f>
        <v>0</v>
      </c>
      <c r="AS74" s="64">
        <f>'11M - LPS'!AS19+'Biz DRENE'!AS73</f>
        <v>0</v>
      </c>
      <c r="AT74" s="64">
        <f>'11M - LPS'!AT19+'Biz DRENE'!AT73</f>
        <v>0</v>
      </c>
      <c r="AU74" s="64">
        <f>'11M - LPS'!AU19+'Biz DRENE'!AU73</f>
        <v>0</v>
      </c>
      <c r="AV74" s="64">
        <f>'11M - LPS'!AV19+'Biz DRENE'!AV73</f>
        <v>0</v>
      </c>
      <c r="AW74" s="64">
        <f>'11M - LPS'!AW19+'Biz DRENE'!AW73</f>
        <v>0</v>
      </c>
      <c r="AX74" s="64">
        <f>'11M - LPS'!AX19+'Biz DRENE'!AX73</f>
        <v>0</v>
      </c>
      <c r="AY74" s="64">
        <f>'11M - LPS'!AY19+'Biz DRENE'!AY73</f>
        <v>0</v>
      </c>
      <c r="AZ74" s="311" t="s">
        <v>34</v>
      </c>
    </row>
    <row r="75" spans="2:52" ht="15.75" thickBot="1" x14ac:dyDescent="0.3">
      <c r="B75" s="50" t="s">
        <v>34</v>
      </c>
      <c r="C75" s="65">
        <f>SUM(C70:C74)</f>
        <v>4357477.1034727776</v>
      </c>
      <c r="D75" s="66">
        <f t="shared" ref="D75:AY75" si="103">SUM(D70:D74)</f>
        <v>17165069.944976628</v>
      </c>
      <c r="E75" s="66">
        <f t="shared" si="103"/>
        <v>23342500.05686266</v>
      </c>
      <c r="F75" s="66">
        <f t="shared" si="103"/>
        <v>19348702.199825212</v>
      </c>
      <c r="G75" s="66">
        <f t="shared" si="103"/>
        <v>15261639.456473764</v>
      </c>
      <c r="H75" s="66">
        <f t="shared" si="103"/>
        <v>21902215.355199546</v>
      </c>
      <c r="I75" s="66">
        <f t="shared" si="103"/>
        <v>26623319.594924983</v>
      </c>
      <c r="J75" s="66">
        <f t="shared" si="103"/>
        <v>21211059.921947159</v>
      </c>
      <c r="K75" s="66">
        <f t="shared" si="103"/>
        <v>23089906.54443673</v>
      </c>
      <c r="L75" s="66">
        <f t="shared" si="103"/>
        <v>24708855.726712201</v>
      </c>
      <c r="M75" s="66">
        <f t="shared" si="103"/>
        <v>35048922.501810834</v>
      </c>
      <c r="N75" s="66">
        <f t="shared" si="103"/>
        <v>110438395.56518309</v>
      </c>
      <c r="O75" s="66">
        <f t="shared" si="103"/>
        <v>0</v>
      </c>
      <c r="P75" s="66">
        <f t="shared" si="103"/>
        <v>0</v>
      </c>
      <c r="Q75" s="66">
        <f t="shared" si="103"/>
        <v>0</v>
      </c>
      <c r="R75" s="66">
        <f t="shared" si="103"/>
        <v>0</v>
      </c>
      <c r="S75" s="66">
        <f t="shared" si="103"/>
        <v>0</v>
      </c>
      <c r="T75" s="66">
        <f t="shared" si="103"/>
        <v>0</v>
      </c>
      <c r="U75" s="66">
        <f t="shared" si="103"/>
        <v>0</v>
      </c>
      <c r="V75" s="66">
        <f t="shared" si="103"/>
        <v>0</v>
      </c>
      <c r="W75" s="66">
        <f t="shared" si="103"/>
        <v>0</v>
      </c>
      <c r="X75" s="66">
        <f t="shared" si="103"/>
        <v>0</v>
      </c>
      <c r="Y75" s="66">
        <f t="shared" si="103"/>
        <v>0</v>
      </c>
      <c r="Z75" s="66">
        <f t="shared" si="103"/>
        <v>0</v>
      </c>
      <c r="AA75" s="66">
        <f t="shared" si="103"/>
        <v>0</v>
      </c>
      <c r="AB75" s="66">
        <f t="shared" si="103"/>
        <v>0</v>
      </c>
      <c r="AC75" s="66">
        <f t="shared" si="103"/>
        <v>0</v>
      </c>
      <c r="AD75" s="66">
        <f t="shared" si="103"/>
        <v>0</v>
      </c>
      <c r="AE75" s="66">
        <f t="shared" si="103"/>
        <v>0</v>
      </c>
      <c r="AF75" s="66">
        <f t="shared" si="103"/>
        <v>0</v>
      </c>
      <c r="AG75" s="66">
        <f t="shared" si="103"/>
        <v>0</v>
      </c>
      <c r="AH75" s="66">
        <f t="shared" si="103"/>
        <v>0</v>
      </c>
      <c r="AI75" s="66">
        <f t="shared" si="103"/>
        <v>0</v>
      </c>
      <c r="AJ75" s="66">
        <f t="shared" si="103"/>
        <v>0</v>
      </c>
      <c r="AK75" s="66">
        <f t="shared" si="103"/>
        <v>0</v>
      </c>
      <c r="AL75" s="66">
        <f t="shared" si="103"/>
        <v>0</v>
      </c>
      <c r="AM75" s="66">
        <f t="shared" si="103"/>
        <v>0</v>
      </c>
      <c r="AN75" s="66">
        <f t="shared" si="103"/>
        <v>0</v>
      </c>
      <c r="AO75" s="66">
        <f t="shared" si="103"/>
        <v>0</v>
      </c>
      <c r="AP75" s="66">
        <f t="shared" si="103"/>
        <v>0</v>
      </c>
      <c r="AQ75" s="66">
        <f t="shared" si="103"/>
        <v>0</v>
      </c>
      <c r="AR75" s="66">
        <f t="shared" si="103"/>
        <v>0</v>
      </c>
      <c r="AS75" s="66">
        <f t="shared" si="103"/>
        <v>0</v>
      </c>
      <c r="AT75" s="66">
        <f t="shared" si="103"/>
        <v>0</v>
      </c>
      <c r="AU75" s="66">
        <f t="shared" si="103"/>
        <v>0</v>
      </c>
      <c r="AV75" s="66">
        <f t="shared" si="103"/>
        <v>0</v>
      </c>
      <c r="AW75" s="66">
        <f t="shared" si="103"/>
        <v>0</v>
      </c>
      <c r="AX75" s="66">
        <f t="shared" si="103"/>
        <v>0</v>
      </c>
      <c r="AY75" s="66">
        <f t="shared" si="103"/>
        <v>0</v>
      </c>
      <c r="AZ75" s="391">
        <f>AZ69+AZ72</f>
        <v>392306581.92593783</v>
      </c>
    </row>
    <row r="76" spans="2:52" ht="15.75" thickBot="1" x14ac:dyDescent="0.3">
      <c r="C76" s="55"/>
      <c r="D76" s="55"/>
      <c r="E76" s="55"/>
      <c r="F76" s="55"/>
      <c r="G76" s="55"/>
      <c r="H76" s="55"/>
      <c r="I76" s="55"/>
      <c r="J76" s="55"/>
      <c r="K76" s="55"/>
      <c r="L76" s="55"/>
      <c r="M76" s="55"/>
      <c r="N76" s="55"/>
      <c r="O76" s="55"/>
      <c r="P76" s="55"/>
      <c r="Q76" s="55"/>
      <c r="R76" s="55"/>
      <c r="S76" s="55"/>
      <c r="T76" s="55"/>
      <c r="U76" s="55"/>
      <c r="V76" s="55"/>
      <c r="W76" s="55"/>
      <c r="X76" s="55"/>
      <c r="Y76" s="55"/>
      <c r="Z76" s="55"/>
      <c r="AA76" s="55"/>
      <c r="AB76" s="55"/>
      <c r="AC76" s="55"/>
      <c r="AD76" s="55"/>
      <c r="AE76" s="55"/>
      <c r="AF76" s="55"/>
      <c r="AG76" s="55"/>
      <c r="AH76" s="55"/>
      <c r="AI76" s="55"/>
      <c r="AJ76" s="55"/>
      <c r="AK76" s="55"/>
      <c r="AL76" s="55"/>
      <c r="AM76" s="55"/>
      <c r="AN76" s="55"/>
      <c r="AO76" s="55"/>
      <c r="AP76" s="55"/>
      <c r="AQ76" s="55"/>
      <c r="AR76" s="55"/>
      <c r="AS76" s="55"/>
      <c r="AT76" s="55"/>
      <c r="AU76" s="55"/>
      <c r="AV76" s="55"/>
      <c r="AW76" s="55"/>
      <c r="AX76" s="55"/>
      <c r="AY76" s="55"/>
    </row>
    <row r="77" spans="2:52" ht="15.75" thickBot="1" x14ac:dyDescent="0.3">
      <c r="B77" s="53" t="s">
        <v>170</v>
      </c>
      <c r="C77" s="44">
        <f>C69</f>
        <v>44197</v>
      </c>
      <c r="D77" s="44">
        <f t="shared" ref="D77:AY77" si="104">D69</f>
        <v>44228</v>
      </c>
      <c r="E77" s="44">
        <f t="shared" si="104"/>
        <v>44256</v>
      </c>
      <c r="F77" s="44">
        <f t="shared" si="104"/>
        <v>44287</v>
      </c>
      <c r="G77" s="44">
        <f t="shared" si="104"/>
        <v>44317</v>
      </c>
      <c r="H77" s="44">
        <f t="shared" si="104"/>
        <v>44348</v>
      </c>
      <c r="I77" s="44">
        <f t="shared" si="104"/>
        <v>44378</v>
      </c>
      <c r="J77" s="44">
        <f t="shared" si="104"/>
        <v>44409</v>
      </c>
      <c r="K77" s="44">
        <f t="shared" si="104"/>
        <v>44440</v>
      </c>
      <c r="L77" s="44">
        <f t="shared" si="104"/>
        <v>44470</v>
      </c>
      <c r="M77" s="44">
        <f t="shared" si="104"/>
        <v>44501</v>
      </c>
      <c r="N77" s="44">
        <f t="shared" si="104"/>
        <v>44531</v>
      </c>
      <c r="O77" s="44">
        <f t="shared" si="104"/>
        <v>44562</v>
      </c>
      <c r="P77" s="44">
        <f t="shared" si="104"/>
        <v>44593</v>
      </c>
      <c r="Q77" s="44">
        <f t="shared" si="104"/>
        <v>44621</v>
      </c>
      <c r="R77" s="44">
        <f t="shared" si="104"/>
        <v>44652</v>
      </c>
      <c r="S77" s="44">
        <f t="shared" si="104"/>
        <v>44682</v>
      </c>
      <c r="T77" s="44">
        <f t="shared" si="104"/>
        <v>44713</v>
      </c>
      <c r="U77" s="44">
        <f t="shared" si="104"/>
        <v>44743</v>
      </c>
      <c r="V77" s="44">
        <f t="shared" si="104"/>
        <v>44774</v>
      </c>
      <c r="W77" s="44">
        <f t="shared" si="104"/>
        <v>44805</v>
      </c>
      <c r="X77" s="44">
        <f t="shared" si="104"/>
        <v>44835</v>
      </c>
      <c r="Y77" s="44">
        <f t="shared" si="104"/>
        <v>44866</v>
      </c>
      <c r="Z77" s="44">
        <f t="shared" si="104"/>
        <v>44896</v>
      </c>
      <c r="AA77" s="44">
        <f t="shared" si="104"/>
        <v>44927</v>
      </c>
      <c r="AB77" s="44">
        <f t="shared" si="104"/>
        <v>44958</v>
      </c>
      <c r="AC77" s="44">
        <f t="shared" si="104"/>
        <v>44986</v>
      </c>
      <c r="AD77" s="44">
        <f t="shared" si="104"/>
        <v>45017</v>
      </c>
      <c r="AE77" s="44">
        <f t="shared" si="104"/>
        <v>45047</v>
      </c>
      <c r="AF77" s="44">
        <f t="shared" si="104"/>
        <v>45078</v>
      </c>
      <c r="AG77" s="44">
        <f t="shared" si="104"/>
        <v>45108</v>
      </c>
      <c r="AH77" s="44">
        <f t="shared" si="104"/>
        <v>45139</v>
      </c>
      <c r="AI77" s="44">
        <f t="shared" si="104"/>
        <v>45170</v>
      </c>
      <c r="AJ77" s="44">
        <f t="shared" si="104"/>
        <v>45200</v>
      </c>
      <c r="AK77" s="44">
        <f t="shared" si="104"/>
        <v>45231</v>
      </c>
      <c r="AL77" s="44">
        <f t="shared" si="104"/>
        <v>45261</v>
      </c>
      <c r="AM77" s="44">
        <f t="shared" si="104"/>
        <v>45292</v>
      </c>
      <c r="AN77" s="44">
        <f t="shared" si="104"/>
        <v>45323</v>
      </c>
      <c r="AO77" s="44">
        <f t="shared" si="104"/>
        <v>45352</v>
      </c>
      <c r="AP77" s="44">
        <f t="shared" si="104"/>
        <v>45383</v>
      </c>
      <c r="AQ77" s="44">
        <f t="shared" si="104"/>
        <v>45413</v>
      </c>
      <c r="AR77" s="44">
        <f t="shared" si="104"/>
        <v>45444</v>
      </c>
      <c r="AS77" s="44">
        <f t="shared" si="104"/>
        <v>45474</v>
      </c>
      <c r="AT77" s="44">
        <f t="shared" si="104"/>
        <v>45505</v>
      </c>
      <c r="AU77" s="44">
        <f t="shared" si="104"/>
        <v>45536</v>
      </c>
      <c r="AV77" s="44">
        <f t="shared" si="104"/>
        <v>45566</v>
      </c>
      <c r="AW77" s="44">
        <f t="shared" si="104"/>
        <v>45597</v>
      </c>
      <c r="AX77" s="44">
        <f t="shared" si="104"/>
        <v>45627</v>
      </c>
      <c r="AY77" s="44">
        <f t="shared" si="104"/>
        <v>45658</v>
      </c>
    </row>
    <row r="78" spans="2:52" x14ac:dyDescent="0.25">
      <c r="B78" s="54" t="s">
        <v>29</v>
      </c>
      <c r="C78" s="56">
        <f>' LI 1M - RES'!C16</f>
        <v>523491.82598114014</v>
      </c>
      <c r="D78" s="56">
        <f>' LI 1M - RES'!D16</f>
        <v>535179.7935833931</v>
      </c>
      <c r="E78" s="56">
        <f>' LI 1M - RES'!E16</f>
        <v>431854.37196858245</v>
      </c>
      <c r="F78" s="56">
        <f>' LI 1M - RES'!F16</f>
        <v>458630.37127409934</v>
      </c>
      <c r="G78" s="56">
        <f>' LI 1M - RES'!G16</f>
        <v>391090.6012316054</v>
      </c>
      <c r="H78" s="56">
        <f>' LI 1M - RES'!H16</f>
        <v>746750.88579391188</v>
      </c>
      <c r="I78" s="56">
        <f>' LI 1M - RES'!I16</f>
        <v>2162455.6488276958</v>
      </c>
      <c r="J78" s="56">
        <f>' LI 1M - RES'!J16</f>
        <v>534374.07550603605</v>
      </c>
      <c r="K78" s="56">
        <f>' LI 1M - RES'!K16</f>
        <v>953431.58641231677</v>
      </c>
      <c r="L78" s="56">
        <f>' LI 1M - RES'!L16</f>
        <v>781156.98718352173</v>
      </c>
      <c r="M78" s="56">
        <f>' LI 1M - RES'!M16</f>
        <v>957608.69369785686</v>
      </c>
      <c r="N78" s="56">
        <f>' LI 1M - RES'!N16</f>
        <v>1987900.3791139233</v>
      </c>
      <c r="O78" s="56">
        <f>' LI 1M - RES'!O16</f>
        <v>0</v>
      </c>
      <c r="P78" s="56">
        <f>' LI 1M - RES'!P16</f>
        <v>0</v>
      </c>
      <c r="Q78" s="56">
        <f>' LI 1M - RES'!Q16</f>
        <v>0</v>
      </c>
      <c r="R78" s="56">
        <f>' LI 1M - RES'!R16</f>
        <v>0</v>
      </c>
      <c r="S78" s="56">
        <f>' LI 1M - RES'!S16</f>
        <v>0</v>
      </c>
      <c r="T78" s="56">
        <f>' LI 1M - RES'!T16</f>
        <v>0</v>
      </c>
      <c r="U78" s="56">
        <f>' LI 1M - RES'!U16</f>
        <v>0</v>
      </c>
      <c r="V78" s="56">
        <f>' LI 1M - RES'!V16</f>
        <v>0</v>
      </c>
      <c r="W78" s="56">
        <f>' LI 1M - RES'!W16</f>
        <v>0</v>
      </c>
      <c r="X78" s="56">
        <f>' LI 1M - RES'!X16</f>
        <v>0</v>
      </c>
      <c r="Y78" s="56">
        <f>' LI 1M - RES'!Y16</f>
        <v>0</v>
      </c>
      <c r="Z78" s="56">
        <f>' LI 1M - RES'!Z16</f>
        <v>0</v>
      </c>
      <c r="AA78" s="56">
        <f>' LI 1M - RES'!AA16</f>
        <v>0</v>
      </c>
      <c r="AB78" s="56">
        <f>' LI 1M - RES'!AB16</f>
        <v>0</v>
      </c>
      <c r="AC78" s="56">
        <f>' LI 1M - RES'!AC16</f>
        <v>0</v>
      </c>
      <c r="AD78" s="56">
        <f>' LI 1M - RES'!AD16</f>
        <v>0</v>
      </c>
      <c r="AE78" s="56">
        <f>' LI 1M - RES'!AE16</f>
        <v>0</v>
      </c>
      <c r="AF78" s="56">
        <f>' LI 1M - RES'!AF16</f>
        <v>0</v>
      </c>
      <c r="AG78" s="56">
        <f>' LI 1M - RES'!AG16</f>
        <v>0</v>
      </c>
      <c r="AH78" s="56">
        <f>' LI 1M - RES'!AH16</f>
        <v>0</v>
      </c>
      <c r="AI78" s="56">
        <f>' LI 1M - RES'!AI16</f>
        <v>0</v>
      </c>
      <c r="AJ78" s="56">
        <f>' LI 1M - RES'!AJ16</f>
        <v>0</v>
      </c>
      <c r="AK78" s="56">
        <f>' LI 1M - RES'!AK16</f>
        <v>0</v>
      </c>
      <c r="AL78" s="56">
        <f>' LI 1M - RES'!AL16</f>
        <v>0</v>
      </c>
      <c r="AM78" s="56">
        <f>' LI 1M - RES'!AM16</f>
        <v>0</v>
      </c>
      <c r="AN78" s="56">
        <f>' LI 1M - RES'!AN16</f>
        <v>0</v>
      </c>
      <c r="AO78" s="56">
        <f>' LI 1M - RES'!AO16</f>
        <v>0</v>
      </c>
      <c r="AP78" s="56">
        <f>' LI 1M - RES'!AP16</f>
        <v>0</v>
      </c>
      <c r="AQ78" s="56">
        <f>' LI 1M - RES'!AQ16</f>
        <v>0</v>
      </c>
      <c r="AR78" s="56">
        <f>' LI 1M - RES'!AR16</f>
        <v>0</v>
      </c>
      <c r="AS78" s="56">
        <f>' LI 1M - RES'!AS16</f>
        <v>0</v>
      </c>
      <c r="AT78" s="56">
        <f>' LI 1M - RES'!AT16</f>
        <v>0</v>
      </c>
      <c r="AU78" s="56">
        <f>' LI 1M - RES'!AU16</f>
        <v>0</v>
      </c>
      <c r="AV78" s="56">
        <f>' LI 1M - RES'!AV16</f>
        <v>0</v>
      </c>
      <c r="AW78" s="56">
        <f>' LI 1M - RES'!AW16</f>
        <v>0</v>
      </c>
      <c r="AX78" s="56">
        <f>' LI 1M - RES'!AX16</f>
        <v>0</v>
      </c>
      <c r="AY78" s="56">
        <f>' LI 1M - RES'!AY16</f>
        <v>0</v>
      </c>
    </row>
    <row r="79" spans="2:52" x14ac:dyDescent="0.25">
      <c r="B79" s="49" t="s">
        <v>30</v>
      </c>
      <c r="C79" s="10">
        <f>'LI 2M - SGS'!C19</f>
        <v>54712.294860839844</v>
      </c>
      <c r="D79" s="10">
        <f>'LI 2M - SGS'!D19</f>
        <v>0</v>
      </c>
      <c r="E79" s="10">
        <f>'LI 2M - SGS'!E19</f>
        <v>0</v>
      </c>
      <c r="F79" s="10">
        <f>'LI 2M - SGS'!F19</f>
        <v>26074.294846599994</v>
      </c>
      <c r="G79" s="10">
        <f>'LI 2M - SGS'!G19</f>
        <v>42531.717227999994</v>
      </c>
      <c r="H79" s="10">
        <f>'LI 2M - SGS'!H19</f>
        <v>153711.09054182831</v>
      </c>
      <c r="I79" s="10">
        <f>'LI 2M - SGS'!I19</f>
        <v>240184.2077255249</v>
      </c>
      <c r="J79" s="10">
        <f>'LI 2M - SGS'!J19</f>
        <v>6761.0068969726563</v>
      </c>
      <c r="K79" s="10">
        <f>'LI 2M - SGS'!K19</f>
        <v>83574.439106016594</v>
      </c>
      <c r="L79" s="10">
        <f>'LI 2M - SGS'!L19</f>
        <v>22518.040325937498</v>
      </c>
      <c r="M79" s="10">
        <f>'LI 2M - SGS'!M19</f>
        <v>0</v>
      </c>
      <c r="N79" s="10">
        <f>'LI 2M - SGS'!N19</f>
        <v>56794.503662109375</v>
      </c>
      <c r="O79" s="10">
        <f>'LI 2M - SGS'!O19</f>
        <v>0</v>
      </c>
      <c r="P79" s="10">
        <f>'LI 2M - SGS'!P19</f>
        <v>0</v>
      </c>
      <c r="Q79" s="10">
        <f>'LI 2M - SGS'!Q19</f>
        <v>0</v>
      </c>
      <c r="R79" s="10">
        <f>'LI 2M - SGS'!R19</f>
        <v>0</v>
      </c>
      <c r="S79" s="10">
        <f>'LI 2M - SGS'!S19</f>
        <v>0</v>
      </c>
      <c r="T79" s="10">
        <f>'LI 2M - SGS'!T19</f>
        <v>0</v>
      </c>
      <c r="U79" s="10">
        <f>'LI 2M - SGS'!U19</f>
        <v>0</v>
      </c>
      <c r="V79" s="10">
        <f>'LI 2M - SGS'!V19</f>
        <v>0</v>
      </c>
      <c r="W79" s="10">
        <f>'LI 2M - SGS'!W19</f>
        <v>0</v>
      </c>
      <c r="X79" s="10">
        <f>'LI 2M - SGS'!X19</f>
        <v>0</v>
      </c>
      <c r="Y79" s="10">
        <f>'LI 2M - SGS'!Y19</f>
        <v>0</v>
      </c>
      <c r="Z79" s="10">
        <f>'LI 2M - SGS'!Z19</f>
        <v>0</v>
      </c>
      <c r="AA79" s="10">
        <f>'LI 2M - SGS'!AA19</f>
        <v>0</v>
      </c>
      <c r="AB79" s="10">
        <f>'LI 2M - SGS'!AB19</f>
        <v>0</v>
      </c>
      <c r="AC79" s="10">
        <f>'LI 2M - SGS'!AC19</f>
        <v>0</v>
      </c>
      <c r="AD79" s="10">
        <f>'LI 2M - SGS'!AD19</f>
        <v>0</v>
      </c>
      <c r="AE79" s="10">
        <f>'LI 2M - SGS'!AE19</f>
        <v>0</v>
      </c>
      <c r="AF79" s="10">
        <f>'LI 2M - SGS'!AF19</f>
        <v>0</v>
      </c>
      <c r="AG79" s="10">
        <f>'LI 2M - SGS'!AG19</f>
        <v>0</v>
      </c>
      <c r="AH79" s="10">
        <f>'LI 2M - SGS'!AH19</f>
        <v>0</v>
      </c>
      <c r="AI79" s="10">
        <f>'LI 2M - SGS'!AI19</f>
        <v>0</v>
      </c>
      <c r="AJ79" s="10">
        <f>'LI 2M - SGS'!AJ19</f>
        <v>0</v>
      </c>
      <c r="AK79" s="10">
        <f>'LI 2M - SGS'!AK19</f>
        <v>0</v>
      </c>
      <c r="AL79" s="10">
        <f>'LI 2M - SGS'!AL19</f>
        <v>0</v>
      </c>
      <c r="AM79" s="10">
        <f>'LI 2M - SGS'!AM19</f>
        <v>0</v>
      </c>
      <c r="AN79" s="10">
        <f>'LI 2M - SGS'!AN19</f>
        <v>0</v>
      </c>
      <c r="AO79" s="10">
        <f>'LI 2M - SGS'!AO19</f>
        <v>0</v>
      </c>
      <c r="AP79" s="10">
        <f>'LI 2M - SGS'!AP19</f>
        <v>0</v>
      </c>
      <c r="AQ79" s="10">
        <f>'LI 2M - SGS'!AQ19</f>
        <v>0</v>
      </c>
      <c r="AR79" s="10">
        <f>'LI 2M - SGS'!AR19</f>
        <v>0</v>
      </c>
      <c r="AS79" s="10">
        <f>'LI 2M - SGS'!AS19</f>
        <v>0</v>
      </c>
      <c r="AT79" s="10">
        <f>'LI 2M - SGS'!AT19</f>
        <v>0</v>
      </c>
      <c r="AU79" s="10">
        <f>'LI 2M - SGS'!AU19</f>
        <v>0</v>
      </c>
      <c r="AV79" s="10">
        <f>'LI 2M - SGS'!AV19</f>
        <v>0</v>
      </c>
      <c r="AW79" s="10">
        <f>'LI 2M - SGS'!AW19</f>
        <v>0</v>
      </c>
      <c r="AX79" s="10">
        <f>'LI 2M - SGS'!AX19</f>
        <v>0</v>
      </c>
      <c r="AY79" s="10">
        <f>'LI 2M - SGS'!AY19</f>
        <v>0</v>
      </c>
    </row>
    <row r="80" spans="2:52" x14ac:dyDescent="0.25">
      <c r="B80" s="49" t="s">
        <v>31</v>
      </c>
      <c r="C80" s="10">
        <f>'LI 3M - LGS'!C19</f>
        <v>120522.28956604004</v>
      </c>
      <c r="D80" s="10">
        <f>'LI 3M - LGS'!D19</f>
        <v>132479.43676757813</v>
      </c>
      <c r="E80" s="10">
        <f>'LI 3M - LGS'!E19</f>
        <v>375.989990234375</v>
      </c>
      <c r="F80" s="10">
        <f>'LI 3M - LGS'!F19</f>
        <v>0</v>
      </c>
      <c r="G80" s="10">
        <f>'LI 3M - LGS'!G19</f>
        <v>0</v>
      </c>
      <c r="H80" s="10">
        <f>'LI 3M - LGS'!H19</f>
        <v>213934.14099121094</v>
      </c>
      <c r="I80" s="10">
        <f>'LI 3M - LGS'!I19</f>
        <v>45787.612590720011</v>
      </c>
      <c r="J80" s="10">
        <f>'LI 3M - LGS'!J19</f>
        <v>0</v>
      </c>
      <c r="K80" s="10">
        <f>'LI 3M - LGS'!K19</f>
        <v>73890.650433599978</v>
      </c>
      <c r="L80" s="10">
        <f>'LI 3M - LGS'!L19</f>
        <v>107550.44800499998</v>
      </c>
      <c r="M80" s="10">
        <f>'LI 3M - LGS'!M19</f>
        <v>0</v>
      </c>
      <c r="N80" s="10">
        <f>'LI 3M - LGS'!N19</f>
        <v>0</v>
      </c>
      <c r="O80" s="10">
        <f>'LI 3M - LGS'!O19</f>
        <v>0</v>
      </c>
      <c r="P80" s="10">
        <f>'LI 3M - LGS'!P19</f>
        <v>0</v>
      </c>
      <c r="Q80" s="10">
        <f>'LI 3M - LGS'!Q19</f>
        <v>0</v>
      </c>
      <c r="R80" s="10">
        <f>'LI 3M - LGS'!R19</f>
        <v>0</v>
      </c>
      <c r="S80" s="10">
        <f>'LI 3M - LGS'!S19</f>
        <v>0</v>
      </c>
      <c r="T80" s="10">
        <f>'LI 3M - LGS'!T19</f>
        <v>0</v>
      </c>
      <c r="U80" s="10">
        <f>'LI 3M - LGS'!U19</f>
        <v>0</v>
      </c>
      <c r="V80" s="10">
        <f>'LI 3M - LGS'!V19</f>
        <v>0</v>
      </c>
      <c r="W80" s="10">
        <f>'LI 3M - LGS'!W19</f>
        <v>0</v>
      </c>
      <c r="X80" s="10">
        <f>'LI 3M - LGS'!X19</f>
        <v>0</v>
      </c>
      <c r="Y80" s="10">
        <f>'LI 3M - LGS'!Y19</f>
        <v>0</v>
      </c>
      <c r="Z80" s="10">
        <f>'LI 3M - LGS'!Z19</f>
        <v>0</v>
      </c>
      <c r="AA80" s="10">
        <f>'LI 3M - LGS'!AA19</f>
        <v>0</v>
      </c>
      <c r="AB80" s="10">
        <f>'LI 3M - LGS'!AB19</f>
        <v>0</v>
      </c>
      <c r="AC80" s="10">
        <f>'LI 3M - LGS'!AC19</f>
        <v>0</v>
      </c>
      <c r="AD80" s="10">
        <f>'LI 3M - LGS'!AD19</f>
        <v>0</v>
      </c>
      <c r="AE80" s="10">
        <f>'LI 3M - LGS'!AE19</f>
        <v>0</v>
      </c>
      <c r="AF80" s="10">
        <f>'LI 3M - LGS'!AF19</f>
        <v>0</v>
      </c>
      <c r="AG80" s="10">
        <f>'LI 3M - LGS'!AG19</f>
        <v>0</v>
      </c>
      <c r="AH80" s="10">
        <f>'LI 3M - LGS'!AH19</f>
        <v>0</v>
      </c>
      <c r="AI80" s="10">
        <f>'LI 3M - LGS'!AI19</f>
        <v>0</v>
      </c>
      <c r="AJ80" s="10">
        <f>'LI 3M - LGS'!AJ19</f>
        <v>0</v>
      </c>
      <c r="AK80" s="10">
        <f>'LI 3M - LGS'!AK19</f>
        <v>0</v>
      </c>
      <c r="AL80" s="10">
        <f>'LI 3M - LGS'!AL19</f>
        <v>0</v>
      </c>
      <c r="AM80" s="10">
        <f>'LI 3M - LGS'!AM19</f>
        <v>0</v>
      </c>
      <c r="AN80" s="10">
        <f>'LI 3M - LGS'!AN19</f>
        <v>0</v>
      </c>
      <c r="AO80" s="10">
        <f>'LI 3M - LGS'!AO19</f>
        <v>0</v>
      </c>
      <c r="AP80" s="10">
        <f>'LI 3M - LGS'!AP19</f>
        <v>0</v>
      </c>
      <c r="AQ80" s="10">
        <f>'LI 3M - LGS'!AQ19</f>
        <v>0</v>
      </c>
      <c r="AR80" s="10">
        <f>'LI 3M - LGS'!AR19</f>
        <v>0</v>
      </c>
      <c r="AS80" s="10">
        <f>'LI 3M - LGS'!AS19</f>
        <v>0</v>
      </c>
      <c r="AT80" s="10">
        <f>'LI 3M - LGS'!AT19</f>
        <v>0</v>
      </c>
      <c r="AU80" s="10">
        <f>'LI 3M - LGS'!AU19</f>
        <v>0</v>
      </c>
      <c r="AV80" s="10">
        <f>'LI 3M - LGS'!AV19</f>
        <v>0</v>
      </c>
      <c r="AW80" s="10">
        <f>'LI 3M - LGS'!AW19</f>
        <v>0</v>
      </c>
      <c r="AX80" s="10">
        <f>'LI 3M - LGS'!AX19</f>
        <v>0</v>
      </c>
      <c r="AY80" s="10">
        <f>'LI 3M - LGS'!AY19</f>
        <v>0</v>
      </c>
    </row>
    <row r="81" spans="1:64" x14ac:dyDescent="0.25">
      <c r="B81" s="49" t="s">
        <v>32</v>
      </c>
      <c r="C81" s="10">
        <f>'LI 4M - SPS'!C19</f>
        <v>0</v>
      </c>
      <c r="D81" s="10">
        <f>'LI 4M - SPS'!D19</f>
        <v>0</v>
      </c>
      <c r="E81" s="10">
        <f>'LI 4M - SPS'!E19</f>
        <v>0</v>
      </c>
      <c r="F81" s="10">
        <f>'LI 4M - SPS'!F19</f>
        <v>0</v>
      </c>
      <c r="G81" s="10">
        <f>'LI 4M - SPS'!G19</f>
        <v>0</v>
      </c>
      <c r="H81" s="10">
        <f>'LI 4M - SPS'!H19</f>
        <v>0</v>
      </c>
      <c r="I81" s="10">
        <f>'LI 4M - SPS'!I19</f>
        <v>0</v>
      </c>
      <c r="J81" s="10">
        <f>'LI 4M - SPS'!J19</f>
        <v>0</v>
      </c>
      <c r="K81" s="10">
        <f>'LI 4M - SPS'!K19</f>
        <v>0</v>
      </c>
      <c r="L81" s="10">
        <f>'LI 4M - SPS'!L19</f>
        <v>0</v>
      </c>
      <c r="M81" s="10">
        <f>'LI 4M - SPS'!M19</f>
        <v>0</v>
      </c>
      <c r="N81" s="10">
        <f>'LI 4M - SPS'!N19</f>
        <v>0</v>
      </c>
      <c r="O81" s="10">
        <f>'LI 4M - SPS'!O19</f>
        <v>0</v>
      </c>
      <c r="P81" s="10">
        <f>'LI 4M - SPS'!P19</f>
        <v>0</v>
      </c>
      <c r="Q81" s="10">
        <f>'LI 4M - SPS'!Q19</f>
        <v>0</v>
      </c>
      <c r="R81" s="10">
        <f>'LI 4M - SPS'!R19</f>
        <v>0</v>
      </c>
      <c r="S81" s="10">
        <f>'LI 4M - SPS'!S19</f>
        <v>0</v>
      </c>
      <c r="T81" s="10">
        <f>'LI 4M - SPS'!T19</f>
        <v>0</v>
      </c>
      <c r="U81" s="10">
        <f>'LI 4M - SPS'!U19</f>
        <v>0</v>
      </c>
      <c r="V81" s="10">
        <f>'LI 4M - SPS'!V19</f>
        <v>0</v>
      </c>
      <c r="W81" s="10">
        <f>'LI 4M - SPS'!W19</f>
        <v>0</v>
      </c>
      <c r="X81" s="10">
        <f>'LI 4M - SPS'!X19</f>
        <v>0</v>
      </c>
      <c r="Y81" s="10">
        <f>'LI 4M - SPS'!Y19</f>
        <v>0</v>
      </c>
      <c r="Z81" s="10">
        <f>'LI 4M - SPS'!Z19</f>
        <v>0</v>
      </c>
      <c r="AA81" s="10">
        <f>'LI 4M - SPS'!AA19</f>
        <v>0</v>
      </c>
      <c r="AB81" s="10">
        <f>'LI 4M - SPS'!AB19</f>
        <v>0</v>
      </c>
      <c r="AC81" s="10">
        <f>'LI 4M - SPS'!AC19</f>
        <v>0</v>
      </c>
      <c r="AD81" s="10">
        <f>'LI 4M - SPS'!AD19</f>
        <v>0</v>
      </c>
      <c r="AE81" s="10">
        <f>'LI 4M - SPS'!AE19</f>
        <v>0</v>
      </c>
      <c r="AF81" s="10">
        <f>'LI 4M - SPS'!AF19</f>
        <v>0</v>
      </c>
      <c r="AG81" s="10">
        <f>'LI 4M - SPS'!AG19</f>
        <v>0</v>
      </c>
      <c r="AH81" s="10">
        <f>'LI 4M - SPS'!AH19</f>
        <v>0</v>
      </c>
      <c r="AI81" s="10">
        <f>'LI 4M - SPS'!AI19</f>
        <v>0</v>
      </c>
      <c r="AJ81" s="10">
        <f>'LI 4M - SPS'!AJ19</f>
        <v>0</v>
      </c>
      <c r="AK81" s="10">
        <f>'LI 4M - SPS'!AK19</f>
        <v>0</v>
      </c>
      <c r="AL81" s="10">
        <f>'LI 4M - SPS'!AL19</f>
        <v>0</v>
      </c>
      <c r="AM81" s="10">
        <f>'LI 4M - SPS'!AM19</f>
        <v>0</v>
      </c>
      <c r="AN81" s="10">
        <f>'LI 4M - SPS'!AN19</f>
        <v>0</v>
      </c>
      <c r="AO81" s="10">
        <f>'LI 4M - SPS'!AO19</f>
        <v>0</v>
      </c>
      <c r="AP81" s="10">
        <f>'LI 4M - SPS'!AP19</f>
        <v>0</v>
      </c>
      <c r="AQ81" s="10">
        <f>'LI 4M - SPS'!AQ19</f>
        <v>0</v>
      </c>
      <c r="AR81" s="10">
        <f>'LI 4M - SPS'!AR19</f>
        <v>0</v>
      </c>
      <c r="AS81" s="10">
        <f>'LI 4M - SPS'!AS19</f>
        <v>0</v>
      </c>
      <c r="AT81" s="10">
        <f>'LI 4M - SPS'!AT19</f>
        <v>0</v>
      </c>
      <c r="AU81" s="10">
        <f>'LI 4M - SPS'!AU19</f>
        <v>0</v>
      </c>
      <c r="AV81" s="10">
        <f>'LI 4M - SPS'!AV19</f>
        <v>0</v>
      </c>
      <c r="AW81" s="10">
        <f>'LI 4M - SPS'!AW19</f>
        <v>0</v>
      </c>
      <c r="AX81" s="10">
        <f>'LI 4M - SPS'!AX19</f>
        <v>0</v>
      </c>
      <c r="AY81" s="10">
        <f>'LI 4M - SPS'!AY19</f>
        <v>0</v>
      </c>
    </row>
    <row r="82" spans="1:64" ht="15.75" thickBot="1" x14ac:dyDescent="0.3">
      <c r="B82" s="29" t="s">
        <v>33</v>
      </c>
      <c r="C82" s="127">
        <f>'LI 11M - LPS'!C19</f>
        <v>0</v>
      </c>
      <c r="D82" s="127">
        <f>'LI 11M - LPS'!D19</f>
        <v>0</v>
      </c>
      <c r="E82" s="127">
        <f>'LI 11M - LPS'!E19</f>
        <v>0</v>
      </c>
      <c r="F82" s="127">
        <f>'LI 11M - LPS'!F19</f>
        <v>0</v>
      </c>
      <c r="G82" s="127">
        <f>'LI 11M - LPS'!G19</f>
        <v>0</v>
      </c>
      <c r="H82" s="127">
        <f>'LI 11M - LPS'!H19</f>
        <v>0</v>
      </c>
      <c r="I82" s="127">
        <f>'LI 11M - LPS'!I19</f>
        <v>0</v>
      </c>
      <c r="J82" s="127">
        <f>'LI 11M - LPS'!J19</f>
        <v>0</v>
      </c>
      <c r="K82" s="127">
        <f>'LI 11M - LPS'!K19</f>
        <v>0</v>
      </c>
      <c r="L82" s="127">
        <f>'LI 11M - LPS'!L19</f>
        <v>0</v>
      </c>
      <c r="M82" s="127">
        <f>'LI 11M - LPS'!M19</f>
        <v>0</v>
      </c>
      <c r="N82" s="127">
        <f>'LI 11M - LPS'!N19</f>
        <v>0</v>
      </c>
      <c r="O82" s="127">
        <f>'LI 11M - LPS'!O19</f>
        <v>0</v>
      </c>
      <c r="P82" s="127">
        <f>'LI 11M - LPS'!P19</f>
        <v>0</v>
      </c>
      <c r="Q82" s="57">
        <f>'LI 11M - LPS'!Q19</f>
        <v>0</v>
      </c>
      <c r="R82" s="57">
        <f>'LI 11M - LPS'!R19</f>
        <v>0</v>
      </c>
      <c r="S82" s="57">
        <f>'LI 11M - LPS'!S19</f>
        <v>0</v>
      </c>
      <c r="T82" s="57">
        <f>'LI 11M - LPS'!T19</f>
        <v>0</v>
      </c>
      <c r="U82" s="57">
        <f>'LI 11M - LPS'!U19</f>
        <v>0</v>
      </c>
      <c r="V82" s="57">
        <f>'LI 11M - LPS'!V19</f>
        <v>0</v>
      </c>
      <c r="W82" s="57">
        <f>'LI 11M - LPS'!W19</f>
        <v>0</v>
      </c>
      <c r="X82" s="57">
        <f>'LI 11M - LPS'!X19</f>
        <v>0</v>
      </c>
      <c r="Y82" s="57">
        <f>'LI 11M - LPS'!Y19</f>
        <v>0</v>
      </c>
      <c r="Z82" s="57">
        <f>'LI 11M - LPS'!Z19</f>
        <v>0</v>
      </c>
      <c r="AA82" s="57">
        <f>'LI 11M - LPS'!AA19</f>
        <v>0</v>
      </c>
      <c r="AB82" s="57">
        <f>'LI 11M - LPS'!AB19</f>
        <v>0</v>
      </c>
      <c r="AC82" s="57">
        <f>'LI 11M - LPS'!AC19</f>
        <v>0</v>
      </c>
      <c r="AD82" s="57">
        <f>'LI 11M - LPS'!AD19</f>
        <v>0</v>
      </c>
      <c r="AE82" s="57">
        <f>'LI 11M - LPS'!AE19</f>
        <v>0</v>
      </c>
      <c r="AF82" s="57">
        <f>'LI 11M - LPS'!AF19</f>
        <v>0</v>
      </c>
      <c r="AG82" s="57">
        <f>'LI 11M - LPS'!AG19</f>
        <v>0</v>
      </c>
      <c r="AH82" s="57">
        <f>'LI 11M - LPS'!AH19</f>
        <v>0</v>
      </c>
      <c r="AI82" s="57">
        <f>'LI 11M - LPS'!AI19</f>
        <v>0</v>
      </c>
      <c r="AJ82" s="57">
        <f>'LI 11M - LPS'!AJ19</f>
        <v>0</v>
      </c>
      <c r="AK82" s="57">
        <f>'LI 11M - LPS'!AK19</f>
        <v>0</v>
      </c>
      <c r="AL82" s="57">
        <f>'LI 11M - LPS'!AL19</f>
        <v>0</v>
      </c>
      <c r="AM82" s="57">
        <f>'LI 11M - LPS'!AM19</f>
        <v>0</v>
      </c>
      <c r="AN82" s="57">
        <f>'LI 11M - LPS'!AN19</f>
        <v>0</v>
      </c>
      <c r="AO82" s="57">
        <f>'LI 11M - LPS'!AO19</f>
        <v>0</v>
      </c>
      <c r="AP82" s="57">
        <f>'LI 11M - LPS'!AP19</f>
        <v>0</v>
      </c>
      <c r="AQ82" s="57">
        <f>'LI 11M - LPS'!AQ19</f>
        <v>0</v>
      </c>
      <c r="AR82" s="57">
        <f>'LI 11M - LPS'!AR19</f>
        <v>0</v>
      </c>
      <c r="AS82" s="57">
        <f>'LI 11M - LPS'!AS19</f>
        <v>0</v>
      </c>
      <c r="AT82" s="57">
        <f>'LI 11M - LPS'!AT19</f>
        <v>0</v>
      </c>
      <c r="AU82" s="57">
        <f>'LI 11M - LPS'!AU19</f>
        <v>0</v>
      </c>
      <c r="AV82" s="57">
        <f>'LI 11M - LPS'!AV19</f>
        <v>0</v>
      </c>
      <c r="AW82" s="57">
        <f>'LI 11M - LPS'!AW19</f>
        <v>0</v>
      </c>
      <c r="AX82" s="57">
        <f>'LI 11M - LPS'!AX19</f>
        <v>0</v>
      </c>
      <c r="AY82" s="57">
        <f>'LI 11M - LPS'!AY19</f>
        <v>0</v>
      </c>
    </row>
    <row r="83" spans="1:64" ht="15.75" thickBot="1" x14ac:dyDescent="0.3">
      <c r="B83" s="50" t="s">
        <v>34</v>
      </c>
      <c r="C83" s="65">
        <f>SUM(C78:C82)</f>
        <v>698726.41040802002</v>
      </c>
      <c r="D83" s="66">
        <f t="shared" ref="D83:AY83" si="105">SUM(D78:D82)</f>
        <v>667659.23035097122</v>
      </c>
      <c r="E83" s="66">
        <f t="shared" si="105"/>
        <v>432230.36195881682</v>
      </c>
      <c r="F83" s="66">
        <f t="shared" si="105"/>
        <v>484704.66612069932</v>
      </c>
      <c r="G83" s="66">
        <f t="shared" si="105"/>
        <v>433622.31845960539</v>
      </c>
      <c r="H83" s="66">
        <f t="shared" si="105"/>
        <v>1114396.1173269511</v>
      </c>
      <c r="I83" s="66">
        <f t="shared" si="105"/>
        <v>2448427.4691439406</v>
      </c>
      <c r="J83" s="66">
        <f t="shared" si="105"/>
        <v>541135.08240300871</v>
      </c>
      <c r="K83" s="66">
        <f t="shared" si="105"/>
        <v>1110896.6759519333</v>
      </c>
      <c r="L83" s="66">
        <f t="shared" si="105"/>
        <v>911225.47551445919</v>
      </c>
      <c r="M83" s="66">
        <f t="shared" si="105"/>
        <v>957608.69369785686</v>
      </c>
      <c r="N83" s="66">
        <f t="shared" si="105"/>
        <v>2044694.8827760327</v>
      </c>
      <c r="O83" s="66">
        <f t="shared" si="105"/>
        <v>0</v>
      </c>
      <c r="P83" s="66">
        <f t="shared" si="105"/>
        <v>0</v>
      </c>
      <c r="Q83" s="58">
        <f t="shared" si="105"/>
        <v>0</v>
      </c>
      <c r="R83" s="58">
        <f t="shared" si="105"/>
        <v>0</v>
      </c>
      <c r="S83" s="58">
        <f t="shared" si="105"/>
        <v>0</v>
      </c>
      <c r="T83" s="58">
        <f t="shared" si="105"/>
        <v>0</v>
      </c>
      <c r="U83" s="58">
        <f t="shared" si="105"/>
        <v>0</v>
      </c>
      <c r="V83" s="58">
        <f t="shared" si="105"/>
        <v>0</v>
      </c>
      <c r="W83" s="58">
        <f t="shared" si="105"/>
        <v>0</v>
      </c>
      <c r="X83" s="58">
        <f t="shared" si="105"/>
        <v>0</v>
      </c>
      <c r="Y83" s="58">
        <f t="shared" si="105"/>
        <v>0</v>
      </c>
      <c r="Z83" s="58">
        <f t="shared" si="105"/>
        <v>0</v>
      </c>
      <c r="AA83" s="58">
        <f t="shared" si="105"/>
        <v>0</v>
      </c>
      <c r="AB83" s="58">
        <f t="shared" si="105"/>
        <v>0</v>
      </c>
      <c r="AC83" s="58">
        <f t="shared" si="105"/>
        <v>0</v>
      </c>
      <c r="AD83" s="58">
        <f t="shared" si="105"/>
        <v>0</v>
      </c>
      <c r="AE83" s="58">
        <f t="shared" si="105"/>
        <v>0</v>
      </c>
      <c r="AF83" s="58">
        <f t="shared" si="105"/>
        <v>0</v>
      </c>
      <c r="AG83" s="58">
        <f t="shared" si="105"/>
        <v>0</v>
      </c>
      <c r="AH83" s="58">
        <f t="shared" si="105"/>
        <v>0</v>
      </c>
      <c r="AI83" s="58">
        <f t="shared" si="105"/>
        <v>0</v>
      </c>
      <c r="AJ83" s="58">
        <f t="shared" si="105"/>
        <v>0</v>
      </c>
      <c r="AK83" s="58">
        <f t="shared" si="105"/>
        <v>0</v>
      </c>
      <c r="AL83" s="58">
        <f t="shared" si="105"/>
        <v>0</v>
      </c>
      <c r="AM83" s="58">
        <f t="shared" si="105"/>
        <v>0</v>
      </c>
      <c r="AN83" s="58">
        <f t="shared" si="105"/>
        <v>0</v>
      </c>
      <c r="AO83" s="58">
        <f t="shared" si="105"/>
        <v>0</v>
      </c>
      <c r="AP83" s="58">
        <f t="shared" si="105"/>
        <v>0</v>
      </c>
      <c r="AQ83" s="58">
        <f t="shared" si="105"/>
        <v>0</v>
      </c>
      <c r="AR83" s="58">
        <f t="shared" si="105"/>
        <v>0</v>
      </c>
      <c r="AS83" s="58">
        <f t="shared" si="105"/>
        <v>0</v>
      </c>
      <c r="AT83" s="58">
        <f t="shared" si="105"/>
        <v>0</v>
      </c>
      <c r="AU83" s="58">
        <f t="shared" si="105"/>
        <v>0</v>
      </c>
      <c r="AV83" s="58">
        <f t="shared" si="105"/>
        <v>0</v>
      </c>
      <c r="AW83" s="58">
        <f t="shared" si="105"/>
        <v>0</v>
      </c>
      <c r="AX83" s="58">
        <f t="shared" si="105"/>
        <v>0</v>
      </c>
      <c r="AY83" s="58">
        <f t="shared" si="105"/>
        <v>0</v>
      </c>
    </row>
    <row r="84" spans="1:64" x14ac:dyDescent="0.25">
      <c r="N84" s="387" t="s">
        <v>238</v>
      </c>
      <c r="O84" s="388">
        <f>SUM(C67:N67)</f>
        <v>354343391.35593784</v>
      </c>
    </row>
    <row r="85" spans="1:64" x14ac:dyDescent="0.25">
      <c r="N85" s="387" t="s">
        <v>239</v>
      </c>
      <c r="O85" s="389">
        <f>'RES kWh ENTRY'!O44</f>
        <v>37963190.57</v>
      </c>
    </row>
    <row r="86" spans="1:64" x14ac:dyDescent="0.25">
      <c r="N86" s="387" t="s">
        <v>236</v>
      </c>
      <c r="O86" s="388">
        <f>SUM(O84:O85)</f>
        <v>392306581.92593783</v>
      </c>
    </row>
    <row r="87" spans="1:64" ht="18" customHeight="1" x14ac:dyDescent="0.25">
      <c r="A87" s="508" t="s">
        <v>251</v>
      </c>
      <c r="B87" s="508"/>
      <c r="C87" s="169" t="s">
        <v>181</v>
      </c>
      <c r="N87" s="387" t="s">
        <v>237</v>
      </c>
      <c r="O87" s="315">
        <f>' 1M - RES'!N31+'2M - SGS'!N37+'3M - LGS'!N37+'4M - SPS'!N37+'11M - LPS'!N37+' LI 1M - RES'!N31+'LI 2M - SGS'!N37+'LI 3M - LGS'!N37+'LI 4M - SPS'!N37+'LI 11M - LPS'!N37+'Biz DRENE'!P75+'Res DRENE'!N18</f>
        <v>392306581.92593783</v>
      </c>
      <c r="P87" s="5">
        <f>O86-O87</f>
        <v>0</v>
      </c>
    </row>
    <row r="88" spans="1:64" ht="15.75" thickBot="1" x14ac:dyDescent="0.3">
      <c r="A88" s="508"/>
      <c r="B88" s="508"/>
      <c r="V88" s="413" t="s">
        <v>250</v>
      </c>
      <c r="W88" s="413"/>
    </row>
    <row r="89" spans="1:64" ht="15.75" thickBot="1" x14ac:dyDescent="0.3">
      <c r="B89" s="47" t="s">
        <v>35</v>
      </c>
      <c r="C89" s="414">
        <f>C61</f>
        <v>44197</v>
      </c>
      <c r="D89" s="414">
        <f t="shared" ref="D89:AY89" si="106">D61</f>
        <v>44228</v>
      </c>
      <c r="E89" s="414">
        <f t="shared" si="106"/>
        <v>44256</v>
      </c>
      <c r="F89" s="414">
        <f t="shared" si="106"/>
        <v>44287</v>
      </c>
      <c r="G89" s="414">
        <f t="shared" si="106"/>
        <v>44317</v>
      </c>
      <c r="H89" s="414">
        <f t="shared" si="106"/>
        <v>44348</v>
      </c>
      <c r="I89" s="414">
        <f t="shared" si="106"/>
        <v>44378</v>
      </c>
      <c r="J89" s="414">
        <f t="shared" si="106"/>
        <v>44409</v>
      </c>
      <c r="K89" s="414">
        <f t="shared" si="106"/>
        <v>44440</v>
      </c>
      <c r="L89" s="414">
        <f t="shared" si="106"/>
        <v>44470</v>
      </c>
      <c r="M89" s="414">
        <f t="shared" si="106"/>
        <v>44501</v>
      </c>
      <c r="N89" s="414">
        <f t="shared" si="106"/>
        <v>44531</v>
      </c>
      <c r="O89" s="414">
        <f t="shared" si="106"/>
        <v>44562</v>
      </c>
      <c r="P89" s="414">
        <f t="shared" si="106"/>
        <v>44593</v>
      </c>
      <c r="Q89" s="414">
        <f t="shared" si="106"/>
        <v>44621</v>
      </c>
      <c r="R89" s="414">
        <f t="shared" si="106"/>
        <v>44652</v>
      </c>
      <c r="S89" s="414">
        <f t="shared" si="106"/>
        <v>44682</v>
      </c>
      <c r="T89" s="414">
        <f t="shared" si="106"/>
        <v>44713</v>
      </c>
      <c r="U89" s="414">
        <f t="shared" si="106"/>
        <v>44743</v>
      </c>
      <c r="V89" s="44">
        <f t="shared" si="106"/>
        <v>44774</v>
      </c>
      <c r="W89" s="44">
        <f t="shared" si="106"/>
        <v>44805</v>
      </c>
      <c r="X89" s="44">
        <f t="shared" si="106"/>
        <v>44835</v>
      </c>
      <c r="Y89" s="44">
        <f t="shared" si="106"/>
        <v>44866</v>
      </c>
      <c r="Z89" s="44">
        <f t="shared" si="106"/>
        <v>44896</v>
      </c>
      <c r="AA89" s="44">
        <f t="shared" si="106"/>
        <v>44927</v>
      </c>
      <c r="AB89" s="44">
        <f t="shared" si="106"/>
        <v>44958</v>
      </c>
      <c r="AC89" s="44">
        <f t="shared" si="106"/>
        <v>44986</v>
      </c>
      <c r="AD89" s="44">
        <f t="shared" si="106"/>
        <v>45017</v>
      </c>
      <c r="AE89" s="44">
        <f t="shared" si="106"/>
        <v>45047</v>
      </c>
      <c r="AF89" s="44">
        <f t="shared" si="106"/>
        <v>45078</v>
      </c>
      <c r="AG89" s="44">
        <f t="shared" si="106"/>
        <v>45108</v>
      </c>
      <c r="AH89" s="44">
        <f t="shared" si="106"/>
        <v>45139</v>
      </c>
      <c r="AI89" s="44">
        <f t="shared" si="106"/>
        <v>45170</v>
      </c>
      <c r="AJ89" s="44">
        <f t="shared" si="106"/>
        <v>45200</v>
      </c>
      <c r="AK89" s="44">
        <f t="shared" si="106"/>
        <v>45231</v>
      </c>
      <c r="AL89" s="44">
        <f t="shared" si="106"/>
        <v>45261</v>
      </c>
      <c r="AM89" s="44">
        <f t="shared" si="106"/>
        <v>45292</v>
      </c>
      <c r="AN89" s="44">
        <f t="shared" si="106"/>
        <v>45323</v>
      </c>
      <c r="AO89" s="44">
        <f t="shared" si="106"/>
        <v>45352</v>
      </c>
      <c r="AP89" s="44">
        <f t="shared" si="106"/>
        <v>45383</v>
      </c>
      <c r="AQ89" s="44">
        <f t="shared" si="106"/>
        <v>45413</v>
      </c>
      <c r="AR89" s="44">
        <f t="shared" si="106"/>
        <v>45444</v>
      </c>
      <c r="AS89" s="44">
        <f t="shared" si="106"/>
        <v>45474</v>
      </c>
      <c r="AT89" s="44">
        <f t="shared" si="106"/>
        <v>45505</v>
      </c>
      <c r="AU89" s="44">
        <f t="shared" si="106"/>
        <v>45536</v>
      </c>
      <c r="AV89" s="44">
        <f t="shared" si="106"/>
        <v>45566</v>
      </c>
      <c r="AW89" s="44">
        <f t="shared" si="106"/>
        <v>45597</v>
      </c>
      <c r="AX89" s="44">
        <f t="shared" si="106"/>
        <v>45627</v>
      </c>
      <c r="AY89" s="44">
        <f t="shared" si="106"/>
        <v>45658</v>
      </c>
      <c r="AZ89" s="40"/>
      <c r="BA89" s="40"/>
      <c r="BB89" s="40"/>
      <c r="BC89" s="40"/>
      <c r="BD89" s="40"/>
      <c r="BE89" s="40"/>
      <c r="BF89" s="40"/>
      <c r="BG89" s="40"/>
      <c r="BH89" s="40"/>
      <c r="BI89" s="40"/>
      <c r="BJ89" s="40"/>
      <c r="BK89" s="40"/>
      <c r="BL89" s="40"/>
    </row>
    <row r="90" spans="1:64" x14ac:dyDescent="0.25">
      <c r="B90" s="48" t="s">
        <v>29</v>
      </c>
      <c r="C90" s="415">
        <f t="shared" ref="C90:E94" si="107">IF(C$4="X",C98+C106,0)</f>
        <v>113073.43201513155</v>
      </c>
      <c r="D90" s="415">
        <f t="shared" si="107"/>
        <v>124346.66073374641</v>
      </c>
      <c r="E90" s="415">
        <f t="shared" si="107"/>
        <v>143480.27155738539</v>
      </c>
      <c r="F90" s="415">
        <f t="shared" ref="F90:V90" si="108">IF(F$4="X",F98+F106,0)</f>
        <v>129390.29292564088</v>
      </c>
      <c r="G90" s="415">
        <f t="shared" si="108"/>
        <v>127759.53340294605</v>
      </c>
      <c r="H90" s="415">
        <f t="shared" si="108"/>
        <v>449385.08812210266</v>
      </c>
      <c r="I90" s="415">
        <f t="shared" si="108"/>
        <v>686596.43487100699</v>
      </c>
      <c r="J90" s="415">
        <f t="shared" si="108"/>
        <v>807369.31641386403</v>
      </c>
      <c r="K90" s="415">
        <f t="shared" si="108"/>
        <v>646832.71504650533</v>
      </c>
      <c r="L90" s="415">
        <f t="shared" si="108"/>
        <v>260686.27133893126</v>
      </c>
      <c r="M90" s="415">
        <f t="shared" si="108"/>
        <v>347695.78481281508</v>
      </c>
      <c r="N90" s="415">
        <f t="shared" si="108"/>
        <v>508617.61658715422</v>
      </c>
      <c r="O90" s="415">
        <f t="shared" si="108"/>
        <v>580871.20699282328</v>
      </c>
      <c r="P90" s="415">
        <f t="shared" si="108"/>
        <v>515260.30122952239</v>
      </c>
      <c r="Q90" s="415">
        <f t="shared" si="108"/>
        <v>442686.60168286844</v>
      </c>
      <c r="R90" s="415">
        <f t="shared" si="108"/>
        <v>386157.79826943937</v>
      </c>
      <c r="S90" s="415">
        <f t="shared" si="108"/>
        <v>416882.98713907565</v>
      </c>
      <c r="T90" s="415">
        <f t="shared" si="108"/>
        <v>1168297.5502033932</v>
      </c>
      <c r="U90" s="415">
        <f t="shared" si="108"/>
        <v>1376812.3813985828</v>
      </c>
      <c r="V90" s="45">
        <f t="shared" si="108"/>
        <v>1354614.4177406318</v>
      </c>
      <c r="W90" s="45">
        <f t="shared" ref="W90:AY90" si="109">IF(W$4="X",W98+W106,0)</f>
        <v>973072.36318686767</v>
      </c>
      <c r="X90" s="45">
        <f t="shared" si="109"/>
        <v>395294.5413427403</v>
      </c>
      <c r="Y90" s="45">
        <f t="shared" si="109"/>
        <v>440115.26781487034</v>
      </c>
      <c r="Z90" s="45">
        <f t="shared" si="109"/>
        <v>516964.55580984784</v>
      </c>
      <c r="AA90" s="45">
        <f t="shared" si="109"/>
        <v>516598.64217757451</v>
      </c>
      <c r="AB90" s="45">
        <f t="shared" si="109"/>
        <v>450218.32825481985</v>
      </c>
      <c r="AC90" s="45">
        <f t="shared" si="109"/>
        <v>442686.60168286844</v>
      </c>
      <c r="AD90" s="45">
        <f t="shared" si="109"/>
        <v>386157.79826943937</v>
      </c>
      <c r="AE90" s="45">
        <f t="shared" si="109"/>
        <v>416882.98713907565</v>
      </c>
      <c r="AF90" s="45">
        <f t="shared" si="109"/>
        <v>1168297.5502033932</v>
      </c>
      <c r="AG90" s="45">
        <f t="shared" si="109"/>
        <v>0</v>
      </c>
      <c r="AH90" s="45">
        <f t="shared" si="109"/>
        <v>0</v>
      </c>
      <c r="AI90" s="45">
        <f t="shared" si="109"/>
        <v>0</v>
      </c>
      <c r="AJ90" s="45">
        <f t="shared" si="109"/>
        <v>0</v>
      </c>
      <c r="AK90" s="45">
        <f t="shared" si="109"/>
        <v>0</v>
      </c>
      <c r="AL90" s="45">
        <f t="shared" si="109"/>
        <v>0</v>
      </c>
      <c r="AM90" s="45">
        <f t="shared" si="109"/>
        <v>0</v>
      </c>
      <c r="AN90" s="45">
        <f t="shared" si="109"/>
        <v>0</v>
      </c>
      <c r="AO90" s="45">
        <f t="shared" si="109"/>
        <v>0</v>
      </c>
      <c r="AP90" s="45">
        <f t="shared" si="109"/>
        <v>0</v>
      </c>
      <c r="AQ90" s="45">
        <f t="shared" si="109"/>
        <v>0</v>
      </c>
      <c r="AR90" s="45">
        <f t="shared" si="109"/>
        <v>0</v>
      </c>
      <c r="AS90" s="45">
        <f t="shared" si="109"/>
        <v>0</v>
      </c>
      <c r="AT90" s="45">
        <f t="shared" si="109"/>
        <v>0</v>
      </c>
      <c r="AU90" s="45">
        <f t="shared" si="109"/>
        <v>0</v>
      </c>
      <c r="AV90" s="45">
        <f t="shared" si="109"/>
        <v>0</v>
      </c>
      <c r="AW90" s="45">
        <f t="shared" si="109"/>
        <v>0</v>
      </c>
      <c r="AX90" s="45">
        <f t="shared" si="109"/>
        <v>0</v>
      </c>
      <c r="AY90" s="45">
        <f t="shared" si="109"/>
        <v>0</v>
      </c>
    </row>
    <row r="91" spans="1:64" x14ac:dyDescent="0.25">
      <c r="B91" s="49" t="s">
        <v>30</v>
      </c>
      <c r="C91" s="415">
        <f t="shared" si="107"/>
        <v>108.48488474507839</v>
      </c>
      <c r="D91" s="415">
        <f t="shared" si="107"/>
        <v>2026.0940276951221</v>
      </c>
      <c r="E91" s="415">
        <f t="shared" si="107"/>
        <v>7632.9014193455987</v>
      </c>
      <c r="F91" s="415">
        <f t="shared" ref="F91:V91" si="110">IF(F$4="X",F99+F107,0)</f>
        <v>16416.902343161859</v>
      </c>
      <c r="G91" s="415">
        <f t="shared" si="110"/>
        <v>32574.622331482384</v>
      </c>
      <c r="H91" s="415">
        <f t="shared" si="110"/>
        <v>52421.891434530007</v>
      </c>
      <c r="I91" s="415">
        <f t="shared" si="110"/>
        <v>85381.89507612148</v>
      </c>
      <c r="J91" s="415">
        <f t="shared" si="110"/>
        <v>87916.425807930209</v>
      </c>
      <c r="K91" s="415">
        <f t="shared" si="110"/>
        <v>98270.297706222627</v>
      </c>
      <c r="L91" s="415">
        <f t="shared" si="110"/>
        <v>80512.958500455949</v>
      </c>
      <c r="M91" s="415">
        <f t="shared" si="110"/>
        <v>73854.706501736611</v>
      </c>
      <c r="N91" s="415">
        <f t="shared" si="110"/>
        <v>101853.33924565805</v>
      </c>
      <c r="O91" s="415">
        <f t="shared" si="110"/>
        <v>130804.72772306221</v>
      </c>
      <c r="P91" s="415">
        <f t="shared" si="110"/>
        <v>104484.65791017447</v>
      </c>
      <c r="Q91" s="415">
        <f t="shared" si="110"/>
        <v>81672.096037546289</v>
      </c>
      <c r="R91" s="415">
        <f t="shared" si="110"/>
        <v>91267.580791414264</v>
      </c>
      <c r="S91" s="415">
        <f t="shared" si="110"/>
        <v>122684.67966651592</v>
      </c>
      <c r="T91" s="415">
        <f t="shared" si="110"/>
        <v>140234.19680780108</v>
      </c>
      <c r="U91" s="415">
        <f t="shared" si="110"/>
        <v>178535.37404259373</v>
      </c>
      <c r="V91" s="45">
        <f t="shared" si="110"/>
        <v>142132.32079285118</v>
      </c>
      <c r="W91" s="45">
        <f t="shared" ref="W91:AY91" si="111">IF(W$4="X",W99+W107,0)</f>
        <v>153064.24133385057</v>
      </c>
      <c r="X91" s="45">
        <f t="shared" si="111"/>
        <v>112257.55403628291</v>
      </c>
      <c r="Y91" s="45">
        <f t="shared" si="111"/>
        <v>88830.071746221351</v>
      </c>
      <c r="Z91" s="45">
        <f t="shared" si="111"/>
        <v>89042.992491969824</v>
      </c>
      <c r="AA91" s="45">
        <f t="shared" si="111"/>
        <v>92710.996691494031</v>
      </c>
      <c r="AB91" s="45">
        <f t="shared" si="111"/>
        <v>71339.495103465873</v>
      </c>
      <c r="AC91" s="45">
        <f t="shared" si="111"/>
        <v>81672.096037546289</v>
      </c>
      <c r="AD91" s="45">
        <f t="shared" si="111"/>
        <v>91267.580791414264</v>
      </c>
      <c r="AE91" s="45">
        <f t="shared" si="111"/>
        <v>122684.67966651592</v>
      </c>
      <c r="AF91" s="45">
        <f t="shared" si="111"/>
        <v>140234.19680780108</v>
      </c>
      <c r="AG91" s="45">
        <f t="shared" si="111"/>
        <v>0</v>
      </c>
      <c r="AH91" s="45">
        <f t="shared" si="111"/>
        <v>0</v>
      </c>
      <c r="AI91" s="45">
        <f t="shared" si="111"/>
        <v>0</v>
      </c>
      <c r="AJ91" s="45">
        <f t="shared" si="111"/>
        <v>0</v>
      </c>
      <c r="AK91" s="45">
        <f t="shared" si="111"/>
        <v>0</v>
      </c>
      <c r="AL91" s="45">
        <f t="shared" si="111"/>
        <v>0</v>
      </c>
      <c r="AM91" s="45">
        <f t="shared" si="111"/>
        <v>0</v>
      </c>
      <c r="AN91" s="45">
        <f t="shared" si="111"/>
        <v>0</v>
      </c>
      <c r="AO91" s="45">
        <f t="shared" si="111"/>
        <v>0</v>
      </c>
      <c r="AP91" s="45">
        <f t="shared" si="111"/>
        <v>0</v>
      </c>
      <c r="AQ91" s="45">
        <f t="shared" si="111"/>
        <v>0</v>
      </c>
      <c r="AR91" s="45">
        <f t="shared" si="111"/>
        <v>0</v>
      </c>
      <c r="AS91" s="45">
        <f t="shared" si="111"/>
        <v>0</v>
      </c>
      <c r="AT91" s="45">
        <f t="shared" si="111"/>
        <v>0</v>
      </c>
      <c r="AU91" s="45">
        <f t="shared" si="111"/>
        <v>0</v>
      </c>
      <c r="AV91" s="45">
        <f t="shared" si="111"/>
        <v>0</v>
      </c>
      <c r="AW91" s="45">
        <f t="shared" si="111"/>
        <v>0</v>
      </c>
      <c r="AX91" s="45">
        <f t="shared" si="111"/>
        <v>0</v>
      </c>
      <c r="AY91" s="45">
        <f t="shared" si="111"/>
        <v>0</v>
      </c>
    </row>
    <row r="92" spans="1:64" x14ac:dyDescent="0.25">
      <c r="B92" s="49" t="s">
        <v>31</v>
      </c>
      <c r="C92" s="415">
        <f t="shared" si="107"/>
        <v>149.06668581189126</v>
      </c>
      <c r="D92" s="415">
        <f t="shared" si="107"/>
        <v>2834.8466244789861</v>
      </c>
      <c r="E92" s="415">
        <f t="shared" si="107"/>
        <v>12619.818888996058</v>
      </c>
      <c r="F92" s="415">
        <f t="shared" ref="F92:V92" si="112">IF(F$4="X",F100+F108,0)</f>
        <v>20451.22872935098</v>
      </c>
      <c r="G92" s="415">
        <f t="shared" si="112"/>
        <v>38935.802448418428</v>
      </c>
      <c r="H92" s="415">
        <f t="shared" si="112"/>
        <v>123441.31037340563</v>
      </c>
      <c r="I92" s="415">
        <f t="shared" si="112"/>
        <v>222762.70361589568</v>
      </c>
      <c r="J92" s="415">
        <f t="shared" si="112"/>
        <v>287782.11117080168</v>
      </c>
      <c r="K92" s="415">
        <f t="shared" si="112"/>
        <v>194332.9803898125</v>
      </c>
      <c r="L92" s="415">
        <f t="shared" si="112"/>
        <v>101294.83785474577</v>
      </c>
      <c r="M92" s="415">
        <f t="shared" si="112"/>
        <v>120127.8492932755</v>
      </c>
      <c r="N92" s="415">
        <f t="shared" si="112"/>
        <v>216341.19287419526</v>
      </c>
      <c r="O92" s="415">
        <f t="shared" si="112"/>
        <v>295241.6361951594</v>
      </c>
      <c r="P92" s="415">
        <f t="shared" si="112"/>
        <v>244522.94935303196</v>
      </c>
      <c r="Q92" s="415">
        <f t="shared" si="112"/>
        <v>247827.42011208378</v>
      </c>
      <c r="R92" s="415">
        <f t="shared" si="112"/>
        <v>216033.94440010993</v>
      </c>
      <c r="S92" s="415">
        <f t="shared" si="112"/>
        <v>285623.74823488446</v>
      </c>
      <c r="T92" s="415">
        <f t="shared" si="112"/>
        <v>760990.40353619424</v>
      </c>
      <c r="U92" s="415">
        <f t="shared" si="112"/>
        <v>927709.85826965666</v>
      </c>
      <c r="V92" s="45">
        <f t="shared" si="112"/>
        <v>854094.1322413095</v>
      </c>
      <c r="W92" s="45">
        <f t="shared" ref="W92:AY92" si="113">IF(W$4="X",W100+W108,0)</f>
        <v>538531.64725291717</v>
      </c>
      <c r="X92" s="45">
        <f t="shared" si="113"/>
        <v>247338.59951824788</v>
      </c>
      <c r="Y92" s="45">
        <f t="shared" si="113"/>
        <v>243539.96604534166</v>
      </c>
      <c r="Z92" s="45">
        <f t="shared" si="113"/>
        <v>298651.52668720775</v>
      </c>
      <c r="AA92" s="45">
        <f t="shared" si="113"/>
        <v>310941.30578129628</v>
      </c>
      <c r="AB92" s="45">
        <f t="shared" si="113"/>
        <v>254487.57895960071</v>
      </c>
      <c r="AC92" s="45">
        <f t="shared" si="113"/>
        <v>247827.42011208378</v>
      </c>
      <c r="AD92" s="45">
        <f t="shared" si="113"/>
        <v>216033.94440010993</v>
      </c>
      <c r="AE92" s="45">
        <f t="shared" si="113"/>
        <v>285623.74823488446</v>
      </c>
      <c r="AF92" s="45">
        <f t="shared" si="113"/>
        <v>760990.40353619424</v>
      </c>
      <c r="AG92" s="45">
        <f t="shared" si="113"/>
        <v>0</v>
      </c>
      <c r="AH92" s="45">
        <f t="shared" si="113"/>
        <v>0</v>
      </c>
      <c r="AI92" s="45">
        <f t="shared" si="113"/>
        <v>0</v>
      </c>
      <c r="AJ92" s="45">
        <f t="shared" si="113"/>
        <v>0</v>
      </c>
      <c r="AK92" s="45">
        <f t="shared" si="113"/>
        <v>0</v>
      </c>
      <c r="AL92" s="45">
        <f t="shared" si="113"/>
        <v>0</v>
      </c>
      <c r="AM92" s="45">
        <f t="shared" si="113"/>
        <v>0</v>
      </c>
      <c r="AN92" s="45">
        <f t="shared" si="113"/>
        <v>0</v>
      </c>
      <c r="AO92" s="45">
        <f t="shared" si="113"/>
        <v>0</v>
      </c>
      <c r="AP92" s="45">
        <f t="shared" si="113"/>
        <v>0</v>
      </c>
      <c r="AQ92" s="45">
        <f t="shared" si="113"/>
        <v>0</v>
      </c>
      <c r="AR92" s="45">
        <f t="shared" si="113"/>
        <v>0</v>
      </c>
      <c r="AS92" s="45">
        <f t="shared" si="113"/>
        <v>0</v>
      </c>
      <c r="AT92" s="45">
        <f t="shared" si="113"/>
        <v>0</v>
      </c>
      <c r="AU92" s="45">
        <f t="shared" si="113"/>
        <v>0</v>
      </c>
      <c r="AV92" s="45">
        <f t="shared" si="113"/>
        <v>0</v>
      </c>
      <c r="AW92" s="45">
        <f t="shared" si="113"/>
        <v>0</v>
      </c>
      <c r="AX92" s="45">
        <f t="shared" si="113"/>
        <v>0</v>
      </c>
      <c r="AY92" s="45">
        <f t="shared" si="113"/>
        <v>0</v>
      </c>
    </row>
    <row r="93" spans="1:64" x14ac:dyDescent="0.25">
      <c r="B93" s="49" t="s">
        <v>32</v>
      </c>
      <c r="C93" s="415">
        <f t="shared" si="107"/>
        <v>0</v>
      </c>
      <c r="D93" s="415">
        <f t="shared" si="107"/>
        <v>294.85492506168191</v>
      </c>
      <c r="E93" s="415">
        <f t="shared" si="107"/>
        <v>3343.7246179191252</v>
      </c>
      <c r="F93" s="415">
        <f t="shared" ref="F93:V93" si="114">IF(F$4="X",F101+F109,0)</f>
        <v>6857.8327260413216</v>
      </c>
      <c r="G93" s="415">
        <f t="shared" si="114"/>
        <v>12231.818530404431</v>
      </c>
      <c r="H93" s="415">
        <f t="shared" si="114"/>
        <v>36668.761204377042</v>
      </c>
      <c r="I93" s="415">
        <f t="shared" si="114"/>
        <v>50429.447202984389</v>
      </c>
      <c r="J93" s="415">
        <f t="shared" si="114"/>
        <v>76919.656900639005</v>
      </c>
      <c r="K93" s="415">
        <f t="shared" si="114"/>
        <v>41998.97267766708</v>
      </c>
      <c r="L93" s="415">
        <f t="shared" si="114"/>
        <v>24579.605880576251</v>
      </c>
      <c r="M93" s="415">
        <f t="shared" si="114"/>
        <v>24196.642149055668</v>
      </c>
      <c r="N93" s="415">
        <f t="shared" si="114"/>
        <v>35005.221383146709</v>
      </c>
      <c r="O93" s="415">
        <f t="shared" si="114"/>
        <v>50598.526085788057</v>
      </c>
      <c r="P93" s="415">
        <f t="shared" si="114"/>
        <v>40310.292699171172</v>
      </c>
      <c r="Q93" s="415">
        <f t="shared" si="114"/>
        <v>40281.862908401657</v>
      </c>
      <c r="R93" s="415">
        <f t="shared" si="114"/>
        <v>38626.519576822553</v>
      </c>
      <c r="S93" s="415">
        <f t="shared" si="114"/>
        <v>54644.679188757815</v>
      </c>
      <c r="T93" s="415">
        <f t="shared" si="114"/>
        <v>144705.35132265318</v>
      </c>
      <c r="U93" s="415">
        <f t="shared" si="114"/>
        <v>173946.68211497783</v>
      </c>
      <c r="V93" s="45">
        <f t="shared" si="114"/>
        <v>162047.05735404053</v>
      </c>
      <c r="W93" s="45">
        <f t="shared" ref="W93:AY93" si="115">IF(W$4="X",W101+W109,0)</f>
        <v>101253.50347752668</v>
      </c>
      <c r="X93" s="45">
        <f t="shared" si="115"/>
        <v>44999.607569499858</v>
      </c>
      <c r="Y93" s="45">
        <f t="shared" si="115"/>
        <v>40237.859579517004</v>
      </c>
      <c r="Z93" s="45">
        <f t="shared" si="115"/>
        <v>45565.197724421596</v>
      </c>
      <c r="AA93" s="45">
        <f t="shared" si="115"/>
        <v>49845.229687397456</v>
      </c>
      <c r="AB93" s="45">
        <f t="shared" si="115"/>
        <v>39929.706069341126</v>
      </c>
      <c r="AC93" s="45">
        <f t="shared" si="115"/>
        <v>40281.862908401657</v>
      </c>
      <c r="AD93" s="45">
        <f t="shared" si="115"/>
        <v>38626.519576822553</v>
      </c>
      <c r="AE93" s="45">
        <f t="shared" si="115"/>
        <v>54644.679188757815</v>
      </c>
      <c r="AF93" s="45">
        <f t="shared" si="115"/>
        <v>144705.35132265318</v>
      </c>
      <c r="AG93" s="45">
        <f t="shared" si="115"/>
        <v>0</v>
      </c>
      <c r="AH93" s="45">
        <f t="shared" si="115"/>
        <v>0</v>
      </c>
      <c r="AI93" s="45">
        <f t="shared" si="115"/>
        <v>0</v>
      </c>
      <c r="AJ93" s="45">
        <f t="shared" si="115"/>
        <v>0</v>
      </c>
      <c r="AK93" s="45">
        <f t="shared" si="115"/>
        <v>0</v>
      </c>
      <c r="AL93" s="45">
        <f t="shared" si="115"/>
        <v>0</v>
      </c>
      <c r="AM93" s="45">
        <f t="shared" si="115"/>
        <v>0</v>
      </c>
      <c r="AN93" s="45">
        <f t="shared" si="115"/>
        <v>0</v>
      </c>
      <c r="AO93" s="45">
        <f t="shared" si="115"/>
        <v>0</v>
      </c>
      <c r="AP93" s="45">
        <f t="shared" si="115"/>
        <v>0</v>
      </c>
      <c r="AQ93" s="45">
        <f t="shared" si="115"/>
        <v>0</v>
      </c>
      <c r="AR93" s="45">
        <f t="shared" si="115"/>
        <v>0</v>
      </c>
      <c r="AS93" s="45">
        <f t="shared" si="115"/>
        <v>0</v>
      </c>
      <c r="AT93" s="45">
        <f t="shared" si="115"/>
        <v>0</v>
      </c>
      <c r="AU93" s="45">
        <f t="shared" si="115"/>
        <v>0</v>
      </c>
      <c r="AV93" s="45">
        <f t="shared" si="115"/>
        <v>0</v>
      </c>
      <c r="AW93" s="45">
        <f t="shared" si="115"/>
        <v>0</v>
      </c>
      <c r="AX93" s="45">
        <f t="shared" si="115"/>
        <v>0</v>
      </c>
      <c r="AY93" s="45">
        <f t="shared" si="115"/>
        <v>0</v>
      </c>
    </row>
    <row r="94" spans="1:64" ht="15.75" thickBot="1" x14ac:dyDescent="0.3">
      <c r="B94" s="29" t="s">
        <v>33</v>
      </c>
      <c r="C94" s="416">
        <f t="shared" si="107"/>
        <v>0</v>
      </c>
      <c r="D94" s="416">
        <f t="shared" si="107"/>
        <v>79.446694634209578</v>
      </c>
      <c r="E94" s="416">
        <f t="shared" si="107"/>
        <v>434.58535881148759</v>
      </c>
      <c r="F94" s="416">
        <f t="shared" ref="F94:V94" si="116">IF(F$4="X",F102+F110,0)</f>
        <v>745.62372800989669</v>
      </c>
      <c r="G94" s="416">
        <f t="shared" si="116"/>
        <v>1100.0767388244808</v>
      </c>
      <c r="H94" s="416">
        <f t="shared" si="116"/>
        <v>2670.0523218407684</v>
      </c>
      <c r="I94" s="416">
        <f t="shared" si="116"/>
        <v>4746.0624566086672</v>
      </c>
      <c r="J94" s="416">
        <f t="shared" si="116"/>
        <v>5782.2185053811081</v>
      </c>
      <c r="K94" s="416">
        <f t="shared" si="116"/>
        <v>4429.7865426601093</v>
      </c>
      <c r="L94" s="416">
        <f t="shared" si="116"/>
        <v>3351.3590946930753</v>
      </c>
      <c r="M94" s="416">
        <f t="shared" si="116"/>
        <v>3313.3591388299005</v>
      </c>
      <c r="N94" s="416">
        <f t="shared" si="116"/>
        <v>3697.1538726199378</v>
      </c>
      <c r="O94" s="416">
        <f t="shared" si="116"/>
        <v>4117.1612569579574</v>
      </c>
      <c r="P94" s="416">
        <f t="shared" si="116"/>
        <v>3420.660074789575</v>
      </c>
      <c r="Q94" s="416">
        <f t="shared" si="116"/>
        <v>3082.4547568165053</v>
      </c>
      <c r="R94" s="416">
        <f t="shared" si="116"/>
        <v>3156.3040246409646</v>
      </c>
      <c r="S94" s="416">
        <f t="shared" si="116"/>
        <v>4800.9727074676484</v>
      </c>
      <c r="T94" s="416">
        <f t="shared" si="116"/>
        <v>11872.185811551597</v>
      </c>
      <c r="U94" s="416">
        <f t="shared" si="116"/>
        <v>13310.67467671512</v>
      </c>
      <c r="V94" s="141">
        <f t="shared" si="116"/>
        <v>13238.296442399705</v>
      </c>
      <c r="W94" s="141">
        <f t="shared" ref="W94:AY94" si="117">IF(W$4="X",W102+W110,0)</f>
        <v>9223.9351809390519</v>
      </c>
      <c r="X94" s="141">
        <f t="shared" si="117"/>
        <v>4359.807035041882</v>
      </c>
      <c r="Y94" s="141">
        <f t="shared" si="117"/>
        <v>3329.7138937837467</v>
      </c>
      <c r="Z94" s="141">
        <f t="shared" si="117"/>
        <v>3357.7966623250959</v>
      </c>
      <c r="AA94" s="141">
        <f t="shared" si="117"/>
        <v>3384.8284740427002</v>
      </c>
      <c r="AB94" s="141">
        <f t="shared" si="117"/>
        <v>2707.7061060593278</v>
      </c>
      <c r="AC94" s="141">
        <f t="shared" si="117"/>
        <v>3082.4547568165053</v>
      </c>
      <c r="AD94" s="141">
        <f t="shared" si="117"/>
        <v>3156.3040246409646</v>
      </c>
      <c r="AE94" s="141">
        <f t="shared" si="117"/>
        <v>4800.9727074676484</v>
      </c>
      <c r="AF94" s="141">
        <f t="shared" si="117"/>
        <v>11872.185811551597</v>
      </c>
      <c r="AG94" s="141">
        <f t="shared" si="117"/>
        <v>0</v>
      </c>
      <c r="AH94" s="141">
        <f t="shared" si="117"/>
        <v>0</v>
      </c>
      <c r="AI94" s="141">
        <f t="shared" si="117"/>
        <v>0</v>
      </c>
      <c r="AJ94" s="141">
        <f t="shared" si="117"/>
        <v>0</v>
      </c>
      <c r="AK94" s="141">
        <f t="shared" si="117"/>
        <v>0</v>
      </c>
      <c r="AL94" s="141">
        <f t="shared" si="117"/>
        <v>0</v>
      </c>
      <c r="AM94" s="141">
        <f t="shared" si="117"/>
        <v>0</v>
      </c>
      <c r="AN94" s="141">
        <f t="shared" si="117"/>
        <v>0</v>
      </c>
      <c r="AO94" s="141">
        <f t="shared" si="117"/>
        <v>0</v>
      </c>
      <c r="AP94" s="141">
        <f t="shared" si="117"/>
        <v>0</v>
      </c>
      <c r="AQ94" s="141">
        <f t="shared" si="117"/>
        <v>0</v>
      </c>
      <c r="AR94" s="141">
        <f t="shared" si="117"/>
        <v>0</v>
      </c>
      <c r="AS94" s="141">
        <f t="shared" si="117"/>
        <v>0</v>
      </c>
      <c r="AT94" s="141">
        <f t="shared" si="117"/>
        <v>0</v>
      </c>
      <c r="AU94" s="141">
        <f t="shared" si="117"/>
        <v>0</v>
      </c>
      <c r="AV94" s="141">
        <f t="shared" si="117"/>
        <v>0</v>
      </c>
      <c r="AW94" s="141">
        <f t="shared" si="117"/>
        <v>0</v>
      </c>
      <c r="AX94" s="141">
        <f t="shared" si="117"/>
        <v>0</v>
      </c>
      <c r="AY94" s="141">
        <f t="shared" si="117"/>
        <v>0</v>
      </c>
      <c r="AZ94" s="311" t="s">
        <v>199</v>
      </c>
    </row>
    <row r="95" spans="1:64" s="1" customFormat="1" ht="15.75" thickBot="1" x14ac:dyDescent="0.3">
      <c r="B95" s="50" t="s">
        <v>34</v>
      </c>
      <c r="C95" s="417">
        <f t="shared" ref="C95:E95" si="118">SUM(C90:C94)</f>
        <v>113330.98358568852</v>
      </c>
      <c r="D95" s="418">
        <f t="shared" si="118"/>
        <v>129581.9030056164</v>
      </c>
      <c r="E95" s="418">
        <f t="shared" si="118"/>
        <v>167511.30184245767</v>
      </c>
      <c r="F95" s="418">
        <f t="shared" ref="F95:V95" si="119">SUM(F90:F94)</f>
        <v>173861.88045220496</v>
      </c>
      <c r="G95" s="418">
        <f t="shared" si="119"/>
        <v>212601.8534520758</v>
      </c>
      <c r="H95" s="418">
        <f t="shared" si="119"/>
        <v>664587.10345625621</v>
      </c>
      <c r="I95" s="418">
        <f t="shared" si="119"/>
        <v>1049916.5432226171</v>
      </c>
      <c r="J95" s="418">
        <f t="shared" si="119"/>
        <v>1265769.728798616</v>
      </c>
      <c r="K95" s="418">
        <f t="shared" si="119"/>
        <v>985864.75236286758</v>
      </c>
      <c r="L95" s="418">
        <f t="shared" si="119"/>
        <v>470425.03266940237</v>
      </c>
      <c r="M95" s="418">
        <f t="shared" si="119"/>
        <v>569188.34189571277</v>
      </c>
      <c r="N95" s="418">
        <f t="shared" si="119"/>
        <v>865514.5239627742</v>
      </c>
      <c r="O95" s="418">
        <f t="shared" si="119"/>
        <v>1061633.2582537909</v>
      </c>
      <c r="P95" s="418">
        <f t="shared" si="119"/>
        <v>907998.86126668961</v>
      </c>
      <c r="Q95" s="418">
        <f t="shared" si="119"/>
        <v>815550.43549771665</v>
      </c>
      <c r="R95" s="418">
        <f t="shared" si="119"/>
        <v>735242.14706242702</v>
      </c>
      <c r="S95" s="418">
        <f t="shared" si="119"/>
        <v>884637.06693670142</v>
      </c>
      <c r="T95" s="418">
        <f t="shared" si="119"/>
        <v>2226099.6876815935</v>
      </c>
      <c r="U95" s="418">
        <f t="shared" si="119"/>
        <v>2670314.970502526</v>
      </c>
      <c r="V95" s="345">
        <f t="shared" si="119"/>
        <v>2526126.2245712327</v>
      </c>
      <c r="W95" s="345">
        <f t="shared" ref="W95:AY95" si="120">SUM(W90:W94)</f>
        <v>1775145.690432101</v>
      </c>
      <c r="X95" s="345">
        <f t="shared" si="120"/>
        <v>804250.10950181284</v>
      </c>
      <c r="Y95" s="345">
        <f t="shared" si="120"/>
        <v>816052.87907973421</v>
      </c>
      <c r="Z95" s="345">
        <f t="shared" si="120"/>
        <v>953582.06937577203</v>
      </c>
      <c r="AA95" s="345">
        <f t="shared" si="120"/>
        <v>973481.002811805</v>
      </c>
      <c r="AB95" s="345">
        <f t="shared" si="120"/>
        <v>818682.81449328701</v>
      </c>
      <c r="AC95" s="345">
        <f t="shared" si="120"/>
        <v>815550.43549771665</v>
      </c>
      <c r="AD95" s="345">
        <f t="shared" si="120"/>
        <v>735242.14706242702</v>
      </c>
      <c r="AE95" s="345">
        <f t="shared" si="120"/>
        <v>884637.06693670142</v>
      </c>
      <c r="AF95" s="345">
        <f t="shared" si="120"/>
        <v>2226099.6876815935</v>
      </c>
      <c r="AG95" s="345">
        <f t="shared" si="120"/>
        <v>0</v>
      </c>
      <c r="AH95" s="345">
        <f t="shared" si="120"/>
        <v>0</v>
      </c>
      <c r="AI95" s="345">
        <f t="shared" si="120"/>
        <v>0</v>
      </c>
      <c r="AJ95" s="345">
        <f t="shared" si="120"/>
        <v>0</v>
      </c>
      <c r="AK95" s="345">
        <f t="shared" si="120"/>
        <v>0</v>
      </c>
      <c r="AL95" s="345">
        <f t="shared" si="120"/>
        <v>0</v>
      </c>
      <c r="AM95" s="345">
        <f t="shared" si="120"/>
        <v>0</v>
      </c>
      <c r="AN95" s="345">
        <f t="shared" si="120"/>
        <v>0</v>
      </c>
      <c r="AO95" s="345">
        <f t="shared" si="120"/>
        <v>0</v>
      </c>
      <c r="AP95" s="345">
        <f t="shared" si="120"/>
        <v>0</v>
      </c>
      <c r="AQ95" s="345">
        <f t="shared" si="120"/>
        <v>0</v>
      </c>
      <c r="AR95" s="345">
        <f t="shared" si="120"/>
        <v>0</v>
      </c>
      <c r="AS95" s="345">
        <f t="shared" si="120"/>
        <v>0</v>
      </c>
      <c r="AT95" s="345">
        <f t="shared" si="120"/>
        <v>0</v>
      </c>
      <c r="AU95" s="345">
        <f t="shared" si="120"/>
        <v>0</v>
      </c>
      <c r="AV95" s="345">
        <f t="shared" si="120"/>
        <v>0</v>
      </c>
      <c r="AW95" s="345">
        <f t="shared" si="120"/>
        <v>0</v>
      </c>
      <c r="AX95" s="345">
        <f t="shared" si="120"/>
        <v>0</v>
      </c>
      <c r="AY95" s="345">
        <f t="shared" si="120"/>
        <v>0</v>
      </c>
      <c r="AZ95" s="313">
        <f>SUM(C95:AY95)</f>
        <v>29298480.503351916</v>
      </c>
    </row>
    <row r="96" spans="1:64" ht="15.75" thickBot="1" x14ac:dyDescent="0.3">
      <c r="C96" s="419"/>
      <c r="D96" s="419"/>
      <c r="E96" s="419"/>
      <c r="F96" s="419"/>
      <c r="G96" s="419"/>
      <c r="H96" s="419"/>
      <c r="I96" s="419"/>
      <c r="J96" s="419"/>
      <c r="K96" s="419"/>
      <c r="L96" s="419"/>
      <c r="M96" s="419"/>
      <c r="N96" s="419"/>
      <c r="O96" s="419"/>
      <c r="P96" s="419"/>
      <c r="Q96" s="419"/>
      <c r="R96" s="419"/>
      <c r="S96" s="419"/>
      <c r="T96" s="419"/>
      <c r="U96" s="419"/>
    </row>
    <row r="97" spans="2:51" ht="15.75" thickBot="1" x14ac:dyDescent="0.3">
      <c r="B97" s="47" t="s">
        <v>160</v>
      </c>
      <c r="C97" s="414">
        <f>C89</f>
        <v>44197</v>
      </c>
      <c r="D97" s="414">
        <f t="shared" ref="D97:AY97" si="121">D89</f>
        <v>44228</v>
      </c>
      <c r="E97" s="414">
        <f t="shared" si="121"/>
        <v>44256</v>
      </c>
      <c r="F97" s="414">
        <f t="shared" si="121"/>
        <v>44287</v>
      </c>
      <c r="G97" s="414">
        <f t="shared" si="121"/>
        <v>44317</v>
      </c>
      <c r="H97" s="414">
        <f t="shared" si="121"/>
        <v>44348</v>
      </c>
      <c r="I97" s="414">
        <f t="shared" si="121"/>
        <v>44378</v>
      </c>
      <c r="J97" s="414">
        <f t="shared" si="121"/>
        <v>44409</v>
      </c>
      <c r="K97" s="414">
        <f t="shared" si="121"/>
        <v>44440</v>
      </c>
      <c r="L97" s="414">
        <f t="shared" si="121"/>
        <v>44470</v>
      </c>
      <c r="M97" s="414">
        <f t="shared" si="121"/>
        <v>44501</v>
      </c>
      <c r="N97" s="414">
        <f t="shared" si="121"/>
        <v>44531</v>
      </c>
      <c r="O97" s="414">
        <f t="shared" si="121"/>
        <v>44562</v>
      </c>
      <c r="P97" s="414">
        <f t="shared" si="121"/>
        <v>44593</v>
      </c>
      <c r="Q97" s="414">
        <f t="shared" si="121"/>
        <v>44621</v>
      </c>
      <c r="R97" s="414">
        <f t="shared" si="121"/>
        <v>44652</v>
      </c>
      <c r="S97" s="414">
        <f t="shared" si="121"/>
        <v>44682</v>
      </c>
      <c r="T97" s="414">
        <f t="shared" si="121"/>
        <v>44713</v>
      </c>
      <c r="U97" s="414">
        <f t="shared" si="121"/>
        <v>44743</v>
      </c>
      <c r="V97" s="44">
        <f t="shared" si="121"/>
        <v>44774</v>
      </c>
      <c r="W97" s="44">
        <f t="shared" si="121"/>
        <v>44805</v>
      </c>
      <c r="X97" s="44">
        <f t="shared" si="121"/>
        <v>44835</v>
      </c>
      <c r="Y97" s="44">
        <f t="shared" si="121"/>
        <v>44866</v>
      </c>
      <c r="Z97" s="44">
        <f t="shared" si="121"/>
        <v>44896</v>
      </c>
      <c r="AA97" s="44">
        <f t="shared" si="121"/>
        <v>44927</v>
      </c>
      <c r="AB97" s="44">
        <f t="shared" si="121"/>
        <v>44958</v>
      </c>
      <c r="AC97" s="44">
        <f t="shared" si="121"/>
        <v>44986</v>
      </c>
      <c r="AD97" s="44">
        <f t="shared" si="121"/>
        <v>45017</v>
      </c>
      <c r="AE97" s="44">
        <f t="shared" si="121"/>
        <v>45047</v>
      </c>
      <c r="AF97" s="44">
        <f t="shared" si="121"/>
        <v>45078</v>
      </c>
      <c r="AG97" s="44">
        <f t="shared" si="121"/>
        <v>45108</v>
      </c>
      <c r="AH97" s="44">
        <f t="shared" si="121"/>
        <v>45139</v>
      </c>
      <c r="AI97" s="44">
        <f t="shared" si="121"/>
        <v>45170</v>
      </c>
      <c r="AJ97" s="44">
        <f t="shared" si="121"/>
        <v>45200</v>
      </c>
      <c r="AK97" s="44">
        <f t="shared" si="121"/>
        <v>45231</v>
      </c>
      <c r="AL97" s="44">
        <f t="shared" si="121"/>
        <v>45261</v>
      </c>
      <c r="AM97" s="44">
        <f t="shared" si="121"/>
        <v>45292</v>
      </c>
      <c r="AN97" s="44">
        <f t="shared" si="121"/>
        <v>45323</v>
      </c>
      <c r="AO97" s="44">
        <f t="shared" si="121"/>
        <v>45352</v>
      </c>
      <c r="AP97" s="44">
        <f t="shared" si="121"/>
        <v>45383</v>
      </c>
      <c r="AQ97" s="44">
        <f t="shared" si="121"/>
        <v>45413</v>
      </c>
      <c r="AR97" s="44">
        <f t="shared" si="121"/>
        <v>45444</v>
      </c>
      <c r="AS97" s="44">
        <f t="shared" si="121"/>
        <v>45474</v>
      </c>
      <c r="AT97" s="44">
        <f t="shared" si="121"/>
        <v>45505</v>
      </c>
      <c r="AU97" s="44">
        <f t="shared" si="121"/>
        <v>45536</v>
      </c>
      <c r="AV97" s="44">
        <f t="shared" si="121"/>
        <v>45566</v>
      </c>
      <c r="AW97" s="44">
        <f t="shared" si="121"/>
        <v>45597</v>
      </c>
      <c r="AX97" s="44">
        <f t="shared" si="121"/>
        <v>45627</v>
      </c>
      <c r="AY97" s="44">
        <f t="shared" si="121"/>
        <v>45658</v>
      </c>
    </row>
    <row r="98" spans="2:51" x14ac:dyDescent="0.25">
      <c r="B98" s="48" t="s">
        <v>29</v>
      </c>
      <c r="C98" s="420">
        <f>IF(C$4="X",' 1M - RES'!C61+'Res DRENE'!C21,0)</f>
        <v>111419.8166176183</v>
      </c>
      <c r="D98" s="420">
        <f>IF(D$4="X",' 1M - RES'!D61+'Res DRENE'!D21,0)</f>
        <v>120451.92356191225</v>
      </c>
      <c r="E98" s="420">
        <f>IF(E$4="X",' 1M - RES'!E61+'Res DRENE'!E21,0)</f>
        <v>138692.37078749874</v>
      </c>
      <c r="F98" s="420">
        <f>IF(F$4="X",' 1M - RES'!F61+'Res DRENE'!F21,0)</f>
        <v>125440.56863770307</v>
      </c>
      <c r="G98" s="420">
        <f>IF(G$4="X",' 1M - RES'!G61+'Res DRENE'!G21,0)</f>
        <v>123242.02871258844</v>
      </c>
      <c r="H98" s="420">
        <f>IF(H$4="X",' 1M - RES'!H61+'Res DRENE'!H21,0)</f>
        <v>433545.9583766702</v>
      </c>
      <c r="I98" s="420">
        <f>IF(I$4="X",' 1M - RES'!I61+'Res DRENE'!I21,0)</f>
        <v>659602.94660207583</v>
      </c>
      <c r="J98" s="420">
        <f>IF(J$4="X",' 1M - RES'!J61+'Res DRENE'!J21,0)</f>
        <v>772438.97882083536</v>
      </c>
      <c r="K98" s="420">
        <f>IF(K$4="X",' 1M - RES'!K61+'Res DRENE'!K21,0)</f>
        <v>617211.666089301</v>
      </c>
      <c r="L98" s="420">
        <f>IF(L$4="X",' 1M - RES'!L61+'Res DRENE'!L21,0)</f>
        <v>244874.08486799157</v>
      </c>
      <c r="M98" s="420">
        <f>IF(M$4="X",' 1M - RES'!M61+'Res DRENE'!M21,0)</f>
        <v>321617.27254232136</v>
      </c>
      <c r="N98" s="420">
        <f>IF(N$4="X",' 1M - RES'!N61+'Res DRENE'!N21,0)</f>
        <v>465101.7169859804</v>
      </c>
      <c r="O98" s="420">
        <f>IF(O$4="X",' 1M - RES'!O61+'Res DRENE'!O21,0)</f>
        <v>532878.28720160294</v>
      </c>
      <c r="P98" s="420">
        <f>IF(P$4="X",' 1M - RES'!P61+'Res DRENE'!P21,0)</f>
        <v>473369.3902995052</v>
      </c>
      <c r="Q98" s="420">
        <f>IF(Q$4="X",' 1M - RES'!Q61+'Res DRENE'!Q21,0)</f>
        <v>409127.22666384617</v>
      </c>
      <c r="R98" s="420">
        <f>IF(R$4="X",' 1M - RES'!R61+'Res DRENE'!R21,0)</f>
        <v>363405.66782774212</v>
      </c>
      <c r="S98" s="420">
        <f>IF(S$4="X",' 1M - RES'!S61+'Res DRENE'!S21,0)</f>
        <v>396819.50514009409</v>
      </c>
      <c r="T98" s="420">
        <f>IF(T$4="X",' 1M - RES'!T61+'Res DRENE'!T21,0)</f>
        <v>1113057.1310491771</v>
      </c>
      <c r="U98" s="420">
        <f>IF(U$4="X",' 1M - RES'!U61+'Res DRENE'!U21,0)</f>
        <v>1311179.6557101354</v>
      </c>
      <c r="V98" s="432">
        <f>IF(V$4="X",' 1M - RES'!V61+'Res DRENE'!V21,0)</f>
        <v>1290894.8501992559</v>
      </c>
      <c r="W98" s="432">
        <f>IF(W$4="X",' 1M - RES'!W61+'Res DRENE'!W21,0)</f>
        <v>927623.88108991459</v>
      </c>
      <c r="X98" s="432">
        <f>IF(X$4="X",' 1M - RES'!X61+'Res DRENE'!X21,0)</f>
        <v>372578.58287332213</v>
      </c>
      <c r="Y98" s="432">
        <f>IF(Y$4="X",' 1M - RES'!Y61+'Res DRENE'!Y21,0)</f>
        <v>408317.55368718441</v>
      </c>
      <c r="Z98" s="432">
        <f>IF(Z$4="X",' 1M - RES'!Z61+'Res DRENE'!Z21,0)</f>
        <v>471703.11611352296</v>
      </c>
      <c r="AA98" s="432">
        <f>IF(AA$4="X",' 1M - RES'!AA61+'Res DRENE'!AA21,0)</f>
        <v>471132.57778549485</v>
      </c>
      <c r="AB98" s="432">
        <f>IF(AB$4="X",' 1M - RES'!AB61+'Res DRENE'!AB21,0)</f>
        <v>411237.39890115149</v>
      </c>
      <c r="AC98" s="432">
        <f>IF(AC$4="X",' 1M - RES'!AC61+'Res DRENE'!AC21,0)</f>
        <v>409127.22666384617</v>
      </c>
      <c r="AD98" s="432">
        <f>IF(AD$4="X",' 1M - RES'!AD61+'Res DRENE'!AD21,0)</f>
        <v>363405.66782774212</v>
      </c>
      <c r="AE98" s="432">
        <f>IF(AE$4="X",' 1M - RES'!AE61+'Res DRENE'!AE21,0)</f>
        <v>396819.50514009409</v>
      </c>
      <c r="AF98" s="432">
        <f>IF(AF$4="X",' 1M - RES'!AF61+'Res DRENE'!AF21,0)</f>
        <v>1113057.1310491771</v>
      </c>
      <c r="AG98" s="432">
        <f>IF(AG$4="X",' 1M - RES'!AG61+'Res DRENE'!AG21,0)</f>
        <v>0</v>
      </c>
      <c r="AH98" s="432">
        <f>IF(AH$4="X",' 1M - RES'!AH61+'Res DRENE'!AH21,0)</f>
        <v>0</v>
      </c>
      <c r="AI98" s="432">
        <f>IF(AI$4="X",' 1M - RES'!AI61+'Res DRENE'!AI21,0)</f>
        <v>0</v>
      </c>
      <c r="AJ98" s="432">
        <f>IF(AJ$4="X",' 1M - RES'!AJ61+'Res DRENE'!AJ21,0)</f>
        <v>0</v>
      </c>
      <c r="AK98" s="432">
        <f>IF(AK$4="X",' 1M - RES'!AK61+'Res DRENE'!AK21,0)</f>
        <v>0</v>
      </c>
      <c r="AL98" s="432">
        <f>IF(AL$4="X",' 1M - RES'!AL61+'Res DRENE'!AL21,0)</f>
        <v>0</v>
      </c>
      <c r="AM98" s="432">
        <f>IF(AM$4="X",' 1M - RES'!AM61+'Res DRENE'!AM21,0)</f>
        <v>0</v>
      </c>
      <c r="AN98" s="432">
        <f>IF(AN$4="X",' 1M - RES'!AN61+'Res DRENE'!AN21,0)</f>
        <v>0</v>
      </c>
      <c r="AO98" s="432">
        <f>IF(AO$4="X",' 1M - RES'!AO61+'Res DRENE'!AO21,0)</f>
        <v>0</v>
      </c>
      <c r="AP98" s="432">
        <f>IF(AP$4="X",' 1M - RES'!AP61+'Res DRENE'!AP21,0)</f>
        <v>0</v>
      </c>
      <c r="AQ98" s="432">
        <f>IF(AQ$4="X",' 1M - RES'!AQ61+'Res DRENE'!AQ21,0)</f>
        <v>0</v>
      </c>
      <c r="AR98" s="432">
        <f>IF(AR$4="X",' 1M - RES'!AR61+'Res DRENE'!AR21,0)</f>
        <v>0</v>
      </c>
      <c r="AS98" s="432">
        <f>IF(AS$4="X",' 1M - RES'!AS61+'Res DRENE'!AS21,0)</f>
        <v>0</v>
      </c>
      <c r="AT98" s="432">
        <f>IF(AT$4="X",' 1M - RES'!AT61+'Res DRENE'!AT21,0)</f>
        <v>0</v>
      </c>
      <c r="AU98" s="432">
        <f>IF(AU$4="X",' 1M - RES'!AU61+'Res DRENE'!AU21,0)</f>
        <v>0</v>
      </c>
      <c r="AV98" s="432">
        <f>IF(AV$4="X",' 1M - RES'!AV61+'Res DRENE'!AV21,0)</f>
        <v>0</v>
      </c>
      <c r="AW98" s="432">
        <f>IF(AW$4="X",' 1M - RES'!AW61+'Res DRENE'!AW21,0)</f>
        <v>0</v>
      </c>
      <c r="AX98" s="432">
        <f>IF(AX$4="X",' 1M - RES'!AX61+'Res DRENE'!AX21,0)</f>
        <v>0</v>
      </c>
      <c r="AY98" s="432">
        <f>IF(AY$4="X",' 1M - RES'!AY61+'Res DRENE'!AY21,0)</f>
        <v>0</v>
      </c>
    </row>
    <row r="99" spans="2:51" x14ac:dyDescent="0.25">
      <c r="B99" s="49" t="s">
        <v>30</v>
      </c>
      <c r="C99" s="415">
        <f>IF(C$4="X",'2M - SGS'!C73+'Biz DRENE'!C77,0)</f>
        <v>0</v>
      </c>
      <c r="D99" s="415">
        <f>IF(D$4="X",'2M - SGS'!D73+'Biz DRENE'!D77,0)</f>
        <v>1851.4747993691328</v>
      </c>
      <c r="E99" s="415">
        <f>IF(E$4="X",'2M - SGS'!E73+'Biz DRENE'!E77,0)</f>
        <v>7434.1796005825408</v>
      </c>
      <c r="F99" s="415">
        <f>IF(F$4="X",'2M - SGS'!F73+'Biz DRENE'!F77,0)</f>
        <v>16174.820689659586</v>
      </c>
      <c r="G99" s="415">
        <f>IF(G$4="X",'2M - SGS'!G73+'Biz DRENE'!G77,0)</f>
        <v>32107.918021301386</v>
      </c>
      <c r="H99" s="415">
        <f>IF(H$4="X",'2M - SGS'!H73+'Biz DRENE'!H77,0)</f>
        <v>51324.356146305399</v>
      </c>
      <c r="I99" s="415">
        <f>IF(I$4="X",'2M - SGS'!I73+'Biz DRENE'!I77,0)</f>
        <v>82684.527047406198</v>
      </c>
      <c r="J99" s="415">
        <f>IF(J$4="X",'2M - SGS'!J73+'Biz DRENE'!J77,0)</f>
        <v>85115.692743417196</v>
      </c>
      <c r="K99" s="415">
        <f>IF(K$4="X",'2M - SGS'!K73+'Biz DRENE'!K77,0)</f>
        <v>94915.111013223024</v>
      </c>
      <c r="L99" s="415">
        <f>IF(L$4="X",'2M - SGS'!L73+'Biz DRENE'!L77,0)</f>
        <v>77724.005693654282</v>
      </c>
      <c r="M99" s="415">
        <f>IF(M$4="X",'2M - SGS'!M73+'Biz DRENE'!M77,0)</f>
        <v>71420.993555670633</v>
      </c>
      <c r="N99" s="415">
        <f>IF(N$4="X",'2M - SGS'!N73+'Biz DRENE'!N77,0)</f>
        <v>99236.184313747493</v>
      </c>
      <c r="O99" s="415">
        <f>IF(O$4="X",'2M - SGS'!O73+'Biz DRENE'!O77,0)</f>
        <v>127950.87705457222</v>
      </c>
      <c r="P99" s="415">
        <f>IF(P$4="X",'2M - SGS'!P73+'Biz DRENE'!P77,0)</f>
        <v>102208.74846252707</v>
      </c>
      <c r="Q99" s="415">
        <f>IF(Q$4="X",'2M - SGS'!Q73+'Biz DRENE'!Q77,0)</f>
        <v>80476.780461558054</v>
      </c>
      <c r="R99" s="415">
        <f>IF(R$4="X",'2M - SGS'!R73+'Biz DRENE'!R77,0)</f>
        <v>89982.587655443698</v>
      </c>
      <c r="S99" s="415">
        <f>IF(S$4="X",'2M - SGS'!S73+'Biz DRENE'!S77,0)</f>
        <v>121006.86039262969</v>
      </c>
      <c r="T99" s="415">
        <f>IF(T$4="X",'2M - SGS'!T73+'Biz DRENE'!T77,0)</f>
        <v>138245.19100835748</v>
      </c>
      <c r="U99" s="415">
        <f>IF(U$4="X",'2M - SGS'!U73+'Biz DRENE'!U77,0)</f>
        <v>176001.67856472154</v>
      </c>
      <c r="V99" s="433">
        <f>IF(V$4="X",'2M - SGS'!V73+'Biz DRENE'!V77,0)</f>
        <v>140086.50567993816</v>
      </c>
      <c r="W99" s="433">
        <f>IF(W$4="X",'2M - SGS'!W73+'Biz DRENE'!W77,0)</f>
        <v>150788.3474524052</v>
      </c>
      <c r="X99" s="433">
        <f>IF(X$4="X",'2M - SGS'!X73+'Biz DRENE'!X77,0)</f>
        <v>110550.14397554654</v>
      </c>
      <c r="Y99" s="433">
        <f>IF(Y$4="X",'2M - SGS'!Y73+'Biz DRENE'!Y77,0)</f>
        <v>87383.440149612856</v>
      </c>
      <c r="Z99" s="433">
        <f>IF(Z$4="X",'2M - SGS'!Z73+'Biz DRENE'!Z77,0)</f>
        <v>87541.978536768511</v>
      </c>
      <c r="AA99" s="433">
        <f>IF(AA$4="X",'2M - SGS'!AA73+'Biz DRENE'!AA77,0)</f>
        <v>91172.87835905017</v>
      </c>
      <c r="AB99" s="433">
        <f>IF(AB$4="X",'2M - SGS'!AB73+'Biz DRENE'!AB77,0)</f>
        <v>70138.54544109985</v>
      </c>
      <c r="AC99" s="433">
        <f>IF(AC$4="X",'2M - SGS'!AC73+'Biz DRENE'!AC77,0)</f>
        <v>80476.780461558054</v>
      </c>
      <c r="AD99" s="433">
        <f>IF(AD$4="X",'2M - SGS'!AD73+'Biz DRENE'!AD77,0)</f>
        <v>89982.587655443698</v>
      </c>
      <c r="AE99" s="433">
        <f>IF(AE$4="X",'2M - SGS'!AE73+'Biz DRENE'!AE77,0)</f>
        <v>121006.86039262969</v>
      </c>
      <c r="AF99" s="433">
        <f>IF(AF$4="X",'2M - SGS'!AF73+'Biz DRENE'!AF77,0)</f>
        <v>138245.19100835748</v>
      </c>
      <c r="AG99" s="433">
        <f>IF(AG$4="X",'2M - SGS'!AG73+'Biz DRENE'!AG77,0)</f>
        <v>0</v>
      </c>
      <c r="AH99" s="433">
        <f>IF(AH$4="X",'2M - SGS'!AH73+'Biz DRENE'!AH77,0)</f>
        <v>0</v>
      </c>
      <c r="AI99" s="433">
        <f>IF(AI$4="X",'2M - SGS'!AI73+'Biz DRENE'!AI77,0)</f>
        <v>0</v>
      </c>
      <c r="AJ99" s="433">
        <f>IF(AJ$4="X",'2M - SGS'!AJ73+'Biz DRENE'!AJ77,0)</f>
        <v>0</v>
      </c>
      <c r="AK99" s="433">
        <f>IF(AK$4="X",'2M - SGS'!AK73+'Biz DRENE'!AK77,0)</f>
        <v>0</v>
      </c>
      <c r="AL99" s="433">
        <f>IF(AL$4="X",'2M - SGS'!AL73+'Biz DRENE'!AL77,0)</f>
        <v>0</v>
      </c>
      <c r="AM99" s="433">
        <f>IF(AM$4="X",'2M - SGS'!AM73+'Biz DRENE'!AM77,0)</f>
        <v>0</v>
      </c>
      <c r="AN99" s="433">
        <f>IF(AN$4="X",'2M - SGS'!AN73+'Biz DRENE'!AN77,0)</f>
        <v>0</v>
      </c>
      <c r="AO99" s="433">
        <f>IF(AO$4="X",'2M - SGS'!AO73+'Biz DRENE'!AO77,0)</f>
        <v>0</v>
      </c>
      <c r="AP99" s="433">
        <f>IF(AP$4="X",'2M - SGS'!AP73+'Biz DRENE'!AP77,0)</f>
        <v>0</v>
      </c>
      <c r="AQ99" s="433">
        <f>IF(AQ$4="X",'2M - SGS'!AQ73+'Biz DRENE'!AQ77,0)</f>
        <v>0</v>
      </c>
      <c r="AR99" s="433">
        <f>IF(AR$4="X",'2M - SGS'!AR73+'Biz DRENE'!AR77,0)</f>
        <v>0</v>
      </c>
      <c r="AS99" s="433">
        <f>IF(AS$4="X",'2M - SGS'!AS73+'Biz DRENE'!AS77,0)</f>
        <v>0</v>
      </c>
      <c r="AT99" s="433">
        <f>IF(AT$4="X",'2M - SGS'!AT73+'Biz DRENE'!AT77,0)</f>
        <v>0</v>
      </c>
      <c r="AU99" s="433">
        <f>IF(AU$4="X",'2M - SGS'!AU73+'Biz DRENE'!AU77,0)</f>
        <v>0</v>
      </c>
      <c r="AV99" s="433">
        <f>IF(AV$4="X",'2M - SGS'!AV73+'Biz DRENE'!AV77,0)</f>
        <v>0</v>
      </c>
      <c r="AW99" s="433">
        <f>IF(AW$4="X",'2M - SGS'!AW73+'Biz DRENE'!AW77,0)</f>
        <v>0</v>
      </c>
      <c r="AX99" s="433">
        <f>IF(AX$4="X",'2M - SGS'!AX73+'Biz DRENE'!AX77,0)</f>
        <v>0</v>
      </c>
      <c r="AY99" s="433">
        <f>IF(AY$4="X",'2M - SGS'!AY73+'Biz DRENE'!AY77,0)</f>
        <v>0</v>
      </c>
    </row>
    <row r="100" spans="2:51" x14ac:dyDescent="0.25">
      <c r="B100" s="49" t="s">
        <v>31</v>
      </c>
      <c r="C100" s="415">
        <f>IF(C$4="X",'3M - LGS'!C73+'Biz DRENE'!C78,0)</f>
        <v>0</v>
      </c>
      <c r="D100" s="415">
        <f>IF(D$4="X",'3M - LGS'!D73+'Biz DRENE'!D78,0)</f>
        <v>2471.6442478009253</v>
      </c>
      <c r="E100" s="415">
        <f>IF(E$4="X",'3M - LGS'!E73+'Biz DRENE'!E78,0)</f>
        <v>12078.687138279616</v>
      </c>
      <c r="F100" s="415">
        <f>IF(F$4="X",'3M - LGS'!F73+'Biz DRENE'!F78,0)</f>
        <v>19923.225143050771</v>
      </c>
      <c r="G100" s="415">
        <f>IF(G$4="X",'3M - LGS'!G73+'Biz DRENE'!G78,0)</f>
        <v>38239.458252941935</v>
      </c>
      <c r="H100" s="415">
        <f>IF(H$4="X",'3M - LGS'!H73+'Biz DRENE'!H78,0)</f>
        <v>121640.23939272619</v>
      </c>
      <c r="I100" s="415">
        <f>IF(I$4="X",'3M - LGS'!I73+'Biz DRENE'!I78,0)</f>
        <v>219457.62992429853</v>
      </c>
      <c r="J100" s="415">
        <f>IF(J$4="X",'3M - LGS'!J73+'Biz DRENE'!J78,0)</f>
        <v>284789.4319685715</v>
      </c>
      <c r="K100" s="415">
        <f>IF(K$4="X",'3M - LGS'!K73+'Biz DRENE'!K78,0)</f>
        <v>191781.79275126674</v>
      </c>
      <c r="L100" s="415">
        <f>IF(L$4="X",'3M - LGS'!L73+'Biz DRENE'!L78,0)</f>
        <v>99640.350774320046</v>
      </c>
      <c r="M100" s="415">
        <f>IF(M$4="X",'3M - LGS'!M73+'Biz DRENE'!M78,0)</f>
        <v>118689.39755323481</v>
      </c>
      <c r="N100" s="415">
        <f>IF(N$4="X",'3M - LGS'!N73+'Biz DRENE'!N78,0)</f>
        <v>214902.87670239338</v>
      </c>
      <c r="O100" s="415">
        <f>IF(O$4="X",'3M - LGS'!O73+'Biz DRENE'!O78,0)</f>
        <v>293635.29239465139</v>
      </c>
      <c r="P100" s="415">
        <f>IF(P$4="X",'3M - LGS'!P73+'Biz DRENE'!P78,0)</f>
        <v>243268.75928784243</v>
      </c>
      <c r="Q100" s="415">
        <f>IF(Q$4="X",'3M - LGS'!Q73+'Biz DRENE'!Q78,0)</f>
        <v>246255.88234869845</v>
      </c>
      <c r="R100" s="415">
        <f>IF(R$4="X",'3M - LGS'!R73+'Biz DRENE'!R78,0)</f>
        <v>214385.37672170787</v>
      </c>
      <c r="S100" s="415">
        <f>IF(S$4="X",'3M - LGS'!S73+'Biz DRENE'!S78,0)</f>
        <v>283410.91095600533</v>
      </c>
      <c r="T100" s="415">
        <f>IF(T$4="X",'3M - LGS'!T73+'Biz DRENE'!T78,0)</f>
        <v>756952.14719736739</v>
      </c>
      <c r="U100" s="415">
        <f>IF(U$4="X",'3M - LGS'!U73+'Biz DRENE'!U78,0)</f>
        <v>922832.39368409594</v>
      </c>
      <c r="V100" s="433">
        <f>IF(V$4="X",'3M - LGS'!V73+'Biz DRENE'!V78,0)</f>
        <v>849897.20813501324</v>
      </c>
      <c r="W100" s="433">
        <f>IF(W$4="X",'3M - LGS'!W73+'Biz DRENE'!W78,0)</f>
        <v>534948.5648891693</v>
      </c>
      <c r="X100" s="433">
        <f>IF(X$4="X",'3M - LGS'!X73+'Biz DRENE'!X78,0)</f>
        <v>245309.28069017475</v>
      </c>
      <c r="Y100" s="433">
        <f>IF(Y$4="X",'3M - LGS'!Y73+'Biz DRENE'!Y78,0)</f>
        <v>241904.16006411274</v>
      </c>
      <c r="Z100" s="433">
        <f>IF(Z$4="X",'3M - LGS'!Z73+'Biz DRENE'!Z78,0)</f>
        <v>296955.70249565184</v>
      </c>
      <c r="AA100" s="433">
        <f>IF(AA$4="X",'3M - LGS'!AA73+'Biz DRENE'!AA78,0)</f>
        <v>309113.87620054313</v>
      </c>
      <c r="AB100" s="433">
        <f>IF(AB$4="X",'3M - LGS'!AB73+'Biz DRENE'!AB78,0)</f>
        <v>253067.48116617862</v>
      </c>
      <c r="AC100" s="433">
        <f>IF(AC$4="X",'3M - LGS'!AC73+'Biz DRENE'!AC78,0)</f>
        <v>246255.88234869845</v>
      </c>
      <c r="AD100" s="433">
        <f>IF(AD$4="X",'3M - LGS'!AD73+'Biz DRENE'!AD78,0)</f>
        <v>214385.37672170787</v>
      </c>
      <c r="AE100" s="433">
        <f>IF(AE$4="X",'3M - LGS'!AE73+'Biz DRENE'!AE78,0)</f>
        <v>283410.91095600533</v>
      </c>
      <c r="AF100" s="433">
        <f>IF(AF$4="X",'3M - LGS'!AF73+'Biz DRENE'!AF78,0)</f>
        <v>756952.14719736739</v>
      </c>
      <c r="AG100" s="433">
        <f>IF(AG$4="X",'3M - LGS'!AG73+'Biz DRENE'!AG78,0)</f>
        <v>0</v>
      </c>
      <c r="AH100" s="433">
        <f>IF(AH$4="X",'3M - LGS'!AH73+'Biz DRENE'!AH78,0)</f>
        <v>0</v>
      </c>
      <c r="AI100" s="433">
        <f>IF(AI$4="X",'3M - LGS'!AI73+'Biz DRENE'!AI78,0)</f>
        <v>0</v>
      </c>
      <c r="AJ100" s="433">
        <f>IF(AJ$4="X",'3M - LGS'!AJ73+'Biz DRENE'!AJ78,0)</f>
        <v>0</v>
      </c>
      <c r="AK100" s="433">
        <f>IF(AK$4="X",'3M - LGS'!AK73+'Biz DRENE'!AK78,0)</f>
        <v>0</v>
      </c>
      <c r="AL100" s="433">
        <f>IF(AL$4="X",'3M - LGS'!AL73+'Biz DRENE'!AL78,0)</f>
        <v>0</v>
      </c>
      <c r="AM100" s="433">
        <f>IF(AM$4="X",'3M - LGS'!AM73+'Biz DRENE'!AM78,0)</f>
        <v>0</v>
      </c>
      <c r="AN100" s="433">
        <f>IF(AN$4="X",'3M - LGS'!AN73+'Biz DRENE'!AN78,0)</f>
        <v>0</v>
      </c>
      <c r="AO100" s="433">
        <f>IF(AO$4="X",'3M - LGS'!AO73+'Biz DRENE'!AO78,0)</f>
        <v>0</v>
      </c>
      <c r="AP100" s="433">
        <f>IF(AP$4="X",'3M - LGS'!AP73+'Biz DRENE'!AP78,0)</f>
        <v>0</v>
      </c>
      <c r="AQ100" s="433">
        <f>IF(AQ$4="X",'3M - LGS'!AQ73+'Biz DRENE'!AQ78,0)</f>
        <v>0</v>
      </c>
      <c r="AR100" s="433">
        <f>IF(AR$4="X",'3M - LGS'!AR73+'Biz DRENE'!AR78,0)</f>
        <v>0</v>
      </c>
      <c r="AS100" s="433">
        <f>IF(AS$4="X",'3M - LGS'!AS73+'Biz DRENE'!AS78,0)</f>
        <v>0</v>
      </c>
      <c r="AT100" s="433">
        <f>IF(AT$4="X",'3M - LGS'!AT73+'Biz DRENE'!AT78,0)</f>
        <v>0</v>
      </c>
      <c r="AU100" s="433">
        <f>IF(AU$4="X",'3M - LGS'!AU73+'Biz DRENE'!AU78,0)</f>
        <v>0</v>
      </c>
      <c r="AV100" s="433">
        <f>IF(AV$4="X",'3M - LGS'!AV73+'Biz DRENE'!AV78,0)</f>
        <v>0</v>
      </c>
      <c r="AW100" s="433">
        <f>IF(AW$4="X",'3M - LGS'!AW73+'Biz DRENE'!AW78,0)</f>
        <v>0</v>
      </c>
      <c r="AX100" s="433">
        <f>IF(AX$4="X",'3M - LGS'!AX73+'Biz DRENE'!AX78,0)</f>
        <v>0</v>
      </c>
      <c r="AY100" s="433">
        <f>IF(AY$4="X",'3M - LGS'!AY73+'Biz DRENE'!AY78,0)</f>
        <v>0</v>
      </c>
    </row>
    <row r="101" spans="2:51" x14ac:dyDescent="0.25">
      <c r="B101" s="49" t="s">
        <v>32</v>
      </c>
      <c r="C101" s="415">
        <f>IF(C$4="X",'4M - SPS'!C73+'Biz DRENE'!C79,0)</f>
        <v>0</v>
      </c>
      <c r="D101" s="415">
        <f>IF(D$4="X",'4M - SPS'!D73+'Biz DRENE'!D79,0)</f>
        <v>294.85492506168191</v>
      </c>
      <c r="E101" s="415">
        <f>IF(E$4="X",'4M - SPS'!E73+'Biz DRENE'!E79,0)</f>
        <v>3343.7246179191252</v>
      </c>
      <c r="F101" s="415">
        <f>IF(F$4="X",'4M - SPS'!F73+'Biz DRENE'!F79,0)</f>
        <v>6857.8327260413216</v>
      </c>
      <c r="G101" s="415">
        <f>IF(G$4="X",'4M - SPS'!G73+'Biz DRENE'!G79,0)</f>
        <v>12231.818530404431</v>
      </c>
      <c r="H101" s="415">
        <f>IF(H$4="X",'4M - SPS'!H73+'Biz DRENE'!H79,0)</f>
        <v>36668.761204377042</v>
      </c>
      <c r="I101" s="415">
        <f>IF(I$4="X",'4M - SPS'!I73+'Biz DRENE'!I79,0)</f>
        <v>50429.447202984389</v>
      </c>
      <c r="J101" s="415">
        <f>IF(J$4="X",'4M - SPS'!J73+'Biz DRENE'!J79,0)</f>
        <v>76919.656900639005</v>
      </c>
      <c r="K101" s="415">
        <f>IF(K$4="X",'4M - SPS'!K73+'Biz DRENE'!K79,0)</f>
        <v>41998.97267766708</v>
      </c>
      <c r="L101" s="415">
        <f>IF(L$4="X",'4M - SPS'!L73+'Biz DRENE'!L79,0)</f>
        <v>24579.605880576251</v>
      </c>
      <c r="M101" s="415">
        <f>IF(M$4="X",'4M - SPS'!M73+'Biz DRENE'!M79,0)</f>
        <v>24196.642149055668</v>
      </c>
      <c r="N101" s="415">
        <f>IF(N$4="X",'4M - SPS'!N73+'Biz DRENE'!N79,0)</f>
        <v>35005.221383146709</v>
      </c>
      <c r="O101" s="415">
        <f>IF(O$4="X",'4M - SPS'!O73+'Biz DRENE'!O79,0)</f>
        <v>50598.526085788057</v>
      </c>
      <c r="P101" s="415">
        <f>IF(P$4="X",'4M - SPS'!P73+'Biz DRENE'!P79,0)</f>
        <v>40310.292699171172</v>
      </c>
      <c r="Q101" s="415">
        <f>IF(Q$4="X",'4M - SPS'!Q73+'Biz DRENE'!Q79,0)</f>
        <v>40281.862908401657</v>
      </c>
      <c r="R101" s="415">
        <f>IF(R$4="X",'4M - SPS'!R73+'Biz DRENE'!R79,0)</f>
        <v>38626.519576822553</v>
      </c>
      <c r="S101" s="415">
        <f>IF(S$4="X",'4M - SPS'!S73+'Biz DRENE'!S79,0)</f>
        <v>54644.679188757815</v>
      </c>
      <c r="T101" s="415">
        <f>IF(T$4="X",'4M - SPS'!T73+'Biz DRENE'!T79,0)</f>
        <v>144705.35132265318</v>
      </c>
      <c r="U101" s="415">
        <f>IF(U$4="X",'4M - SPS'!U73+'Biz DRENE'!U79,0)</f>
        <v>173946.68211497783</v>
      </c>
      <c r="V101" s="433">
        <f>IF(V$4="X",'4M - SPS'!V73+'Biz DRENE'!V79,0)</f>
        <v>162047.05735404053</v>
      </c>
      <c r="W101" s="433">
        <f>IF(W$4="X",'4M - SPS'!W73+'Biz DRENE'!W79,0)</f>
        <v>101253.50347752668</v>
      </c>
      <c r="X101" s="433">
        <f>IF(X$4="X",'4M - SPS'!X73+'Biz DRENE'!X79,0)</f>
        <v>44999.607569499858</v>
      </c>
      <c r="Y101" s="433">
        <f>IF(Y$4="X",'4M - SPS'!Y73+'Biz DRENE'!Y79,0)</f>
        <v>40237.859579517004</v>
      </c>
      <c r="Z101" s="433">
        <f>IF(Z$4="X",'4M - SPS'!Z73+'Biz DRENE'!Z79,0)</f>
        <v>45565.197724421596</v>
      </c>
      <c r="AA101" s="433">
        <f>IF(AA$4="X",'4M - SPS'!AA73+'Biz DRENE'!AA79,0)</f>
        <v>49845.229687397456</v>
      </c>
      <c r="AB101" s="433">
        <f>IF(AB$4="X",'4M - SPS'!AB73+'Biz DRENE'!AB79,0)</f>
        <v>39929.706069341126</v>
      </c>
      <c r="AC101" s="433">
        <f>IF(AC$4="X",'4M - SPS'!AC73+'Biz DRENE'!AC79,0)</f>
        <v>40281.862908401657</v>
      </c>
      <c r="AD101" s="433">
        <f>IF(AD$4="X",'4M - SPS'!AD73+'Biz DRENE'!AD79,0)</f>
        <v>38626.519576822553</v>
      </c>
      <c r="AE101" s="433">
        <f>IF(AE$4="X",'4M - SPS'!AE73+'Biz DRENE'!AE79,0)</f>
        <v>54644.679188757815</v>
      </c>
      <c r="AF101" s="433">
        <f>IF(AF$4="X",'4M - SPS'!AF73+'Biz DRENE'!AF79,0)</f>
        <v>144705.35132265318</v>
      </c>
      <c r="AG101" s="433">
        <f>IF(AG$4="X",'4M - SPS'!AG73+'Biz DRENE'!AG79,0)</f>
        <v>0</v>
      </c>
      <c r="AH101" s="433">
        <f>IF(AH$4="X",'4M - SPS'!AH73+'Biz DRENE'!AH79,0)</f>
        <v>0</v>
      </c>
      <c r="AI101" s="433">
        <f>IF(AI$4="X",'4M - SPS'!AI73+'Biz DRENE'!AI79,0)</f>
        <v>0</v>
      </c>
      <c r="AJ101" s="433">
        <f>IF(AJ$4="X",'4M - SPS'!AJ73+'Biz DRENE'!AJ79,0)</f>
        <v>0</v>
      </c>
      <c r="AK101" s="433">
        <f>IF(AK$4="X",'4M - SPS'!AK73+'Biz DRENE'!AK79,0)</f>
        <v>0</v>
      </c>
      <c r="AL101" s="433">
        <f>IF(AL$4="X",'4M - SPS'!AL73+'Biz DRENE'!AL79,0)</f>
        <v>0</v>
      </c>
      <c r="AM101" s="433">
        <f>IF(AM$4="X",'4M - SPS'!AM73+'Biz DRENE'!AM79,0)</f>
        <v>0</v>
      </c>
      <c r="AN101" s="433">
        <f>IF(AN$4="X",'4M - SPS'!AN73+'Biz DRENE'!AN79,0)</f>
        <v>0</v>
      </c>
      <c r="AO101" s="433">
        <f>IF(AO$4="X",'4M - SPS'!AO73+'Biz DRENE'!AO79,0)</f>
        <v>0</v>
      </c>
      <c r="AP101" s="433">
        <f>IF(AP$4="X",'4M - SPS'!AP73+'Biz DRENE'!AP79,0)</f>
        <v>0</v>
      </c>
      <c r="AQ101" s="433">
        <f>IF(AQ$4="X",'4M - SPS'!AQ73+'Biz DRENE'!AQ79,0)</f>
        <v>0</v>
      </c>
      <c r="AR101" s="433">
        <f>IF(AR$4="X",'4M - SPS'!AR73+'Biz DRENE'!AR79,0)</f>
        <v>0</v>
      </c>
      <c r="AS101" s="433">
        <f>IF(AS$4="X",'4M - SPS'!AS73+'Biz DRENE'!AS79,0)</f>
        <v>0</v>
      </c>
      <c r="AT101" s="433">
        <f>IF(AT$4="X",'4M - SPS'!AT73+'Biz DRENE'!AT79,0)</f>
        <v>0</v>
      </c>
      <c r="AU101" s="433">
        <f>IF(AU$4="X",'4M - SPS'!AU73+'Biz DRENE'!AU79,0)</f>
        <v>0</v>
      </c>
      <c r="AV101" s="433">
        <f>IF(AV$4="X",'4M - SPS'!AV73+'Biz DRENE'!AV79,0)</f>
        <v>0</v>
      </c>
      <c r="AW101" s="433">
        <f>IF(AW$4="X",'4M - SPS'!AW73+'Biz DRENE'!AW79,0)</f>
        <v>0</v>
      </c>
      <c r="AX101" s="433">
        <f>IF(AX$4="X",'4M - SPS'!AX73+'Biz DRENE'!AX79,0)</f>
        <v>0</v>
      </c>
      <c r="AY101" s="433">
        <f>IF(AY$4="X",'4M - SPS'!AY73+'Biz DRENE'!AY79,0)</f>
        <v>0</v>
      </c>
    </row>
    <row r="102" spans="2:51" ht="15.75" thickBot="1" x14ac:dyDescent="0.3">
      <c r="B102" s="29" t="s">
        <v>33</v>
      </c>
      <c r="C102" s="421">
        <f>IF(C$4="X",'11M - LPS'!C73+'Biz DRENE'!C80,0)</f>
        <v>0</v>
      </c>
      <c r="D102" s="421">
        <f>IF(D$4="X",'11M - LPS'!D73+'Biz DRENE'!D80,0)</f>
        <v>79.446694634209578</v>
      </c>
      <c r="E102" s="421">
        <f>IF(E$4="X",'11M - LPS'!E73+'Biz DRENE'!E80,0)</f>
        <v>434.58535881148759</v>
      </c>
      <c r="F102" s="421">
        <f>IF(F$4="X",'11M - LPS'!F73+'Biz DRENE'!F80,0)</f>
        <v>745.62372800989669</v>
      </c>
      <c r="G102" s="421">
        <f>IF(G$4="X",'11M - LPS'!G73+'Biz DRENE'!G80,0)</f>
        <v>1100.0767388244808</v>
      </c>
      <c r="H102" s="421">
        <f>IF(H$4="X",'11M - LPS'!H73+'Biz DRENE'!H80,0)</f>
        <v>2670.0523218407684</v>
      </c>
      <c r="I102" s="421">
        <f>IF(I$4="X",'11M - LPS'!I73+'Biz DRENE'!I80,0)</f>
        <v>4746.0624566086672</v>
      </c>
      <c r="J102" s="421">
        <f>IF(J$4="X",'11M - LPS'!J73+'Biz DRENE'!J80,0)</f>
        <v>5782.2185053811081</v>
      </c>
      <c r="K102" s="421">
        <f>IF(K$4="X",'11M - LPS'!K73+'Biz DRENE'!K80,0)</f>
        <v>4429.7865426601093</v>
      </c>
      <c r="L102" s="421">
        <f>IF(L$4="X",'11M - LPS'!L73+'Biz DRENE'!L80,0)</f>
        <v>3351.3590946930753</v>
      </c>
      <c r="M102" s="421">
        <f>IF(M$4="X",'11M - LPS'!M73+'Biz DRENE'!M80,0)</f>
        <v>3313.3591388299005</v>
      </c>
      <c r="N102" s="421">
        <f>IF(N$4="X",'11M - LPS'!N73+'Biz DRENE'!N80,0)</f>
        <v>3697.1538726199378</v>
      </c>
      <c r="O102" s="421">
        <f>IF(O$4="X",'11M - LPS'!O73+'Biz DRENE'!O80,0)</f>
        <v>4117.1612569579574</v>
      </c>
      <c r="P102" s="421">
        <f>IF(P$4="X",'11M - LPS'!P73+'Biz DRENE'!P80,0)</f>
        <v>3420.660074789575</v>
      </c>
      <c r="Q102" s="421">
        <f>IF(Q$4="X",'11M - LPS'!Q73+'Biz DRENE'!Q80,0)</f>
        <v>3082.4547568165053</v>
      </c>
      <c r="R102" s="421">
        <f>IF(R$4="X",'11M - LPS'!R73+'Biz DRENE'!R80,0)</f>
        <v>3156.3040246409646</v>
      </c>
      <c r="S102" s="421">
        <f>IF(S$4="X",'11M - LPS'!S73+'Biz DRENE'!S80,0)</f>
        <v>4800.9727074676484</v>
      </c>
      <c r="T102" s="421">
        <f>IF(T$4="X",'11M - LPS'!T73+'Biz DRENE'!T80,0)</f>
        <v>11872.185811551597</v>
      </c>
      <c r="U102" s="421">
        <f>IF(U$4="X",'11M - LPS'!U73+'Biz DRENE'!U80,0)</f>
        <v>13310.67467671512</v>
      </c>
      <c r="V102" s="434">
        <f>IF(V$4="X",'11M - LPS'!V73+'Biz DRENE'!V80,0)</f>
        <v>13238.296442399705</v>
      </c>
      <c r="W102" s="434">
        <f>IF(W$4="X",'11M - LPS'!W73+'Biz DRENE'!W80,0)</f>
        <v>9223.9351809390519</v>
      </c>
      <c r="X102" s="434">
        <f>IF(X$4="X",'11M - LPS'!X73+'Biz DRENE'!X80,0)</f>
        <v>4359.807035041882</v>
      </c>
      <c r="Y102" s="434">
        <f>IF(Y$4="X",'11M - LPS'!Y73+'Biz DRENE'!Y80,0)</f>
        <v>3329.7138937837467</v>
      </c>
      <c r="Z102" s="434">
        <f>IF(Z$4="X",'11M - LPS'!Z73+'Biz DRENE'!Z80,0)</f>
        <v>3357.7966623250959</v>
      </c>
      <c r="AA102" s="434">
        <f>IF(AA$4="X",'11M - LPS'!AA73+'Biz DRENE'!AA80,0)</f>
        <v>3384.8284740427002</v>
      </c>
      <c r="AB102" s="434">
        <f>IF(AB$4="X",'11M - LPS'!AB73+'Biz DRENE'!AB80,0)</f>
        <v>2707.7061060593278</v>
      </c>
      <c r="AC102" s="434">
        <f>IF(AC$4="X",'11M - LPS'!AC73+'Biz DRENE'!AC80,0)</f>
        <v>3082.4547568165053</v>
      </c>
      <c r="AD102" s="434">
        <f>IF(AD$4="X",'11M - LPS'!AD73+'Biz DRENE'!AD80,0)</f>
        <v>3156.3040246409646</v>
      </c>
      <c r="AE102" s="434">
        <f>IF(AE$4="X",'11M - LPS'!AE73+'Biz DRENE'!AE80,0)</f>
        <v>4800.9727074676484</v>
      </c>
      <c r="AF102" s="434">
        <f>IF(AF$4="X",'11M - LPS'!AF73+'Biz DRENE'!AF80,0)</f>
        <v>11872.185811551597</v>
      </c>
      <c r="AG102" s="434">
        <f>IF(AG$4="X",'11M - LPS'!AG73+'Biz DRENE'!AG80,0)</f>
        <v>0</v>
      </c>
      <c r="AH102" s="434">
        <f>IF(AH$4="X",'11M - LPS'!AH73+'Biz DRENE'!AH80,0)</f>
        <v>0</v>
      </c>
      <c r="AI102" s="434">
        <f>IF(AI$4="X",'11M - LPS'!AI73+'Biz DRENE'!AI80,0)</f>
        <v>0</v>
      </c>
      <c r="AJ102" s="434">
        <f>IF(AJ$4="X",'11M - LPS'!AJ73+'Biz DRENE'!AJ80,0)</f>
        <v>0</v>
      </c>
      <c r="AK102" s="434">
        <f>IF(AK$4="X",'11M - LPS'!AK73+'Biz DRENE'!AK80,0)</f>
        <v>0</v>
      </c>
      <c r="AL102" s="434">
        <f>IF(AL$4="X",'11M - LPS'!AL73+'Biz DRENE'!AL80,0)</f>
        <v>0</v>
      </c>
      <c r="AM102" s="434">
        <f>IF(AM$4="X",'11M - LPS'!AM73+'Biz DRENE'!AM80,0)</f>
        <v>0</v>
      </c>
      <c r="AN102" s="434">
        <f>IF(AN$4="X",'11M - LPS'!AN73+'Biz DRENE'!AN80,0)</f>
        <v>0</v>
      </c>
      <c r="AO102" s="434">
        <f>IF(AO$4="X",'11M - LPS'!AO73+'Biz DRENE'!AO80,0)</f>
        <v>0</v>
      </c>
      <c r="AP102" s="434">
        <f>IF(AP$4="X",'11M - LPS'!AP73+'Biz DRENE'!AP80,0)</f>
        <v>0</v>
      </c>
      <c r="AQ102" s="434">
        <f>IF(AQ$4="X",'11M - LPS'!AQ73+'Biz DRENE'!AQ80,0)</f>
        <v>0</v>
      </c>
      <c r="AR102" s="434">
        <f>IF(AR$4="X",'11M - LPS'!AR73+'Biz DRENE'!AR80,0)</f>
        <v>0</v>
      </c>
      <c r="AS102" s="434">
        <f>IF(AS$4="X",'11M - LPS'!AS73+'Biz DRENE'!AS80,0)</f>
        <v>0</v>
      </c>
      <c r="AT102" s="434">
        <f>IF(AT$4="X",'11M - LPS'!AT73+'Biz DRENE'!AT80,0)</f>
        <v>0</v>
      </c>
      <c r="AU102" s="434">
        <f>IF(AU$4="X",'11M - LPS'!AU73+'Biz DRENE'!AU80,0)</f>
        <v>0</v>
      </c>
      <c r="AV102" s="434">
        <f>IF(AV$4="X",'11M - LPS'!AV73+'Biz DRENE'!AV80,0)</f>
        <v>0</v>
      </c>
      <c r="AW102" s="434">
        <f>IF(AW$4="X",'11M - LPS'!AW73+'Biz DRENE'!AW80,0)</f>
        <v>0</v>
      </c>
      <c r="AX102" s="434">
        <f>IF(AX$4="X",'11M - LPS'!AX73+'Biz DRENE'!AX80,0)</f>
        <v>0</v>
      </c>
      <c r="AY102" s="434">
        <f>IF(AY$4="X",'11M - LPS'!AY73+'Biz DRENE'!AY80,0)</f>
        <v>0</v>
      </c>
    </row>
    <row r="103" spans="2:51" s="1" customFormat="1" ht="15.75" thickBot="1" x14ac:dyDescent="0.3">
      <c r="B103" s="50" t="s">
        <v>34</v>
      </c>
      <c r="C103" s="422">
        <f>SUM(C98:C102)</f>
        <v>111419.8166176183</v>
      </c>
      <c r="D103" s="423">
        <f t="shared" ref="D103:K103" si="122">SUM(D98:D102)</f>
        <v>125149.34422877819</v>
      </c>
      <c r="E103" s="423">
        <f t="shared" si="122"/>
        <v>161983.54750309151</v>
      </c>
      <c r="F103" s="423">
        <f t="shared" si="122"/>
        <v>169142.07092446464</v>
      </c>
      <c r="G103" s="423">
        <f t="shared" si="122"/>
        <v>206921.30025606067</v>
      </c>
      <c r="H103" s="423">
        <f t="shared" ref="H103:J103" si="123">SUM(H98:H102)</f>
        <v>645849.36744191963</v>
      </c>
      <c r="I103" s="423">
        <f t="shared" si="123"/>
        <v>1016920.6132333735</v>
      </c>
      <c r="J103" s="423">
        <f t="shared" si="123"/>
        <v>1225045.9789388443</v>
      </c>
      <c r="K103" s="423">
        <f t="shared" si="122"/>
        <v>950337.32907411794</v>
      </c>
      <c r="L103" s="423">
        <f t="shared" ref="L103:AY103" si="124">SUM(L98:L102)</f>
        <v>450169.40631123522</v>
      </c>
      <c r="M103" s="423">
        <f t="shared" si="124"/>
        <v>539237.66493911226</v>
      </c>
      <c r="N103" s="423">
        <f t="shared" si="124"/>
        <v>817943.15325788793</v>
      </c>
      <c r="O103" s="423">
        <f t="shared" si="124"/>
        <v>1009180.1439935726</v>
      </c>
      <c r="P103" s="423">
        <f t="shared" si="124"/>
        <v>862577.85082383547</v>
      </c>
      <c r="Q103" s="423">
        <f t="shared" si="124"/>
        <v>779224.20713932079</v>
      </c>
      <c r="R103" s="423">
        <f t="shared" si="124"/>
        <v>709556.4558063572</v>
      </c>
      <c r="S103" s="423">
        <f t="shared" si="124"/>
        <v>860682.92838495446</v>
      </c>
      <c r="T103" s="423">
        <f t="shared" si="124"/>
        <v>2164832.0063891071</v>
      </c>
      <c r="U103" s="423">
        <f t="shared" si="124"/>
        <v>2597271.0847506458</v>
      </c>
      <c r="V103" s="42">
        <f t="shared" si="124"/>
        <v>2456163.9178106477</v>
      </c>
      <c r="W103" s="42">
        <f t="shared" si="124"/>
        <v>1723838.2320899547</v>
      </c>
      <c r="X103" s="42">
        <f t="shared" si="124"/>
        <v>777797.42214358517</v>
      </c>
      <c r="Y103" s="42">
        <f t="shared" si="124"/>
        <v>781172.72737421072</v>
      </c>
      <c r="Z103" s="42">
        <f t="shared" si="124"/>
        <v>905123.79153269005</v>
      </c>
      <c r="AA103" s="42">
        <f t="shared" si="124"/>
        <v>924649.39050652832</v>
      </c>
      <c r="AB103" s="42">
        <f t="shared" si="124"/>
        <v>777080.83768383053</v>
      </c>
      <c r="AC103" s="42">
        <f t="shared" si="124"/>
        <v>779224.20713932079</v>
      </c>
      <c r="AD103" s="42">
        <f t="shared" si="124"/>
        <v>709556.4558063572</v>
      </c>
      <c r="AE103" s="42">
        <f t="shared" si="124"/>
        <v>860682.92838495446</v>
      </c>
      <c r="AF103" s="42">
        <f t="shared" si="124"/>
        <v>2164832.0063891071</v>
      </c>
      <c r="AG103" s="42">
        <f t="shared" si="124"/>
        <v>0</v>
      </c>
      <c r="AH103" s="42">
        <f t="shared" si="124"/>
        <v>0</v>
      </c>
      <c r="AI103" s="42">
        <f t="shared" si="124"/>
        <v>0</v>
      </c>
      <c r="AJ103" s="42">
        <f t="shared" si="124"/>
        <v>0</v>
      </c>
      <c r="AK103" s="42">
        <f t="shared" si="124"/>
        <v>0</v>
      </c>
      <c r="AL103" s="42">
        <f t="shared" si="124"/>
        <v>0</v>
      </c>
      <c r="AM103" s="42">
        <f t="shared" si="124"/>
        <v>0</v>
      </c>
      <c r="AN103" s="42">
        <f t="shared" si="124"/>
        <v>0</v>
      </c>
      <c r="AO103" s="42">
        <f t="shared" si="124"/>
        <v>0</v>
      </c>
      <c r="AP103" s="42">
        <f t="shared" si="124"/>
        <v>0</v>
      </c>
      <c r="AQ103" s="42">
        <f t="shared" si="124"/>
        <v>0</v>
      </c>
      <c r="AR103" s="42">
        <f t="shared" si="124"/>
        <v>0</v>
      </c>
      <c r="AS103" s="42">
        <f t="shared" si="124"/>
        <v>0</v>
      </c>
      <c r="AT103" s="42">
        <f t="shared" si="124"/>
        <v>0</v>
      </c>
      <c r="AU103" s="42">
        <f t="shared" si="124"/>
        <v>0</v>
      </c>
      <c r="AV103" s="42">
        <f t="shared" si="124"/>
        <v>0</v>
      </c>
      <c r="AW103" s="42">
        <f t="shared" si="124"/>
        <v>0</v>
      </c>
      <c r="AX103" s="42">
        <f t="shared" si="124"/>
        <v>0</v>
      </c>
      <c r="AY103" s="42">
        <f t="shared" si="124"/>
        <v>0</v>
      </c>
    </row>
    <row r="104" spans="2:51" ht="15.75" thickBot="1" x14ac:dyDescent="0.3">
      <c r="C104" s="419"/>
      <c r="D104" s="419"/>
      <c r="E104" s="419"/>
      <c r="F104" s="419"/>
      <c r="G104" s="419"/>
      <c r="H104" s="419"/>
      <c r="I104" s="419"/>
      <c r="J104" s="419"/>
      <c r="K104" s="419"/>
      <c r="L104" s="419"/>
      <c r="M104" s="419"/>
      <c r="N104" s="419"/>
      <c r="O104" s="419"/>
      <c r="P104" s="419"/>
      <c r="Q104" s="419"/>
      <c r="R104" s="419"/>
      <c r="S104" s="419"/>
      <c r="T104" s="419"/>
      <c r="U104" s="419"/>
    </row>
    <row r="105" spans="2:51" ht="15.75" thickBot="1" x14ac:dyDescent="0.3">
      <c r="B105" s="53" t="s">
        <v>159</v>
      </c>
      <c r="C105" s="424">
        <f>C97</f>
        <v>44197</v>
      </c>
      <c r="D105" s="424">
        <f t="shared" ref="D105:AY105" si="125">D97</f>
        <v>44228</v>
      </c>
      <c r="E105" s="424">
        <f t="shared" si="125"/>
        <v>44256</v>
      </c>
      <c r="F105" s="424">
        <f t="shared" si="125"/>
        <v>44287</v>
      </c>
      <c r="G105" s="424">
        <f t="shared" si="125"/>
        <v>44317</v>
      </c>
      <c r="H105" s="424">
        <f t="shared" si="125"/>
        <v>44348</v>
      </c>
      <c r="I105" s="424">
        <f t="shared" si="125"/>
        <v>44378</v>
      </c>
      <c r="J105" s="424">
        <f t="shared" si="125"/>
        <v>44409</v>
      </c>
      <c r="K105" s="424">
        <f t="shared" si="125"/>
        <v>44440</v>
      </c>
      <c r="L105" s="424">
        <f t="shared" si="125"/>
        <v>44470</v>
      </c>
      <c r="M105" s="424">
        <f t="shared" si="125"/>
        <v>44501</v>
      </c>
      <c r="N105" s="424">
        <f t="shared" si="125"/>
        <v>44531</v>
      </c>
      <c r="O105" s="424">
        <f t="shared" si="125"/>
        <v>44562</v>
      </c>
      <c r="P105" s="424">
        <f t="shared" si="125"/>
        <v>44593</v>
      </c>
      <c r="Q105" s="424">
        <f t="shared" si="125"/>
        <v>44621</v>
      </c>
      <c r="R105" s="424">
        <f t="shared" si="125"/>
        <v>44652</v>
      </c>
      <c r="S105" s="424">
        <f t="shared" si="125"/>
        <v>44682</v>
      </c>
      <c r="T105" s="424">
        <f t="shared" si="125"/>
        <v>44713</v>
      </c>
      <c r="U105" s="424">
        <f t="shared" si="125"/>
        <v>44743</v>
      </c>
      <c r="V105" s="52">
        <f t="shared" si="125"/>
        <v>44774</v>
      </c>
      <c r="W105" s="52">
        <f t="shared" si="125"/>
        <v>44805</v>
      </c>
      <c r="X105" s="52">
        <f t="shared" si="125"/>
        <v>44835</v>
      </c>
      <c r="Y105" s="52">
        <f t="shared" si="125"/>
        <v>44866</v>
      </c>
      <c r="Z105" s="52">
        <f t="shared" si="125"/>
        <v>44896</v>
      </c>
      <c r="AA105" s="52">
        <f t="shared" si="125"/>
        <v>44927</v>
      </c>
      <c r="AB105" s="52">
        <f t="shared" si="125"/>
        <v>44958</v>
      </c>
      <c r="AC105" s="52">
        <f t="shared" si="125"/>
        <v>44986</v>
      </c>
      <c r="AD105" s="52">
        <f t="shared" si="125"/>
        <v>45017</v>
      </c>
      <c r="AE105" s="52">
        <f t="shared" si="125"/>
        <v>45047</v>
      </c>
      <c r="AF105" s="52">
        <f t="shared" si="125"/>
        <v>45078</v>
      </c>
      <c r="AG105" s="52">
        <f t="shared" si="125"/>
        <v>45108</v>
      </c>
      <c r="AH105" s="52">
        <f t="shared" si="125"/>
        <v>45139</v>
      </c>
      <c r="AI105" s="52">
        <f t="shared" si="125"/>
        <v>45170</v>
      </c>
      <c r="AJ105" s="52">
        <f t="shared" si="125"/>
        <v>45200</v>
      </c>
      <c r="AK105" s="52">
        <f t="shared" si="125"/>
        <v>45231</v>
      </c>
      <c r="AL105" s="52">
        <f t="shared" si="125"/>
        <v>45261</v>
      </c>
      <c r="AM105" s="52">
        <f t="shared" si="125"/>
        <v>45292</v>
      </c>
      <c r="AN105" s="52">
        <f t="shared" si="125"/>
        <v>45323</v>
      </c>
      <c r="AO105" s="52">
        <f t="shared" si="125"/>
        <v>45352</v>
      </c>
      <c r="AP105" s="52">
        <f t="shared" si="125"/>
        <v>45383</v>
      </c>
      <c r="AQ105" s="52">
        <f t="shared" si="125"/>
        <v>45413</v>
      </c>
      <c r="AR105" s="52">
        <f t="shared" si="125"/>
        <v>45444</v>
      </c>
      <c r="AS105" s="52">
        <f t="shared" si="125"/>
        <v>45474</v>
      </c>
      <c r="AT105" s="52">
        <f t="shared" si="125"/>
        <v>45505</v>
      </c>
      <c r="AU105" s="52">
        <f t="shared" si="125"/>
        <v>45536</v>
      </c>
      <c r="AV105" s="52">
        <f t="shared" si="125"/>
        <v>45566</v>
      </c>
      <c r="AW105" s="52">
        <f t="shared" si="125"/>
        <v>45597</v>
      </c>
      <c r="AX105" s="52">
        <f t="shared" si="125"/>
        <v>45627</v>
      </c>
      <c r="AY105" s="52">
        <f t="shared" si="125"/>
        <v>45658</v>
      </c>
    </row>
    <row r="106" spans="2:51" x14ac:dyDescent="0.25">
      <c r="B106" s="54" t="s">
        <v>29</v>
      </c>
      <c r="C106" s="425">
        <f>IF(C$4="X",' LI 1M - RES'!C61,0)</f>
        <v>1653.6153975132436</v>
      </c>
      <c r="D106" s="425">
        <f>IF(D$4="X",' LI 1M - RES'!D61,0)</f>
        <v>3894.7371718341669</v>
      </c>
      <c r="E106" s="425">
        <f>IF(E$4="X",' LI 1M - RES'!E61,0)</f>
        <v>4787.9007698866399</v>
      </c>
      <c r="F106" s="425">
        <f>IF(F$4="X",' LI 1M - RES'!F61,0)</f>
        <v>3949.7242879378223</v>
      </c>
      <c r="G106" s="425">
        <f>IF(G$4="X",' LI 1M - RES'!G61,0)</f>
        <v>4517.5046903576194</v>
      </c>
      <c r="H106" s="425">
        <f>IF(H$4="X",' LI 1M - RES'!H61,0)</f>
        <v>15839.129745432463</v>
      </c>
      <c r="I106" s="425">
        <f>IF(I$4="X",' LI 1M - RES'!I61,0)</f>
        <v>26993.488268931105</v>
      </c>
      <c r="J106" s="425">
        <f>IF(J$4="X",' LI 1M - RES'!J61,0)</f>
        <v>34930.337593028613</v>
      </c>
      <c r="K106" s="425">
        <f>IF(K$4="X",' LI 1M - RES'!K61,0)</f>
        <v>29621.048957204323</v>
      </c>
      <c r="L106" s="425">
        <f>IF(L$4="X",' LI 1M - RES'!L61,0)</f>
        <v>15812.186470939687</v>
      </c>
      <c r="M106" s="425">
        <f>IF(M$4="X",' LI 1M - RES'!M61,0)</f>
        <v>26078.512270493746</v>
      </c>
      <c r="N106" s="425">
        <f>IF(N$4="X",' LI 1M - RES'!N61,0)</f>
        <v>43515.899601173827</v>
      </c>
      <c r="O106" s="425">
        <f>IF(O$4="X",' LI 1M - RES'!O61,0)</f>
        <v>47992.919791220287</v>
      </c>
      <c r="P106" s="425">
        <f>IF(P$4="X",' LI 1M - RES'!P61,0)</f>
        <v>41890.910930017191</v>
      </c>
      <c r="Q106" s="425">
        <f>IF(Q$4="X",' LI 1M - RES'!Q61,0)</f>
        <v>33559.375019022234</v>
      </c>
      <c r="R106" s="425">
        <f>IF(R$4="X",' LI 1M - RES'!R61,0)</f>
        <v>22752.130441697256</v>
      </c>
      <c r="S106" s="425">
        <f>IF(S$4="X",' LI 1M - RES'!S61,0)</f>
        <v>20063.481998981559</v>
      </c>
      <c r="T106" s="425">
        <f>IF(T$4="X",' LI 1M - RES'!T61,0)</f>
        <v>55240.419154216004</v>
      </c>
      <c r="U106" s="425">
        <f>IF(U$4="X",' LI 1M - RES'!U61,0)</f>
        <v>65632.725688447463</v>
      </c>
      <c r="V106" s="435">
        <f>IF(V$4="X",' LI 1M - RES'!V61,0)</f>
        <v>63719.567541376076</v>
      </c>
      <c r="W106" s="435">
        <f>IF(W$4="X",' LI 1M - RES'!W61,0)</f>
        <v>45448.482096953056</v>
      </c>
      <c r="X106" s="435">
        <f>IF(X$4="X",' LI 1M - RES'!X61,0)</f>
        <v>22715.958469418169</v>
      </c>
      <c r="Y106" s="435">
        <f>IF(Y$4="X",' LI 1M - RES'!Y61,0)</f>
        <v>31797.714127685947</v>
      </c>
      <c r="Z106" s="435">
        <f>IF(Z$4="X",' LI 1M - RES'!Z61,0)</f>
        <v>45261.439696324851</v>
      </c>
      <c r="AA106" s="435">
        <f>IF(AA$4="X",' LI 1M - RES'!AA61,0)</f>
        <v>45466.064392079657</v>
      </c>
      <c r="AB106" s="435">
        <f>IF(AB$4="X",' LI 1M - RES'!AB61,0)</f>
        <v>38980.92935366834</v>
      </c>
      <c r="AC106" s="435">
        <f>IF(AC$4="X",' LI 1M - RES'!AC61,0)</f>
        <v>33559.375019022234</v>
      </c>
      <c r="AD106" s="435">
        <f>IF(AD$4="X",' LI 1M - RES'!AD61,0)</f>
        <v>22752.130441697256</v>
      </c>
      <c r="AE106" s="435">
        <f>IF(AE$4="X",' LI 1M - RES'!AE61,0)</f>
        <v>20063.481998981559</v>
      </c>
      <c r="AF106" s="435">
        <f>IF(AF$4="X",' LI 1M - RES'!AF61,0)</f>
        <v>55240.419154216004</v>
      </c>
      <c r="AG106" s="435">
        <f>IF(AG$4="X",' LI 1M - RES'!AG61,0)</f>
        <v>0</v>
      </c>
      <c r="AH106" s="435">
        <f>IF(AH$4="X",' LI 1M - RES'!AH61,0)</f>
        <v>0</v>
      </c>
      <c r="AI106" s="435">
        <f>IF(AI$4="X",' LI 1M - RES'!AI61,0)</f>
        <v>0</v>
      </c>
      <c r="AJ106" s="435">
        <f>IF(AJ$4="X",' LI 1M - RES'!AJ61,0)</f>
        <v>0</v>
      </c>
      <c r="AK106" s="435">
        <f>IF(AK$4="X",' LI 1M - RES'!AK61,0)</f>
        <v>0</v>
      </c>
      <c r="AL106" s="435">
        <f>IF(AL$4="X",' LI 1M - RES'!AL61,0)</f>
        <v>0</v>
      </c>
      <c r="AM106" s="435">
        <f>IF(AM$4="X",' LI 1M - RES'!AM61,0)</f>
        <v>0</v>
      </c>
      <c r="AN106" s="435">
        <f>IF(AN$4="X",' LI 1M - RES'!AN61,0)</f>
        <v>0</v>
      </c>
      <c r="AO106" s="435">
        <f>IF(AO$4="X",' LI 1M - RES'!AO61,0)</f>
        <v>0</v>
      </c>
      <c r="AP106" s="435">
        <f>IF(AP$4="X",' LI 1M - RES'!AP61,0)</f>
        <v>0</v>
      </c>
      <c r="AQ106" s="435">
        <f>IF(AQ$4="X",' LI 1M - RES'!AQ61,0)</f>
        <v>0</v>
      </c>
      <c r="AR106" s="435">
        <f>IF(AR$4="X",' LI 1M - RES'!AR61,0)</f>
        <v>0</v>
      </c>
      <c r="AS106" s="435">
        <f>IF(AS$4="X",' LI 1M - RES'!AS61,0)</f>
        <v>0</v>
      </c>
      <c r="AT106" s="435">
        <f>IF(AT$4="X",' LI 1M - RES'!AT61,0)</f>
        <v>0</v>
      </c>
      <c r="AU106" s="435">
        <f>IF(AU$4="X",' LI 1M - RES'!AU61,0)</f>
        <v>0</v>
      </c>
      <c r="AV106" s="435">
        <f>IF(AV$4="X",' LI 1M - RES'!AV61,0)</f>
        <v>0</v>
      </c>
      <c r="AW106" s="435">
        <f>IF(AW$4="X",' LI 1M - RES'!AW61,0)</f>
        <v>0</v>
      </c>
      <c r="AX106" s="435">
        <f>IF(AX$4="X",' LI 1M - RES'!AX61,0)</f>
        <v>0</v>
      </c>
      <c r="AY106" s="435">
        <f>IF(AY$4="X",' LI 1M - RES'!AY61,0)</f>
        <v>0</v>
      </c>
    </row>
    <row r="107" spans="2:51" x14ac:dyDescent="0.25">
      <c r="B107" s="49" t="s">
        <v>30</v>
      </c>
      <c r="C107" s="415">
        <f>IF(C$4="X",'LI 2M - SGS'!C73,0)</f>
        <v>108.48488474507839</v>
      </c>
      <c r="D107" s="415">
        <f>IF(D$4="X",'LI 2M - SGS'!D73,0)</f>
        <v>174.61922832598927</v>
      </c>
      <c r="E107" s="415">
        <f>IF(E$4="X",'LI 2M - SGS'!E73,0)</f>
        <v>198.72181876305768</v>
      </c>
      <c r="F107" s="415">
        <f>IF(F$4="X",'LI 2M - SGS'!F73,0)</f>
        <v>242.08165350227435</v>
      </c>
      <c r="G107" s="415">
        <f>IF(G$4="X",'LI 2M - SGS'!G73,0)</f>
        <v>466.70431018099754</v>
      </c>
      <c r="H107" s="415">
        <f>IF(H$4="X",'LI 2M - SGS'!H73,0)</f>
        <v>1097.5352882246059</v>
      </c>
      <c r="I107" s="415">
        <f>IF(I$4="X",'LI 2M - SGS'!I73,0)</f>
        <v>2697.3680287152843</v>
      </c>
      <c r="J107" s="415">
        <f>IF(J$4="X",'LI 2M - SGS'!J73,0)</f>
        <v>2800.7330645130128</v>
      </c>
      <c r="K107" s="415">
        <f>IF(K$4="X",'LI 2M - SGS'!K73,0)</f>
        <v>3355.1866929995972</v>
      </c>
      <c r="L107" s="415">
        <f>IF(L$4="X",'LI 2M - SGS'!L73,0)</f>
        <v>2788.9528068016612</v>
      </c>
      <c r="M107" s="415">
        <f>IF(M$4="X",'LI 2M - SGS'!M73,0)</f>
        <v>2433.7129460659762</v>
      </c>
      <c r="N107" s="415">
        <f>IF(N$4="X",'LI 2M - SGS'!N73,0)</f>
        <v>2617.154931910557</v>
      </c>
      <c r="O107" s="415">
        <f>IF(O$4="X",'LI 2M - SGS'!O73,0)</f>
        <v>2853.8506684899985</v>
      </c>
      <c r="P107" s="415">
        <f>IF(P$4="X",'LI 2M - SGS'!P73,0)</f>
        <v>2275.9094476473974</v>
      </c>
      <c r="Q107" s="415">
        <f>IF(Q$4="X",'LI 2M - SGS'!Q73,0)</f>
        <v>1195.3155759882331</v>
      </c>
      <c r="R107" s="415">
        <f>IF(R$4="X",'LI 2M - SGS'!R73,0)</f>
        <v>1284.9931359705688</v>
      </c>
      <c r="S107" s="415">
        <f>IF(S$4="X",'LI 2M - SGS'!S73,0)</f>
        <v>1677.8192738862288</v>
      </c>
      <c r="T107" s="415">
        <f>IF(T$4="X",'LI 2M - SGS'!T73,0)</f>
        <v>1989.0057994436208</v>
      </c>
      <c r="U107" s="415">
        <f>IF(U$4="X",'LI 2M - SGS'!U73,0)</f>
        <v>2533.695477872187</v>
      </c>
      <c r="V107" s="433">
        <f>IF(V$4="X",'LI 2M - SGS'!V73,0)</f>
        <v>2045.8151129130251</v>
      </c>
      <c r="W107" s="433">
        <f>IF(W$4="X",'LI 2M - SGS'!W73,0)</f>
        <v>2275.8938814453827</v>
      </c>
      <c r="X107" s="433">
        <f>IF(X$4="X",'LI 2M - SGS'!X73,0)</f>
        <v>1707.4100607363691</v>
      </c>
      <c r="Y107" s="433">
        <f>IF(Y$4="X",'LI 2M - SGS'!Y73,0)</f>
        <v>1446.6315966085015</v>
      </c>
      <c r="Z107" s="433">
        <f>IF(Z$4="X",'LI 2M - SGS'!Z73,0)</f>
        <v>1501.0139552013063</v>
      </c>
      <c r="AA107" s="433">
        <f>IF(AA$4="X",'LI 2M - SGS'!AA73,0)</f>
        <v>1538.1183324438539</v>
      </c>
      <c r="AB107" s="433">
        <f>IF(AB$4="X",'LI 2M - SGS'!AB73,0)</f>
        <v>1200.9496623660305</v>
      </c>
      <c r="AC107" s="433">
        <f>IF(AC$4="X",'LI 2M - SGS'!AC73,0)</f>
        <v>1195.3155759882331</v>
      </c>
      <c r="AD107" s="433">
        <f>IF(AD$4="X",'LI 2M - SGS'!AD73,0)</f>
        <v>1284.9931359705688</v>
      </c>
      <c r="AE107" s="433">
        <f>IF(AE$4="X",'LI 2M - SGS'!AE73,0)</f>
        <v>1677.8192738862288</v>
      </c>
      <c r="AF107" s="433">
        <f>IF(AF$4="X",'LI 2M - SGS'!AF73,0)</f>
        <v>1989.0057994436208</v>
      </c>
      <c r="AG107" s="433">
        <f>IF(AG$4="X",'LI 2M - SGS'!AG73,0)</f>
        <v>0</v>
      </c>
      <c r="AH107" s="433">
        <f>IF(AH$4="X",'LI 2M - SGS'!AH73,0)</f>
        <v>0</v>
      </c>
      <c r="AI107" s="433">
        <f>IF(AI$4="X",'LI 2M - SGS'!AI73,0)</f>
        <v>0</v>
      </c>
      <c r="AJ107" s="433">
        <f>IF(AJ$4="X",'LI 2M - SGS'!AJ73,0)</f>
        <v>0</v>
      </c>
      <c r="AK107" s="433">
        <f>IF(AK$4="X",'LI 2M - SGS'!AK73,0)</f>
        <v>0</v>
      </c>
      <c r="AL107" s="433">
        <f>IF(AL$4="X",'LI 2M - SGS'!AL73,0)</f>
        <v>0</v>
      </c>
      <c r="AM107" s="433">
        <f>IF(AM$4="X",'LI 2M - SGS'!AM73,0)</f>
        <v>0</v>
      </c>
      <c r="AN107" s="433">
        <f>IF(AN$4="X",'LI 2M - SGS'!AN73,0)</f>
        <v>0</v>
      </c>
      <c r="AO107" s="433">
        <f>IF(AO$4="X",'LI 2M - SGS'!AO73,0)</f>
        <v>0</v>
      </c>
      <c r="AP107" s="433">
        <f>IF(AP$4="X",'LI 2M - SGS'!AP73,0)</f>
        <v>0</v>
      </c>
      <c r="AQ107" s="433">
        <f>IF(AQ$4="X",'LI 2M - SGS'!AQ73,0)</f>
        <v>0</v>
      </c>
      <c r="AR107" s="433">
        <f>IF(AR$4="X",'LI 2M - SGS'!AR73,0)</f>
        <v>0</v>
      </c>
      <c r="AS107" s="433">
        <f>IF(AS$4="X",'LI 2M - SGS'!AS73,0)</f>
        <v>0</v>
      </c>
      <c r="AT107" s="433">
        <f>IF(AT$4="X",'LI 2M - SGS'!AT73,0)</f>
        <v>0</v>
      </c>
      <c r="AU107" s="433">
        <f>IF(AU$4="X",'LI 2M - SGS'!AU73,0)</f>
        <v>0</v>
      </c>
      <c r="AV107" s="433">
        <f>IF(AV$4="X",'LI 2M - SGS'!AV73,0)</f>
        <v>0</v>
      </c>
      <c r="AW107" s="433">
        <f>IF(AW$4="X",'LI 2M - SGS'!AW73,0)</f>
        <v>0</v>
      </c>
      <c r="AX107" s="433">
        <f>IF(AX$4="X",'LI 2M - SGS'!AX73,0)</f>
        <v>0</v>
      </c>
      <c r="AY107" s="433">
        <f>IF(AY$4="X",'LI 2M - SGS'!AY73,0)</f>
        <v>0</v>
      </c>
    </row>
    <row r="108" spans="2:51" x14ac:dyDescent="0.25">
      <c r="B108" s="49" t="s">
        <v>31</v>
      </c>
      <c r="C108" s="415">
        <f>IF(C$4="X",'LI 3M - LGS'!C73,0)</f>
        <v>149.06668581189126</v>
      </c>
      <c r="D108" s="415">
        <f>IF(D$4="X",'LI 3M - LGS'!D73,0)</f>
        <v>363.20237667806083</v>
      </c>
      <c r="E108" s="415">
        <f>IF(E$4="X",'LI 3M - LGS'!E73,0)</f>
        <v>541.13175071644196</v>
      </c>
      <c r="F108" s="415">
        <f>IF(F$4="X",'LI 3M - LGS'!F73,0)</f>
        <v>528.0035863002098</v>
      </c>
      <c r="G108" s="415">
        <f>IF(G$4="X",'LI 3M - LGS'!G73,0)</f>
        <v>696.34419547649009</v>
      </c>
      <c r="H108" s="415">
        <f>IF(H$4="X",'LI 3M - LGS'!H73,0)</f>
        <v>1801.0709806794453</v>
      </c>
      <c r="I108" s="415">
        <f>IF(I$4="X",'LI 3M - LGS'!I73,0)</f>
        <v>3305.0736915971383</v>
      </c>
      <c r="J108" s="415">
        <f>IF(J$4="X",'LI 3M - LGS'!J73,0)</f>
        <v>2992.6792022301929</v>
      </c>
      <c r="K108" s="415">
        <f>IF(K$4="X",'LI 3M - LGS'!K73,0)</f>
        <v>2551.1876385457535</v>
      </c>
      <c r="L108" s="415">
        <f>IF(L$4="X",'LI 3M - LGS'!L73,0)</f>
        <v>1654.4870804257268</v>
      </c>
      <c r="M108" s="415">
        <f>IF(M$4="X",'LI 3M - LGS'!M73,0)</f>
        <v>1438.4517400406946</v>
      </c>
      <c r="N108" s="415">
        <f>IF(N$4="X",'LI 3M - LGS'!N73,0)</f>
        <v>1438.3161718018684</v>
      </c>
      <c r="O108" s="415">
        <f>IF(O$4="X",'LI 3M - LGS'!O73,0)</f>
        <v>1606.3438005080259</v>
      </c>
      <c r="P108" s="415">
        <f>IF(P$4="X",'LI 3M - LGS'!P73,0)</f>
        <v>1254.1900651895389</v>
      </c>
      <c r="Q108" s="415">
        <f>IF(Q$4="X",'LI 3M - LGS'!Q73,0)</f>
        <v>1571.5377633853204</v>
      </c>
      <c r="R108" s="415">
        <f>IF(R$4="X",'LI 3M - LGS'!R73,0)</f>
        <v>1648.5676784020723</v>
      </c>
      <c r="S108" s="415">
        <f>IF(S$4="X",'LI 3M - LGS'!S73,0)</f>
        <v>2212.8372788791571</v>
      </c>
      <c r="T108" s="415">
        <f>IF(T$4="X",'LI 3M - LGS'!T73,0)</f>
        <v>4038.25633882685</v>
      </c>
      <c r="U108" s="415">
        <f>IF(U$4="X",'LI 3M - LGS'!U73,0)</f>
        <v>4877.4645855606786</v>
      </c>
      <c r="V108" s="433">
        <f>IF(V$4="X",'LI 3M - LGS'!V73,0)</f>
        <v>4196.9241062963083</v>
      </c>
      <c r="W108" s="433">
        <f>IF(W$4="X",'LI 3M - LGS'!W73,0)</f>
        <v>3583.0823637478602</v>
      </c>
      <c r="X108" s="433">
        <f>IF(X$4="X",'LI 3M - LGS'!X73,0)</f>
        <v>2029.3188280731397</v>
      </c>
      <c r="Y108" s="433">
        <f>IF(Y$4="X",'LI 3M - LGS'!Y73,0)</f>
        <v>1635.8059812289089</v>
      </c>
      <c r="Z108" s="433">
        <f>IF(Z$4="X",'LI 3M - LGS'!Z73,0)</f>
        <v>1695.8241915559022</v>
      </c>
      <c r="AA108" s="433">
        <f>IF(AA$4="X",'LI 3M - LGS'!AA73,0)</f>
        <v>1827.4295807531353</v>
      </c>
      <c r="AB108" s="433">
        <f>IF(AB$4="X",'LI 3M - LGS'!AB73,0)</f>
        <v>1420.0977934220812</v>
      </c>
      <c r="AC108" s="433">
        <f>IF(AC$4="X",'LI 3M - LGS'!AC73,0)</f>
        <v>1571.5377633853204</v>
      </c>
      <c r="AD108" s="433">
        <f>IF(AD$4="X",'LI 3M - LGS'!AD73,0)</f>
        <v>1648.5676784020723</v>
      </c>
      <c r="AE108" s="433">
        <f>IF(AE$4="X",'LI 3M - LGS'!AE73,0)</f>
        <v>2212.8372788791571</v>
      </c>
      <c r="AF108" s="433">
        <f>IF(AF$4="X",'LI 3M - LGS'!AF73,0)</f>
        <v>4038.25633882685</v>
      </c>
      <c r="AG108" s="433">
        <f>IF(AG$4="X",'LI 3M - LGS'!AG73,0)</f>
        <v>0</v>
      </c>
      <c r="AH108" s="433">
        <f>IF(AH$4="X",'LI 3M - LGS'!AH73,0)</f>
        <v>0</v>
      </c>
      <c r="AI108" s="433">
        <f>IF(AI$4="X",'LI 3M - LGS'!AI73,0)</f>
        <v>0</v>
      </c>
      <c r="AJ108" s="433">
        <f>IF(AJ$4="X",'LI 3M - LGS'!AJ73,0)</f>
        <v>0</v>
      </c>
      <c r="AK108" s="433">
        <f>IF(AK$4="X",'LI 3M - LGS'!AK73,0)</f>
        <v>0</v>
      </c>
      <c r="AL108" s="433">
        <f>IF(AL$4="X",'LI 3M - LGS'!AL73,0)</f>
        <v>0</v>
      </c>
      <c r="AM108" s="433">
        <f>IF(AM$4="X",'LI 3M - LGS'!AM73,0)</f>
        <v>0</v>
      </c>
      <c r="AN108" s="433">
        <f>IF(AN$4="X",'LI 3M - LGS'!AN73,0)</f>
        <v>0</v>
      </c>
      <c r="AO108" s="433">
        <f>IF(AO$4="X",'LI 3M - LGS'!AO73,0)</f>
        <v>0</v>
      </c>
      <c r="AP108" s="433">
        <f>IF(AP$4="X",'LI 3M - LGS'!AP73,0)</f>
        <v>0</v>
      </c>
      <c r="AQ108" s="433">
        <f>IF(AQ$4="X",'LI 3M - LGS'!AQ73,0)</f>
        <v>0</v>
      </c>
      <c r="AR108" s="433">
        <f>IF(AR$4="X",'LI 3M - LGS'!AR73,0)</f>
        <v>0</v>
      </c>
      <c r="AS108" s="433">
        <f>IF(AS$4="X",'LI 3M - LGS'!AS73,0)</f>
        <v>0</v>
      </c>
      <c r="AT108" s="433">
        <f>IF(AT$4="X",'LI 3M - LGS'!AT73,0)</f>
        <v>0</v>
      </c>
      <c r="AU108" s="433">
        <f>IF(AU$4="X",'LI 3M - LGS'!AU73,0)</f>
        <v>0</v>
      </c>
      <c r="AV108" s="433">
        <f>IF(AV$4="X",'LI 3M - LGS'!AV73,0)</f>
        <v>0</v>
      </c>
      <c r="AW108" s="433">
        <f>IF(AW$4="X",'LI 3M - LGS'!AW73,0)</f>
        <v>0</v>
      </c>
      <c r="AX108" s="433">
        <f>IF(AX$4="X",'LI 3M - LGS'!AX73,0)</f>
        <v>0</v>
      </c>
      <c r="AY108" s="433">
        <f>IF(AY$4="X",'LI 3M - LGS'!AY73,0)</f>
        <v>0</v>
      </c>
    </row>
    <row r="109" spans="2:51" x14ac:dyDescent="0.25">
      <c r="B109" s="49" t="s">
        <v>32</v>
      </c>
      <c r="C109" s="415">
        <f>IF(C$4="X",'LI 4M - SPS'!C73,0)</f>
        <v>0</v>
      </c>
      <c r="D109" s="415">
        <f>IF(D$4="X",'LI 4M - SPS'!D73,0)</f>
        <v>0</v>
      </c>
      <c r="E109" s="415">
        <f>IF(E$4="X",'LI 4M - SPS'!E73,0)</f>
        <v>0</v>
      </c>
      <c r="F109" s="415">
        <f>IF(F$4="X",'LI 4M - SPS'!F73,0)</f>
        <v>0</v>
      </c>
      <c r="G109" s="415">
        <f>IF(G$4="X",'LI 4M - SPS'!G73,0)</f>
        <v>0</v>
      </c>
      <c r="H109" s="415">
        <f>IF(H$4="X",'LI 4M - SPS'!H73,0)</f>
        <v>0</v>
      </c>
      <c r="I109" s="415">
        <f>IF(I$4="X",'LI 4M - SPS'!I73,0)</f>
        <v>0</v>
      </c>
      <c r="J109" s="415">
        <f>IF(J$4="X",'LI 4M - SPS'!J73,0)</f>
        <v>0</v>
      </c>
      <c r="K109" s="415">
        <f>IF(K$4="X",'LI 4M - SPS'!K73,0)</f>
        <v>0</v>
      </c>
      <c r="L109" s="415">
        <f>IF(L$4="X",'LI 4M - SPS'!L73,0)</f>
        <v>0</v>
      </c>
      <c r="M109" s="415">
        <f>IF(M$4="X",'LI 4M - SPS'!M73,0)</f>
        <v>0</v>
      </c>
      <c r="N109" s="415">
        <f>IF(N$4="X",'LI 4M - SPS'!N73,0)</f>
        <v>0</v>
      </c>
      <c r="O109" s="415">
        <f>IF(O$4="X",'LI 4M - SPS'!O73,0)</f>
        <v>0</v>
      </c>
      <c r="P109" s="415">
        <f>IF(P$4="X",'LI 4M - SPS'!P73,0)</f>
        <v>0</v>
      </c>
      <c r="Q109" s="415">
        <f>IF(Q$4="X",'LI 4M - SPS'!Q73,0)</f>
        <v>0</v>
      </c>
      <c r="R109" s="415">
        <f>IF(R$4="X",'LI 4M - SPS'!R73,0)</f>
        <v>0</v>
      </c>
      <c r="S109" s="415">
        <f>IF(S$4="X",'LI 4M - SPS'!S73,0)</f>
        <v>0</v>
      </c>
      <c r="T109" s="415">
        <f>IF(T$4="X",'LI 4M - SPS'!T73,0)</f>
        <v>0</v>
      </c>
      <c r="U109" s="415">
        <f>IF(U$4="X",'LI 4M - SPS'!U73,0)</f>
        <v>0</v>
      </c>
      <c r="V109" s="433">
        <f>IF(V$4="X",'LI 4M - SPS'!V73,0)</f>
        <v>0</v>
      </c>
      <c r="W109" s="433">
        <f>IF(W$4="X",'LI 4M - SPS'!W73,0)</f>
        <v>0</v>
      </c>
      <c r="X109" s="433">
        <f>IF(X$4="X",'LI 4M - SPS'!X73,0)</f>
        <v>0</v>
      </c>
      <c r="Y109" s="433">
        <f>IF(Y$4="X",'LI 4M - SPS'!Y73,0)</f>
        <v>0</v>
      </c>
      <c r="Z109" s="433">
        <f>IF(Z$4="X",'LI 4M - SPS'!Z73,0)</f>
        <v>0</v>
      </c>
      <c r="AA109" s="433">
        <f>IF(AA$4="X",'LI 4M - SPS'!AA73,0)</f>
        <v>0</v>
      </c>
      <c r="AB109" s="433">
        <f>IF(AB$4="X",'LI 4M - SPS'!AB73,0)</f>
        <v>0</v>
      </c>
      <c r="AC109" s="433">
        <f>IF(AC$4="X",'LI 4M - SPS'!AC73,0)</f>
        <v>0</v>
      </c>
      <c r="AD109" s="433">
        <f>IF(AD$4="X",'LI 4M - SPS'!AD73,0)</f>
        <v>0</v>
      </c>
      <c r="AE109" s="433">
        <f>IF(AE$4="X",'LI 4M - SPS'!AE73,0)</f>
        <v>0</v>
      </c>
      <c r="AF109" s="433">
        <f>IF(AF$4="X",'LI 4M - SPS'!AF73,0)</f>
        <v>0</v>
      </c>
      <c r="AG109" s="433">
        <f>IF(AG$4="X",'LI 4M - SPS'!AG73,0)</f>
        <v>0</v>
      </c>
      <c r="AH109" s="433">
        <f>IF(AH$4="X",'LI 4M - SPS'!AH73,0)</f>
        <v>0</v>
      </c>
      <c r="AI109" s="433">
        <f>IF(AI$4="X",'LI 4M - SPS'!AI73,0)</f>
        <v>0</v>
      </c>
      <c r="AJ109" s="433">
        <f>IF(AJ$4="X",'LI 4M - SPS'!AJ73,0)</f>
        <v>0</v>
      </c>
      <c r="AK109" s="433">
        <f>IF(AK$4="X",'LI 4M - SPS'!AK73,0)</f>
        <v>0</v>
      </c>
      <c r="AL109" s="433">
        <f>IF(AL$4="X",'LI 4M - SPS'!AL73,0)</f>
        <v>0</v>
      </c>
      <c r="AM109" s="433">
        <f>IF(AM$4="X",'LI 4M - SPS'!AM73,0)</f>
        <v>0</v>
      </c>
      <c r="AN109" s="433">
        <f>IF(AN$4="X",'LI 4M - SPS'!AN73,0)</f>
        <v>0</v>
      </c>
      <c r="AO109" s="433">
        <f>IF(AO$4="X",'LI 4M - SPS'!AO73,0)</f>
        <v>0</v>
      </c>
      <c r="AP109" s="433">
        <f>IF(AP$4="X",'LI 4M - SPS'!AP73,0)</f>
        <v>0</v>
      </c>
      <c r="AQ109" s="433">
        <f>IF(AQ$4="X",'LI 4M - SPS'!AQ73,0)</f>
        <v>0</v>
      </c>
      <c r="AR109" s="433">
        <f>IF(AR$4="X",'LI 4M - SPS'!AR73,0)</f>
        <v>0</v>
      </c>
      <c r="AS109" s="433">
        <f>IF(AS$4="X",'LI 4M - SPS'!AS73,0)</f>
        <v>0</v>
      </c>
      <c r="AT109" s="433">
        <f>IF(AT$4="X",'LI 4M - SPS'!AT73,0)</f>
        <v>0</v>
      </c>
      <c r="AU109" s="433">
        <f>IF(AU$4="X",'LI 4M - SPS'!AU73,0)</f>
        <v>0</v>
      </c>
      <c r="AV109" s="433">
        <f>IF(AV$4="X",'LI 4M - SPS'!AV73,0)</f>
        <v>0</v>
      </c>
      <c r="AW109" s="433">
        <f>IF(AW$4="X",'LI 4M - SPS'!AW73,0)</f>
        <v>0</v>
      </c>
      <c r="AX109" s="433">
        <f>IF(AX$4="X",'LI 4M - SPS'!AX73,0)</f>
        <v>0</v>
      </c>
      <c r="AY109" s="433">
        <f>IF(AY$4="X",'LI 4M - SPS'!AY73,0)</f>
        <v>0</v>
      </c>
    </row>
    <row r="110" spans="2:51" ht="15.75" thickBot="1" x14ac:dyDescent="0.3">
      <c r="B110" s="29" t="s">
        <v>33</v>
      </c>
      <c r="C110" s="416">
        <f>IF(C$4="X",'LI 11M - LPS'!C73,0)</f>
        <v>0</v>
      </c>
      <c r="D110" s="416">
        <f>IF(D$4="X",'LI 11M - LPS'!D73,0)</f>
        <v>0</v>
      </c>
      <c r="E110" s="416">
        <f>IF(E$4="X",'LI 11M - LPS'!E73,0)</f>
        <v>0</v>
      </c>
      <c r="F110" s="416">
        <f>IF(F$4="X",'LI 11M - LPS'!F73,0)</f>
        <v>0</v>
      </c>
      <c r="G110" s="416">
        <f>IF(G$4="X",'LI 11M - LPS'!G73,0)</f>
        <v>0</v>
      </c>
      <c r="H110" s="416">
        <f>IF(H$4="X",'LI 11M - LPS'!H73,0)</f>
        <v>0</v>
      </c>
      <c r="I110" s="416">
        <f>IF(I$4="X",'LI 11M - LPS'!I73,0)</f>
        <v>0</v>
      </c>
      <c r="J110" s="416">
        <f>IF(J$4="X",'LI 11M - LPS'!J73,0)</f>
        <v>0</v>
      </c>
      <c r="K110" s="416">
        <f>IF(K$4="X",'LI 11M - LPS'!K73,0)</f>
        <v>0</v>
      </c>
      <c r="L110" s="416">
        <f>IF(L$4="X",'LI 11M - LPS'!L73,0)</f>
        <v>0</v>
      </c>
      <c r="M110" s="416">
        <f>IF(M$4="X",'LI 11M - LPS'!M73,0)</f>
        <v>0</v>
      </c>
      <c r="N110" s="416">
        <f>IF(N$4="X",'LI 11M - LPS'!N73,0)</f>
        <v>0</v>
      </c>
      <c r="O110" s="416">
        <f>IF(O$4="X",'LI 11M - LPS'!O73,0)</f>
        <v>0</v>
      </c>
      <c r="P110" s="416">
        <f>IF(P$4="X",'LI 11M - LPS'!P73,0)</f>
        <v>0</v>
      </c>
      <c r="Q110" s="416">
        <f>IF(Q$4="X",'LI 11M - LPS'!Q73,0)</f>
        <v>0</v>
      </c>
      <c r="R110" s="416">
        <f>IF(R$4="X",'LI 11M - LPS'!R73,0)</f>
        <v>0</v>
      </c>
      <c r="S110" s="416">
        <f>IF(S$4="X",'LI 11M - LPS'!S73,0)</f>
        <v>0</v>
      </c>
      <c r="T110" s="416">
        <f>IF(T$4="X",'LI 11M - LPS'!T73,0)</f>
        <v>0</v>
      </c>
      <c r="U110" s="416">
        <f>IF(U$4="X",'LI 11M - LPS'!U73,0)</f>
        <v>0</v>
      </c>
      <c r="V110" s="436">
        <f>IF(V$4="X",'LI 11M - LPS'!V73,0)</f>
        <v>0</v>
      </c>
      <c r="W110" s="436">
        <f>IF(W$4="X",'LI 11M - LPS'!W73,0)</f>
        <v>0</v>
      </c>
      <c r="X110" s="436">
        <f>IF(X$4="X",'LI 11M - LPS'!X73,0)</f>
        <v>0</v>
      </c>
      <c r="Y110" s="436">
        <f>IF(Y$4="X",'LI 11M - LPS'!Y73,0)</f>
        <v>0</v>
      </c>
      <c r="Z110" s="436">
        <f>IF(Z$4="X",'LI 11M - LPS'!Z73,0)</f>
        <v>0</v>
      </c>
      <c r="AA110" s="436">
        <f>IF(AA$4="X",'LI 11M - LPS'!AA73,0)</f>
        <v>0</v>
      </c>
      <c r="AB110" s="436">
        <f>IF(AB$4="X",'LI 11M - LPS'!AB73,0)</f>
        <v>0</v>
      </c>
      <c r="AC110" s="436">
        <f>IF(AC$4="X",'LI 11M - LPS'!AC73,0)</f>
        <v>0</v>
      </c>
      <c r="AD110" s="436">
        <f>IF(AD$4="X",'LI 11M - LPS'!AD73,0)</f>
        <v>0</v>
      </c>
      <c r="AE110" s="436">
        <f>IF(AE$4="X",'LI 11M - LPS'!AE73,0)</f>
        <v>0</v>
      </c>
      <c r="AF110" s="436">
        <f>IF(AF$4="X",'LI 11M - LPS'!AF73,0)</f>
        <v>0</v>
      </c>
      <c r="AG110" s="436">
        <f>IF(AG$4="X",'LI 11M - LPS'!AG73,0)</f>
        <v>0</v>
      </c>
      <c r="AH110" s="436">
        <f>IF(AH$4="X",'LI 11M - LPS'!AH73,0)</f>
        <v>0</v>
      </c>
      <c r="AI110" s="436">
        <f>IF(AI$4="X",'LI 11M - LPS'!AI73,0)</f>
        <v>0</v>
      </c>
      <c r="AJ110" s="436">
        <f>IF(AJ$4="X",'LI 11M - LPS'!AJ73,0)</f>
        <v>0</v>
      </c>
      <c r="AK110" s="436">
        <f>IF(AK$4="X",'LI 11M - LPS'!AK73,0)</f>
        <v>0</v>
      </c>
      <c r="AL110" s="436">
        <f>IF(AL$4="X",'LI 11M - LPS'!AL73,0)</f>
        <v>0</v>
      </c>
      <c r="AM110" s="436">
        <f>IF(AM$4="X",'LI 11M - LPS'!AM73,0)</f>
        <v>0</v>
      </c>
      <c r="AN110" s="436">
        <f>IF(AN$4="X",'LI 11M - LPS'!AN73,0)</f>
        <v>0</v>
      </c>
      <c r="AO110" s="436">
        <f>IF(AO$4="X",'LI 11M - LPS'!AO73,0)</f>
        <v>0</v>
      </c>
      <c r="AP110" s="436">
        <f>IF(AP$4="X",'LI 11M - LPS'!AP73,0)</f>
        <v>0</v>
      </c>
      <c r="AQ110" s="436">
        <f>IF(AQ$4="X",'LI 11M - LPS'!AQ73,0)</f>
        <v>0</v>
      </c>
      <c r="AR110" s="436">
        <f>IF(AR$4="X",'LI 11M - LPS'!AR73,0)</f>
        <v>0</v>
      </c>
      <c r="AS110" s="436">
        <f>IF(AS$4="X",'LI 11M - LPS'!AS73,0)</f>
        <v>0</v>
      </c>
      <c r="AT110" s="436">
        <f>IF(AT$4="X",'LI 11M - LPS'!AT73,0)</f>
        <v>0</v>
      </c>
      <c r="AU110" s="436">
        <f>IF(AU$4="X",'LI 11M - LPS'!AU73,0)</f>
        <v>0</v>
      </c>
      <c r="AV110" s="436">
        <f>IF(AV$4="X",'LI 11M - LPS'!AV73,0)</f>
        <v>0</v>
      </c>
      <c r="AW110" s="436">
        <f>IF(AW$4="X",'LI 11M - LPS'!AW73,0)</f>
        <v>0</v>
      </c>
      <c r="AX110" s="436">
        <f>IF(AX$4="X",'LI 11M - LPS'!AX73,0)</f>
        <v>0</v>
      </c>
      <c r="AY110" s="436">
        <f>IF(AY$4="X",'LI 11M - LPS'!AY73,0)</f>
        <v>0</v>
      </c>
    </row>
    <row r="111" spans="2:51" s="1" customFormat="1" ht="15.75" thickBot="1" x14ac:dyDescent="0.3">
      <c r="B111" s="50" t="s">
        <v>34</v>
      </c>
      <c r="C111" s="417">
        <f>SUM(C106:C110)</f>
        <v>1911.1669680702134</v>
      </c>
      <c r="D111" s="418">
        <f t="shared" ref="D111:K111" si="126">SUM(D106:D110)</f>
        <v>4432.5587768382175</v>
      </c>
      <c r="E111" s="418">
        <f t="shared" si="126"/>
        <v>5527.7543393661399</v>
      </c>
      <c r="F111" s="418">
        <f t="shared" si="126"/>
        <v>4719.8095277403063</v>
      </c>
      <c r="G111" s="418">
        <f t="shared" si="126"/>
        <v>5680.5531960151075</v>
      </c>
      <c r="H111" s="418">
        <f t="shared" ref="H111:J111" si="127">SUM(H106:H110)</f>
        <v>18737.736014336511</v>
      </c>
      <c r="I111" s="418">
        <f t="shared" si="127"/>
        <v>32995.92998924353</v>
      </c>
      <c r="J111" s="418">
        <f t="shared" si="127"/>
        <v>40723.749859771822</v>
      </c>
      <c r="K111" s="418">
        <f t="shared" si="126"/>
        <v>35527.423288749669</v>
      </c>
      <c r="L111" s="418">
        <f t="shared" ref="L111:AY111" si="128">SUM(L106:L110)</f>
        <v>20255.626358167076</v>
      </c>
      <c r="M111" s="418">
        <f t="shared" si="128"/>
        <v>29950.676956600419</v>
      </c>
      <c r="N111" s="418">
        <f t="shared" si="128"/>
        <v>47571.370704886249</v>
      </c>
      <c r="O111" s="418">
        <f t="shared" si="128"/>
        <v>52453.11426021831</v>
      </c>
      <c r="P111" s="418">
        <f t="shared" si="128"/>
        <v>45421.010442854131</v>
      </c>
      <c r="Q111" s="418">
        <f t="shared" si="128"/>
        <v>36326.228358395791</v>
      </c>
      <c r="R111" s="418">
        <f t="shared" si="128"/>
        <v>25685.691256069898</v>
      </c>
      <c r="S111" s="418">
        <f t="shared" si="128"/>
        <v>23954.138551746943</v>
      </c>
      <c r="T111" s="418">
        <f t="shared" si="128"/>
        <v>61267.681292486479</v>
      </c>
      <c r="U111" s="418">
        <f t="shared" si="128"/>
        <v>73043.885751880327</v>
      </c>
      <c r="V111" s="143">
        <f t="shared" si="128"/>
        <v>69962.306760585416</v>
      </c>
      <c r="W111" s="143">
        <f t="shared" si="128"/>
        <v>51307.458342146296</v>
      </c>
      <c r="X111" s="143">
        <f t="shared" si="128"/>
        <v>26452.687358227678</v>
      </c>
      <c r="Y111" s="143">
        <f t="shared" si="128"/>
        <v>34880.151705523356</v>
      </c>
      <c r="Z111" s="143">
        <f t="shared" si="128"/>
        <v>48458.277843082062</v>
      </c>
      <c r="AA111" s="143">
        <f t="shared" si="128"/>
        <v>48831.612305276649</v>
      </c>
      <c r="AB111" s="143">
        <f t="shared" si="128"/>
        <v>41601.97680945645</v>
      </c>
      <c r="AC111" s="143">
        <f t="shared" si="128"/>
        <v>36326.228358395791</v>
      </c>
      <c r="AD111" s="143">
        <f t="shared" si="128"/>
        <v>25685.691256069898</v>
      </c>
      <c r="AE111" s="143">
        <f t="shared" si="128"/>
        <v>23954.138551746943</v>
      </c>
      <c r="AF111" s="143">
        <f t="shared" si="128"/>
        <v>61267.681292486479</v>
      </c>
      <c r="AG111" s="143">
        <f t="shared" si="128"/>
        <v>0</v>
      </c>
      <c r="AH111" s="143">
        <f t="shared" si="128"/>
        <v>0</v>
      </c>
      <c r="AI111" s="143">
        <f t="shared" si="128"/>
        <v>0</v>
      </c>
      <c r="AJ111" s="143">
        <f t="shared" si="128"/>
        <v>0</v>
      </c>
      <c r="AK111" s="143">
        <f t="shared" si="128"/>
        <v>0</v>
      </c>
      <c r="AL111" s="143">
        <f t="shared" si="128"/>
        <v>0</v>
      </c>
      <c r="AM111" s="143">
        <f t="shared" si="128"/>
        <v>0</v>
      </c>
      <c r="AN111" s="143">
        <f t="shared" si="128"/>
        <v>0</v>
      </c>
      <c r="AO111" s="143">
        <f t="shared" si="128"/>
        <v>0</v>
      </c>
      <c r="AP111" s="143">
        <f t="shared" si="128"/>
        <v>0</v>
      </c>
      <c r="AQ111" s="143">
        <f t="shared" si="128"/>
        <v>0</v>
      </c>
      <c r="AR111" s="143">
        <f t="shared" si="128"/>
        <v>0</v>
      </c>
      <c r="AS111" s="143">
        <f t="shared" si="128"/>
        <v>0</v>
      </c>
      <c r="AT111" s="143">
        <f t="shared" si="128"/>
        <v>0</v>
      </c>
      <c r="AU111" s="143">
        <f t="shared" si="128"/>
        <v>0</v>
      </c>
      <c r="AV111" s="143">
        <f t="shared" si="128"/>
        <v>0</v>
      </c>
      <c r="AW111" s="143">
        <f t="shared" si="128"/>
        <v>0</v>
      </c>
      <c r="AX111" s="143">
        <f t="shared" si="128"/>
        <v>0</v>
      </c>
      <c r="AY111" s="143">
        <f t="shared" si="128"/>
        <v>0</v>
      </c>
    </row>
    <row r="113" spans="1:52" x14ac:dyDescent="0.25">
      <c r="A113" s="508" t="s">
        <v>99</v>
      </c>
      <c r="B113" s="508"/>
      <c r="C113" s="169" t="s">
        <v>181</v>
      </c>
      <c r="N113" s="387" t="s">
        <v>237</v>
      </c>
      <c r="O113" s="315">
        <v>135456.23070097214</v>
      </c>
      <c r="P113" s="315"/>
    </row>
    <row r="114" spans="1:52" ht="15.75" thickBot="1" x14ac:dyDescent="0.3">
      <c r="A114" s="508"/>
      <c r="B114" s="508"/>
      <c r="R114" s="413"/>
      <c r="S114" s="413"/>
      <c r="T114" s="413"/>
      <c r="U114" s="426" t="s">
        <v>252</v>
      </c>
    </row>
    <row r="115" spans="1:52" ht="15.75" thickBot="1" x14ac:dyDescent="0.3">
      <c r="B115" s="47" t="s">
        <v>35</v>
      </c>
      <c r="C115" s="44">
        <f>C89</f>
        <v>44197</v>
      </c>
      <c r="D115" s="44">
        <f t="shared" ref="D115:AY115" si="129">D89</f>
        <v>44228</v>
      </c>
      <c r="E115" s="44">
        <f t="shared" si="129"/>
        <v>44256</v>
      </c>
      <c r="F115" s="44">
        <f t="shared" si="129"/>
        <v>44287</v>
      </c>
      <c r="G115" s="44">
        <f t="shared" si="129"/>
        <v>44317</v>
      </c>
      <c r="H115" s="44">
        <f t="shared" si="129"/>
        <v>44348</v>
      </c>
      <c r="I115" s="44">
        <f t="shared" si="129"/>
        <v>44378</v>
      </c>
      <c r="J115" s="44">
        <f t="shared" si="129"/>
        <v>44409</v>
      </c>
      <c r="K115" s="44">
        <f t="shared" si="129"/>
        <v>44440</v>
      </c>
      <c r="L115" s="44">
        <f t="shared" si="129"/>
        <v>44470</v>
      </c>
      <c r="M115" s="44">
        <f t="shared" si="129"/>
        <v>44501</v>
      </c>
      <c r="N115" s="44">
        <f t="shared" si="129"/>
        <v>44531</v>
      </c>
      <c r="O115" s="44">
        <f t="shared" si="129"/>
        <v>44562</v>
      </c>
      <c r="P115" s="44">
        <f t="shared" si="129"/>
        <v>44593</v>
      </c>
      <c r="Q115" s="44">
        <f t="shared" si="129"/>
        <v>44621</v>
      </c>
      <c r="R115" s="44">
        <f t="shared" si="129"/>
        <v>44652</v>
      </c>
      <c r="S115" s="44">
        <f t="shared" si="129"/>
        <v>44682</v>
      </c>
      <c r="T115" s="44">
        <f t="shared" si="129"/>
        <v>44713</v>
      </c>
      <c r="U115" s="44">
        <f t="shared" si="129"/>
        <v>44743</v>
      </c>
      <c r="V115" s="414">
        <f t="shared" si="129"/>
        <v>44774</v>
      </c>
      <c r="W115" s="414">
        <f t="shared" si="129"/>
        <v>44805</v>
      </c>
      <c r="X115" s="414">
        <f t="shared" si="129"/>
        <v>44835</v>
      </c>
      <c r="Y115" s="414">
        <f t="shared" si="129"/>
        <v>44866</v>
      </c>
      <c r="Z115" s="414">
        <f t="shared" si="129"/>
        <v>44896</v>
      </c>
      <c r="AA115" s="414">
        <f t="shared" si="129"/>
        <v>44927</v>
      </c>
      <c r="AB115" s="414">
        <f t="shared" si="129"/>
        <v>44958</v>
      </c>
      <c r="AC115" s="414">
        <f t="shared" si="129"/>
        <v>44986</v>
      </c>
      <c r="AD115" s="414">
        <f t="shared" si="129"/>
        <v>45017</v>
      </c>
      <c r="AE115" s="414">
        <f t="shared" si="129"/>
        <v>45047</v>
      </c>
      <c r="AF115" s="414">
        <f t="shared" si="129"/>
        <v>45078</v>
      </c>
      <c r="AG115" s="414">
        <f t="shared" si="129"/>
        <v>45108</v>
      </c>
      <c r="AH115" s="414">
        <f t="shared" si="129"/>
        <v>45139</v>
      </c>
      <c r="AI115" s="414">
        <f t="shared" si="129"/>
        <v>45170</v>
      </c>
      <c r="AJ115" s="414">
        <f t="shared" si="129"/>
        <v>45200</v>
      </c>
      <c r="AK115" s="414">
        <f t="shared" si="129"/>
        <v>45231</v>
      </c>
      <c r="AL115" s="414">
        <f t="shared" si="129"/>
        <v>45261</v>
      </c>
      <c r="AM115" s="414">
        <f t="shared" si="129"/>
        <v>45292</v>
      </c>
      <c r="AN115" s="414">
        <f t="shared" si="129"/>
        <v>45323</v>
      </c>
      <c r="AO115" s="414">
        <f t="shared" si="129"/>
        <v>45352</v>
      </c>
      <c r="AP115" s="414">
        <f t="shared" si="129"/>
        <v>45383</v>
      </c>
      <c r="AQ115" s="414">
        <f t="shared" si="129"/>
        <v>45413</v>
      </c>
      <c r="AR115" s="414">
        <f t="shared" si="129"/>
        <v>45444</v>
      </c>
      <c r="AS115" s="414">
        <f t="shared" si="129"/>
        <v>45474</v>
      </c>
      <c r="AT115" s="414">
        <f t="shared" si="129"/>
        <v>45505</v>
      </c>
      <c r="AU115" s="414">
        <f t="shared" si="129"/>
        <v>45536</v>
      </c>
      <c r="AV115" s="414">
        <f t="shared" si="129"/>
        <v>45566</v>
      </c>
      <c r="AW115" s="414">
        <f t="shared" si="129"/>
        <v>45597</v>
      </c>
      <c r="AX115" s="414">
        <f t="shared" si="129"/>
        <v>45627</v>
      </c>
      <c r="AY115" s="414">
        <f t="shared" si="129"/>
        <v>45658</v>
      </c>
      <c r="AZ115" s="40"/>
    </row>
    <row r="116" spans="1:52" x14ac:dyDescent="0.25">
      <c r="B116" s="48" t="s">
        <v>29</v>
      </c>
      <c r="C116" s="45">
        <f t="shared" ref="C116:AY119" si="130">IF(C$4="X",C124+C132,0)</f>
        <v>7629.7639694713116</v>
      </c>
      <c r="D116" s="45">
        <f t="shared" si="130"/>
        <v>34087.932715745759</v>
      </c>
      <c r="E116" s="45">
        <f t="shared" si="130"/>
        <v>75177.211021885989</v>
      </c>
      <c r="F116" s="45">
        <f t="shared" si="130"/>
        <v>93469.066582768137</v>
      </c>
      <c r="G116" s="45">
        <f t="shared" si="130"/>
        <v>132805.24242535149</v>
      </c>
      <c r="H116" s="45">
        <f t="shared" si="130"/>
        <v>494210.75193523237</v>
      </c>
      <c r="I116" s="45">
        <f t="shared" si="130"/>
        <v>751310.81418555125</v>
      </c>
      <c r="J116" s="45">
        <f t="shared" si="130"/>
        <v>881045.45518200775</v>
      </c>
      <c r="K116" s="45">
        <f t="shared" si="130"/>
        <v>692802.65148279408</v>
      </c>
      <c r="L116" s="45">
        <f t="shared" si="130"/>
        <v>274264.96498394699</v>
      </c>
      <c r="M116" s="45">
        <f t="shared" si="130"/>
        <v>367095.14877899364</v>
      </c>
      <c r="N116" s="45">
        <f t="shared" si="130"/>
        <v>541416.54357409023</v>
      </c>
      <c r="O116" s="45">
        <f t="shared" si="130"/>
        <v>620781.88297978963</v>
      </c>
      <c r="P116" s="45">
        <f t="shared" si="130"/>
        <v>550513.43411261507</v>
      </c>
      <c r="Q116" s="45">
        <f t="shared" si="130"/>
        <v>472375.80086944671</v>
      </c>
      <c r="R116" s="45">
        <f t="shared" si="130"/>
        <v>412018.44361408113</v>
      </c>
      <c r="S116" s="45">
        <f t="shared" si="130"/>
        <v>449133.2856969951</v>
      </c>
      <c r="T116" s="45">
        <f t="shared" si="130"/>
        <v>1283757.8898178262</v>
      </c>
      <c r="U116" s="45">
        <f t="shared" si="130"/>
        <v>1519233.3425103191</v>
      </c>
      <c r="V116" s="415">
        <f t="shared" si="130"/>
        <v>0</v>
      </c>
      <c r="W116" s="415">
        <f t="shared" si="130"/>
        <v>0</v>
      </c>
      <c r="X116" s="415">
        <f t="shared" si="130"/>
        <v>0</v>
      </c>
      <c r="Y116" s="415">
        <f t="shared" si="130"/>
        <v>0</v>
      </c>
      <c r="Z116" s="415">
        <f t="shared" si="130"/>
        <v>0</v>
      </c>
      <c r="AA116" s="415">
        <f t="shared" si="130"/>
        <v>0</v>
      </c>
      <c r="AB116" s="415">
        <f t="shared" si="130"/>
        <v>0</v>
      </c>
      <c r="AC116" s="415">
        <f t="shared" si="130"/>
        <v>0</v>
      </c>
      <c r="AD116" s="415">
        <f t="shared" si="130"/>
        <v>0</v>
      </c>
      <c r="AE116" s="415">
        <f t="shared" si="130"/>
        <v>0</v>
      </c>
      <c r="AF116" s="415">
        <f t="shared" si="130"/>
        <v>0</v>
      </c>
      <c r="AG116" s="415">
        <f t="shared" si="130"/>
        <v>0</v>
      </c>
      <c r="AH116" s="415">
        <f t="shared" si="130"/>
        <v>0</v>
      </c>
      <c r="AI116" s="415">
        <f t="shared" si="130"/>
        <v>0</v>
      </c>
      <c r="AJ116" s="415">
        <f t="shared" si="130"/>
        <v>0</v>
      </c>
      <c r="AK116" s="415">
        <f t="shared" si="130"/>
        <v>0</v>
      </c>
      <c r="AL116" s="415">
        <f t="shared" si="130"/>
        <v>0</v>
      </c>
      <c r="AM116" s="415">
        <f t="shared" si="130"/>
        <v>0</v>
      </c>
      <c r="AN116" s="415">
        <f t="shared" si="130"/>
        <v>0</v>
      </c>
      <c r="AO116" s="415">
        <f t="shared" si="130"/>
        <v>0</v>
      </c>
      <c r="AP116" s="415">
        <f t="shared" si="130"/>
        <v>0</v>
      </c>
      <c r="AQ116" s="415">
        <f t="shared" si="130"/>
        <v>0</v>
      </c>
      <c r="AR116" s="415">
        <f t="shared" si="130"/>
        <v>0</v>
      </c>
      <c r="AS116" s="415">
        <f t="shared" si="130"/>
        <v>0</v>
      </c>
      <c r="AT116" s="415">
        <f t="shared" si="130"/>
        <v>0</v>
      </c>
      <c r="AU116" s="415">
        <f t="shared" si="130"/>
        <v>0</v>
      </c>
      <c r="AV116" s="415">
        <f t="shared" si="130"/>
        <v>0</v>
      </c>
      <c r="AW116" s="415">
        <f t="shared" si="130"/>
        <v>0</v>
      </c>
      <c r="AX116" s="415">
        <f t="shared" si="130"/>
        <v>0</v>
      </c>
      <c r="AY116" s="415">
        <f t="shared" si="130"/>
        <v>0</v>
      </c>
    </row>
    <row r="117" spans="1:52" x14ac:dyDescent="0.25">
      <c r="B117" s="49" t="s">
        <v>30</v>
      </c>
      <c r="C117" s="45">
        <f t="shared" si="130"/>
        <v>154.89239588556262</v>
      </c>
      <c r="D117" s="45">
        <f t="shared" si="130"/>
        <v>2559.5526385860808</v>
      </c>
      <c r="E117" s="45">
        <f t="shared" si="130"/>
        <v>13289.560581560097</v>
      </c>
      <c r="F117" s="45">
        <f t="shared" si="130"/>
        <v>24925.602545806727</v>
      </c>
      <c r="G117" s="45">
        <f t="shared" si="130"/>
        <v>44002.199068135305</v>
      </c>
      <c r="H117" s="45">
        <f t="shared" si="130"/>
        <v>80252.935884623861</v>
      </c>
      <c r="I117" s="45">
        <f t="shared" si="130"/>
        <v>124516.69984148962</v>
      </c>
      <c r="J117" s="45">
        <f t="shared" si="130"/>
        <v>118981.96799608239</v>
      </c>
      <c r="K117" s="45">
        <f t="shared" si="130"/>
        <v>113528.03665641122</v>
      </c>
      <c r="L117" s="45">
        <f t="shared" si="130"/>
        <v>91402.177012443397</v>
      </c>
      <c r="M117" s="45">
        <f t="shared" si="130"/>
        <v>81297.042975166885</v>
      </c>
      <c r="N117" s="45">
        <f t="shared" si="130"/>
        <v>112195.08313372523</v>
      </c>
      <c r="O117" s="45">
        <f t="shared" si="130"/>
        <v>144225.6965304901</v>
      </c>
      <c r="P117" s="45">
        <f t="shared" si="130"/>
        <v>115211.39322272439</v>
      </c>
      <c r="Q117" s="45">
        <f t="shared" si="130"/>
        <v>91205.244989126382</v>
      </c>
      <c r="R117" s="45">
        <f t="shared" si="130"/>
        <v>101687.29402887318</v>
      </c>
      <c r="S117" s="45">
        <f t="shared" si="130"/>
        <v>136402.55360400371</v>
      </c>
      <c r="T117" s="45">
        <f t="shared" si="130"/>
        <v>155029.6721446499</v>
      </c>
      <c r="U117" s="45">
        <f t="shared" si="130"/>
        <v>197201.09250009886</v>
      </c>
      <c r="V117" s="415">
        <f t="shared" si="130"/>
        <v>0</v>
      </c>
      <c r="W117" s="415">
        <f t="shared" si="130"/>
        <v>0</v>
      </c>
      <c r="X117" s="415">
        <f t="shared" si="130"/>
        <v>0</v>
      </c>
      <c r="Y117" s="415">
        <f t="shared" si="130"/>
        <v>0</v>
      </c>
      <c r="Z117" s="415">
        <f t="shared" si="130"/>
        <v>0</v>
      </c>
      <c r="AA117" s="415">
        <f t="shared" si="130"/>
        <v>0</v>
      </c>
      <c r="AB117" s="415">
        <f t="shared" si="130"/>
        <v>0</v>
      </c>
      <c r="AC117" s="415">
        <f t="shared" si="130"/>
        <v>0</v>
      </c>
      <c r="AD117" s="415">
        <f t="shared" si="130"/>
        <v>0</v>
      </c>
      <c r="AE117" s="415">
        <f t="shared" si="130"/>
        <v>0</v>
      </c>
      <c r="AF117" s="415">
        <f t="shared" si="130"/>
        <v>0</v>
      </c>
      <c r="AG117" s="415">
        <f t="shared" si="130"/>
        <v>0</v>
      </c>
      <c r="AH117" s="415">
        <f t="shared" si="130"/>
        <v>0</v>
      </c>
      <c r="AI117" s="415">
        <f t="shared" si="130"/>
        <v>0</v>
      </c>
      <c r="AJ117" s="415">
        <f t="shared" si="130"/>
        <v>0</v>
      </c>
      <c r="AK117" s="415">
        <f t="shared" si="130"/>
        <v>0</v>
      </c>
      <c r="AL117" s="415">
        <f t="shared" si="130"/>
        <v>0</v>
      </c>
      <c r="AM117" s="415">
        <f t="shared" si="130"/>
        <v>0</v>
      </c>
      <c r="AN117" s="415">
        <f t="shared" si="130"/>
        <v>0</v>
      </c>
      <c r="AO117" s="415">
        <f t="shared" si="130"/>
        <v>0</v>
      </c>
      <c r="AP117" s="415">
        <f t="shared" si="130"/>
        <v>0</v>
      </c>
      <c r="AQ117" s="415">
        <f t="shared" si="130"/>
        <v>0</v>
      </c>
      <c r="AR117" s="415">
        <f t="shared" si="130"/>
        <v>0</v>
      </c>
      <c r="AS117" s="415">
        <f t="shared" si="130"/>
        <v>0</v>
      </c>
      <c r="AT117" s="415">
        <f t="shared" si="130"/>
        <v>0</v>
      </c>
      <c r="AU117" s="415">
        <f t="shared" si="130"/>
        <v>0</v>
      </c>
      <c r="AV117" s="415">
        <f t="shared" si="130"/>
        <v>0</v>
      </c>
      <c r="AW117" s="415">
        <f t="shared" si="130"/>
        <v>0</v>
      </c>
      <c r="AX117" s="415">
        <f t="shared" si="130"/>
        <v>0</v>
      </c>
      <c r="AY117" s="415">
        <f t="shared" si="130"/>
        <v>0</v>
      </c>
    </row>
    <row r="118" spans="1:52" x14ac:dyDescent="0.25">
      <c r="B118" s="49" t="s">
        <v>31</v>
      </c>
      <c r="C118" s="45">
        <f t="shared" si="130"/>
        <v>0</v>
      </c>
      <c r="D118" s="45">
        <f t="shared" si="130"/>
        <v>2525.187428672275</v>
      </c>
      <c r="E118" s="45">
        <f t="shared" si="130"/>
        <v>9819.5519061269242</v>
      </c>
      <c r="F118" s="45">
        <f t="shared" si="130"/>
        <v>17263.722606437128</v>
      </c>
      <c r="G118" s="45">
        <f t="shared" si="130"/>
        <v>35120.517308150709</v>
      </c>
      <c r="H118" s="45">
        <f t="shared" si="130"/>
        <v>103657.12009338813</v>
      </c>
      <c r="I118" s="45">
        <f t="shared" si="130"/>
        <v>203846.36943939861</v>
      </c>
      <c r="J118" s="45">
        <f t="shared" si="130"/>
        <v>259131.31169561151</v>
      </c>
      <c r="K118" s="45">
        <f t="shared" si="130"/>
        <v>200032.81687952945</v>
      </c>
      <c r="L118" s="45">
        <f t="shared" si="130"/>
        <v>118289.07466386611</v>
      </c>
      <c r="M118" s="45">
        <f t="shared" si="130"/>
        <v>131171.07393552919</v>
      </c>
      <c r="N118" s="45">
        <f t="shared" si="130"/>
        <v>239378.19919193801</v>
      </c>
      <c r="O118" s="45">
        <f t="shared" si="130"/>
        <v>326990.95660763956</v>
      </c>
      <c r="P118" s="45">
        <f t="shared" si="130"/>
        <v>271086.17518194346</v>
      </c>
      <c r="Q118" s="45">
        <f t="shared" si="130"/>
        <v>274645.58855096198</v>
      </c>
      <c r="R118" s="45">
        <f t="shared" si="130"/>
        <v>237611.16806862081</v>
      </c>
      <c r="S118" s="45">
        <f t="shared" si="130"/>
        <v>311808.43548913248</v>
      </c>
      <c r="T118" s="45">
        <f t="shared" si="130"/>
        <v>823850.68588414195</v>
      </c>
      <c r="U118" s="45">
        <f t="shared" si="130"/>
        <v>1003953.0207319929</v>
      </c>
      <c r="V118" s="415">
        <f t="shared" si="130"/>
        <v>0</v>
      </c>
      <c r="W118" s="415">
        <f t="shared" si="130"/>
        <v>0</v>
      </c>
      <c r="X118" s="415">
        <f t="shared" si="130"/>
        <v>0</v>
      </c>
      <c r="Y118" s="415">
        <f t="shared" si="130"/>
        <v>0</v>
      </c>
      <c r="Z118" s="415">
        <f t="shared" si="130"/>
        <v>0</v>
      </c>
      <c r="AA118" s="415">
        <f t="shared" si="130"/>
        <v>0</v>
      </c>
      <c r="AB118" s="415">
        <f t="shared" si="130"/>
        <v>0</v>
      </c>
      <c r="AC118" s="415">
        <f t="shared" si="130"/>
        <v>0</v>
      </c>
      <c r="AD118" s="415">
        <f t="shared" si="130"/>
        <v>0</v>
      </c>
      <c r="AE118" s="415">
        <f t="shared" si="130"/>
        <v>0</v>
      </c>
      <c r="AF118" s="415">
        <f t="shared" si="130"/>
        <v>0</v>
      </c>
      <c r="AG118" s="415">
        <f t="shared" si="130"/>
        <v>0</v>
      </c>
      <c r="AH118" s="415">
        <f t="shared" si="130"/>
        <v>0</v>
      </c>
      <c r="AI118" s="415">
        <f t="shared" si="130"/>
        <v>0</v>
      </c>
      <c r="AJ118" s="415">
        <f t="shared" si="130"/>
        <v>0</v>
      </c>
      <c r="AK118" s="415">
        <f t="shared" si="130"/>
        <v>0</v>
      </c>
      <c r="AL118" s="415">
        <f t="shared" si="130"/>
        <v>0</v>
      </c>
      <c r="AM118" s="415">
        <f t="shared" si="130"/>
        <v>0</v>
      </c>
      <c r="AN118" s="415">
        <f t="shared" si="130"/>
        <v>0</v>
      </c>
      <c r="AO118" s="415">
        <f t="shared" si="130"/>
        <v>0</v>
      </c>
      <c r="AP118" s="415">
        <f t="shared" si="130"/>
        <v>0</v>
      </c>
      <c r="AQ118" s="415">
        <f t="shared" si="130"/>
        <v>0</v>
      </c>
      <c r="AR118" s="415">
        <f t="shared" si="130"/>
        <v>0</v>
      </c>
      <c r="AS118" s="415">
        <f t="shared" si="130"/>
        <v>0</v>
      </c>
      <c r="AT118" s="415">
        <f t="shared" si="130"/>
        <v>0</v>
      </c>
      <c r="AU118" s="415">
        <f t="shared" si="130"/>
        <v>0</v>
      </c>
      <c r="AV118" s="415">
        <f t="shared" si="130"/>
        <v>0</v>
      </c>
      <c r="AW118" s="415">
        <f t="shared" si="130"/>
        <v>0</v>
      </c>
      <c r="AX118" s="415">
        <f t="shared" si="130"/>
        <v>0</v>
      </c>
      <c r="AY118" s="415">
        <f t="shared" si="130"/>
        <v>0</v>
      </c>
    </row>
    <row r="119" spans="1:52" x14ac:dyDescent="0.25">
      <c r="B119" s="49" t="s">
        <v>32</v>
      </c>
      <c r="C119" s="45">
        <f t="shared" si="130"/>
        <v>0</v>
      </c>
      <c r="D119" s="45">
        <f t="shared" si="130"/>
        <v>316.37118657860549</v>
      </c>
      <c r="E119" s="45">
        <f t="shared" si="130"/>
        <v>3647.0467159286841</v>
      </c>
      <c r="F119" s="45">
        <f t="shared" si="130"/>
        <v>7500.9640344182253</v>
      </c>
      <c r="G119" s="45">
        <f t="shared" si="130"/>
        <v>13323.495172364685</v>
      </c>
      <c r="H119" s="45">
        <f t="shared" si="130"/>
        <v>35289.412295368486</v>
      </c>
      <c r="I119" s="45">
        <f t="shared" si="130"/>
        <v>52828.334676792474</v>
      </c>
      <c r="J119" s="45">
        <f t="shared" si="130"/>
        <v>60211.9557692819</v>
      </c>
      <c r="K119" s="45">
        <f t="shared" si="130"/>
        <v>44576.183140926099</v>
      </c>
      <c r="L119" s="45">
        <f t="shared" si="130"/>
        <v>39725.825306223931</v>
      </c>
      <c r="M119" s="45">
        <f t="shared" si="130"/>
        <v>26877.465545439623</v>
      </c>
      <c r="N119" s="45">
        <f t="shared" si="130"/>
        <v>38894.565759310251</v>
      </c>
      <c r="O119" s="45">
        <f t="shared" si="130"/>
        <v>55846.893759732513</v>
      </c>
      <c r="P119" s="45">
        <f t="shared" si="130"/>
        <v>44484.933672804167</v>
      </c>
      <c r="Q119" s="45">
        <f t="shared" si="130"/>
        <v>44645.66984926234</v>
      </c>
      <c r="R119" s="45">
        <f t="shared" si="130"/>
        <v>42688.512702282045</v>
      </c>
      <c r="S119" s="45">
        <f t="shared" si="130"/>
        <v>60123.278961244789</v>
      </c>
      <c r="T119" s="45">
        <f t="shared" si="130"/>
        <v>157823.59971586181</v>
      </c>
      <c r="U119" s="45">
        <f t="shared" si="130"/>
        <v>189721.5388184808</v>
      </c>
      <c r="V119" s="415">
        <f t="shared" si="130"/>
        <v>0</v>
      </c>
      <c r="W119" s="415">
        <f t="shared" si="130"/>
        <v>0</v>
      </c>
      <c r="X119" s="415">
        <f t="shared" si="130"/>
        <v>0</v>
      </c>
      <c r="Y119" s="415">
        <f t="shared" si="130"/>
        <v>0</v>
      </c>
      <c r="Z119" s="415">
        <f t="shared" si="130"/>
        <v>0</v>
      </c>
      <c r="AA119" s="415">
        <f t="shared" si="130"/>
        <v>0</v>
      </c>
      <c r="AB119" s="415">
        <f t="shared" si="130"/>
        <v>0</v>
      </c>
      <c r="AC119" s="415">
        <f t="shared" si="130"/>
        <v>0</v>
      </c>
      <c r="AD119" s="415">
        <f t="shared" si="130"/>
        <v>0</v>
      </c>
      <c r="AE119" s="415">
        <f t="shared" si="130"/>
        <v>0</v>
      </c>
      <c r="AF119" s="415">
        <f t="shared" si="130"/>
        <v>0</v>
      </c>
      <c r="AG119" s="415">
        <f t="shared" si="130"/>
        <v>0</v>
      </c>
      <c r="AH119" s="415">
        <f t="shared" si="130"/>
        <v>0</v>
      </c>
      <c r="AI119" s="415">
        <f t="shared" si="130"/>
        <v>0</v>
      </c>
      <c r="AJ119" s="415">
        <f t="shared" si="130"/>
        <v>0</v>
      </c>
      <c r="AK119" s="415">
        <f t="shared" si="130"/>
        <v>0</v>
      </c>
      <c r="AL119" s="415">
        <f t="shared" si="130"/>
        <v>0</v>
      </c>
      <c r="AM119" s="415">
        <f t="shared" si="130"/>
        <v>0</v>
      </c>
      <c r="AN119" s="415">
        <f t="shared" si="130"/>
        <v>0</v>
      </c>
      <c r="AO119" s="415">
        <f t="shared" si="130"/>
        <v>0</v>
      </c>
      <c r="AP119" s="415">
        <f t="shared" si="130"/>
        <v>0</v>
      </c>
      <c r="AQ119" s="415">
        <f t="shared" si="130"/>
        <v>0</v>
      </c>
      <c r="AR119" s="415">
        <f t="shared" si="130"/>
        <v>0</v>
      </c>
      <c r="AS119" s="415">
        <f t="shared" si="130"/>
        <v>0</v>
      </c>
      <c r="AT119" s="415">
        <f t="shared" si="130"/>
        <v>0</v>
      </c>
      <c r="AU119" s="415">
        <f t="shared" si="130"/>
        <v>0</v>
      </c>
      <c r="AV119" s="415">
        <f t="shared" si="130"/>
        <v>0</v>
      </c>
      <c r="AW119" s="415">
        <f t="shared" si="130"/>
        <v>0</v>
      </c>
      <c r="AX119" s="415">
        <f t="shared" si="130"/>
        <v>0</v>
      </c>
      <c r="AY119" s="415">
        <f t="shared" si="130"/>
        <v>0</v>
      </c>
    </row>
    <row r="120" spans="1:52" ht="15.75" thickBot="1" x14ac:dyDescent="0.3">
      <c r="B120" s="29" t="s">
        <v>33</v>
      </c>
      <c r="C120" s="141">
        <f t="shared" ref="C120:AY120" si="131">IF(C$4="X",C128+C136,0)</f>
        <v>0</v>
      </c>
      <c r="D120" s="141">
        <f t="shared" si="131"/>
        <v>81.833160074432854</v>
      </c>
      <c r="E120" s="141">
        <f t="shared" si="131"/>
        <v>457.42701260765273</v>
      </c>
      <c r="F120" s="141">
        <f t="shared" si="131"/>
        <v>777.57613082725436</v>
      </c>
      <c r="G120" s="141">
        <f t="shared" si="131"/>
        <v>1127.9932057145579</v>
      </c>
      <c r="H120" s="141">
        <f t="shared" si="131"/>
        <v>2896.2656480237351</v>
      </c>
      <c r="I120" s="141">
        <f t="shared" si="131"/>
        <v>4970.8233097820394</v>
      </c>
      <c r="J120" s="141">
        <f t="shared" si="131"/>
        <v>5479.7685108403539</v>
      </c>
      <c r="K120" s="141">
        <f t="shared" si="131"/>
        <v>4683.067677271697</v>
      </c>
      <c r="L120" s="141">
        <f t="shared" si="131"/>
        <v>3817.4269185346247</v>
      </c>
      <c r="M120" s="141">
        <f t="shared" si="131"/>
        <v>3455.4477700343177</v>
      </c>
      <c r="N120" s="141">
        <f t="shared" si="131"/>
        <v>4111.7094096999908</v>
      </c>
      <c r="O120" s="141">
        <f t="shared" si="131"/>
        <v>4286.2668791797332</v>
      </c>
      <c r="P120" s="141">
        <f t="shared" si="131"/>
        <v>3561.4942958597894</v>
      </c>
      <c r="Q120" s="141">
        <f t="shared" si="131"/>
        <v>3212.3493967327549</v>
      </c>
      <c r="R120" s="141">
        <f t="shared" si="131"/>
        <v>3329.5311554377972</v>
      </c>
      <c r="S120" s="141">
        <f t="shared" si="131"/>
        <v>5123.9318320130878</v>
      </c>
      <c r="T120" s="141">
        <f t="shared" si="131"/>
        <v>12864.73384488943</v>
      </c>
      <c r="U120" s="141">
        <f t="shared" si="131"/>
        <v>14410.103818128517</v>
      </c>
      <c r="V120" s="416">
        <f t="shared" si="131"/>
        <v>0</v>
      </c>
      <c r="W120" s="416">
        <f t="shared" si="131"/>
        <v>0</v>
      </c>
      <c r="X120" s="416">
        <f t="shared" si="131"/>
        <v>0</v>
      </c>
      <c r="Y120" s="416">
        <f t="shared" si="131"/>
        <v>0</v>
      </c>
      <c r="Z120" s="416">
        <f t="shared" si="131"/>
        <v>0</v>
      </c>
      <c r="AA120" s="416">
        <f t="shared" si="131"/>
        <v>0</v>
      </c>
      <c r="AB120" s="416">
        <f t="shared" si="131"/>
        <v>0</v>
      </c>
      <c r="AC120" s="416">
        <f t="shared" si="131"/>
        <v>0</v>
      </c>
      <c r="AD120" s="416">
        <f t="shared" si="131"/>
        <v>0</v>
      </c>
      <c r="AE120" s="416">
        <f t="shared" si="131"/>
        <v>0</v>
      </c>
      <c r="AF120" s="416">
        <f t="shared" si="131"/>
        <v>0</v>
      </c>
      <c r="AG120" s="416">
        <f t="shared" si="131"/>
        <v>0</v>
      </c>
      <c r="AH120" s="416">
        <f t="shared" si="131"/>
        <v>0</v>
      </c>
      <c r="AI120" s="416">
        <f t="shared" si="131"/>
        <v>0</v>
      </c>
      <c r="AJ120" s="416">
        <f t="shared" si="131"/>
        <v>0</v>
      </c>
      <c r="AK120" s="416">
        <f t="shared" si="131"/>
        <v>0</v>
      </c>
      <c r="AL120" s="416">
        <f t="shared" si="131"/>
        <v>0</v>
      </c>
      <c r="AM120" s="416">
        <f t="shared" si="131"/>
        <v>0</v>
      </c>
      <c r="AN120" s="416">
        <f t="shared" si="131"/>
        <v>0</v>
      </c>
      <c r="AO120" s="416">
        <f t="shared" si="131"/>
        <v>0</v>
      </c>
      <c r="AP120" s="416">
        <f t="shared" si="131"/>
        <v>0</v>
      </c>
      <c r="AQ120" s="416">
        <f t="shared" si="131"/>
        <v>0</v>
      </c>
      <c r="AR120" s="416">
        <f t="shared" si="131"/>
        <v>0</v>
      </c>
      <c r="AS120" s="416">
        <f t="shared" si="131"/>
        <v>0</v>
      </c>
      <c r="AT120" s="416">
        <f t="shared" si="131"/>
        <v>0</v>
      </c>
      <c r="AU120" s="416">
        <f t="shared" si="131"/>
        <v>0</v>
      </c>
      <c r="AV120" s="416">
        <f t="shared" si="131"/>
        <v>0</v>
      </c>
      <c r="AW120" s="416">
        <f t="shared" si="131"/>
        <v>0</v>
      </c>
      <c r="AX120" s="416">
        <f t="shared" si="131"/>
        <v>0</v>
      </c>
      <c r="AY120" s="416">
        <f t="shared" si="131"/>
        <v>0</v>
      </c>
      <c r="AZ120" s="311" t="s">
        <v>199</v>
      </c>
    </row>
    <row r="121" spans="1:52" ht="15.75" thickBot="1" x14ac:dyDescent="0.3">
      <c r="A121" s="1"/>
      <c r="B121" s="50" t="s">
        <v>34</v>
      </c>
      <c r="C121" s="344">
        <f t="shared" ref="C121:K121" si="132">SUM(C116:C120)</f>
        <v>7784.6563653568746</v>
      </c>
      <c r="D121" s="345">
        <f t="shared" si="132"/>
        <v>39570.87712965715</v>
      </c>
      <c r="E121" s="345">
        <f t="shared" si="132"/>
        <v>102390.79723810936</v>
      </c>
      <c r="F121" s="345">
        <f t="shared" si="132"/>
        <v>143936.93190025748</v>
      </c>
      <c r="G121" s="345">
        <f t="shared" si="132"/>
        <v>226379.44717971678</v>
      </c>
      <c r="H121" s="345">
        <f t="shared" si="132"/>
        <v>716306.48585663654</v>
      </c>
      <c r="I121" s="345">
        <f t="shared" si="132"/>
        <v>1137473.0414530139</v>
      </c>
      <c r="J121" s="345">
        <f t="shared" si="132"/>
        <v>1324850.4591538238</v>
      </c>
      <c r="K121" s="345">
        <f t="shared" si="132"/>
        <v>1055622.7558369327</v>
      </c>
      <c r="L121" s="345">
        <f t="shared" ref="L121:AY121" si="133">SUM(L116:L120)</f>
        <v>527499.46888501511</v>
      </c>
      <c r="M121" s="345">
        <f t="shared" si="133"/>
        <v>609896.17900516361</v>
      </c>
      <c r="N121" s="345">
        <f t="shared" si="133"/>
        <v>935996.10106876376</v>
      </c>
      <c r="O121" s="345">
        <f t="shared" si="133"/>
        <v>1152131.6967568316</v>
      </c>
      <c r="P121" s="345">
        <f t="shared" si="133"/>
        <v>984857.43048594694</v>
      </c>
      <c r="Q121" s="345">
        <f t="shared" si="133"/>
        <v>886084.65365553007</v>
      </c>
      <c r="R121" s="345">
        <f t="shared" si="133"/>
        <v>797334.94956929504</v>
      </c>
      <c r="S121" s="345">
        <f t="shared" si="133"/>
        <v>962591.48558338906</v>
      </c>
      <c r="T121" s="345">
        <f t="shared" si="133"/>
        <v>2433326.5814073691</v>
      </c>
      <c r="U121" s="345">
        <f t="shared" si="133"/>
        <v>2924519.0983790201</v>
      </c>
      <c r="V121" s="418">
        <f t="shared" si="133"/>
        <v>0</v>
      </c>
      <c r="W121" s="418">
        <f t="shared" si="133"/>
        <v>0</v>
      </c>
      <c r="X121" s="418">
        <f t="shared" si="133"/>
        <v>0</v>
      </c>
      <c r="Y121" s="418">
        <f t="shared" si="133"/>
        <v>0</v>
      </c>
      <c r="Z121" s="418">
        <f t="shared" si="133"/>
        <v>0</v>
      </c>
      <c r="AA121" s="418">
        <f t="shared" si="133"/>
        <v>0</v>
      </c>
      <c r="AB121" s="418">
        <f t="shared" si="133"/>
        <v>0</v>
      </c>
      <c r="AC121" s="418">
        <f t="shared" si="133"/>
        <v>0</v>
      </c>
      <c r="AD121" s="418">
        <f t="shared" si="133"/>
        <v>0</v>
      </c>
      <c r="AE121" s="418">
        <f t="shared" si="133"/>
        <v>0</v>
      </c>
      <c r="AF121" s="418">
        <f t="shared" si="133"/>
        <v>0</v>
      </c>
      <c r="AG121" s="418">
        <f t="shared" si="133"/>
        <v>0</v>
      </c>
      <c r="AH121" s="418">
        <f t="shared" si="133"/>
        <v>0</v>
      </c>
      <c r="AI121" s="418">
        <f t="shared" si="133"/>
        <v>0</v>
      </c>
      <c r="AJ121" s="418">
        <f t="shared" si="133"/>
        <v>0</v>
      </c>
      <c r="AK121" s="418">
        <f t="shared" si="133"/>
        <v>0</v>
      </c>
      <c r="AL121" s="418">
        <f t="shared" si="133"/>
        <v>0</v>
      </c>
      <c r="AM121" s="418">
        <f t="shared" si="133"/>
        <v>0</v>
      </c>
      <c r="AN121" s="418">
        <f t="shared" si="133"/>
        <v>0</v>
      </c>
      <c r="AO121" s="418">
        <f t="shared" si="133"/>
        <v>0</v>
      </c>
      <c r="AP121" s="418">
        <f t="shared" si="133"/>
        <v>0</v>
      </c>
      <c r="AQ121" s="418">
        <f t="shared" si="133"/>
        <v>0</v>
      </c>
      <c r="AR121" s="418">
        <f t="shared" si="133"/>
        <v>0</v>
      </c>
      <c r="AS121" s="418">
        <f t="shared" si="133"/>
        <v>0</v>
      </c>
      <c r="AT121" s="418">
        <f t="shared" si="133"/>
        <v>0</v>
      </c>
      <c r="AU121" s="418">
        <f t="shared" si="133"/>
        <v>0</v>
      </c>
      <c r="AV121" s="418">
        <f t="shared" si="133"/>
        <v>0</v>
      </c>
      <c r="AW121" s="418">
        <f t="shared" si="133"/>
        <v>0</v>
      </c>
      <c r="AX121" s="418">
        <f t="shared" si="133"/>
        <v>0</v>
      </c>
      <c r="AY121" s="418">
        <f t="shared" si="133"/>
        <v>0</v>
      </c>
      <c r="AZ121" s="313">
        <f>SUM(C121:AY121)</f>
        <v>16968553.096909828</v>
      </c>
    </row>
    <row r="122" spans="1:52" ht="15.75" thickBot="1" x14ac:dyDescent="0.3">
      <c r="V122" s="419"/>
      <c r="W122" s="419"/>
      <c r="X122" s="419"/>
      <c r="Y122" s="419"/>
      <c r="Z122" s="419"/>
      <c r="AA122" s="419"/>
      <c r="AB122" s="419"/>
      <c r="AC122" s="419"/>
      <c r="AD122" s="419"/>
      <c r="AE122" s="419"/>
      <c r="AF122" s="419"/>
      <c r="AG122" s="419"/>
      <c r="AH122" s="419"/>
      <c r="AI122" s="419"/>
      <c r="AJ122" s="419"/>
      <c r="AK122" s="419"/>
      <c r="AL122" s="419"/>
      <c r="AM122" s="419"/>
      <c r="AN122" s="419"/>
      <c r="AO122" s="419"/>
      <c r="AP122" s="419"/>
      <c r="AQ122" s="419"/>
      <c r="AR122" s="419"/>
      <c r="AS122" s="419"/>
      <c r="AT122" s="419"/>
      <c r="AU122" s="419"/>
      <c r="AV122" s="419"/>
      <c r="AW122" s="419"/>
      <c r="AX122" s="419"/>
      <c r="AY122" s="419"/>
    </row>
    <row r="123" spans="1:52" ht="15.75" thickBot="1" x14ac:dyDescent="0.3">
      <c r="B123" s="47" t="s">
        <v>160</v>
      </c>
      <c r="C123" s="44">
        <f>C115</f>
        <v>44197</v>
      </c>
      <c r="D123" s="44">
        <f t="shared" ref="D123:AY123" si="134">D115</f>
        <v>44228</v>
      </c>
      <c r="E123" s="44">
        <f t="shared" si="134"/>
        <v>44256</v>
      </c>
      <c r="F123" s="44">
        <f t="shared" si="134"/>
        <v>44287</v>
      </c>
      <c r="G123" s="44">
        <f t="shared" si="134"/>
        <v>44317</v>
      </c>
      <c r="H123" s="44">
        <f t="shared" si="134"/>
        <v>44348</v>
      </c>
      <c r="I123" s="44">
        <f t="shared" si="134"/>
        <v>44378</v>
      </c>
      <c r="J123" s="44">
        <f t="shared" si="134"/>
        <v>44409</v>
      </c>
      <c r="K123" s="44">
        <f t="shared" si="134"/>
        <v>44440</v>
      </c>
      <c r="L123" s="44">
        <f t="shared" si="134"/>
        <v>44470</v>
      </c>
      <c r="M123" s="44">
        <f t="shared" si="134"/>
        <v>44501</v>
      </c>
      <c r="N123" s="44">
        <f t="shared" si="134"/>
        <v>44531</v>
      </c>
      <c r="O123" s="44">
        <f t="shared" si="134"/>
        <v>44562</v>
      </c>
      <c r="P123" s="44">
        <f t="shared" si="134"/>
        <v>44593</v>
      </c>
      <c r="Q123" s="44">
        <f t="shared" si="134"/>
        <v>44621</v>
      </c>
      <c r="R123" s="44">
        <f t="shared" si="134"/>
        <v>44652</v>
      </c>
      <c r="S123" s="44">
        <f t="shared" si="134"/>
        <v>44682</v>
      </c>
      <c r="T123" s="44">
        <f t="shared" si="134"/>
        <v>44713</v>
      </c>
      <c r="U123" s="44">
        <f t="shared" si="134"/>
        <v>44743</v>
      </c>
      <c r="V123" s="414">
        <f t="shared" si="134"/>
        <v>44774</v>
      </c>
      <c r="W123" s="414">
        <f t="shared" si="134"/>
        <v>44805</v>
      </c>
      <c r="X123" s="414">
        <f t="shared" si="134"/>
        <v>44835</v>
      </c>
      <c r="Y123" s="414">
        <f t="shared" si="134"/>
        <v>44866</v>
      </c>
      <c r="Z123" s="414">
        <f t="shared" si="134"/>
        <v>44896</v>
      </c>
      <c r="AA123" s="414">
        <f t="shared" si="134"/>
        <v>44927</v>
      </c>
      <c r="AB123" s="414">
        <f t="shared" si="134"/>
        <v>44958</v>
      </c>
      <c r="AC123" s="414">
        <f t="shared" si="134"/>
        <v>44986</v>
      </c>
      <c r="AD123" s="414">
        <f t="shared" si="134"/>
        <v>45017</v>
      </c>
      <c r="AE123" s="414">
        <f t="shared" si="134"/>
        <v>45047</v>
      </c>
      <c r="AF123" s="414">
        <f t="shared" si="134"/>
        <v>45078</v>
      </c>
      <c r="AG123" s="414">
        <f t="shared" si="134"/>
        <v>45108</v>
      </c>
      <c r="AH123" s="414">
        <f t="shared" si="134"/>
        <v>45139</v>
      </c>
      <c r="AI123" s="414">
        <f t="shared" si="134"/>
        <v>45170</v>
      </c>
      <c r="AJ123" s="414">
        <f t="shared" si="134"/>
        <v>45200</v>
      </c>
      <c r="AK123" s="414">
        <f t="shared" si="134"/>
        <v>45231</v>
      </c>
      <c r="AL123" s="414">
        <f t="shared" si="134"/>
        <v>45261</v>
      </c>
      <c r="AM123" s="414">
        <f t="shared" si="134"/>
        <v>45292</v>
      </c>
      <c r="AN123" s="414">
        <f t="shared" si="134"/>
        <v>45323</v>
      </c>
      <c r="AO123" s="414">
        <f t="shared" si="134"/>
        <v>45352</v>
      </c>
      <c r="AP123" s="414">
        <f t="shared" si="134"/>
        <v>45383</v>
      </c>
      <c r="AQ123" s="414">
        <f t="shared" si="134"/>
        <v>45413</v>
      </c>
      <c r="AR123" s="414">
        <f t="shared" si="134"/>
        <v>45444</v>
      </c>
      <c r="AS123" s="414">
        <f t="shared" si="134"/>
        <v>45474</v>
      </c>
      <c r="AT123" s="414">
        <f t="shared" si="134"/>
        <v>45505</v>
      </c>
      <c r="AU123" s="414">
        <f t="shared" si="134"/>
        <v>45536</v>
      </c>
      <c r="AV123" s="414">
        <f t="shared" si="134"/>
        <v>45566</v>
      </c>
      <c r="AW123" s="414">
        <f t="shared" si="134"/>
        <v>45597</v>
      </c>
      <c r="AX123" s="414">
        <f t="shared" si="134"/>
        <v>45627</v>
      </c>
      <c r="AY123" s="414">
        <f t="shared" si="134"/>
        <v>45658</v>
      </c>
    </row>
    <row r="124" spans="1:52" x14ac:dyDescent="0.25">
      <c r="B124" s="48" t="s">
        <v>29</v>
      </c>
      <c r="C124" s="427">
        <v>6984.8640658954737</v>
      </c>
      <c r="D124" s="427">
        <v>31306.940920018933</v>
      </c>
      <c r="E124" s="427">
        <v>70131.882077566595</v>
      </c>
      <c r="F124" s="427">
        <v>88999.290556215696</v>
      </c>
      <c r="G124" s="427">
        <v>127798.04342154428</v>
      </c>
      <c r="H124" s="427">
        <v>476926.34943115414</v>
      </c>
      <c r="I124" s="427">
        <v>721310.46345167095</v>
      </c>
      <c r="J124" s="427">
        <v>840848.90830446885</v>
      </c>
      <c r="K124" s="427">
        <v>657258.44620421622</v>
      </c>
      <c r="L124" s="427">
        <v>255658.86024660652</v>
      </c>
      <c r="M124" s="427">
        <v>335852.48560759524</v>
      </c>
      <c r="N124" s="427">
        <v>489133.72505928465</v>
      </c>
      <c r="O124" s="427">
        <v>562691.61544376903</v>
      </c>
      <c r="P124" s="427">
        <v>499633.93948406493</v>
      </c>
      <c r="Q124" s="427">
        <v>429243.23756469763</v>
      </c>
      <c r="R124" s="427">
        <v>380967.98339488398</v>
      </c>
      <c r="S124" s="427">
        <v>420813.05746184976</v>
      </c>
      <c r="T124" s="427">
        <v>1210179.8345549498</v>
      </c>
      <c r="U124" s="427">
        <v>1434140.1367786333</v>
      </c>
      <c r="V124" s="420">
        <v>0</v>
      </c>
      <c r="W124" s="420">
        <v>0</v>
      </c>
      <c r="X124" s="420">
        <v>0</v>
      </c>
      <c r="Y124" s="420">
        <v>0</v>
      </c>
      <c r="Z124" s="420">
        <v>0</v>
      </c>
      <c r="AA124" s="420">
        <v>0</v>
      </c>
      <c r="AB124" s="420">
        <v>0</v>
      </c>
      <c r="AC124" s="420">
        <v>0</v>
      </c>
      <c r="AD124" s="420">
        <v>0</v>
      </c>
      <c r="AE124" s="420">
        <v>0</v>
      </c>
      <c r="AF124" s="420">
        <v>0</v>
      </c>
      <c r="AG124" s="420">
        <v>0</v>
      </c>
      <c r="AH124" s="420">
        <v>0</v>
      </c>
      <c r="AI124" s="420">
        <v>0</v>
      </c>
      <c r="AJ124" s="420">
        <v>0</v>
      </c>
      <c r="AK124" s="420">
        <v>0</v>
      </c>
      <c r="AL124" s="420">
        <v>0</v>
      </c>
      <c r="AM124" s="420">
        <v>0</v>
      </c>
      <c r="AN124" s="420">
        <v>0</v>
      </c>
      <c r="AO124" s="420">
        <v>0</v>
      </c>
      <c r="AP124" s="420">
        <v>0</v>
      </c>
      <c r="AQ124" s="420">
        <v>0</v>
      </c>
      <c r="AR124" s="420">
        <v>0</v>
      </c>
      <c r="AS124" s="420">
        <v>0</v>
      </c>
      <c r="AT124" s="420">
        <v>0</v>
      </c>
      <c r="AU124" s="420">
        <v>0</v>
      </c>
      <c r="AV124" s="420">
        <v>0</v>
      </c>
      <c r="AW124" s="420">
        <v>0</v>
      </c>
      <c r="AX124" s="420">
        <v>0</v>
      </c>
      <c r="AY124" s="420">
        <v>0</v>
      </c>
    </row>
    <row r="125" spans="1:52" x14ac:dyDescent="0.25">
      <c r="B125" s="49" t="s">
        <v>30</v>
      </c>
      <c r="C125" s="428">
        <v>0</v>
      </c>
      <c r="D125" s="428">
        <v>2123.6762316726476</v>
      </c>
      <c r="E125" s="428">
        <v>12596.346683073054</v>
      </c>
      <c r="F125" s="428">
        <v>23949.303064443749</v>
      </c>
      <c r="G125" s="428">
        <v>42269.621447089819</v>
      </c>
      <c r="H125" s="428">
        <v>77714.9471946595</v>
      </c>
      <c r="I125" s="428">
        <v>120850.13497725743</v>
      </c>
      <c r="J125" s="428">
        <v>115920.23039205621</v>
      </c>
      <c r="K125" s="428">
        <v>109352.38763134742</v>
      </c>
      <c r="L125" s="428">
        <v>87486.441103982288</v>
      </c>
      <c r="M125" s="428">
        <v>77810.592711030797</v>
      </c>
      <c r="N125" s="428">
        <v>108442.47278687145</v>
      </c>
      <c r="O125" s="428">
        <v>140162.24182475434</v>
      </c>
      <c r="P125" s="428">
        <v>111973.96784134115</v>
      </c>
      <c r="Q125" s="428">
        <v>89049.887317760353</v>
      </c>
      <c r="R125" s="428">
        <v>99361.353024519456</v>
      </c>
      <c r="S125" s="428">
        <v>133348.52180613289</v>
      </c>
      <c r="T125" s="428">
        <v>151436.58836815279</v>
      </c>
      <c r="U125" s="428">
        <v>192621.29261447606</v>
      </c>
      <c r="V125" s="415">
        <v>0</v>
      </c>
      <c r="W125" s="415">
        <v>0</v>
      </c>
      <c r="X125" s="415">
        <v>0</v>
      </c>
      <c r="Y125" s="415">
        <v>0</v>
      </c>
      <c r="Z125" s="415">
        <v>0</v>
      </c>
      <c r="AA125" s="415">
        <v>0</v>
      </c>
      <c r="AB125" s="415">
        <v>0</v>
      </c>
      <c r="AC125" s="415">
        <v>0</v>
      </c>
      <c r="AD125" s="415">
        <v>0</v>
      </c>
      <c r="AE125" s="415">
        <v>0</v>
      </c>
      <c r="AF125" s="415">
        <v>0</v>
      </c>
      <c r="AG125" s="415">
        <v>0</v>
      </c>
      <c r="AH125" s="415">
        <v>0</v>
      </c>
      <c r="AI125" s="415">
        <v>0</v>
      </c>
      <c r="AJ125" s="415">
        <v>0</v>
      </c>
      <c r="AK125" s="415">
        <v>0</v>
      </c>
      <c r="AL125" s="415">
        <v>0</v>
      </c>
      <c r="AM125" s="415">
        <v>0</v>
      </c>
      <c r="AN125" s="415">
        <v>0</v>
      </c>
      <c r="AO125" s="415">
        <v>0</v>
      </c>
      <c r="AP125" s="415">
        <v>0</v>
      </c>
      <c r="AQ125" s="415">
        <v>0</v>
      </c>
      <c r="AR125" s="415">
        <v>0</v>
      </c>
      <c r="AS125" s="415">
        <v>0</v>
      </c>
      <c r="AT125" s="415">
        <v>0</v>
      </c>
      <c r="AU125" s="415">
        <v>0</v>
      </c>
      <c r="AV125" s="415">
        <v>0</v>
      </c>
      <c r="AW125" s="415">
        <v>0</v>
      </c>
      <c r="AX125" s="415">
        <v>0</v>
      </c>
      <c r="AY125" s="415">
        <v>0</v>
      </c>
    </row>
    <row r="126" spans="1:52" x14ac:dyDescent="0.25">
      <c r="B126" s="49" t="s">
        <v>31</v>
      </c>
      <c r="C126" s="428">
        <v>0</v>
      </c>
      <c r="D126" s="428">
        <v>2525.187428672275</v>
      </c>
      <c r="E126" s="428">
        <v>9819.5519061269242</v>
      </c>
      <c r="F126" s="428">
        <v>17263.722606437128</v>
      </c>
      <c r="G126" s="428">
        <v>35120.517308150709</v>
      </c>
      <c r="H126" s="428">
        <v>103657.12009338813</v>
      </c>
      <c r="I126" s="428">
        <v>203716.88365995715</v>
      </c>
      <c r="J126" s="428">
        <v>258525.39903707564</v>
      </c>
      <c r="K126" s="428">
        <v>198867.12990851031</v>
      </c>
      <c r="L126" s="428">
        <v>117276.12330992866</v>
      </c>
      <c r="M126" s="428">
        <v>130231.52682573863</v>
      </c>
      <c r="N126" s="428">
        <v>238436.49875062687</v>
      </c>
      <c r="O126" s="428">
        <v>325936.67711947794</v>
      </c>
      <c r="P126" s="428">
        <v>270263.93523058464</v>
      </c>
      <c r="Q126" s="428">
        <v>273613.0558567578</v>
      </c>
      <c r="R126" s="428">
        <v>236549.43465124874</v>
      </c>
      <c r="S126" s="428">
        <v>310440.09335199406</v>
      </c>
      <c r="T126" s="428">
        <v>821793.76566091145</v>
      </c>
      <c r="U126" s="428">
        <v>1001491.6384098746</v>
      </c>
      <c r="V126" s="415">
        <v>0</v>
      </c>
      <c r="W126" s="415">
        <v>0</v>
      </c>
      <c r="X126" s="415">
        <v>0</v>
      </c>
      <c r="Y126" s="415">
        <v>0</v>
      </c>
      <c r="Z126" s="415">
        <v>0</v>
      </c>
      <c r="AA126" s="415">
        <v>0</v>
      </c>
      <c r="AB126" s="415">
        <v>0</v>
      </c>
      <c r="AC126" s="415">
        <v>0</v>
      </c>
      <c r="AD126" s="415">
        <v>0</v>
      </c>
      <c r="AE126" s="415">
        <v>0</v>
      </c>
      <c r="AF126" s="415">
        <v>0</v>
      </c>
      <c r="AG126" s="415">
        <v>0</v>
      </c>
      <c r="AH126" s="415">
        <v>0</v>
      </c>
      <c r="AI126" s="415">
        <v>0</v>
      </c>
      <c r="AJ126" s="415">
        <v>0</v>
      </c>
      <c r="AK126" s="415">
        <v>0</v>
      </c>
      <c r="AL126" s="415">
        <v>0</v>
      </c>
      <c r="AM126" s="415">
        <v>0</v>
      </c>
      <c r="AN126" s="415">
        <v>0</v>
      </c>
      <c r="AO126" s="415">
        <v>0</v>
      </c>
      <c r="AP126" s="415">
        <v>0</v>
      </c>
      <c r="AQ126" s="415">
        <v>0</v>
      </c>
      <c r="AR126" s="415">
        <v>0</v>
      </c>
      <c r="AS126" s="415">
        <v>0</v>
      </c>
      <c r="AT126" s="415">
        <v>0</v>
      </c>
      <c r="AU126" s="415">
        <v>0</v>
      </c>
      <c r="AV126" s="415">
        <v>0</v>
      </c>
      <c r="AW126" s="415">
        <v>0</v>
      </c>
      <c r="AX126" s="415">
        <v>0</v>
      </c>
      <c r="AY126" s="415">
        <v>0</v>
      </c>
    </row>
    <row r="127" spans="1:52" x14ac:dyDescent="0.25">
      <c r="B127" s="49" t="s">
        <v>32</v>
      </c>
      <c r="C127" s="428">
        <v>0</v>
      </c>
      <c r="D127" s="428">
        <v>316.37118657860549</v>
      </c>
      <c r="E127" s="428">
        <v>3647.0467159286841</v>
      </c>
      <c r="F127" s="428">
        <v>7500.9640344182253</v>
      </c>
      <c r="G127" s="428">
        <v>13323.495172364685</v>
      </c>
      <c r="H127" s="428">
        <v>35289.412295368486</v>
      </c>
      <c r="I127" s="428">
        <v>52828.334676792474</v>
      </c>
      <c r="J127" s="428">
        <v>60211.9557692819</v>
      </c>
      <c r="K127" s="428">
        <v>44576.183140926099</v>
      </c>
      <c r="L127" s="428">
        <v>39725.825306223931</v>
      </c>
      <c r="M127" s="428">
        <v>26877.465545439623</v>
      </c>
      <c r="N127" s="428">
        <v>38894.565759310251</v>
      </c>
      <c r="O127" s="428">
        <v>55846.893759732513</v>
      </c>
      <c r="P127" s="428">
        <v>44484.933672804167</v>
      </c>
      <c r="Q127" s="428">
        <v>44645.66984926234</v>
      </c>
      <c r="R127" s="428">
        <v>42688.512702282045</v>
      </c>
      <c r="S127" s="428">
        <v>60123.278961244789</v>
      </c>
      <c r="T127" s="428">
        <v>157823.59971586181</v>
      </c>
      <c r="U127" s="428">
        <v>189721.5388184808</v>
      </c>
      <c r="V127" s="415">
        <v>0</v>
      </c>
      <c r="W127" s="415">
        <v>0</v>
      </c>
      <c r="X127" s="415">
        <v>0</v>
      </c>
      <c r="Y127" s="415">
        <v>0</v>
      </c>
      <c r="Z127" s="415">
        <v>0</v>
      </c>
      <c r="AA127" s="415">
        <v>0</v>
      </c>
      <c r="AB127" s="415">
        <v>0</v>
      </c>
      <c r="AC127" s="415">
        <v>0</v>
      </c>
      <c r="AD127" s="415">
        <v>0</v>
      </c>
      <c r="AE127" s="415">
        <v>0</v>
      </c>
      <c r="AF127" s="415">
        <v>0</v>
      </c>
      <c r="AG127" s="415">
        <v>0</v>
      </c>
      <c r="AH127" s="415">
        <v>0</v>
      </c>
      <c r="AI127" s="415">
        <v>0</v>
      </c>
      <c r="AJ127" s="415">
        <v>0</v>
      </c>
      <c r="AK127" s="415">
        <v>0</v>
      </c>
      <c r="AL127" s="415">
        <v>0</v>
      </c>
      <c r="AM127" s="415">
        <v>0</v>
      </c>
      <c r="AN127" s="415">
        <v>0</v>
      </c>
      <c r="AO127" s="415">
        <v>0</v>
      </c>
      <c r="AP127" s="415">
        <v>0</v>
      </c>
      <c r="AQ127" s="415">
        <v>0</v>
      </c>
      <c r="AR127" s="415">
        <v>0</v>
      </c>
      <c r="AS127" s="415">
        <v>0</v>
      </c>
      <c r="AT127" s="415">
        <v>0</v>
      </c>
      <c r="AU127" s="415">
        <v>0</v>
      </c>
      <c r="AV127" s="415">
        <v>0</v>
      </c>
      <c r="AW127" s="415">
        <v>0</v>
      </c>
      <c r="AX127" s="415">
        <v>0</v>
      </c>
      <c r="AY127" s="415">
        <v>0</v>
      </c>
    </row>
    <row r="128" spans="1:52" ht="15.75" thickBot="1" x14ac:dyDescent="0.3">
      <c r="B128" s="29" t="s">
        <v>33</v>
      </c>
      <c r="C128" s="429">
        <v>0</v>
      </c>
      <c r="D128" s="429">
        <v>81.833160074432854</v>
      </c>
      <c r="E128" s="429">
        <v>457.42701260765273</v>
      </c>
      <c r="F128" s="429">
        <v>777.57613082725436</v>
      </c>
      <c r="G128" s="429">
        <v>1127.9932057145579</v>
      </c>
      <c r="H128" s="429">
        <v>2896.2656480237351</v>
      </c>
      <c r="I128" s="429">
        <v>4970.8233097820394</v>
      </c>
      <c r="J128" s="429">
        <v>5479.7685108403539</v>
      </c>
      <c r="K128" s="429">
        <v>4683.067677271697</v>
      </c>
      <c r="L128" s="429">
        <v>3817.4269185346247</v>
      </c>
      <c r="M128" s="429">
        <v>3455.4477700343177</v>
      </c>
      <c r="N128" s="429">
        <v>4111.7094096999908</v>
      </c>
      <c r="O128" s="429">
        <v>4286.2668791797332</v>
      </c>
      <c r="P128" s="429">
        <v>3561.4942958597894</v>
      </c>
      <c r="Q128" s="429">
        <v>3212.3493967327549</v>
      </c>
      <c r="R128" s="429">
        <v>3329.5311554377972</v>
      </c>
      <c r="S128" s="429">
        <v>5123.9318320130878</v>
      </c>
      <c r="T128" s="429">
        <v>12864.73384488943</v>
      </c>
      <c r="U128" s="429">
        <v>14410.103818128517</v>
      </c>
      <c r="V128" s="421">
        <v>0</v>
      </c>
      <c r="W128" s="421">
        <v>0</v>
      </c>
      <c r="X128" s="421">
        <v>0</v>
      </c>
      <c r="Y128" s="421">
        <v>0</v>
      </c>
      <c r="Z128" s="421">
        <v>0</v>
      </c>
      <c r="AA128" s="421">
        <v>0</v>
      </c>
      <c r="AB128" s="421">
        <v>0</v>
      </c>
      <c r="AC128" s="421">
        <v>0</v>
      </c>
      <c r="AD128" s="421">
        <v>0</v>
      </c>
      <c r="AE128" s="421">
        <v>0</v>
      </c>
      <c r="AF128" s="421">
        <v>0</v>
      </c>
      <c r="AG128" s="421">
        <v>0</v>
      </c>
      <c r="AH128" s="421">
        <v>0</v>
      </c>
      <c r="AI128" s="421">
        <v>0</v>
      </c>
      <c r="AJ128" s="421">
        <v>0</v>
      </c>
      <c r="AK128" s="421">
        <v>0</v>
      </c>
      <c r="AL128" s="421">
        <v>0</v>
      </c>
      <c r="AM128" s="421">
        <v>0</v>
      </c>
      <c r="AN128" s="421">
        <v>0</v>
      </c>
      <c r="AO128" s="421">
        <v>0</v>
      </c>
      <c r="AP128" s="421">
        <v>0</v>
      </c>
      <c r="AQ128" s="421">
        <v>0</v>
      </c>
      <c r="AR128" s="421">
        <v>0</v>
      </c>
      <c r="AS128" s="421">
        <v>0</v>
      </c>
      <c r="AT128" s="421">
        <v>0</v>
      </c>
      <c r="AU128" s="421">
        <v>0</v>
      </c>
      <c r="AV128" s="421">
        <v>0</v>
      </c>
      <c r="AW128" s="421">
        <v>0</v>
      </c>
      <c r="AX128" s="421">
        <v>0</v>
      </c>
      <c r="AY128" s="421">
        <v>0</v>
      </c>
    </row>
    <row r="129" spans="1:52" ht="15.75" thickBot="1" x14ac:dyDescent="0.3">
      <c r="A129" s="1"/>
      <c r="B129" s="50" t="s">
        <v>34</v>
      </c>
      <c r="C129" s="51">
        <f>SUM(C124:C128)</f>
        <v>6984.8640658954737</v>
      </c>
      <c r="D129" s="42">
        <f t="shared" ref="D129:AY129" si="135">SUM(D124:D128)</f>
        <v>36354.00892701689</v>
      </c>
      <c r="E129" s="42">
        <f t="shared" si="135"/>
        <v>96652.254395302909</v>
      </c>
      <c r="F129" s="42">
        <f t="shared" si="135"/>
        <v>138490.85639234204</v>
      </c>
      <c r="G129" s="42">
        <f t="shared" si="135"/>
        <v>219639.67055486407</v>
      </c>
      <c r="H129" s="42">
        <f t="shared" si="135"/>
        <v>696484.09466259403</v>
      </c>
      <c r="I129" s="42">
        <f t="shared" si="135"/>
        <v>1103676.6400754598</v>
      </c>
      <c r="J129" s="42">
        <f t="shared" si="135"/>
        <v>1280986.2620137229</v>
      </c>
      <c r="K129" s="42">
        <f t="shared" si="135"/>
        <v>1014737.2145622716</v>
      </c>
      <c r="L129" s="42">
        <f t="shared" si="135"/>
        <v>503964.67688527604</v>
      </c>
      <c r="M129" s="42">
        <f t="shared" si="135"/>
        <v>574227.51845983858</v>
      </c>
      <c r="N129" s="42">
        <f t="shared" si="135"/>
        <v>879018.97176579316</v>
      </c>
      <c r="O129" s="42">
        <f t="shared" si="135"/>
        <v>1088923.6950269137</v>
      </c>
      <c r="P129" s="42">
        <f t="shared" si="135"/>
        <v>929918.27052465465</v>
      </c>
      <c r="Q129" s="42">
        <f t="shared" si="135"/>
        <v>839764.1999852109</v>
      </c>
      <c r="R129" s="42">
        <f t="shared" si="135"/>
        <v>762896.81492837204</v>
      </c>
      <c r="S129" s="42">
        <f t="shared" si="135"/>
        <v>929848.88341323449</v>
      </c>
      <c r="T129" s="42">
        <f t="shared" si="135"/>
        <v>2354098.5221447651</v>
      </c>
      <c r="U129" s="42">
        <f t="shared" si="135"/>
        <v>2832384.7104395935</v>
      </c>
      <c r="V129" s="423">
        <f t="shared" si="135"/>
        <v>0</v>
      </c>
      <c r="W129" s="423">
        <f t="shared" si="135"/>
        <v>0</v>
      </c>
      <c r="X129" s="423">
        <f t="shared" si="135"/>
        <v>0</v>
      </c>
      <c r="Y129" s="423">
        <f t="shared" si="135"/>
        <v>0</v>
      </c>
      <c r="Z129" s="423">
        <f t="shared" si="135"/>
        <v>0</v>
      </c>
      <c r="AA129" s="423">
        <f t="shared" si="135"/>
        <v>0</v>
      </c>
      <c r="AB129" s="423">
        <f t="shared" si="135"/>
        <v>0</v>
      </c>
      <c r="AC129" s="423">
        <f t="shared" si="135"/>
        <v>0</v>
      </c>
      <c r="AD129" s="423">
        <f t="shared" si="135"/>
        <v>0</v>
      </c>
      <c r="AE129" s="423">
        <f t="shared" si="135"/>
        <v>0</v>
      </c>
      <c r="AF129" s="423">
        <f t="shared" si="135"/>
        <v>0</v>
      </c>
      <c r="AG129" s="423">
        <f t="shared" si="135"/>
        <v>0</v>
      </c>
      <c r="AH129" s="423">
        <f t="shared" si="135"/>
        <v>0</v>
      </c>
      <c r="AI129" s="423">
        <f t="shared" si="135"/>
        <v>0</v>
      </c>
      <c r="AJ129" s="423">
        <f t="shared" si="135"/>
        <v>0</v>
      </c>
      <c r="AK129" s="423">
        <f t="shared" si="135"/>
        <v>0</v>
      </c>
      <c r="AL129" s="423">
        <f t="shared" si="135"/>
        <v>0</v>
      </c>
      <c r="AM129" s="423">
        <f t="shared" si="135"/>
        <v>0</v>
      </c>
      <c r="AN129" s="423">
        <f t="shared" si="135"/>
        <v>0</v>
      </c>
      <c r="AO129" s="423">
        <f t="shared" si="135"/>
        <v>0</v>
      </c>
      <c r="AP129" s="423">
        <f t="shared" si="135"/>
        <v>0</v>
      </c>
      <c r="AQ129" s="423">
        <f t="shared" si="135"/>
        <v>0</v>
      </c>
      <c r="AR129" s="423">
        <f t="shared" si="135"/>
        <v>0</v>
      </c>
      <c r="AS129" s="423">
        <f t="shared" si="135"/>
        <v>0</v>
      </c>
      <c r="AT129" s="423">
        <f t="shared" si="135"/>
        <v>0</v>
      </c>
      <c r="AU129" s="423">
        <f t="shared" si="135"/>
        <v>0</v>
      </c>
      <c r="AV129" s="423">
        <f t="shared" si="135"/>
        <v>0</v>
      </c>
      <c r="AW129" s="423">
        <f t="shared" si="135"/>
        <v>0</v>
      </c>
      <c r="AX129" s="423">
        <f t="shared" si="135"/>
        <v>0</v>
      </c>
      <c r="AY129" s="423">
        <f t="shared" si="135"/>
        <v>0</v>
      </c>
      <c r="AZ129" s="1"/>
    </row>
    <row r="130" spans="1:52" ht="15.75" thickBot="1" x14ac:dyDescent="0.3">
      <c r="V130" s="419"/>
      <c r="W130" s="419"/>
      <c r="X130" s="419"/>
      <c r="Y130" s="419"/>
      <c r="Z130" s="419"/>
      <c r="AA130" s="419"/>
      <c r="AB130" s="419"/>
      <c r="AC130" s="419"/>
      <c r="AD130" s="419"/>
      <c r="AE130" s="419"/>
      <c r="AF130" s="419"/>
      <c r="AG130" s="419"/>
      <c r="AH130" s="419"/>
      <c r="AI130" s="419"/>
      <c r="AJ130" s="419"/>
      <c r="AK130" s="419"/>
      <c r="AL130" s="419"/>
      <c r="AM130" s="419"/>
      <c r="AN130" s="419"/>
      <c r="AO130" s="419"/>
      <c r="AP130" s="419"/>
      <c r="AQ130" s="419"/>
      <c r="AR130" s="419"/>
      <c r="AS130" s="419"/>
      <c r="AT130" s="419"/>
      <c r="AU130" s="419"/>
      <c r="AV130" s="419"/>
      <c r="AW130" s="419"/>
      <c r="AX130" s="419"/>
      <c r="AY130" s="419"/>
    </row>
    <row r="131" spans="1:52" ht="15.75" thickBot="1" x14ac:dyDescent="0.3">
      <c r="B131" s="53" t="s">
        <v>159</v>
      </c>
      <c r="C131" s="52">
        <f>C123</f>
        <v>44197</v>
      </c>
      <c r="D131" s="52">
        <f t="shared" ref="D131:AY131" si="136">D123</f>
        <v>44228</v>
      </c>
      <c r="E131" s="52">
        <f t="shared" si="136"/>
        <v>44256</v>
      </c>
      <c r="F131" s="52">
        <f t="shared" si="136"/>
        <v>44287</v>
      </c>
      <c r="G131" s="52">
        <f t="shared" si="136"/>
        <v>44317</v>
      </c>
      <c r="H131" s="52">
        <f t="shared" si="136"/>
        <v>44348</v>
      </c>
      <c r="I131" s="52">
        <f t="shared" si="136"/>
        <v>44378</v>
      </c>
      <c r="J131" s="52">
        <f t="shared" si="136"/>
        <v>44409</v>
      </c>
      <c r="K131" s="52">
        <f t="shared" si="136"/>
        <v>44440</v>
      </c>
      <c r="L131" s="52">
        <f t="shared" si="136"/>
        <v>44470</v>
      </c>
      <c r="M131" s="52">
        <f t="shared" si="136"/>
        <v>44501</v>
      </c>
      <c r="N131" s="52">
        <f t="shared" si="136"/>
        <v>44531</v>
      </c>
      <c r="O131" s="52">
        <f t="shared" si="136"/>
        <v>44562</v>
      </c>
      <c r="P131" s="52">
        <f t="shared" si="136"/>
        <v>44593</v>
      </c>
      <c r="Q131" s="52">
        <f t="shared" si="136"/>
        <v>44621</v>
      </c>
      <c r="R131" s="52">
        <f t="shared" si="136"/>
        <v>44652</v>
      </c>
      <c r="S131" s="52">
        <f t="shared" si="136"/>
        <v>44682</v>
      </c>
      <c r="T131" s="52">
        <f t="shared" si="136"/>
        <v>44713</v>
      </c>
      <c r="U131" s="52">
        <f t="shared" si="136"/>
        <v>44743</v>
      </c>
      <c r="V131" s="424">
        <f t="shared" si="136"/>
        <v>44774</v>
      </c>
      <c r="W131" s="424">
        <f t="shared" si="136"/>
        <v>44805</v>
      </c>
      <c r="X131" s="424">
        <f t="shared" si="136"/>
        <v>44835</v>
      </c>
      <c r="Y131" s="424">
        <f t="shared" si="136"/>
        <v>44866</v>
      </c>
      <c r="Z131" s="424">
        <f t="shared" si="136"/>
        <v>44896</v>
      </c>
      <c r="AA131" s="424">
        <f t="shared" si="136"/>
        <v>44927</v>
      </c>
      <c r="AB131" s="424">
        <f t="shared" si="136"/>
        <v>44958</v>
      </c>
      <c r="AC131" s="424">
        <f t="shared" si="136"/>
        <v>44986</v>
      </c>
      <c r="AD131" s="424">
        <f t="shared" si="136"/>
        <v>45017</v>
      </c>
      <c r="AE131" s="424">
        <f t="shared" si="136"/>
        <v>45047</v>
      </c>
      <c r="AF131" s="424">
        <f t="shared" si="136"/>
        <v>45078</v>
      </c>
      <c r="AG131" s="424">
        <f t="shared" si="136"/>
        <v>45108</v>
      </c>
      <c r="AH131" s="424">
        <f t="shared" si="136"/>
        <v>45139</v>
      </c>
      <c r="AI131" s="424">
        <f t="shared" si="136"/>
        <v>45170</v>
      </c>
      <c r="AJ131" s="424">
        <f t="shared" si="136"/>
        <v>45200</v>
      </c>
      <c r="AK131" s="424">
        <f t="shared" si="136"/>
        <v>45231</v>
      </c>
      <c r="AL131" s="424">
        <f t="shared" si="136"/>
        <v>45261</v>
      </c>
      <c r="AM131" s="424">
        <f t="shared" si="136"/>
        <v>45292</v>
      </c>
      <c r="AN131" s="424">
        <f t="shared" si="136"/>
        <v>45323</v>
      </c>
      <c r="AO131" s="424">
        <f t="shared" si="136"/>
        <v>45352</v>
      </c>
      <c r="AP131" s="424">
        <f t="shared" si="136"/>
        <v>45383</v>
      </c>
      <c r="AQ131" s="424">
        <f t="shared" si="136"/>
        <v>45413</v>
      </c>
      <c r="AR131" s="424">
        <f t="shared" si="136"/>
        <v>45444</v>
      </c>
      <c r="AS131" s="424">
        <f t="shared" si="136"/>
        <v>45474</v>
      </c>
      <c r="AT131" s="424">
        <f t="shared" si="136"/>
        <v>45505</v>
      </c>
      <c r="AU131" s="424">
        <f t="shared" si="136"/>
        <v>45536</v>
      </c>
      <c r="AV131" s="424">
        <f t="shared" si="136"/>
        <v>45566</v>
      </c>
      <c r="AW131" s="424">
        <f t="shared" si="136"/>
        <v>45597</v>
      </c>
      <c r="AX131" s="424">
        <f t="shared" si="136"/>
        <v>45627</v>
      </c>
      <c r="AY131" s="424">
        <f t="shared" si="136"/>
        <v>45658</v>
      </c>
    </row>
    <row r="132" spans="1:52" x14ac:dyDescent="0.25">
      <c r="B132" s="54" t="s">
        <v>29</v>
      </c>
      <c r="C132" s="430">
        <v>644.89990357583793</v>
      </c>
      <c r="D132" s="430">
        <v>2780.9917957268253</v>
      </c>
      <c r="E132" s="430">
        <v>5045.3289443193989</v>
      </c>
      <c r="F132" s="430">
        <v>4469.7760265524366</v>
      </c>
      <c r="G132" s="430">
        <v>5007.1990038072181</v>
      </c>
      <c r="H132" s="430">
        <v>17284.402504078233</v>
      </c>
      <c r="I132" s="430">
        <v>30000.350733880307</v>
      </c>
      <c r="J132" s="430">
        <v>40196.546877538938</v>
      </c>
      <c r="K132" s="430">
        <v>35544.205278577814</v>
      </c>
      <c r="L132" s="430">
        <v>18606.104737340469</v>
      </c>
      <c r="M132" s="430">
        <v>31242.663171398421</v>
      </c>
      <c r="N132" s="430">
        <v>52282.818514805593</v>
      </c>
      <c r="O132" s="430">
        <v>58090.267536020576</v>
      </c>
      <c r="P132" s="430">
        <v>50879.494628550128</v>
      </c>
      <c r="Q132" s="430">
        <v>43132.563304749099</v>
      </c>
      <c r="R132" s="430">
        <v>31050.46021919715</v>
      </c>
      <c r="S132" s="430">
        <v>28320.228235145361</v>
      </c>
      <c r="T132" s="430">
        <v>73578.055262876369</v>
      </c>
      <c r="U132" s="430">
        <v>85093.205731685652</v>
      </c>
      <c r="V132" s="425">
        <v>0</v>
      </c>
      <c r="W132" s="425">
        <v>0</v>
      </c>
      <c r="X132" s="425">
        <v>0</v>
      </c>
      <c r="Y132" s="425">
        <v>0</v>
      </c>
      <c r="Z132" s="425">
        <v>0</v>
      </c>
      <c r="AA132" s="425">
        <v>0</v>
      </c>
      <c r="AB132" s="425">
        <v>0</v>
      </c>
      <c r="AC132" s="425">
        <v>0</v>
      </c>
      <c r="AD132" s="425">
        <v>0</v>
      </c>
      <c r="AE132" s="425">
        <v>0</v>
      </c>
      <c r="AF132" s="425">
        <v>0</v>
      </c>
      <c r="AG132" s="425">
        <v>0</v>
      </c>
      <c r="AH132" s="425">
        <v>0</v>
      </c>
      <c r="AI132" s="425">
        <v>0</v>
      </c>
      <c r="AJ132" s="425">
        <v>0</v>
      </c>
      <c r="AK132" s="425">
        <v>0</v>
      </c>
      <c r="AL132" s="425">
        <v>0</v>
      </c>
      <c r="AM132" s="425">
        <v>0</v>
      </c>
      <c r="AN132" s="425">
        <v>0</v>
      </c>
      <c r="AO132" s="425">
        <v>0</v>
      </c>
      <c r="AP132" s="425">
        <v>0</v>
      </c>
      <c r="AQ132" s="425">
        <v>0</v>
      </c>
      <c r="AR132" s="425">
        <v>0</v>
      </c>
      <c r="AS132" s="425">
        <v>0</v>
      </c>
      <c r="AT132" s="425">
        <v>0</v>
      </c>
      <c r="AU132" s="425">
        <v>0</v>
      </c>
      <c r="AV132" s="425">
        <v>0</v>
      </c>
      <c r="AW132" s="425">
        <v>0</v>
      </c>
      <c r="AX132" s="425">
        <v>0</v>
      </c>
      <c r="AY132" s="425">
        <v>0</v>
      </c>
    </row>
    <row r="133" spans="1:52" x14ac:dyDescent="0.25">
      <c r="B133" s="49" t="s">
        <v>30</v>
      </c>
      <c r="C133" s="428">
        <v>154.89239588556262</v>
      </c>
      <c r="D133" s="428">
        <v>435.87640691343313</v>
      </c>
      <c r="E133" s="428">
        <v>693.2138984870428</v>
      </c>
      <c r="F133" s="428">
        <v>976.29948136297673</v>
      </c>
      <c r="G133" s="428">
        <v>1732.5776210454851</v>
      </c>
      <c r="H133" s="428">
        <v>2537.9886899643666</v>
      </c>
      <c r="I133" s="428">
        <v>3666.5648642321844</v>
      </c>
      <c r="J133" s="428">
        <v>3061.7376040261743</v>
      </c>
      <c r="K133" s="428">
        <v>4175.6490250637999</v>
      </c>
      <c r="L133" s="428">
        <v>3915.7359084611094</v>
      </c>
      <c r="M133" s="428">
        <v>3486.4502641360923</v>
      </c>
      <c r="N133" s="428">
        <v>3752.6103468537731</v>
      </c>
      <c r="O133" s="428">
        <v>4063.4547057357481</v>
      </c>
      <c r="P133" s="428">
        <v>3237.4253813832524</v>
      </c>
      <c r="Q133" s="428">
        <v>2155.3576713660364</v>
      </c>
      <c r="R133" s="428">
        <v>2325.9410043537187</v>
      </c>
      <c r="S133" s="428">
        <v>3054.0317978708063</v>
      </c>
      <c r="T133" s="428">
        <v>3593.0837764971075</v>
      </c>
      <c r="U133" s="428">
        <v>4579.7998856228205</v>
      </c>
      <c r="V133" s="415">
        <v>0</v>
      </c>
      <c r="W133" s="415">
        <v>0</v>
      </c>
      <c r="X133" s="415">
        <v>0</v>
      </c>
      <c r="Y133" s="415">
        <v>0</v>
      </c>
      <c r="Z133" s="415">
        <v>0</v>
      </c>
      <c r="AA133" s="415">
        <v>0</v>
      </c>
      <c r="AB133" s="415">
        <v>0</v>
      </c>
      <c r="AC133" s="415">
        <v>0</v>
      </c>
      <c r="AD133" s="415">
        <v>0</v>
      </c>
      <c r="AE133" s="415">
        <v>0</v>
      </c>
      <c r="AF133" s="415">
        <v>0</v>
      </c>
      <c r="AG133" s="415">
        <v>0</v>
      </c>
      <c r="AH133" s="415">
        <v>0</v>
      </c>
      <c r="AI133" s="415">
        <v>0</v>
      </c>
      <c r="AJ133" s="415">
        <v>0</v>
      </c>
      <c r="AK133" s="415">
        <v>0</v>
      </c>
      <c r="AL133" s="415">
        <v>0</v>
      </c>
      <c r="AM133" s="415">
        <v>0</v>
      </c>
      <c r="AN133" s="415">
        <v>0</v>
      </c>
      <c r="AO133" s="415">
        <v>0</v>
      </c>
      <c r="AP133" s="415">
        <v>0</v>
      </c>
      <c r="AQ133" s="415">
        <v>0</v>
      </c>
      <c r="AR133" s="415">
        <v>0</v>
      </c>
      <c r="AS133" s="415">
        <v>0</v>
      </c>
      <c r="AT133" s="415">
        <v>0</v>
      </c>
      <c r="AU133" s="415">
        <v>0</v>
      </c>
      <c r="AV133" s="415">
        <v>0</v>
      </c>
      <c r="AW133" s="415">
        <v>0</v>
      </c>
      <c r="AX133" s="415">
        <v>0</v>
      </c>
      <c r="AY133" s="415">
        <v>0</v>
      </c>
    </row>
    <row r="134" spans="1:52" x14ac:dyDescent="0.25">
      <c r="B134" s="49" t="s">
        <v>31</v>
      </c>
      <c r="C134" s="428">
        <v>0</v>
      </c>
      <c r="D134" s="428">
        <v>0</v>
      </c>
      <c r="E134" s="428">
        <v>0</v>
      </c>
      <c r="F134" s="428">
        <v>0</v>
      </c>
      <c r="G134" s="428">
        <v>0</v>
      </c>
      <c r="H134" s="428">
        <v>0</v>
      </c>
      <c r="I134" s="428">
        <v>129.48577944145998</v>
      </c>
      <c r="J134" s="428">
        <v>605.91265853587993</v>
      </c>
      <c r="K134" s="428">
        <v>1165.6869710191488</v>
      </c>
      <c r="L134" s="428">
        <v>1012.9513539374406</v>
      </c>
      <c r="M134" s="428">
        <v>939.54710979055017</v>
      </c>
      <c r="N134" s="428">
        <v>941.7004413111365</v>
      </c>
      <c r="O134" s="428">
        <v>1054.2794881616044</v>
      </c>
      <c r="P134" s="428">
        <v>822.23995135883683</v>
      </c>
      <c r="Q134" s="428">
        <v>1032.53269420418</v>
      </c>
      <c r="R134" s="428">
        <v>1061.7334173720756</v>
      </c>
      <c r="S134" s="428">
        <v>1368.3421371384111</v>
      </c>
      <c r="T134" s="428">
        <v>2056.9202232304574</v>
      </c>
      <c r="U134" s="428">
        <v>2461.3823221182465</v>
      </c>
      <c r="V134" s="415">
        <v>0</v>
      </c>
      <c r="W134" s="415">
        <v>0</v>
      </c>
      <c r="X134" s="415">
        <v>0</v>
      </c>
      <c r="Y134" s="415">
        <v>0</v>
      </c>
      <c r="Z134" s="415">
        <v>0</v>
      </c>
      <c r="AA134" s="415">
        <v>0</v>
      </c>
      <c r="AB134" s="415">
        <v>0</v>
      </c>
      <c r="AC134" s="415">
        <v>0</v>
      </c>
      <c r="AD134" s="415">
        <v>0</v>
      </c>
      <c r="AE134" s="415">
        <v>0</v>
      </c>
      <c r="AF134" s="415">
        <v>0</v>
      </c>
      <c r="AG134" s="415">
        <v>0</v>
      </c>
      <c r="AH134" s="415">
        <v>0</v>
      </c>
      <c r="AI134" s="415">
        <v>0</v>
      </c>
      <c r="AJ134" s="415">
        <v>0</v>
      </c>
      <c r="AK134" s="415">
        <v>0</v>
      </c>
      <c r="AL134" s="415">
        <v>0</v>
      </c>
      <c r="AM134" s="415">
        <v>0</v>
      </c>
      <c r="AN134" s="415">
        <v>0</v>
      </c>
      <c r="AO134" s="415">
        <v>0</v>
      </c>
      <c r="AP134" s="415">
        <v>0</v>
      </c>
      <c r="AQ134" s="415">
        <v>0</v>
      </c>
      <c r="AR134" s="415">
        <v>0</v>
      </c>
      <c r="AS134" s="415">
        <v>0</v>
      </c>
      <c r="AT134" s="415">
        <v>0</v>
      </c>
      <c r="AU134" s="415">
        <v>0</v>
      </c>
      <c r="AV134" s="415">
        <v>0</v>
      </c>
      <c r="AW134" s="415">
        <v>0</v>
      </c>
      <c r="AX134" s="415">
        <v>0</v>
      </c>
      <c r="AY134" s="415">
        <v>0</v>
      </c>
    </row>
    <row r="135" spans="1:52" x14ac:dyDescent="0.25">
      <c r="B135" s="49" t="s">
        <v>32</v>
      </c>
      <c r="C135" s="428">
        <v>0</v>
      </c>
      <c r="D135" s="428">
        <v>0</v>
      </c>
      <c r="E135" s="428">
        <v>0</v>
      </c>
      <c r="F135" s="428">
        <v>0</v>
      </c>
      <c r="G135" s="428">
        <v>0</v>
      </c>
      <c r="H135" s="428">
        <v>0</v>
      </c>
      <c r="I135" s="428">
        <v>0</v>
      </c>
      <c r="J135" s="428">
        <v>0</v>
      </c>
      <c r="K135" s="428">
        <v>0</v>
      </c>
      <c r="L135" s="428">
        <v>0</v>
      </c>
      <c r="M135" s="428">
        <v>0</v>
      </c>
      <c r="N135" s="428">
        <v>0</v>
      </c>
      <c r="O135" s="428">
        <v>0</v>
      </c>
      <c r="P135" s="428">
        <v>0</v>
      </c>
      <c r="Q135" s="428">
        <v>0</v>
      </c>
      <c r="R135" s="428">
        <v>0</v>
      </c>
      <c r="S135" s="428">
        <v>0</v>
      </c>
      <c r="T135" s="428">
        <v>0</v>
      </c>
      <c r="U135" s="428">
        <v>0</v>
      </c>
      <c r="V135" s="415">
        <v>0</v>
      </c>
      <c r="W135" s="415">
        <v>0</v>
      </c>
      <c r="X135" s="415">
        <v>0</v>
      </c>
      <c r="Y135" s="415">
        <v>0</v>
      </c>
      <c r="Z135" s="415">
        <v>0</v>
      </c>
      <c r="AA135" s="415">
        <v>0</v>
      </c>
      <c r="AB135" s="415">
        <v>0</v>
      </c>
      <c r="AC135" s="415">
        <v>0</v>
      </c>
      <c r="AD135" s="415">
        <v>0</v>
      </c>
      <c r="AE135" s="415">
        <v>0</v>
      </c>
      <c r="AF135" s="415">
        <v>0</v>
      </c>
      <c r="AG135" s="415">
        <v>0</v>
      </c>
      <c r="AH135" s="415">
        <v>0</v>
      </c>
      <c r="AI135" s="415">
        <v>0</v>
      </c>
      <c r="AJ135" s="415">
        <v>0</v>
      </c>
      <c r="AK135" s="415">
        <v>0</v>
      </c>
      <c r="AL135" s="415">
        <v>0</v>
      </c>
      <c r="AM135" s="415">
        <v>0</v>
      </c>
      <c r="AN135" s="415">
        <v>0</v>
      </c>
      <c r="AO135" s="415">
        <v>0</v>
      </c>
      <c r="AP135" s="415">
        <v>0</v>
      </c>
      <c r="AQ135" s="415">
        <v>0</v>
      </c>
      <c r="AR135" s="415">
        <v>0</v>
      </c>
      <c r="AS135" s="415">
        <v>0</v>
      </c>
      <c r="AT135" s="415">
        <v>0</v>
      </c>
      <c r="AU135" s="415">
        <v>0</v>
      </c>
      <c r="AV135" s="415">
        <v>0</v>
      </c>
      <c r="AW135" s="415">
        <v>0</v>
      </c>
      <c r="AX135" s="415">
        <v>0</v>
      </c>
      <c r="AY135" s="415">
        <v>0</v>
      </c>
    </row>
    <row r="136" spans="1:52" ht="15.75" thickBot="1" x14ac:dyDescent="0.3">
      <c r="B136" s="29" t="s">
        <v>33</v>
      </c>
      <c r="C136" s="431">
        <v>0</v>
      </c>
      <c r="D136" s="431">
        <v>0</v>
      </c>
      <c r="E136" s="431">
        <v>0</v>
      </c>
      <c r="F136" s="431">
        <v>0</v>
      </c>
      <c r="G136" s="431">
        <v>0</v>
      </c>
      <c r="H136" s="431">
        <v>0</v>
      </c>
      <c r="I136" s="431">
        <v>0</v>
      </c>
      <c r="J136" s="431">
        <v>0</v>
      </c>
      <c r="K136" s="431">
        <v>0</v>
      </c>
      <c r="L136" s="431">
        <v>0</v>
      </c>
      <c r="M136" s="431">
        <v>0</v>
      </c>
      <c r="N136" s="431">
        <v>0</v>
      </c>
      <c r="O136" s="431">
        <v>0</v>
      </c>
      <c r="P136" s="431">
        <v>0</v>
      </c>
      <c r="Q136" s="431">
        <v>0</v>
      </c>
      <c r="R136" s="431">
        <v>0</v>
      </c>
      <c r="S136" s="431">
        <v>0</v>
      </c>
      <c r="T136" s="431">
        <v>0</v>
      </c>
      <c r="U136" s="431">
        <v>0</v>
      </c>
      <c r="V136" s="416">
        <v>0</v>
      </c>
      <c r="W136" s="416">
        <v>0</v>
      </c>
      <c r="X136" s="416">
        <v>0</v>
      </c>
      <c r="Y136" s="416">
        <v>0</v>
      </c>
      <c r="Z136" s="416">
        <v>0</v>
      </c>
      <c r="AA136" s="416">
        <v>0</v>
      </c>
      <c r="AB136" s="416">
        <v>0</v>
      </c>
      <c r="AC136" s="416">
        <v>0</v>
      </c>
      <c r="AD136" s="416">
        <v>0</v>
      </c>
      <c r="AE136" s="416">
        <v>0</v>
      </c>
      <c r="AF136" s="416">
        <v>0</v>
      </c>
      <c r="AG136" s="416">
        <v>0</v>
      </c>
      <c r="AH136" s="416">
        <v>0</v>
      </c>
      <c r="AI136" s="416">
        <v>0</v>
      </c>
      <c r="AJ136" s="416">
        <v>0</v>
      </c>
      <c r="AK136" s="416">
        <v>0</v>
      </c>
      <c r="AL136" s="416">
        <v>0</v>
      </c>
      <c r="AM136" s="416">
        <v>0</v>
      </c>
      <c r="AN136" s="416">
        <v>0</v>
      </c>
      <c r="AO136" s="416">
        <v>0</v>
      </c>
      <c r="AP136" s="416">
        <v>0</v>
      </c>
      <c r="AQ136" s="416">
        <v>0</v>
      </c>
      <c r="AR136" s="416">
        <v>0</v>
      </c>
      <c r="AS136" s="416">
        <v>0</v>
      </c>
      <c r="AT136" s="416">
        <v>0</v>
      </c>
      <c r="AU136" s="416">
        <v>0</v>
      </c>
      <c r="AV136" s="416">
        <v>0</v>
      </c>
      <c r="AW136" s="416">
        <v>0</v>
      </c>
      <c r="AX136" s="416">
        <v>0</v>
      </c>
      <c r="AY136" s="416">
        <v>0</v>
      </c>
    </row>
    <row r="137" spans="1:52" ht="15.75" thickBot="1" x14ac:dyDescent="0.3">
      <c r="A137" s="1"/>
      <c r="B137" s="50" t="s">
        <v>34</v>
      </c>
      <c r="C137" s="142">
        <f>SUM(C132:C136)</f>
        <v>799.79229946140049</v>
      </c>
      <c r="D137" s="143">
        <f t="shared" ref="D137:AY137" si="137">SUM(D132:D136)</f>
        <v>3216.8682026402585</v>
      </c>
      <c r="E137" s="143">
        <f t="shared" si="137"/>
        <v>5738.5428428064415</v>
      </c>
      <c r="F137" s="143">
        <f t="shared" si="137"/>
        <v>5446.0755079154133</v>
      </c>
      <c r="G137" s="143">
        <f t="shared" si="137"/>
        <v>6739.7766248527032</v>
      </c>
      <c r="H137" s="143">
        <f t="shared" si="137"/>
        <v>19822.391194042601</v>
      </c>
      <c r="I137" s="143">
        <f t="shared" si="137"/>
        <v>33796.40137755395</v>
      </c>
      <c r="J137" s="143">
        <f t="shared" si="137"/>
        <v>43864.197140100994</v>
      </c>
      <c r="K137" s="143">
        <f t="shared" si="137"/>
        <v>40885.541274660762</v>
      </c>
      <c r="L137" s="143">
        <f t="shared" si="137"/>
        <v>23534.79199973902</v>
      </c>
      <c r="M137" s="143">
        <f t="shared" si="137"/>
        <v>35668.660545325067</v>
      </c>
      <c r="N137" s="143">
        <f t="shared" si="137"/>
        <v>56977.129302970505</v>
      </c>
      <c r="O137" s="143">
        <f t="shared" si="137"/>
        <v>63208.001729917931</v>
      </c>
      <c r="P137" s="143">
        <f t="shared" si="137"/>
        <v>54939.159961292222</v>
      </c>
      <c r="Q137" s="143">
        <f t="shared" si="137"/>
        <v>46320.453670319315</v>
      </c>
      <c r="R137" s="143">
        <f t="shared" si="137"/>
        <v>34438.134640922945</v>
      </c>
      <c r="S137" s="143">
        <f t="shared" si="137"/>
        <v>32742.602170154576</v>
      </c>
      <c r="T137" s="143">
        <f t="shared" si="137"/>
        <v>79228.059262603929</v>
      </c>
      <c r="U137" s="143">
        <f t="shared" si="137"/>
        <v>92134.387939426728</v>
      </c>
      <c r="V137" s="418">
        <f t="shared" si="137"/>
        <v>0</v>
      </c>
      <c r="W137" s="418">
        <f t="shared" si="137"/>
        <v>0</v>
      </c>
      <c r="X137" s="418">
        <f t="shared" si="137"/>
        <v>0</v>
      </c>
      <c r="Y137" s="418">
        <f t="shared" si="137"/>
        <v>0</v>
      </c>
      <c r="Z137" s="418">
        <f t="shared" si="137"/>
        <v>0</v>
      </c>
      <c r="AA137" s="418">
        <f t="shared" si="137"/>
        <v>0</v>
      </c>
      <c r="AB137" s="418">
        <f t="shared" si="137"/>
        <v>0</v>
      </c>
      <c r="AC137" s="418">
        <f t="shared" si="137"/>
        <v>0</v>
      </c>
      <c r="AD137" s="418">
        <f t="shared" si="137"/>
        <v>0</v>
      </c>
      <c r="AE137" s="418">
        <f t="shared" si="137"/>
        <v>0</v>
      </c>
      <c r="AF137" s="418">
        <f t="shared" si="137"/>
        <v>0</v>
      </c>
      <c r="AG137" s="418">
        <f t="shared" si="137"/>
        <v>0</v>
      </c>
      <c r="AH137" s="418">
        <f t="shared" si="137"/>
        <v>0</v>
      </c>
      <c r="AI137" s="418">
        <f t="shared" si="137"/>
        <v>0</v>
      </c>
      <c r="AJ137" s="418">
        <f t="shared" si="137"/>
        <v>0</v>
      </c>
      <c r="AK137" s="418">
        <f t="shared" si="137"/>
        <v>0</v>
      </c>
      <c r="AL137" s="418">
        <f t="shared" si="137"/>
        <v>0</v>
      </c>
      <c r="AM137" s="418">
        <f t="shared" si="137"/>
        <v>0</v>
      </c>
      <c r="AN137" s="418">
        <f t="shared" si="137"/>
        <v>0</v>
      </c>
      <c r="AO137" s="418">
        <f t="shared" si="137"/>
        <v>0</v>
      </c>
      <c r="AP137" s="418">
        <f t="shared" si="137"/>
        <v>0</v>
      </c>
      <c r="AQ137" s="418">
        <f t="shared" si="137"/>
        <v>0</v>
      </c>
      <c r="AR137" s="418">
        <f t="shared" si="137"/>
        <v>0</v>
      </c>
      <c r="AS137" s="418">
        <f t="shared" si="137"/>
        <v>0</v>
      </c>
      <c r="AT137" s="418">
        <f t="shared" si="137"/>
        <v>0</v>
      </c>
      <c r="AU137" s="418">
        <f t="shared" si="137"/>
        <v>0</v>
      </c>
      <c r="AV137" s="418">
        <f t="shared" si="137"/>
        <v>0</v>
      </c>
      <c r="AW137" s="418">
        <f t="shared" si="137"/>
        <v>0</v>
      </c>
      <c r="AX137" s="418">
        <f t="shared" si="137"/>
        <v>0</v>
      </c>
      <c r="AY137" s="418">
        <f t="shared" si="137"/>
        <v>0</v>
      </c>
      <c r="AZ137" s="1"/>
    </row>
  </sheetData>
  <mergeCells count="10">
    <mergeCell ref="A113:B114"/>
    <mergeCell ref="A59:B60"/>
    <mergeCell ref="A87:B88"/>
    <mergeCell ref="A3:B4"/>
    <mergeCell ref="A34:B36"/>
    <mergeCell ref="A45:A48"/>
    <mergeCell ref="A49:A52"/>
    <mergeCell ref="A53:A56"/>
    <mergeCell ref="A37:A40"/>
    <mergeCell ref="A41:A44"/>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1DAFA"/>
  </sheetPr>
  <dimension ref="A1:BI263"/>
  <sheetViews>
    <sheetView zoomScale="80" zoomScaleNormal="80" workbookViewId="0">
      <pane xSplit="2" ySplit="2" topLeftCell="C20" activePane="bottomRight" state="frozen"/>
      <selection activeCell="Q4" sqref="Q4"/>
      <selection pane="topRight" activeCell="Q4" sqref="Q4"/>
      <selection pane="bottomLeft" activeCell="Q4" sqref="Q4"/>
      <selection pane="bottomRight" activeCell="Q4" sqref="Q4"/>
    </sheetView>
  </sheetViews>
  <sheetFormatPr defaultRowHeight="15" x14ac:dyDescent="0.25"/>
  <cols>
    <col min="1" max="1" width="12.140625" style="69" customWidth="1"/>
    <col min="2" max="2" width="28" bestFit="1" customWidth="1"/>
    <col min="3" max="4" width="11.5703125" bestFit="1" customWidth="1"/>
    <col min="5" max="5" width="12.5703125" customWidth="1"/>
    <col min="6" max="6" width="11.5703125" bestFit="1" customWidth="1"/>
    <col min="7" max="7" width="13.5703125" bestFit="1" customWidth="1"/>
    <col min="8" max="8" width="11.5703125" bestFit="1" customWidth="1"/>
    <col min="9" max="11" width="12.42578125" customWidth="1"/>
    <col min="12" max="14" width="11.5703125" bestFit="1" customWidth="1"/>
    <col min="15" max="15" width="15.140625" style="1" bestFit="1" customWidth="1"/>
    <col min="16" max="16" width="14.5703125" customWidth="1"/>
  </cols>
  <sheetData>
    <row r="1" spans="1:61" ht="31.5" x14ac:dyDescent="0.4">
      <c r="A1" s="191" t="s">
        <v>181</v>
      </c>
      <c r="C1" s="527" t="s">
        <v>152</v>
      </c>
      <c r="D1" s="528"/>
      <c r="E1" s="528"/>
      <c r="F1" s="528"/>
      <c r="G1" s="528"/>
      <c r="H1" s="528"/>
      <c r="I1" s="528"/>
      <c r="J1" s="528"/>
      <c r="K1" s="528"/>
      <c r="L1" s="528"/>
      <c r="M1" s="528"/>
      <c r="N1" s="529"/>
      <c r="O1" s="87"/>
      <c r="P1" s="193"/>
      <c r="Q1" s="88"/>
      <c r="R1" s="88"/>
      <c r="S1" s="88"/>
      <c r="T1" s="88"/>
      <c r="U1" s="88"/>
      <c r="V1" s="88"/>
      <c r="W1" s="88"/>
      <c r="X1" s="88"/>
      <c r="Y1" s="88"/>
      <c r="Z1" s="88"/>
      <c r="AA1" s="88"/>
      <c r="AB1" s="88"/>
      <c r="AC1" s="88"/>
      <c r="AD1" s="88"/>
      <c r="AE1" s="88"/>
      <c r="AF1" s="88"/>
      <c r="AG1" s="88"/>
      <c r="AH1" s="88"/>
      <c r="AI1" s="88"/>
      <c r="AJ1" s="88"/>
      <c r="AK1" s="88"/>
      <c r="AL1" s="88"/>
      <c r="AM1" s="88"/>
      <c r="AN1" s="88"/>
      <c r="AO1" s="88"/>
      <c r="AP1" s="88"/>
      <c r="AQ1" s="88"/>
      <c r="AR1" s="88"/>
      <c r="AS1" s="88"/>
      <c r="AT1" s="88"/>
      <c r="AU1" s="88"/>
      <c r="AV1" s="88"/>
      <c r="AW1" s="88"/>
      <c r="AX1" s="88"/>
      <c r="AY1" s="88"/>
      <c r="AZ1" s="88"/>
      <c r="BA1" s="88"/>
      <c r="BB1" s="88"/>
      <c r="BC1" s="88"/>
      <c r="BD1" s="88"/>
      <c r="BE1" s="88"/>
      <c r="BF1" s="88"/>
      <c r="BG1" s="88"/>
      <c r="BH1" s="88"/>
      <c r="BI1" s="88"/>
    </row>
    <row r="2" spans="1:61" ht="4.5" customHeight="1" thickBot="1" x14ac:dyDescent="0.95">
      <c r="C2" s="84"/>
      <c r="D2" s="85"/>
      <c r="E2" s="85"/>
      <c r="F2" s="85"/>
      <c r="G2" s="85"/>
      <c r="H2" s="85"/>
      <c r="I2" s="85"/>
      <c r="J2" s="85"/>
      <c r="K2" s="85"/>
      <c r="L2" s="85"/>
      <c r="M2" s="85"/>
      <c r="N2" s="86"/>
    </row>
    <row r="3" spans="1:61" ht="21.75" customHeight="1" thickBot="1" x14ac:dyDescent="0.3">
      <c r="B3" s="184" t="s">
        <v>36</v>
      </c>
      <c r="C3" s="185">
        <v>44197</v>
      </c>
      <c r="D3" s="185">
        <v>44228</v>
      </c>
      <c r="E3" s="185">
        <v>44256</v>
      </c>
      <c r="F3" s="185">
        <v>44287</v>
      </c>
      <c r="G3" s="185">
        <v>44317</v>
      </c>
      <c r="H3" s="185">
        <v>44348</v>
      </c>
      <c r="I3" s="185">
        <v>44378</v>
      </c>
      <c r="J3" s="185">
        <v>44409</v>
      </c>
      <c r="K3" s="185">
        <v>44440</v>
      </c>
      <c r="L3" s="185">
        <v>44470</v>
      </c>
      <c r="M3" s="185">
        <v>44501</v>
      </c>
      <c r="N3" s="185" t="s">
        <v>205</v>
      </c>
      <c r="O3" s="186" t="s">
        <v>34</v>
      </c>
    </row>
    <row r="4" spans="1:61" ht="15" customHeight="1" x14ac:dyDescent="0.25">
      <c r="A4" s="517" t="s">
        <v>51</v>
      </c>
      <c r="B4" s="11" t="s">
        <v>0</v>
      </c>
      <c r="C4" s="133">
        <v>0</v>
      </c>
      <c r="D4" s="133">
        <v>0</v>
      </c>
      <c r="E4" s="133">
        <v>0</v>
      </c>
      <c r="F4" s="133">
        <v>0</v>
      </c>
      <c r="G4" s="133">
        <v>0</v>
      </c>
      <c r="H4" s="133">
        <v>0</v>
      </c>
      <c r="I4" s="133">
        <v>0</v>
      </c>
      <c r="J4" s="133">
        <v>0</v>
      </c>
      <c r="K4" s="133">
        <v>0</v>
      </c>
      <c r="L4" s="133">
        <v>0</v>
      </c>
      <c r="M4" s="133">
        <v>0</v>
      </c>
      <c r="N4" s="133">
        <v>0</v>
      </c>
      <c r="O4" s="70">
        <f t="shared" ref="O4:O15" si="0">SUM(C4:N4)</f>
        <v>0</v>
      </c>
      <c r="P4" s="193"/>
    </row>
    <row r="5" spans="1:61" x14ac:dyDescent="0.25">
      <c r="A5" s="518"/>
      <c r="B5" s="12" t="s">
        <v>1</v>
      </c>
      <c r="C5" s="133">
        <v>0</v>
      </c>
      <c r="D5" s="133">
        <v>605.06829833984375</v>
      </c>
      <c r="E5" s="133">
        <v>907.60244750976563</v>
      </c>
      <c r="F5" s="133">
        <v>1512.6707458496094</v>
      </c>
      <c r="G5" s="133">
        <v>1815.2048950195313</v>
      </c>
      <c r="H5" s="133">
        <v>1210.1365966796875</v>
      </c>
      <c r="I5" s="133">
        <v>1512.6707458496094</v>
      </c>
      <c r="J5" s="133">
        <v>1815.2048950195313</v>
      </c>
      <c r="K5" s="133">
        <v>302.53414916992188</v>
      </c>
      <c r="L5" s="133">
        <v>0</v>
      </c>
      <c r="M5" s="133">
        <v>1210.1365966796875</v>
      </c>
      <c r="N5" s="133">
        <v>1512.6707458496094</v>
      </c>
      <c r="O5" s="70">
        <f t="shared" si="0"/>
        <v>12403.900115966797</v>
      </c>
    </row>
    <row r="6" spans="1:61" x14ac:dyDescent="0.25">
      <c r="A6" s="518"/>
      <c r="B6" s="11" t="s">
        <v>2</v>
      </c>
      <c r="C6" s="133">
        <v>0</v>
      </c>
      <c r="D6" s="133">
        <v>10742.86376953125</v>
      </c>
      <c r="E6" s="133">
        <v>18416.337890625</v>
      </c>
      <c r="F6" s="133">
        <v>13044.906005859375</v>
      </c>
      <c r="G6" s="133">
        <v>13812.25341796875</v>
      </c>
      <c r="H6" s="133">
        <v>24555.1171875</v>
      </c>
      <c r="I6" s="133">
        <v>22253.074951171875</v>
      </c>
      <c r="J6" s="133">
        <v>20718.380126953125</v>
      </c>
      <c r="K6" s="133">
        <v>14579.600830078125</v>
      </c>
      <c r="L6" s="133">
        <v>12277.55859375</v>
      </c>
      <c r="M6" s="133">
        <v>22253.074951171875</v>
      </c>
      <c r="N6" s="133">
        <v>14579.600830078125</v>
      </c>
      <c r="O6" s="70">
        <f t="shared" si="0"/>
        <v>187232.7685546875</v>
      </c>
    </row>
    <row r="7" spans="1:61" x14ac:dyDescent="0.25">
      <c r="A7" s="518"/>
      <c r="B7" s="11" t="s">
        <v>9</v>
      </c>
      <c r="C7" s="133">
        <v>0</v>
      </c>
      <c r="D7" s="133">
        <v>0</v>
      </c>
      <c r="E7" s="133">
        <v>0</v>
      </c>
      <c r="F7" s="133">
        <v>0</v>
      </c>
      <c r="G7" s="133">
        <v>0</v>
      </c>
      <c r="H7" s="133">
        <v>0</v>
      </c>
      <c r="I7" s="133">
        <v>0</v>
      </c>
      <c r="J7" s="133">
        <v>0</v>
      </c>
      <c r="K7" s="133">
        <v>0</v>
      </c>
      <c r="L7" s="133">
        <v>0</v>
      </c>
      <c r="M7" s="133">
        <v>0</v>
      </c>
      <c r="N7" s="133">
        <v>0</v>
      </c>
      <c r="O7" s="70">
        <f t="shared" si="0"/>
        <v>0</v>
      </c>
    </row>
    <row r="8" spans="1:61" x14ac:dyDescent="0.25">
      <c r="A8" s="518"/>
      <c r="B8" s="12" t="s">
        <v>3</v>
      </c>
      <c r="C8" s="133">
        <v>0</v>
      </c>
      <c r="D8" s="133">
        <v>505.59220886230469</v>
      </c>
      <c r="E8" s="133">
        <v>1412.9097423553467</v>
      </c>
      <c r="F8" s="133">
        <v>1936.8324699401855</v>
      </c>
      <c r="G8" s="133">
        <v>915.71769666671753</v>
      </c>
      <c r="H8" s="133">
        <v>1708.4751648902893</v>
      </c>
      <c r="I8" s="133">
        <v>1215.1017880439758</v>
      </c>
      <c r="J8" s="133">
        <v>1683.2724046707153</v>
      </c>
      <c r="K8" s="133">
        <v>1220.4483785629272</v>
      </c>
      <c r="L8" s="133">
        <v>1532.8163981437683</v>
      </c>
      <c r="M8" s="133">
        <v>940.15763139724731</v>
      </c>
      <c r="N8" s="133">
        <v>17195.345494747162</v>
      </c>
      <c r="O8" s="70">
        <f t="shared" si="0"/>
        <v>30266.66937828064</v>
      </c>
    </row>
    <row r="9" spans="1:61" x14ac:dyDescent="0.25">
      <c r="A9" s="518"/>
      <c r="B9" s="11" t="s">
        <v>4</v>
      </c>
      <c r="C9" s="133">
        <v>0</v>
      </c>
      <c r="D9" s="133">
        <v>12094.98486328125</v>
      </c>
      <c r="E9" s="133">
        <v>23686.012023925781</v>
      </c>
      <c r="F9" s="133">
        <v>27213.715942382813</v>
      </c>
      <c r="G9" s="133">
        <v>21040.234085083008</v>
      </c>
      <c r="H9" s="133">
        <v>28851.578475952148</v>
      </c>
      <c r="I9" s="133">
        <v>26331.789962768555</v>
      </c>
      <c r="J9" s="133">
        <v>23434.033172607422</v>
      </c>
      <c r="K9" s="133">
        <v>21922.160064697266</v>
      </c>
      <c r="L9" s="133">
        <v>23056.064895629883</v>
      </c>
      <c r="M9" s="133">
        <v>17260.551315307617</v>
      </c>
      <c r="N9" s="133">
        <v>136293.29441833496</v>
      </c>
      <c r="O9" s="70">
        <f t="shared" si="0"/>
        <v>361184.4192199707</v>
      </c>
    </row>
    <row r="10" spans="1:61" x14ac:dyDescent="0.25">
      <c r="A10" s="518"/>
      <c r="B10" s="11" t="s">
        <v>5</v>
      </c>
      <c r="C10" s="133">
        <v>0</v>
      </c>
      <c r="D10" s="133">
        <v>0</v>
      </c>
      <c r="E10" s="133">
        <v>0</v>
      </c>
      <c r="F10" s="133">
        <v>0</v>
      </c>
      <c r="G10" s="133">
        <v>0</v>
      </c>
      <c r="H10" s="133">
        <v>0</v>
      </c>
      <c r="I10" s="133">
        <v>0</v>
      </c>
      <c r="J10" s="133">
        <v>0</v>
      </c>
      <c r="K10" s="133">
        <v>0</v>
      </c>
      <c r="L10" s="133">
        <v>0</v>
      </c>
      <c r="M10" s="133">
        <v>0</v>
      </c>
      <c r="N10" s="133">
        <v>0</v>
      </c>
      <c r="O10" s="70">
        <f t="shared" si="0"/>
        <v>0</v>
      </c>
    </row>
    <row r="11" spans="1:61" x14ac:dyDescent="0.25">
      <c r="A11" s="518"/>
      <c r="B11" s="11" t="s">
        <v>6</v>
      </c>
      <c r="C11" s="133">
        <v>0</v>
      </c>
      <c r="D11" s="133">
        <v>0</v>
      </c>
      <c r="E11" s="133">
        <v>0</v>
      </c>
      <c r="F11" s="133">
        <v>0</v>
      </c>
      <c r="G11" s="133">
        <v>0</v>
      </c>
      <c r="H11" s="133">
        <v>0</v>
      </c>
      <c r="I11" s="133">
        <v>0</v>
      </c>
      <c r="J11" s="133">
        <v>0</v>
      </c>
      <c r="K11" s="133">
        <v>0</v>
      </c>
      <c r="L11" s="133">
        <v>0</v>
      </c>
      <c r="M11" s="133">
        <v>0</v>
      </c>
      <c r="N11" s="133">
        <v>0</v>
      </c>
      <c r="O11" s="70">
        <f t="shared" si="0"/>
        <v>0</v>
      </c>
    </row>
    <row r="12" spans="1:61" x14ac:dyDescent="0.25">
      <c r="A12" s="518"/>
      <c r="B12" s="11" t="s">
        <v>7</v>
      </c>
      <c r="C12" s="133">
        <v>0</v>
      </c>
      <c r="D12" s="133">
        <v>78517.68505859375</v>
      </c>
      <c r="E12" s="133">
        <v>149857.39135742188</v>
      </c>
      <c r="F12" s="133">
        <v>173137.27587890625</v>
      </c>
      <c r="G12" s="133">
        <v>134710.509765625</v>
      </c>
      <c r="H12" s="133">
        <v>173348.18896484375</v>
      </c>
      <c r="I12" s="133">
        <v>164096.06176757813</v>
      </c>
      <c r="J12" s="133">
        <v>146915.92944335938</v>
      </c>
      <c r="K12" s="133">
        <v>145574.0615234375</v>
      </c>
      <c r="L12" s="133">
        <v>149476.462890625</v>
      </c>
      <c r="M12" s="133">
        <v>102166.66748046875</v>
      </c>
      <c r="N12" s="133">
        <v>130849.00610351563</v>
      </c>
      <c r="O12" s="70">
        <f t="shared" si="0"/>
        <v>1548649.240234375</v>
      </c>
    </row>
    <row r="13" spans="1:61" x14ac:dyDescent="0.25">
      <c r="A13" s="518"/>
      <c r="B13" s="11" t="s">
        <v>8</v>
      </c>
      <c r="C13" s="133">
        <v>0</v>
      </c>
      <c r="D13" s="133">
        <v>1678.4904670715332</v>
      </c>
      <c r="E13" s="133">
        <v>3287.0438313484192</v>
      </c>
      <c r="F13" s="133">
        <v>3776.6035509109497</v>
      </c>
      <c r="G13" s="133">
        <v>2919.8740416765213</v>
      </c>
      <c r="H13" s="133">
        <v>4003.8991349935532</v>
      </c>
      <c r="I13" s="133">
        <v>3654.2136210203171</v>
      </c>
      <c r="J13" s="133">
        <v>3252.0752799510956</v>
      </c>
      <c r="K13" s="133">
        <v>3042.2639715671539</v>
      </c>
      <c r="L13" s="133">
        <v>3199.6224528551102</v>
      </c>
      <c r="M13" s="133">
        <v>2395.3457707166672</v>
      </c>
      <c r="N13" s="133">
        <v>48949.994719624519</v>
      </c>
      <c r="O13" s="70">
        <f t="shared" si="0"/>
        <v>80159.42684173584</v>
      </c>
    </row>
    <row r="14" spans="1:61" ht="15.75" thickBot="1" x14ac:dyDescent="0.3">
      <c r="A14" s="519"/>
      <c r="B14" s="187" t="s">
        <v>42</v>
      </c>
      <c r="C14" s="133">
        <v>0</v>
      </c>
      <c r="D14" s="133">
        <v>0</v>
      </c>
      <c r="E14" s="133">
        <v>0</v>
      </c>
      <c r="F14" s="133">
        <v>0</v>
      </c>
      <c r="G14" s="133">
        <v>0</v>
      </c>
      <c r="H14" s="133">
        <v>0</v>
      </c>
      <c r="I14" s="133">
        <v>0</v>
      </c>
      <c r="J14" s="133">
        <v>0</v>
      </c>
      <c r="K14" s="133">
        <v>0</v>
      </c>
      <c r="L14" s="133">
        <v>0</v>
      </c>
      <c r="M14" s="133">
        <v>0</v>
      </c>
      <c r="N14" s="133">
        <v>0</v>
      </c>
      <c r="O14" s="70">
        <f t="shared" si="0"/>
        <v>0</v>
      </c>
    </row>
    <row r="15" spans="1:61" ht="21.75" thickBot="1" x14ac:dyDescent="0.4">
      <c r="A15" s="72"/>
      <c r="B15" s="188" t="s">
        <v>43</v>
      </c>
      <c r="C15" s="189">
        <f t="shared" ref="C15:N15" si="1">SUM(C4:C14)</f>
        <v>0</v>
      </c>
      <c r="D15" s="189">
        <f t="shared" si="1"/>
        <v>104144.68466567993</v>
      </c>
      <c r="E15" s="189">
        <f t="shared" si="1"/>
        <v>197567.29729318619</v>
      </c>
      <c r="F15" s="189">
        <f t="shared" si="1"/>
        <v>220622.00459384918</v>
      </c>
      <c r="G15" s="189">
        <f t="shared" si="1"/>
        <v>175213.79390203953</v>
      </c>
      <c r="H15" s="189">
        <f t="shared" si="1"/>
        <v>233677.39552485943</v>
      </c>
      <c r="I15" s="189">
        <f t="shared" si="1"/>
        <v>219062.91283643246</v>
      </c>
      <c r="J15" s="189">
        <f t="shared" si="1"/>
        <v>197818.89532256126</v>
      </c>
      <c r="K15" s="189">
        <f t="shared" si="1"/>
        <v>186641.06891751289</v>
      </c>
      <c r="L15" s="190">
        <f t="shared" si="1"/>
        <v>189542.52523100376</v>
      </c>
      <c r="M15" s="190">
        <f t="shared" si="1"/>
        <v>146225.93374574184</v>
      </c>
      <c r="N15" s="372">
        <f t="shared" si="1"/>
        <v>349379.91231215</v>
      </c>
      <c r="O15" s="73">
        <f t="shared" si="0"/>
        <v>2219896.4243450165</v>
      </c>
    </row>
    <row r="16" spans="1:61" ht="21.75" thickBot="1" x14ac:dyDescent="0.4">
      <c r="A16" s="72"/>
      <c r="F16" s="71">
        <v>0</v>
      </c>
    </row>
    <row r="17" spans="1:16" ht="21.75" thickBot="1" x14ac:dyDescent="0.4">
      <c r="A17" s="72"/>
      <c r="B17" s="184" t="s">
        <v>36</v>
      </c>
      <c r="C17" s="185">
        <f>C$3</f>
        <v>44197</v>
      </c>
      <c r="D17" s="185">
        <f t="shared" ref="D17:N17" si="2">D$3</f>
        <v>44228</v>
      </c>
      <c r="E17" s="185">
        <f t="shared" si="2"/>
        <v>44256</v>
      </c>
      <c r="F17" s="185">
        <f t="shared" si="2"/>
        <v>44287</v>
      </c>
      <c r="G17" s="185">
        <f t="shared" si="2"/>
        <v>44317</v>
      </c>
      <c r="H17" s="185">
        <f t="shared" si="2"/>
        <v>44348</v>
      </c>
      <c r="I17" s="185">
        <f t="shared" si="2"/>
        <v>44378</v>
      </c>
      <c r="J17" s="185">
        <f t="shared" si="2"/>
        <v>44409</v>
      </c>
      <c r="K17" s="185">
        <f t="shared" si="2"/>
        <v>44440</v>
      </c>
      <c r="L17" s="185">
        <f t="shared" si="2"/>
        <v>44470</v>
      </c>
      <c r="M17" s="185">
        <f t="shared" si="2"/>
        <v>44501</v>
      </c>
      <c r="N17" s="185" t="str">
        <f t="shared" si="2"/>
        <v>Dec-21 +</v>
      </c>
      <c r="O17" s="186" t="s">
        <v>34</v>
      </c>
    </row>
    <row r="18" spans="1:16" ht="15" customHeight="1" x14ac:dyDescent="0.25">
      <c r="A18" s="517" t="s">
        <v>50</v>
      </c>
      <c r="B18" s="11" t="s">
        <v>0</v>
      </c>
      <c r="C18" s="133">
        <v>0</v>
      </c>
      <c r="D18" s="133">
        <v>0</v>
      </c>
      <c r="E18" s="133">
        <v>0</v>
      </c>
      <c r="F18" s="133">
        <v>0</v>
      </c>
      <c r="G18" s="133">
        <v>0</v>
      </c>
      <c r="H18" s="133">
        <v>0</v>
      </c>
      <c r="I18" s="133">
        <v>0</v>
      </c>
      <c r="J18" s="133">
        <v>0</v>
      </c>
      <c r="K18" s="133">
        <v>0</v>
      </c>
      <c r="L18" s="133">
        <v>0</v>
      </c>
      <c r="M18" s="133">
        <v>0</v>
      </c>
      <c r="N18" s="133">
        <v>0</v>
      </c>
      <c r="O18" s="70">
        <f t="shared" ref="O18:O29" si="3">SUM(C18:N18)</f>
        <v>0</v>
      </c>
      <c r="P18" s="193"/>
    </row>
    <row r="19" spans="1:16" x14ac:dyDescent="0.25">
      <c r="A19" s="518"/>
      <c r="B19" s="12" t="s">
        <v>1</v>
      </c>
      <c r="C19" s="133">
        <v>27579.342355379169</v>
      </c>
      <c r="D19" s="133">
        <v>105854.33010491935</v>
      </c>
      <c r="E19" s="133">
        <v>380265.67297039845</v>
      </c>
      <c r="F19" s="133">
        <v>287062.69802619185</v>
      </c>
      <c r="G19" s="133">
        <v>164979.20282577624</v>
      </c>
      <c r="H19" s="133">
        <v>216106.09955057444</v>
      </c>
      <c r="I19" s="133">
        <v>219887.65758489841</v>
      </c>
      <c r="J19" s="133">
        <v>183355.89644797586</v>
      </c>
      <c r="K19" s="133">
        <v>426684.70659872418</v>
      </c>
      <c r="L19" s="133">
        <v>190010.01257448568</v>
      </c>
      <c r="M19" s="133">
        <v>329441.03145813494</v>
      </c>
      <c r="N19" s="133">
        <v>483169</v>
      </c>
      <c r="O19" s="70">
        <f t="shared" si="3"/>
        <v>3014395.6504974584</v>
      </c>
    </row>
    <row r="20" spans="1:16" x14ac:dyDescent="0.25">
      <c r="A20" s="518"/>
      <c r="B20" s="11" t="s">
        <v>2</v>
      </c>
      <c r="C20" s="133">
        <v>0</v>
      </c>
      <c r="D20" s="133">
        <v>0</v>
      </c>
      <c r="E20" s="133">
        <v>0</v>
      </c>
      <c r="F20" s="133">
        <v>0</v>
      </c>
      <c r="G20" s="133">
        <v>0</v>
      </c>
      <c r="H20" s="133">
        <v>0</v>
      </c>
      <c r="I20" s="133">
        <v>0</v>
      </c>
      <c r="J20" s="133">
        <v>0</v>
      </c>
      <c r="K20" s="133">
        <v>0</v>
      </c>
      <c r="L20" s="133">
        <v>0</v>
      </c>
      <c r="M20" s="133">
        <v>0</v>
      </c>
      <c r="N20" s="133">
        <v>0</v>
      </c>
      <c r="O20" s="70">
        <f t="shared" si="3"/>
        <v>0</v>
      </c>
    </row>
    <row r="21" spans="1:16" x14ac:dyDescent="0.25">
      <c r="A21" s="518"/>
      <c r="B21" s="11" t="s">
        <v>9</v>
      </c>
      <c r="C21" s="133">
        <v>44828.054203687432</v>
      </c>
      <c r="D21" s="133">
        <v>160527.06138612499</v>
      </c>
      <c r="E21" s="133">
        <v>531232.71299351205</v>
      </c>
      <c r="F21" s="133">
        <v>405199.58932954364</v>
      </c>
      <c r="G21" s="133">
        <v>240185.90575918922</v>
      </c>
      <c r="H21" s="133">
        <v>306066.06359574641</v>
      </c>
      <c r="I21" s="133">
        <v>301439.83316892735</v>
      </c>
      <c r="J21" s="133">
        <v>254997.31386751222</v>
      </c>
      <c r="K21" s="133">
        <v>597847.45582802617</v>
      </c>
      <c r="L21" s="133">
        <v>266592.96033260738</v>
      </c>
      <c r="M21" s="133">
        <v>461594.89537981868</v>
      </c>
      <c r="N21" s="133">
        <v>676990</v>
      </c>
      <c r="O21" s="70">
        <f t="shared" si="3"/>
        <v>4247501.8458446953</v>
      </c>
    </row>
    <row r="22" spans="1:16" x14ac:dyDescent="0.25">
      <c r="A22" s="518"/>
      <c r="B22" s="12" t="s">
        <v>3</v>
      </c>
      <c r="C22" s="133">
        <v>0</v>
      </c>
      <c r="D22" s="133">
        <v>0</v>
      </c>
      <c r="E22" s="133">
        <v>0</v>
      </c>
      <c r="F22" s="133">
        <v>0</v>
      </c>
      <c r="G22" s="133">
        <v>0</v>
      </c>
      <c r="H22" s="133">
        <v>0</v>
      </c>
      <c r="I22" s="133">
        <v>0</v>
      </c>
      <c r="J22" s="133">
        <v>0</v>
      </c>
      <c r="K22" s="133">
        <v>0</v>
      </c>
      <c r="L22" s="133">
        <v>0</v>
      </c>
      <c r="M22" s="133">
        <v>0</v>
      </c>
      <c r="N22" s="133">
        <v>0</v>
      </c>
      <c r="O22" s="70">
        <f t="shared" si="3"/>
        <v>0</v>
      </c>
    </row>
    <row r="23" spans="1:16" x14ac:dyDescent="0.25">
      <c r="A23" s="518"/>
      <c r="B23" s="11" t="s">
        <v>4</v>
      </c>
      <c r="C23" s="133">
        <v>0</v>
      </c>
      <c r="D23" s="133">
        <v>0</v>
      </c>
      <c r="E23" s="133">
        <v>0</v>
      </c>
      <c r="F23" s="133">
        <v>0</v>
      </c>
      <c r="G23" s="133">
        <v>0</v>
      </c>
      <c r="H23" s="133">
        <v>0</v>
      </c>
      <c r="I23" s="133">
        <v>0</v>
      </c>
      <c r="J23" s="133">
        <v>0</v>
      </c>
      <c r="K23" s="133">
        <v>0</v>
      </c>
      <c r="L23" s="133">
        <v>0</v>
      </c>
      <c r="M23" s="133">
        <v>0</v>
      </c>
      <c r="N23" s="133">
        <v>0</v>
      </c>
      <c r="O23" s="70">
        <f t="shared" si="3"/>
        <v>0</v>
      </c>
    </row>
    <row r="24" spans="1:16" x14ac:dyDescent="0.25">
      <c r="A24" s="518"/>
      <c r="B24" s="11" t="s">
        <v>5</v>
      </c>
      <c r="C24" s="133">
        <v>1</v>
      </c>
      <c r="D24" s="133">
        <v>9402.6313622065536</v>
      </c>
      <c r="E24" s="133">
        <v>22795.878914530793</v>
      </c>
      <c r="F24" s="133">
        <v>11550.699378143157</v>
      </c>
      <c r="G24" s="133">
        <v>9956.6602977158382</v>
      </c>
      <c r="H24" s="133">
        <v>22104.146672369607</v>
      </c>
      <c r="I24" s="133">
        <v>9915.5100911653517</v>
      </c>
      <c r="J24" s="133">
        <v>8266.068117187102</v>
      </c>
      <c r="K24" s="133">
        <v>15563.389524458375</v>
      </c>
      <c r="L24" s="133">
        <v>11712.084495443431</v>
      </c>
      <c r="M24" s="133">
        <v>14203.606850784372</v>
      </c>
      <c r="N24" s="133">
        <v>24256.820248601623</v>
      </c>
      <c r="O24" s="70">
        <f t="shared" si="3"/>
        <v>159728.4959526062</v>
      </c>
    </row>
    <row r="25" spans="1:16" x14ac:dyDescent="0.25">
      <c r="A25" s="518"/>
      <c r="B25" s="11" t="s">
        <v>6</v>
      </c>
      <c r="C25" s="133">
        <v>0</v>
      </c>
      <c r="D25" s="133">
        <v>45162.7021484375</v>
      </c>
      <c r="E25" s="133">
        <v>14369.95068359375</v>
      </c>
      <c r="F25" s="133">
        <v>49268.40234375</v>
      </c>
      <c r="G25" s="133">
        <v>104695.35498046875</v>
      </c>
      <c r="H25" s="133">
        <v>229919.2109375</v>
      </c>
      <c r="I25" s="133">
        <v>197073.609375</v>
      </c>
      <c r="J25" s="133">
        <v>195020.75927734375</v>
      </c>
      <c r="K25" s="133">
        <v>151910.9072265625</v>
      </c>
      <c r="L25" s="133">
        <v>53374.1025390625</v>
      </c>
      <c r="M25" s="133">
        <v>45162.7021484375</v>
      </c>
      <c r="N25" s="133">
        <v>63638.35302734375</v>
      </c>
      <c r="O25" s="70">
        <f t="shared" si="3"/>
        <v>1149596.0546875</v>
      </c>
    </row>
    <row r="26" spans="1:16" x14ac:dyDescent="0.25">
      <c r="A26" s="518"/>
      <c r="B26" s="11" t="s">
        <v>7</v>
      </c>
      <c r="C26" s="133">
        <v>0</v>
      </c>
      <c r="D26" s="133">
        <v>0</v>
      </c>
      <c r="E26" s="133">
        <v>0</v>
      </c>
      <c r="F26" s="133">
        <v>0</v>
      </c>
      <c r="G26" s="133">
        <v>0</v>
      </c>
      <c r="H26" s="133">
        <v>0</v>
      </c>
      <c r="I26" s="133">
        <v>0</v>
      </c>
      <c r="J26" s="133">
        <v>0</v>
      </c>
      <c r="K26" s="133">
        <v>0</v>
      </c>
      <c r="L26" s="133">
        <v>0</v>
      </c>
      <c r="M26" s="133">
        <v>0</v>
      </c>
      <c r="N26" s="133">
        <v>0</v>
      </c>
      <c r="O26" s="70">
        <f t="shared" si="3"/>
        <v>0</v>
      </c>
    </row>
    <row r="27" spans="1:16" x14ac:dyDescent="0.25">
      <c r="A27" s="518"/>
      <c r="B27" s="11" t="s">
        <v>8</v>
      </c>
      <c r="C27" s="133">
        <v>31865.9072265625</v>
      </c>
      <c r="D27" s="133">
        <v>56903.40576171875</v>
      </c>
      <c r="E27" s="133">
        <v>52351.13330078125</v>
      </c>
      <c r="F27" s="133">
        <v>22761.3623046875</v>
      </c>
      <c r="G27" s="133">
        <v>18209.08984375</v>
      </c>
      <c r="H27" s="133">
        <v>25037.49853515625</v>
      </c>
      <c r="I27" s="133">
        <v>36418.1796875</v>
      </c>
      <c r="J27" s="133">
        <v>29589.77099609375</v>
      </c>
      <c r="K27" s="133">
        <v>29589.77099609375</v>
      </c>
      <c r="L27" s="133">
        <v>22761.3623046875</v>
      </c>
      <c r="M27" s="133">
        <v>13656.8173828125</v>
      </c>
      <c r="N27" s="133">
        <v>61455.67822265625</v>
      </c>
      <c r="O27" s="70">
        <f t="shared" si="3"/>
        <v>400599.9765625</v>
      </c>
    </row>
    <row r="28" spans="1:16" ht="15.75" thickBot="1" x14ac:dyDescent="0.3">
      <c r="A28" s="519"/>
      <c r="B28" s="187" t="s">
        <v>42</v>
      </c>
      <c r="C28" s="133">
        <v>0</v>
      </c>
      <c r="D28" s="133">
        <v>0</v>
      </c>
      <c r="E28" s="133">
        <v>0</v>
      </c>
      <c r="F28" s="133">
        <v>0</v>
      </c>
      <c r="G28" s="133">
        <v>0</v>
      </c>
      <c r="H28" s="133">
        <v>0</v>
      </c>
      <c r="I28" s="133">
        <v>0</v>
      </c>
      <c r="J28" s="133">
        <v>0</v>
      </c>
      <c r="K28" s="133">
        <v>0</v>
      </c>
      <c r="L28" s="133">
        <v>0</v>
      </c>
      <c r="M28" s="133">
        <v>0</v>
      </c>
      <c r="N28" s="133">
        <v>0</v>
      </c>
      <c r="O28" s="70">
        <f t="shared" si="3"/>
        <v>0</v>
      </c>
    </row>
    <row r="29" spans="1:16" ht="21.75" thickBot="1" x14ac:dyDescent="0.4">
      <c r="A29" s="72"/>
      <c r="B29" s="188" t="s">
        <v>43</v>
      </c>
      <c r="C29" s="189">
        <f t="shared" ref="C29:N29" si="4">SUM(C18:C28)</f>
        <v>104274.3037856291</v>
      </c>
      <c r="D29" s="189">
        <f t="shared" si="4"/>
        <v>377850.1307634071</v>
      </c>
      <c r="E29" s="189">
        <f t="shared" si="4"/>
        <v>1001015.3488628162</v>
      </c>
      <c r="F29" s="189">
        <f t="shared" si="4"/>
        <v>775842.75138231611</v>
      </c>
      <c r="G29" s="189">
        <f t="shared" si="4"/>
        <v>538026.21370690013</v>
      </c>
      <c r="H29" s="189">
        <f t="shared" si="4"/>
        <v>799233.01929134666</v>
      </c>
      <c r="I29" s="189">
        <f t="shared" si="4"/>
        <v>764734.78990749107</v>
      </c>
      <c r="J29" s="189">
        <f t="shared" si="4"/>
        <v>671229.80870611267</v>
      </c>
      <c r="K29" s="189">
        <f t="shared" si="4"/>
        <v>1221596.2301738649</v>
      </c>
      <c r="L29" s="190">
        <f t="shared" si="4"/>
        <v>544450.52224628651</v>
      </c>
      <c r="M29" s="190">
        <f t="shared" si="4"/>
        <v>864059.05321998801</v>
      </c>
      <c r="N29" s="372">
        <f t="shared" si="4"/>
        <v>1309509.8514986017</v>
      </c>
      <c r="O29" s="73">
        <f t="shared" si="3"/>
        <v>8971822.0235447604</v>
      </c>
    </row>
    <row r="30" spans="1:16" ht="21.75" thickBot="1" x14ac:dyDescent="0.4">
      <c r="A30" s="72"/>
      <c r="F30" s="71">
        <v>0</v>
      </c>
    </row>
    <row r="31" spans="1:16" ht="21.75" thickBot="1" x14ac:dyDescent="0.4">
      <c r="A31" s="72"/>
      <c r="B31" s="184" t="s">
        <v>36</v>
      </c>
      <c r="C31" s="185">
        <f>C$3</f>
        <v>44197</v>
      </c>
      <c r="D31" s="185">
        <f t="shared" ref="D31:N31" si="5">D$3</f>
        <v>44228</v>
      </c>
      <c r="E31" s="185">
        <f t="shared" si="5"/>
        <v>44256</v>
      </c>
      <c r="F31" s="185">
        <f t="shared" si="5"/>
        <v>44287</v>
      </c>
      <c r="G31" s="185">
        <f t="shared" si="5"/>
        <v>44317</v>
      </c>
      <c r="H31" s="185">
        <f t="shared" si="5"/>
        <v>44348</v>
      </c>
      <c r="I31" s="185">
        <f t="shared" si="5"/>
        <v>44378</v>
      </c>
      <c r="J31" s="185">
        <f t="shared" si="5"/>
        <v>44409</v>
      </c>
      <c r="K31" s="185">
        <f t="shared" si="5"/>
        <v>44440</v>
      </c>
      <c r="L31" s="185">
        <f t="shared" si="5"/>
        <v>44470</v>
      </c>
      <c r="M31" s="185">
        <f t="shared" si="5"/>
        <v>44501</v>
      </c>
      <c r="N31" s="185" t="str">
        <f t="shared" si="5"/>
        <v>Dec-21 +</v>
      </c>
      <c r="O31" s="186" t="s">
        <v>34</v>
      </c>
    </row>
    <row r="32" spans="1:16" x14ac:dyDescent="0.25">
      <c r="A32" s="517" t="s">
        <v>49</v>
      </c>
      <c r="B32" s="11" t="s">
        <v>0</v>
      </c>
      <c r="C32" s="133">
        <v>0</v>
      </c>
      <c r="D32" s="133">
        <v>0</v>
      </c>
      <c r="E32" s="133">
        <v>0</v>
      </c>
      <c r="F32" s="133">
        <v>0</v>
      </c>
      <c r="G32" s="133">
        <v>0</v>
      </c>
      <c r="H32" s="133">
        <v>0</v>
      </c>
      <c r="I32" s="133">
        <v>0</v>
      </c>
      <c r="J32" s="133">
        <v>0</v>
      </c>
      <c r="K32" s="133">
        <v>0</v>
      </c>
      <c r="L32" s="133">
        <v>0</v>
      </c>
      <c r="M32" s="133">
        <v>0</v>
      </c>
      <c r="N32" s="133">
        <v>0</v>
      </c>
      <c r="O32" s="70">
        <f t="shared" ref="O32:O43" si="6">SUM(C32:N32)</f>
        <v>0</v>
      </c>
      <c r="P32" s="193"/>
    </row>
    <row r="33" spans="1:16" x14ac:dyDescent="0.25">
      <c r="A33" s="518"/>
      <c r="B33" s="12" t="s">
        <v>1</v>
      </c>
      <c r="C33" s="133">
        <v>0</v>
      </c>
      <c r="D33" s="133">
        <v>0</v>
      </c>
      <c r="E33" s="133">
        <v>0</v>
      </c>
      <c r="F33" s="133">
        <v>0</v>
      </c>
      <c r="G33" s="133">
        <v>0</v>
      </c>
      <c r="H33" s="133">
        <v>0</v>
      </c>
      <c r="I33" s="133">
        <v>0</v>
      </c>
      <c r="J33" s="133">
        <v>0</v>
      </c>
      <c r="K33" s="133">
        <v>0</v>
      </c>
      <c r="L33" s="133">
        <v>0</v>
      </c>
      <c r="M33" s="133">
        <v>0</v>
      </c>
      <c r="N33" s="133">
        <v>0</v>
      </c>
      <c r="O33" s="70">
        <f t="shared" si="6"/>
        <v>0</v>
      </c>
    </row>
    <row r="34" spans="1:16" x14ac:dyDescent="0.25">
      <c r="A34" s="518"/>
      <c r="B34" s="11" t="s">
        <v>2</v>
      </c>
      <c r="C34" s="133">
        <v>0</v>
      </c>
      <c r="D34" s="133">
        <v>0</v>
      </c>
      <c r="E34" s="133">
        <v>0</v>
      </c>
      <c r="F34" s="133">
        <v>0</v>
      </c>
      <c r="G34" s="133">
        <v>0</v>
      </c>
      <c r="H34" s="133">
        <v>0</v>
      </c>
      <c r="I34" s="133">
        <v>0</v>
      </c>
      <c r="J34" s="133">
        <v>0</v>
      </c>
      <c r="K34" s="133">
        <v>0</v>
      </c>
      <c r="L34" s="133">
        <v>0</v>
      </c>
      <c r="M34" s="133">
        <v>0</v>
      </c>
      <c r="N34" s="133">
        <v>0</v>
      </c>
      <c r="O34" s="70">
        <f t="shared" si="6"/>
        <v>0</v>
      </c>
    </row>
    <row r="35" spans="1:16" x14ac:dyDescent="0.25">
      <c r="A35" s="518"/>
      <c r="B35" s="11" t="s">
        <v>9</v>
      </c>
      <c r="C35" s="133">
        <v>0</v>
      </c>
      <c r="D35" s="133">
        <v>0</v>
      </c>
      <c r="E35" s="133">
        <v>0</v>
      </c>
      <c r="F35" s="133">
        <v>0</v>
      </c>
      <c r="G35" s="133">
        <v>0</v>
      </c>
      <c r="H35" s="133">
        <v>0</v>
      </c>
      <c r="I35" s="133">
        <v>0</v>
      </c>
      <c r="J35" s="133">
        <v>0</v>
      </c>
      <c r="K35" s="133">
        <v>0</v>
      </c>
      <c r="L35" s="133">
        <v>0</v>
      </c>
      <c r="M35" s="133">
        <v>0</v>
      </c>
      <c r="N35" s="133">
        <v>0</v>
      </c>
      <c r="O35" s="70">
        <f t="shared" si="6"/>
        <v>0</v>
      </c>
    </row>
    <row r="36" spans="1:16" x14ac:dyDescent="0.25">
      <c r="A36" s="518"/>
      <c r="B36" s="12" t="s">
        <v>3</v>
      </c>
      <c r="C36" s="133">
        <v>72867.839180302311</v>
      </c>
      <c r="D36" s="133">
        <v>37956.118075469458</v>
      </c>
      <c r="E36" s="133">
        <v>65434.766057189547</v>
      </c>
      <c r="F36" s="133">
        <v>61401.928511670914</v>
      </c>
      <c r="G36" s="133">
        <v>58713.370147991831</v>
      </c>
      <c r="H36" s="133">
        <v>0</v>
      </c>
      <c r="I36" s="133">
        <v>0</v>
      </c>
      <c r="J36" s="133">
        <v>0</v>
      </c>
      <c r="K36" s="133">
        <v>0</v>
      </c>
      <c r="L36" s="133">
        <v>298350.90312238806</v>
      </c>
      <c r="M36" s="133">
        <v>46179.943658487849</v>
      </c>
      <c r="N36" s="133">
        <v>334251.06480210298</v>
      </c>
      <c r="O36" s="70">
        <f t="shared" si="6"/>
        <v>975155.93355560303</v>
      </c>
    </row>
    <row r="37" spans="1:16" x14ac:dyDescent="0.25">
      <c r="A37" s="518"/>
      <c r="B37" s="11" t="s">
        <v>4</v>
      </c>
      <c r="C37" s="133">
        <v>114057.00252236816</v>
      </c>
      <c r="D37" s="133">
        <v>57995.086028322803</v>
      </c>
      <c r="E37" s="133">
        <v>99981.11185091066</v>
      </c>
      <c r="F37" s="133">
        <v>93819.133960401363</v>
      </c>
      <c r="G37" s="133">
        <v>89711.148700061836</v>
      </c>
      <c r="H37" s="133">
        <v>0</v>
      </c>
      <c r="I37" s="133">
        <v>0</v>
      </c>
      <c r="J37" s="133">
        <v>0</v>
      </c>
      <c r="K37" s="133">
        <v>0</v>
      </c>
      <c r="L37" s="133">
        <v>455865.54080179572</v>
      </c>
      <c r="M37" s="133">
        <v>70560.68800112608</v>
      </c>
      <c r="N37" s="133">
        <v>510719.22633691767</v>
      </c>
      <c r="O37" s="70">
        <f t="shared" si="6"/>
        <v>1492708.9382019043</v>
      </c>
    </row>
    <row r="38" spans="1:16" x14ac:dyDescent="0.25">
      <c r="A38" s="518"/>
      <c r="B38" s="11" t="s">
        <v>5</v>
      </c>
      <c r="C38" s="133">
        <v>0</v>
      </c>
      <c r="D38" s="133">
        <v>0</v>
      </c>
      <c r="E38" s="133">
        <v>0</v>
      </c>
      <c r="F38" s="133">
        <v>0</v>
      </c>
      <c r="G38" s="133">
        <v>0</v>
      </c>
      <c r="H38" s="133">
        <v>0</v>
      </c>
      <c r="I38" s="133">
        <v>0</v>
      </c>
      <c r="J38" s="133">
        <v>0</v>
      </c>
      <c r="K38" s="133">
        <v>0</v>
      </c>
      <c r="L38" s="133">
        <v>0</v>
      </c>
      <c r="M38" s="133">
        <v>0</v>
      </c>
      <c r="N38" s="133">
        <v>0</v>
      </c>
      <c r="O38" s="70">
        <f t="shared" si="6"/>
        <v>0</v>
      </c>
    </row>
    <row r="39" spans="1:16" x14ac:dyDescent="0.25">
      <c r="A39" s="518"/>
      <c r="B39" s="11" t="s">
        <v>6</v>
      </c>
      <c r="C39" s="133">
        <v>0</v>
      </c>
      <c r="D39" s="133">
        <v>0</v>
      </c>
      <c r="E39" s="133">
        <v>0</v>
      </c>
      <c r="F39" s="133">
        <v>0</v>
      </c>
      <c r="G39" s="133">
        <v>0</v>
      </c>
      <c r="H39" s="133">
        <v>0</v>
      </c>
      <c r="I39" s="133">
        <v>0</v>
      </c>
      <c r="J39" s="133">
        <v>0</v>
      </c>
      <c r="K39" s="133">
        <v>0</v>
      </c>
      <c r="L39" s="133">
        <v>0</v>
      </c>
      <c r="M39" s="133">
        <v>0</v>
      </c>
      <c r="N39" s="133">
        <v>0</v>
      </c>
      <c r="O39" s="70">
        <f t="shared" si="6"/>
        <v>0</v>
      </c>
    </row>
    <row r="40" spans="1:16" x14ac:dyDescent="0.25">
      <c r="A40" s="518"/>
      <c r="B40" s="11" t="s">
        <v>7</v>
      </c>
      <c r="C40" s="133">
        <v>0</v>
      </c>
      <c r="D40" s="133">
        <v>0</v>
      </c>
      <c r="E40" s="133">
        <v>0</v>
      </c>
      <c r="F40" s="133">
        <v>0</v>
      </c>
      <c r="G40" s="133">
        <v>0</v>
      </c>
      <c r="H40" s="133">
        <v>0</v>
      </c>
      <c r="I40" s="133">
        <v>0</v>
      </c>
      <c r="J40" s="133">
        <v>0</v>
      </c>
      <c r="K40" s="133">
        <v>0</v>
      </c>
      <c r="L40" s="133">
        <v>0</v>
      </c>
      <c r="M40" s="133">
        <v>0</v>
      </c>
      <c r="N40" s="133">
        <v>0</v>
      </c>
      <c r="O40" s="70">
        <f t="shared" si="6"/>
        <v>0</v>
      </c>
    </row>
    <row r="41" spans="1:16" x14ac:dyDescent="0.25">
      <c r="A41" s="518"/>
      <c r="B41" s="11" t="s">
        <v>8</v>
      </c>
      <c r="C41" s="133">
        <v>157810.87670694289</v>
      </c>
      <c r="D41" s="133">
        <v>81475.021599004074</v>
      </c>
      <c r="E41" s="133">
        <v>113038.57327357889</v>
      </c>
      <c r="F41" s="133">
        <v>111841.04014771427</v>
      </c>
      <c r="G41" s="133">
        <v>116331.78936970662</v>
      </c>
      <c r="H41" s="133">
        <v>0</v>
      </c>
      <c r="I41" s="133">
        <v>0</v>
      </c>
      <c r="J41" s="133">
        <v>0</v>
      </c>
      <c r="K41" s="133">
        <v>0</v>
      </c>
      <c r="L41" s="133">
        <v>600391.78646027273</v>
      </c>
      <c r="M41" s="133">
        <v>99908.477929277433</v>
      </c>
      <c r="N41" s="133">
        <v>671388.39320796134</v>
      </c>
      <c r="O41" s="70">
        <f t="shared" si="6"/>
        <v>1952185.958694458</v>
      </c>
    </row>
    <row r="42" spans="1:16" ht="15.75" thickBot="1" x14ac:dyDescent="0.3">
      <c r="A42" s="519"/>
      <c r="B42" s="187" t="s">
        <v>42</v>
      </c>
      <c r="C42" s="133">
        <v>0</v>
      </c>
      <c r="D42" s="133">
        <v>0</v>
      </c>
      <c r="E42" s="133">
        <v>0</v>
      </c>
      <c r="F42" s="133">
        <v>0</v>
      </c>
      <c r="G42" s="133">
        <v>0</v>
      </c>
      <c r="H42" s="133">
        <v>0</v>
      </c>
      <c r="I42" s="133">
        <v>0</v>
      </c>
      <c r="J42" s="133">
        <v>0</v>
      </c>
      <c r="K42" s="133">
        <v>0</v>
      </c>
      <c r="L42" s="133">
        <v>0</v>
      </c>
      <c r="M42" s="133">
        <v>0</v>
      </c>
      <c r="N42" s="133">
        <v>0</v>
      </c>
      <c r="O42" s="70">
        <f t="shared" si="6"/>
        <v>0</v>
      </c>
    </row>
    <row r="43" spans="1:16" ht="21.75" thickBot="1" x14ac:dyDescent="0.4">
      <c r="A43" s="72"/>
      <c r="B43" s="188" t="s">
        <v>43</v>
      </c>
      <c r="C43" s="189">
        <f t="shared" ref="C43:N43" si="7">SUM(C32:C42)</f>
        <v>344735.71840961336</v>
      </c>
      <c r="D43" s="189">
        <f t="shared" si="7"/>
        <v>177426.22570279634</v>
      </c>
      <c r="E43" s="189">
        <f t="shared" si="7"/>
        <v>278454.45118167909</v>
      </c>
      <c r="F43" s="189">
        <f t="shared" si="7"/>
        <v>267062.10261978657</v>
      </c>
      <c r="G43" s="189">
        <f t="shared" si="7"/>
        <v>264756.30821776029</v>
      </c>
      <c r="H43" s="189">
        <f t="shared" si="7"/>
        <v>0</v>
      </c>
      <c r="I43" s="189">
        <f t="shared" si="7"/>
        <v>0</v>
      </c>
      <c r="J43" s="189">
        <f t="shared" si="7"/>
        <v>0</v>
      </c>
      <c r="K43" s="189">
        <f t="shared" si="7"/>
        <v>0</v>
      </c>
      <c r="L43" s="190">
        <f t="shared" si="7"/>
        <v>1354608.2303844565</v>
      </c>
      <c r="M43" s="190">
        <f t="shared" si="7"/>
        <v>216649.10958889136</v>
      </c>
      <c r="N43" s="372">
        <f t="shared" si="7"/>
        <v>1516358.6843469818</v>
      </c>
      <c r="O43" s="73">
        <f t="shared" si="6"/>
        <v>4420050.8304519653</v>
      </c>
    </row>
    <row r="44" spans="1:16" ht="21.75" thickBot="1" x14ac:dyDescent="0.4">
      <c r="A44" s="72"/>
      <c r="B44" s="350" t="s">
        <v>226</v>
      </c>
      <c r="C44" s="287"/>
      <c r="D44" s="287"/>
      <c r="E44" s="287"/>
      <c r="F44" s="287"/>
      <c r="G44" s="287"/>
      <c r="H44" s="374"/>
      <c r="I44" s="374"/>
      <c r="J44" s="374"/>
      <c r="K44" s="374"/>
      <c r="L44" s="374"/>
      <c r="M44" s="374"/>
      <c r="N44" s="375" t="s">
        <v>227</v>
      </c>
      <c r="O44" s="376">
        <v>37963190.57</v>
      </c>
    </row>
    <row r="45" spans="1:16" ht="21.75" thickBot="1" x14ac:dyDescent="0.4">
      <c r="A45" s="72"/>
      <c r="B45" s="184" t="s">
        <v>36</v>
      </c>
      <c r="C45" s="185">
        <f>C$3</f>
        <v>44197</v>
      </c>
      <c r="D45" s="185">
        <f t="shared" ref="D45:N45" si="8">D$3</f>
        <v>44228</v>
      </c>
      <c r="E45" s="185">
        <f t="shared" si="8"/>
        <v>44256</v>
      </c>
      <c r="F45" s="185">
        <f t="shared" si="8"/>
        <v>44287</v>
      </c>
      <c r="G45" s="185">
        <f t="shared" si="8"/>
        <v>44317</v>
      </c>
      <c r="H45" s="185">
        <f t="shared" si="8"/>
        <v>44348</v>
      </c>
      <c r="I45" s="185">
        <f t="shared" si="8"/>
        <v>44378</v>
      </c>
      <c r="J45" s="185">
        <f t="shared" si="8"/>
        <v>44409</v>
      </c>
      <c r="K45" s="185">
        <f t="shared" si="8"/>
        <v>44440</v>
      </c>
      <c r="L45" s="185">
        <f t="shared" si="8"/>
        <v>44470</v>
      </c>
      <c r="M45" s="185">
        <f t="shared" si="8"/>
        <v>44501</v>
      </c>
      <c r="N45" s="185" t="str">
        <f t="shared" si="8"/>
        <v>Dec-21 +</v>
      </c>
      <c r="O45" s="186" t="s">
        <v>34</v>
      </c>
    </row>
    <row r="46" spans="1:16" x14ac:dyDescent="0.25">
      <c r="A46" s="517" t="s">
        <v>48</v>
      </c>
      <c r="B46" s="11" t="s">
        <v>0</v>
      </c>
      <c r="C46" s="133"/>
      <c r="D46" s="133"/>
      <c r="E46" s="133"/>
      <c r="F46" s="133"/>
      <c r="G46" s="133"/>
      <c r="H46" s="133"/>
      <c r="I46" s="133"/>
      <c r="J46" s="133"/>
      <c r="K46" s="133"/>
      <c r="L46" s="133"/>
      <c r="M46" s="133"/>
      <c r="N46" s="371"/>
      <c r="O46" s="70">
        <f t="shared" ref="O46:O57" si="9">SUM(C46:N46)</f>
        <v>0</v>
      </c>
      <c r="P46" s="193"/>
    </row>
    <row r="47" spans="1:16" x14ac:dyDescent="0.25">
      <c r="A47" s="518"/>
      <c r="B47" s="12" t="s">
        <v>1</v>
      </c>
      <c r="C47" s="3"/>
      <c r="D47" s="3"/>
      <c r="E47" s="3"/>
      <c r="F47" s="3"/>
      <c r="G47" s="3"/>
      <c r="H47" s="3"/>
      <c r="I47" s="3"/>
      <c r="J47" s="3"/>
      <c r="K47" s="3"/>
      <c r="L47" s="3"/>
      <c r="M47" s="3"/>
      <c r="N47" s="95"/>
      <c r="O47" s="70">
        <f t="shared" si="9"/>
        <v>0</v>
      </c>
    </row>
    <row r="48" spans="1:16" x14ac:dyDescent="0.25">
      <c r="A48" s="518"/>
      <c r="B48" s="11" t="s">
        <v>2</v>
      </c>
      <c r="C48" s="3"/>
      <c r="D48" s="3"/>
      <c r="E48" s="3"/>
      <c r="F48" s="3"/>
      <c r="G48" s="3"/>
      <c r="H48" s="3"/>
      <c r="I48" s="3"/>
      <c r="J48" s="3"/>
      <c r="K48" s="3"/>
      <c r="L48" s="3"/>
      <c r="M48" s="3"/>
      <c r="N48" s="95"/>
      <c r="O48" s="70">
        <f t="shared" si="9"/>
        <v>0</v>
      </c>
    </row>
    <row r="49" spans="1:16" x14ac:dyDescent="0.25">
      <c r="A49" s="518"/>
      <c r="B49" s="11" t="s">
        <v>9</v>
      </c>
      <c r="C49" s="3"/>
      <c r="D49" s="3"/>
      <c r="E49" s="3"/>
      <c r="F49" s="3"/>
      <c r="G49" s="3"/>
      <c r="H49" s="3"/>
      <c r="I49" s="3"/>
      <c r="J49" s="3"/>
      <c r="K49" s="3"/>
      <c r="L49" s="3"/>
      <c r="M49" s="3"/>
      <c r="N49" s="95"/>
      <c r="O49" s="70">
        <f t="shared" si="9"/>
        <v>0</v>
      </c>
    </row>
    <row r="50" spans="1:16" x14ac:dyDescent="0.25">
      <c r="A50" s="518"/>
      <c r="B50" s="12" t="s">
        <v>3</v>
      </c>
      <c r="C50" s="3"/>
      <c r="D50" s="3"/>
      <c r="E50" s="3"/>
      <c r="F50" s="3"/>
      <c r="G50" s="3"/>
      <c r="H50" s="3"/>
      <c r="I50" s="3"/>
      <c r="J50" s="3"/>
      <c r="K50" s="3"/>
      <c r="L50" s="3"/>
      <c r="M50" s="3"/>
      <c r="N50" s="95"/>
      <c r="O50" s="70">
        <f t="shared" si="9"/>
        <v>0</v>
      </c>
    </row>
    <row r="51" spans="1:16" x14ac:dyDescent="0.25">
      <c r="A51" s="518"/>
      <c r="B51" s="11" t="s">
        <v>4</v>
      </c>
      <c r="C51" s="3"/>
      <c r="D51" s="3"/>
      <c r="E51" s="3"/>
      <c r="F51" s="3"/>
      <c r="G51" s="3"/>
      <c r="H51" s="3"/>
      <c r="I51" s="3"/>
      <c r="J51" s="3"/>
      <c r="K51" s="3"/>
      <c r="L51" s="3"/>
      <c r="M51" s="3"/>
      <c r="N51" s="95"/>
      <c r="O51" s="70">
        <f t="shared" si="9"/>
        <v>0</v>
      </c>
    </row>
    <row r="52" spans="1:16" x14ac:dyDescent="0.25">
      <c r="A52" s="518"/>
      <c r="B52" s="11" t="s">
        <v>5</v>
      </c>
      <c r="C52" s="3"/>
      <c r="D52" s="3"/>
      <c r="E52" s="3"/>
      <c r="F52" s="3"/>
      <c r="G52" s="3"/>
      <c r="H52" s="3"/>
      <c r="I52" s="3"/>
      <c r="J52" s="3"/>
      <c r="K52" s="3"/>
      <c r="L52" s="3"/>
      <c r="M52" s="3"/>
      <c r="N52" s="95"/>
      <c r="O52" s="70">
        <f t="shared" si="9"/>
        <v>0</v>
      </c>
    </row>
    <row r="53" spans="1:16" x14ac:dyDescent="0.25">
      <c r="A53" s="518"/>
      <c r="B53" s="11" t="s">
        <v>6</v>
      </c>
      <c r="C53" s="3"/>
      <c r="D53" s="3"/>
      <c r="E53" s="3"/>
      <c r="F53" s="3"/>
      <c r="G53" s="3"/>
      <c r="H53" s="3"/>
      <c r="I53" s="3"/>
      <c r="J53" s="3"/>
      <c r="K53" s="3"/>
      <c r="L53" s="3"/>
      <c r="M53" s="3"/>
      <c r="N53" s="95"/>
      <c r="O53" s="70">
        <f t="shared" si="9"/>
        <v>0</v>
      </c>
    </row>
    <row r="54" spans="1:16" x14ac:dyDescent="0.25">
      <c r="A54" s="518"/>
      <c r="B54" s="11" t="s">
        <v>7</v>
      </c>
      <c r="C54" s="3"/>
      <c r="D54" s="3"/>
      <c r="E54" s="3"/>
      <c r="F54" s="3"/>
      <c r="G54" s="3"/>
      <c r="H54" s="3"/>
      <c r="I54" s="3"/>
      <c r="J54" s="3"/>
      <c r="K54" s="3"/>
      <c r="L54" s="3"/>
      <c r="M54" s="3"/>
      <c r="N54" s="95"/>
      <c r="O54" s="70">
        <f t="shared" si="9"/>
        <v>0</v>
      </c>
    </row>
    <row r="55" spans="1:16" x14ac:dyDescent="0.25">
      <c r="A55" s="518"/>
      <c r="B55" s="11" t="s">
        <v>8</v>
      </c>
      <c r="C55" s="3"/>
      <c r="D55" s="3"/>
      <c r="E55" s="3"/>
      <c r="F55" s="3"/>
      <c r="G55" s="3"/>
      <c r="H55" s="3"/>
      <c r="I55" s="3"/>
      <c r="J55" s="3"/>
      <c r="K55" s="3"/>
      <c r="L55" s="3"/>
      <c r="M55" s="3"/>
      <c r="N55" s="95"/>
      <c r="O55" s="70">
        <f t="shared" si="9"/>
        <v>0</v>
      </c>
    </row>
    <row r="56" spans="1:16" ht="15.75" thickBot="1" x14ac:dyDescent="0.3">
      <c r="A56" s="519"/>
      <c r="B56" s="187" t="s">
        <v>42</v>
      </c>
      <c r="C56" s="3"/>
      <c r="D56" s="3"/>
      <c r="E56" s="3"/>
      <c r="F56" s="3"/>
      <c r="G56" s="3"/>
      <c r="H56" s="3"/>
      <c r="I56" s="3"/>
      <c r="J56" s="3"/>
      <c r="K56" s="3"/>
      <c r="L56" s="3"/>
      <c r="M56" s="3"/>
      <c r="N56" s="95"/>
      <c r="O56" s="70">
        <f t="shared" si="9"/>
        <v>0</v>
      </c>
    </row>
    <row r="57" spans="1:16" ht="21.75" thickBot="1" x14ac:dyDescent="0.4">
      <c r="A57" s="72"/>
      <c r="B57" s="188" t="s">
        <v>43</v>
      </c>
      <c r="C57" s="189">
        <f t="shared" ref="C57:N57" si="10">SUM(C46:C56)</f>
        <v>0</v>
      </c>
      <c r="D57" s="189">
        <f t="shared" si="10"/>
        <v>0</v>
      </c>
      <c r="E57" s="189">
        <f t="shared" si="10"/>
        <v>0</v>
      </c>
      <c r="F57" s="189">
        <f t="shared" si="10"/>
        <v>0</v>
      </c>
      <c r="G57" s="189">
        <f t="shared" si="10"/>
        <v>0</v>
      </c>
      <c r="H57" s="189">
        <f t="shared" si="10"/>
        <v>0</v>
      </c>
      <c r="I57" s="189">
        <f t="shared" si="10"/>
        <v>0</v>
      </c>
      <c r="J57" s="189">
        <f t="shared" si="10"/>
        <v>0</v>
      </c>
      <c r="K57" s="189">
        <f t="shared" si="10"/>
        <v>0</v>
      </c>
      <c r="L57" s="190">
        <f t="shared" si="10"/>
        <v>0</v>
      </c>
      <c r="M57" s="190">
        <f t="shared" si="10"/>
        <v>0</v>
      </c>
      <c r="N57" s="372">
        <f t="shared" si="10"/>
        <v>0</v>
      </c>
      <c r="O57" s="73">
        <f t="shared" si="9"/>
        <v>0</v>
      </c>
    </row>
    <row r="58" spans="1:16" ht="21.75" thickBot="1" x14ac:dyDescent="0.4">
      <c r="A58" s="72"/>
      <c r="B58" s="337"/>
      <c r="E58" s="275"/>
      <c r="F58" s="193"/>
      <c r="O58" s="275"/>
    </row>
    <row r="59" spans="1:16" ht="21.75" thickBot="1" x14ac:dyDescent="0.4">
      <c r="A59" s="72"/>
      <c r="B59" s="184" t="s">
        <v>36</v>
      </c>
      <c r="C59" s="185">
        <f>C$3</f>
        <v>44197</v>
      </c>
      <c r="D59" s="185">
        <f t="shared" ref="D59:N59" si="11">D$3</f>
        <v>44228</v>
      </c>
      <c r="E59" s="185">
        <f t="shared" si="11"/>
        <v>44256</v>
      </c>
      <c r="F59" s="185">
        <f t="shared" si="11"/>
        <v>44287</v>
      </c>
      <c r="G59" s="185">
        <f t="shared" si="11"/>
        <v>44317</v>
      </c>
      <c r="H59" s="185">
        <f t="shared" si="11"/>
        <v>44348</v>
      </c>
      <c r="I59" s="185">
        <f t="shared" si="11"/>
        <v>44378</v>
      </c>
      <c r="J59" s="185">
        <f t="shared" si="11"/>
        <v>44409</v>
      </c>
      <c r="K59" s="185">
        <f t="shared" si="11"/>
        <v>44440</v>
      </c>
      <c r="L59" s="185">
        <f t="shared" si="11"/>
        <v>44470</v>
      </c>
      <c r="M59" s="185">
        <f t="shared" si="11"/>
        <v>44501</v>
      </c>
      <c r="N59" s="185" t="str">
        <f t="shared" si="11"/>
        <v>Dec-21 +</v>
      </c>
      <c r="O59" s="186" t="s">
        <v>34</v>
      </c>
    </row>
    <row r="60" spans="1:16" x14ac:dyDescent="0.25">
      <c r="A60" s="517" t="s">
        <v>224</v>
      </c>
      <c r="B60" s="11" t="s">
        <v>0</v>
      </c>
      <c r="C60" s="133">
        <v>0</v>
      </c>
      <c r="D60" s="133">
        <v>0</v>
      </c>
      <c r="E60" s="133">
        <v>0</v>
      </c>
      <c r="F60" s="133">
        <v>0</v>
      </c>
      <c r="G60" s="133">
        <v>0</v>
      </c>
      <c r="H60" s="133">
        <v>0</v>
      </c>
      <c r="I60" s="133">
        <v>0</v>
      </c>
      <c r="J60" s="133">
        <v>0</v>
      </c>
      <c r="K60" s="133">
        <v>0</v>
      </c>
      <c r="L60" s="133">
        <v>0</v>
      </c>
      <c r="M60" s="133">
        <v>0</v>
      </c>
      <c r="N60" s="133">
        <v>0</v>
      </c>
      <c r="O60" s="70">
        <f t="shared" ref="O60:O71" si="12">SUM(C60:N60)</f>
        <v>0</v>
      </c>
      <c r="P60" s="193"/>
    </row>
    <row r="61" spans="1:16" x14ac:dyDescent="0.25">
      <c r="A61" s="518"/>
      <c r="B61" s="12" t="s">
        <v>1</v>
      </c>
      <c r="C61" s="133">
        <v>2633900.5535533507</v>
      </c>
      <c r="D61" s="133">
        <v>1385694.7903415321</v>
      </c>
      <c r="E61" s="133">
        <v>1863436.5516659205</v>
      </c>
      <c r="F61" s="133">
        <v>1478304.8751183553</v>
      </c>
      <c r="G61" s="133">
        <v>1959007.6116353469</v>
      </c>
      <c r="H61" s="133">
        <v>5030102.5079624821</v>
      </c>
      <c r="I61" s="133">
        <v>4044023.4859330785</v>
      </c>
      <c r="J61" s="133">
        <v>3605243.5981770866</v>
      </c>
      <c r="K61" s="133">
        <v>3176501.4081820725</v>
      </c>
      <c r="L61" s="133">
        <v>2703311.0311164958</v>
      </c>
      <c r="M61" s="133">
        <v>1998930.7051808757</v>
      </c>
      <c r="N61" s="133">
        <v>4392121.6760400208</v>
      </c>
      <c r="O61" s="70">
        <f t="shared" si="12"/>
        <v>34270578.794906624</v>
      </c>
    </row>
    <row r="62" spans="1:16" x14ac:dyDescent="0.25">
      <c r="A62" s="518"/>
      <c r="B62" s="11" t="s">
        <v>2</v>
      </c>
      <c r="C62" s="133">
        <v>0</v>
      </c>
      <c r="D62" s="133">
        <v>0</v>
      </c>
      <c r="E62" s="133">
        <v>0</v>
      </c>
      <c r="F62" s="133">
        <v>0</v>
      </c>
      <c r="G62" s="133">
        <v>0</v>
      </c>
      <c r="H62" s="133">
        <v>0</v>
      </c>
      <c r="I62" s="133">
        <v>0</v>
      </c>
      <c r="J62" s="133">
        <v>0</v>
      </c>
      <c r="K62" s="133">
        <v>0</v>
      </c>
      <c r="L62" s="133">
        <v>0</v>
      </c>
      <c r="M62" s="133">
        <v>0</v>
      </c>
      <c r="N62" s="133">
        <v>0</v>
      </c>
      <c r="O62" s="70">
        <f t="shared" si="12"/>
        <v>0</v>
      </c>
    </row>
    <row r="63" spans="1:16" x14ac:dyDescent="0.25">
      <c r="A63" s="518"/>
      <c r="B63" s="11" t="s">
        <v>9</v>
      </c>
      <c r="C63" s="133">
        <v>1132944.7296603206</v>
      </c>
      <c r="D63" s="133">
        <v>608603.34890059533</v>
      </c>
      <c r="E63" s="133">
        <v>803841.48174339463</v>
      </c>
      <c r="F63" s="133">
        <v>310356.52908729762</v>
      </c>
      <c r="G63" s="133">
        <v>711096.80366894684</v>
      </c>
      <c r="H63" s="133">
        <v>1786466.7355211196</v>
      </c>
      <c r="I63" s="133">
        <v>1505305.7866773778</v>
      </c>
      <c r="J63" s="133">
        <v>1195350.4686302305</v>
      </c>
      <c r="K63" s="133">
        <v>927351.78414218279</v>
      </c>
      <c r="L63" s="133">
        <v>868264.87332193332</v>
      </c>
      <c r="M63" s="133">
        <v>640596.24795590516</v>
      </c>
      <c r="N63" s="133">
        <v>2062334.2140609804</v>
      </c>
      <c r="O63" s="70">
        <f t="shared" si="12"/>
        <v>12552513.003370285</v>
      </c>
    </row>
    <row r="64" spans="1:16" x14ac:dyDescent="0.25">
      <c r="A64" s="518"/>
      <c r="B64" s="12" t="s">
        <v>3</v>
      </c>
      <c r="C64" s="133">
        <v>0</v>
      </c>
      <c r="D64" s="133">
        <v>0</v>
      </c>
      <c r="E64" s="133">
        <v>0</v>
      </c>
      <c r="F64" s="133">
        <v>0</v>
      </c>
      <c r="G64" s="133">
        <v>0</v>
      </c>
      <c r="H64" s="133">
        <v>0</v>
      </c>
      <c r="I64" s="133">
        <v>0</v>
      </c>
      <c r="J64" s="133">
        <v>0</v>
      </c>
      <c r="K64" s="133">
        <v>0</v>
      </c>
      <c r="L64" s="133">
        <v>0</v>
      </c>
      <c r="M64" s="133">
        <v>0</v>
      </c>
      <c r="N64" s="133">
        <v>0</v>
      </c>
      <c r="O64" s="70">
        <f t="shared" si="12"/>
        <v>0</v>
      </c>
    </row>
    <row r="65" spans="1:16" x14ac:dyDescent="0.25">
      <c r="A65" s="518"/>
      <c r="B65" s="11" t="s">
        <v>4</v>
      </c>
      <c r="C65" s="133">
        <v>0</v>
      </c>
      <c r="D65" s="133">
        <v>0</v>
      </c>
      <c r="E65" s="133">
        <v>0</v>
      </c>
      <c r="F65" s="133">
        <v>0</v>
      </c>
      <c r="G65" s="133">
        <v>0</v>
      </c>
      <c r="H65" s="133">
        <v>0</v>
      </c>
      <c r="I65" s="133">
        <v>0</v>
      </c>
      <c r="J65" s="133">
        <v>0</v>
      </c>
      <c r="K65" s="133">
        <v>0</v>
      </c>
      <c r="L65" s="133">
        <v>0</v>
      </c>
      <c r="M65" s="133">
        <v>0</v>
      </c>
      <c r="N65" s="133">
        <v>0</v>
      </c>
      <c r="O65" s="70">
        <f t="shared" si="12"/>
        <v>0</v>
      </c>
    </row>
    <row r="66" spans="1:16" x14ac:dyDescent="0.25">
      <c r="A66" s="518"/>
      <c r="B66" s="11" t="s">
        <v>5</v>
      </c>
      <c r="C66" s="133">
        <v>0</v>
      </c>
      <c r="D66" s="133">
        <v>0</v>
      </c>
      <c r="E66" s="133">
        <v>0</v>
      </c>
      <c r="F66" s="133">
        <v>0</v>
      </c>
      <c r="G66" s="133">
        <v>0</v>
      </c>
      <c r="H66" s="133">
        <v>0</v>
      </c>
      <c r="I66" s="133">
        <v>0</v>
      </c>
      <c r="J66" s="133">
        <v>0</v>
      </c>
      <c r="K66" s="133">
        <v>0</v>
      </c>
      <c r="L66" s="133">
        <v>0</v>
      </c>
      <c r="M66" s="133">
        <v>0</v>
      </c>
      <c r="N66" s="133">
        <v>0</v>
      </c>
      <c r="O66" s="70">
        <f t="shared" si="12"/>
        <v>0</v>
      </c>
    </row>
    <row r="67" spans="1:16" x14ac:dyDescent="0.25">
      <c r="A67" s="518"/>
      <c r="B67" s="11" t="s">
        <v>6</v>
      </c>
      <c r="C67" s="133">
        <v>0</v>
      </c>
      <c r="D67" s="133">
        <v>0</v>
      </c>
      <c r="E67" s="133">
        <v>0</v>
      </c>
      <c r="F67" s="133">
        <v>0</v>
      </c>
      <c r="G67" s="133">
        <v>0</v>
      </c>
      <c r="H67" s="133">
        <v>0</v>
      </c>
      <c r="I67" s="133">
        <v>0</v>
      </c>
      <c r="J67" s="133">
        <v>0</v>
      </c>
      <c r="K67" s="133">
        <v>0</v>
      </c>
      <c r="L67" s="133">
        <v>0</v>
      </c>
      <c r="M67" s="133">
        <v>0</v>
      </c>
      <c r="N67" s="133">
        <v>0</v>
      </c>
      <c r="O67" s="70">
        <f t="shared" si="12"/>
        <v>0</v>
      </c>
    </row>
    <row r="68" spans="1:16" x14ac:dyDescent="0.25">
      <c r="A68" s="518"/>
      <c r="B68" s="11" t="s">
        <v>7</v>
      </c>
      <c r="C68" s="133">
        <v>0</v>
      </c>
      <c r="D68" s="133">
        <v>0</v>
      </c>
      <c r="E68" s="133">
        <v>0</v>
      </c>
      <c r="F68" s="133">
        <v>0</v>
      </c>
      <c r="G68" s="133">
        <v>0</v>
      </c>
      <c r="H68" s="133">
        <v>0</v>
      </c>
      <c r="I68" s="133">
        <v>0</v>
      </c>
      <c r="J68" s="133">
        <v>0</v>
      </c>
      <c r="K68" s="133">
        <v>0</v>
      </c>
      <c r="L68" s="133">
        <v>0</v>
      </c>
      <c r="M68" s="133">
        <v>0</v>
      </c>
      <c r="N68" s="133">
        <v>0</v>
      </c>
      <c r="O68" s="70">
        <f t="shared" si="12"/>
        <v>0</v>
      </c>
    </row>
    <row r="69" spans="1:16" x14ac:dyDescent="0.25">
      <c r="A69" s="518"/>
      <c r="B69" s="11" t="s">
        <v>8</v>
      </c>
      <c r="C69" s="133">
        <v>0</v>
      </c>
      <c r="D69" s="133">
        <v>0</v>
      </c>
      <c r="E69" s="133">
        <v>0</v>
      </c>
      <c r="F69" s="133">
        <v>0</v>
      </c>
      <c r="G69" s="133">
        <v>0</v>
      </c>
      <c r="H69" s="133">
        <v>0</v>
      </c>
      <c r="I69" s="133">
        <v>0</v>
      </c>
      <c r="J69" s="133">
        <v>0</v>
      </c>
      <c r="K69" s="133">
        <v>0</v>
      </c>
      <c r="L69" s="133">
        <v>0</v>
      </c>
      <c r="M69" s="133">
        <v>0</v>
      </c>
      <c r="N69" s="133">
        <v>0</v>
      </c>
      <c r="O69" s="70">
        <f t="shared" si="12"/>
        <v>0</v>
      </c>
    </row>
    <row r="70" spans="1:16" ht="15.75" thickBot="1" x14ac:dyDescent="0.3">
      <c r="A70" s="519"/>
      <c r="B70" s="187" t="s">
        <v>42</v>
      </c>
      <c r="C70" s="133">
        <v>0</v>
      </c>
      <c r="D70" s="133">
        <v>0</v>
      </c>
      <c r="E70" s="133">
        <v>0</v>
      </c>
      <c r="F70" s="133">
        <v>0</v>
      </c>
      <c r="G70" s="133">
        <v>0</v>
      </c>
      <c r="H70" s="133">
        <v>0</v>
      </c>
      <c r="I70" s="133">
        <v>0</v>
      </c>
      <c r="J70" s="133">
        <v>0</v>
      </c>
      <c r="K70" s="133">
        <v>0</v>
      </c>
      <c r="L70" s="133">
        <v>0</v>
      </c>
      <c r="M70" s="133">
        <v>0</v>
      </c>
      <c r="N70" s="133">
        <v>0</v>
      </c>
      <c r="O70" s="70">
        <f t="shared" si="12"/>
        <v>0</v>
      </c>
    </row>
    <row r="71" spans="1:16" ht="21.75" thickBot="1" x14ac:dyDescent="0.4">
      <c r="A71" s="72"/>
      <c r="B71" s="188" t="s">
        <v>43</v>
      </c>
      <c r="C71" s="189">
        <f t="shared" ref="C71:N71" si="13">SUM(C60:C70)</f>
        <v>3766845.2832136713</v>
      </c>
      <c r="D71" s="189">
        <f t="shared" si="13"/>
        <v>1994298.1392421275</v>
      </c>
      <c r="E71" s="189">
        <f t="shared" si="13"/>
        <v>2667278.0334093152</v>
      </c>
      <c r="F71" s="189">
        <f t="shared" si="13"/>
        <v>1788661.4042056529</v>
      </c>
      <c r="G71" s="189">
        <f t="shared" si="13"/>
        <v>2670104.4153042939</v>
      </c>
      <c r="H71" s="189">
        <f t="shared" si="13"/>
        <v>6816569.2434836011</v>
      </c>
      <c r="I71" s="189">
        <f t="shared" si="13"/>
        <v>5549329.2726104558</v>
      </c>
      <c r="J71" s="189">
        <f t="shared" si="13"/>
        <v>4800594.0668073166</v>
      </c>
      <c r="K71" s="189">
        <f t="shared" si="13"/>
        <v>4103853.1923242551</v>
      </c>
      <c r="L71" s="190">
        <f t="shared" si="13"/>
        <v>3571575.904438429</v>
      </c>
      <c r="M71" s="190">
        <f t="shared" si="13"/>
        <v>2639526.9531367808</v>
      </c>
      <c r="N71" s="372">
        <f t="shared" si="13"/>
        <v>6454455.8901010007</v>
      </c>
      <c r="O71" s="73">
        <f t="shared" si="12"/>
        <v>46823091.798276901</v>
      </c>
    </row>
    <row r="72" spans="1:16" ht="21.75" thickBot="1" x14ac:dyDescent="0.4">
      <c r="A72" s="72"/>
      <c r="F72" s="71">
        <v>0</v>
      </c>
    </row>
    <row r="73" spans="1:16" ht="21.75" thickBot="1" x14ac:dyDescent="0.4">
      <c r="A73" s="72"/>
      <c r="B73" s="184" t="s">
        <v>36</v>
      </c>
      <c r="C73" s="185">
        <f>C$3</f>
        <v>44197</v>
      </c>
      <c r="D73" s="185">
        <f t="shared" ref="D73:N73" si="14">D$3</f>
        <v>44228</v>
      </c>
      <c r="E73" s="185">
        <f t="shared" si="14"/>
        <v>44256</v>
      </c>
      <c r="F73" s="185">
        <f t="shared" si="14"/>
        <v>44287</v>
      </c>
      <c r="G73" s="185">
        <f t="shared" si="14"/>
        <v>44317</v>
      </c>
      <c r="H73" s="185">
        <f t="shared" si="14"/>
        <v>44348</v>
      </c>
      <c r="I73" s="185">
        <f t="shared" si="14"/>
        <v>44378</v>
      </c>
      <c r="J73" s="185">
        <f t="shared" si="14"/>
        <v>44409</v>
      </c>
      <c r="K73" s="185">
        <f t="shared" si="14"/>
        <v>44440</v>
      </c>
      <c r="L73" s="185">
        <f t="shared" si="14"/>
        <v>44470</v>
      </c>
      <c r="M73" s="185">
        <f t="shared" si="14"/>
        <v>44501</v>
      </c>
      <c r="N73" s="185" t="str">
        <f t="shared" si="14"/>
        <v>Dec-21 +</v>
      </c>
      <c r="O73" s="186" t="s">
        <v>34</v>
      </c>
    </row>
    <row r="74" spans="1:16" x14ac:dyDescent="0.25">
      <c r="A74" s="517" t="s">
        <v>47</v>
      </c>
      <c r="B74" s="11" t="s">
        <v>0</v>
      </c>
      <c r="C74" s="133">
        <v>0</v>
      </c>
      <c r="D74" s="133">
        <v>0</v>
      </c>
      <c r="E74" s="133">
        <v>0</v>
      </c>
      <c r="F74" s="133">
        <v>0</v>
      </c>
      <c r="G74" s="133">
        <v>0</v>
      </c>
      <c r="H74" s="133">
        <v>0</v>
      </c>
      <c r="I74" s="133">
        <v>0</v>
      </c>
      <c r="J74" s="133">
        <v>0</v>
      </c>
      <c r="K74" s="133">
        <v>0</v>
      </c>
      <c r="L74" s="133">
        <v>0</v>
      </c>
      <c r="M74" s="133">
        <v>0</v>
      </c>
      <c r="N74" s="133">
        <v>0</v>
      </c>
      <c r="O74" s="70">
        <f t="shared" ref="O74:O85" si="15">SUM(C74:N74)</f>
        <v>0</v>
      </c>
      <c r="P74" s="193"/>
    </row>
    <row r="75" spans="1:16" x14ac:dyDescent="0.25">
      <c r="A75" s="518"/>
      <c r="B75" s="12" t="s">
        <v>1</v>
      </c>
      <c r="C75" s="133">
        <v>0</v>
      </c>
      <c r="D75" s="133">
        <v>0</v>
      </c>
      <c r="E75" s="133">
        <v>0</v>
      </c>
      <c r="F75" s="133">
        <v>0</v>
      </c>
      <c r="G75" s="133">
        <v>0</v>
      </c>
      <c r="H75" s="133">
        <v>0</v>
      </c>
      <c r="I75" s="133">
        <v>0</v>
      </c>
      <c r="J75" s="133">
        <v>0</v>
      </c>
      <c r="K75" s="133">
        <v>0</v>
      </c>
      <c r="L75" s="133">
        <v>0</v>
      </c>
      <c r="M75" s="133">
        <v>0</v>
      </c>
      <c r="N75" s="133">
        <v>0</v>
      </c>
      <c r="O75" s="70">
        <f t="shared" si="15"/>
        <v>0</v>
      </c>
    </row>
    <row r="76" spans="1:16" x14ac:dyDescent="0.25">
      <c r="A76" s="518"/>
      <c r="B76" s="11" t="s">
        <v>2</v>
      </c>
      <c r="C76" s="133">
        <v>0</v>
      </c>
      <c r="D76" s="133">
        <v>0</v>
      </c>
      <c r="E76" s="133">
        <v>0</v>
      </c>
      <c r="F76" s="133">
        <v>0</v>
      </c>
      <c r="G76" s="133">
        <v>0</v>
      </c>
      <c r="H76" s="133">
        <v>0</v>
      </c>
      <c r="I76" s="133">
        <v>0</v>
      </c>
      <c r="J76" s="133">
        <v>0</v>
      </c>
      <c r="K76" s="133">
        <v>0</v>
      </c>
      <c r="L76" s="133">
        <v>0</v>
      </c>
      <c r="M76" s="133">
        <v>0</v>
      </c>
      <c r="N76" s="133">
        <v>0</v>
      </c>
      <c r="O76" s="70">
        <f t="shared" si="15"/>
        <v>0</v>
      </c>
    </row>
    <row r="77" spans="1:16" x14ac:dyDescent="0.25">
      <c r="A77" s="518"/>
      <c r="B77" s="11" t="s">
        <v>9</v>
      </c>
      <c r="C77" s="133">
        <v>0</v>
      </c>
      <c r="D77" s="133">
        <v>0</v>
      </c>
      <c r="E77" s="133">
        <v>0</v>
      </c>
      <c r="F77" s="133">
        <v>0</v>
      </c>
      <c r="G77" s="133">
        <v>0</v>
      </c>
      <c r="H77" s="133">
        <v>0</v>
      </c>
      <c r="I77" s="133">
        <v>0</v>
      </c>
      <c r="J77" s="133">
        <v>0</v>
      </c>
      <c r="K77" s="133">
        <v>0</v>
      </c>
      <c r="L77" s="133">
        <v>0</v>
      </c>
      <c r="M77" s="133">
        <v>0</v>
      </c>
      <c r="N77" s="133">
        <v>0</v>
      </c>
      <c r="O77" s="70">
        <f t="shared" si="15"/>
        <v>0</v>
      </c>
    </row>
    <row r="78" spans="1:16" x14ac:dyDescent="0.25">
      <c r="A78" s="518"/>
      <c r="B78" s="12" t="s">
        <v>3</v>
      </c>
      <c r="C78" s="133">
        <v>0</v>
      </c>
      <c r="D78" s="133">
        <v>0</v>
      </c>
      <c r="E78" s="133">
        <v>0</v>
      </c>
      <c r="F78" s="133">
        <v>0</v>
      </c>
      <c r="G78" s="133">
        <v>0</v>
      </c>
      <c r="H78" s="133">
        <v>0</v>
      </c>
      <c r="I78" s="133">
        <v>0</v>
      </c>
      <c r="J78" s="133">
        <v>0</v>
      </c>
      <c r="K78" s="133">
        <v>0</v>
      </c>
      <c r="L78" s="133">
        <v>0</v>
      </c>
      <c r="M78" s="133">
        <v>0</v>
      </c>
      <c r="N78" s="133">
        <v>0</v>
      </c>
      <c r="O78" s="70">
        <f t="shared" si="15"/>
        <v>0</v>
      </c>
    </row>
    <row r="79" spans="1:16" x14ac:dyDescent="0.25">
      <c r="A79" s="518"/>
      <c r="B79" s="11" t="s">
        <v>4</v>
      </c>
      <c r="C79" s="133">
        <v>105301.69145391171</v>
      </c>
      <c r="D79" s="133">
        <v>10340430.958651694</v>
      </c>
      <c r="E79" s="133">
        <v>7102535.2921032412</v>
      </c>
      <c r="F79" s="133">
        <v>7285668.6685448261</v>
      </c>
      <c r="G79" s="133">
        <v>5570181.7756607682</v>
      </c>
      <c r="H79" s="133">
        <v>5483268.476513491</v>
      </c>
      <c r="I79" s="133">
        <v>3538189.3711151667</v>
      </c>
      <c r="J79" s="133">
        <v>6467985.6481993934</v>
      </c>
      <c r="K79" s="133">
        <v>7356970.5978970816</v>
      </c>
      <c r="L79" s="133">
        <v>8032500.0875128582</v>
      </c>
      <c r="M79" s="133">
        <v>8622767.4805558287</v>
      </c>
      <c r="N79" s="133">
        <v>29985425.951791741</v>
      </c>
      <c r="O79" s="70">
        <f t="shared" si="15"/>
        <v>99891226</v>
      </c>
    </row>
    <row r="80" spans="1:16" x14ac:dyDescent="0.25">
      <c r="A80" s="518"/>
      <c r="B80" s="11" t="s">
        <v>5</v>
      </c>
      <c r="C80" s="133">
        <v>0</v>
      </c>
      <c r="D80" s="133">
        <v>0</v>
      </c>
      <c r="E80" s="133">
        <v>0</v>
      </c>
      <c r="F80" s="133">
        <v>0</v>
      </c>
      <c r="G80" s="133">
        <v>0</v>
      </c>
      <c r="H80" s="133">
        <v>0</v>
      </c>
      <c r="I80" s="133">
        <v>0</v>
      </c>
      <c r="J80" s="133">
        <v>0</v>
      </c>
      <c r="K80" s="133">
        <v>0</v>
      </c>
      <c r="L80" s="133">
        <v>0</v>
      </c>
      <c r="M80" s="133">
        <v>0</v>
      </c>
      <c r="N80" s="133">
        <v>0</v>
      </c>
      <c r="O80" s="70">
        <f t="shared" si="15"/>
        <v>0</v>
      </c>
    </row>
    <row r="81" spans="1:16" x14ac:dyDescent="0.25">
      <c r="A81" s="518"/>
      <c r="B81" s="11" t="s">
        <v>6</v>
      </c>
      <c r="C81" s="133">
        <v>0</v>
      </c>
      <c r="D81" s="133">
        <v>0</v>
      </c>
      <c r="E81" s="133">
        <v>0</v>
      </c>
      <c r="F81" s="133">
        <v>0</v>
      </c>
      <c r="G81" s="133">
        <v>0</v>
      </c>
      <c r="H81" s="133">
        <v>0</v>
      </c>
      <c r="I81" s="133">
        <v>0</v>
      </c>
      <c r="J81" s="133">
        <v>0</v>
      </c>
      <c r="K81" s="133">
        <v>0</v>
      </c>
      <c r="L81" s="133">
        <v>0</v>
      </c>
      <c r="M81" s="133">
        <v>0</v>
      </c>
      <c r="N81" s="133">
        <v>0</v>
      </c>
      <c r="O81" s="70">
        <f t="shared" si="15"/>
        <v>0</v>
      </c>
    </row>
    <row r="82" spans="1:16" x14ac:dyDescent="0.25">
      <c r="A82" s="518"/>
      <c r="B82" s="11" t="s">
        <v>7</v>
      </c>
      <c r="C82" s="133">
        <v>0</v>
      </c>
      <c r="D82" s="133">
        <v>0</v>
      </c>
      <c r="E82" s="133">
        <v>0</v>
      </c>
      <c r="F82" s="133">
        <v>0</v>
      </c>
      <c r="G82" s="133">
        <v>0</v>
      </c>
      <c r="H82" s="133">
        <v>0</v>
      </c>
      <c r="I82" s="133">
        <v>0</v>
      </c>
      <c r="J82" s="133">
        <v>0</v>
      </c>
      <c r="K82" s="133">
        <v>0</v>
      </c>
      <c r="L82" s="133">
        <v>0</v>
      </c>
      <c r="M82" s="133">
        <v>0</v>
      </c>
      <c r="N82" s="133">
        <v>0</v>
      </c>
      <c r="O82" s="70">
        <f t="shared" si="15"/>
        <v>0</v>
      </c>
    </row>
    <row r="83" spans="1:16" x14ac:dyDescent="0.25">
      <c r="A83" s="518"/>
      <c r="B83" s="11" t="s">
        <v>8</v>
      </c>
      <c r="C83" s="133">
        <v>0</v>
      </c>
      <c r="D83" s="133">
        <v>0</v>
      </c>
      <c r="E83" s="133">
        <v>0</v>
      </c>
      <c r="F83" s="133">
        <v>0</v>
      </c>
      <c r="G83" s="133">
        <v>0</v>
      </c>
      <c r="H83" s="133">
        <v>0</v>
      </c>
      <c r="I83" s="133">
        <v>0</v>
      </c>
      <c r="J83" s="133">
        <v>0</v>
      </c>
      <c r="K83" s="133">
        <v>0</v>
      </c>
      <c r="L83" s="133">
        <v>0</v>
      </c>
      <c r="M83" s="133">
        <v>0</v>
      </c>
      <c r="N83" s="133">
        <v>0</v>
      </c>
      <c r="O83" s="70">
        <f t="shared" si="15"/>
        <v>0</v>
      </c>
    </row>
    <row r="84" spans="1:16" ht="15.75" thickBot="1" x14ac:dyDescent="0.3">
      <c r="A84" s="519"/>
      <c r="B84" s="187" t="s">
        <v>42</v>
      </c>
      <c r="C84" s="133">
        <v>0</v>
      </c>
      <c r="D84" s="133">
        <v>0</v>
      </c>
      <c r="E84" s="133">
        <v>0</v>
      </c>
      <c r="F84" s="133">
        <v>0</v>
      </c>
      <c r="G84" s="133">
        <v>0</v>
      </c>
      <c r="H84" s="133">
        <v>0</v>
      </c>
      <c r="I84" s="133">
        <v>0</v>
      </c>
      <c r="J84" s="133">
        <v>0</v>
      </c>
      <c r="K84" s="133">
        <v>0</v>
      </c>
      <c r="L84" s="133">
        <v>0</v>
      </c>
      <c r="M84" s="133">
        <v>0</v>
      </c>
      <c r="N84" s="133">
        <v>0</v>
      </c>
      <c r="O84" s="70">
        <f t="shared" si="15"/>
        <v>0</v>
      </c>
    </row>
    <row r="85" spans="1:16" ht="21.75" thickBot="1" x14ac:dyDescent="0.4">
      <c r="A85" s="72"/>
      <c r="B85" s="188" t="s">
        <v>43</v>
      </c>
      <c r="C85" s="189">
        <f t="shared" ref="C85:N85" si="16">SUM(C74:C84)</f>
        <v>105301.69145391171</v>
      </c>
      <c r="D85" s="189">
        <f t="shared" si="16"/>
        <v>10340430.958651694</v>
      </c>
      <c r="E85" s="189">
        <f t="shared" si="16"/>
        <v>7102535.2921032412</v>
      </c>
      <c r="F85" s="189">
        <f t="shared" si="16"/>
        <v>7285668.6685448261</v>
      </c>
      <c r="G85" s="189">
        <f t="shared" si="16"/>
        <v>5570181.7756607682</v>
      </c>
      <c r="H85" s="189">
        <f t="shared" si="16"/>
        <v>5483268.476513491</v>
      </c>
      <c r="I85" s="189">
        <f t="shared" si="16"/>
        <v>3538189.3711151667</v>
      </c>
      <c r="J85" s="189">
        <f t="shared" si="16"/>
        <v>6467985.6481993934</v>
      </c>
      <c r="K85" s="189">
        <f t="shared" si="16"/>
        <v>7356970.5978970816</v>
      </c>
      <c r="L85" s="190">
        <f t="shared" si="16"/>
        <v>8032500.0875128582</v>
      </c>
      <c r="M85" s="190">
        <f t="shared" si="16"/>
        <v>8622767.4805558287</v>
      </c>
      <c r="N85" s="372">
        <f t="shared" si="16"/>
        <v>29985425.951791741</v>
      </c>
      <c r="O85" s="73">
        <f t="shared" si="15"/>
        <v>99891226</v>
      </c>
    </row>
    <row r="86" spans="1:16" ht="21.75" thickBot="1" x14ac:dyDescent="0.4">
      <c r="A86" s="72"/>
      <c r="F86" s="71">
        <v>0</v>
      </c>
    </row>
    <row r="87" spans="1:16" ht="21.75" thickBot="1" x14ac:dyDescent="0.4">
      <c r="A87" s="72"/>
      <c r="B87" s="184" t="s">
        <v>36</v>
      </c>
      <c r="C87" s="185">
        <f>C$3</f>
        <v>44197</v>
      </c>
      <c r="D87" s="185">
        <f t="shared" ref="D87:N87" si="17">D$3</f>
        <v>44228</v>
      </c>
      <c r="E87" s="185">
        <f t="shared" si="17"/>
        <v>44256</v>
      </c>
      <c r="F87" s="185">
        <f t="shared" si="17"/>
        <v>44287</v>
      </c>
      <c r="G87" s="185">
        <f t="shared" si="17"/>
        <v>44317</v>
      </c>
      <c r="H87" s="185">
        <f t="shared" si="17"/>
        <v>44348</v>
      </c>
      <c r="I87" s="185">
        <f t="shared" si="17"/>
        <v>44378</v>
      </c>
      <c r="J87" s="185">
        <f t="shared" si="17"/>
        <v>44409</v>
      </c>
      <c r="K87" s="185">
        <f t="shared" si="17"/>
        <v>44440</v>
      </c>
      <c r="L87" s="185">
        <f t="shared" si="17"/>
        <v>44470</v>
      </c>
      <c r="M87" s="185">
        <f t="shared" si="17"/>
        <v>44501</v>
      </c>
      <c r="N87" s="185" t="str">
        <f t="shared" si="17"/>
        <v>Dec-21 +</v>
      </c>
      <c r="O87" s="186" t="s">
        <v>34</v>
      </c>
    </row>
    <row r="88" spans="1:16" x14ac:dyDescent="0.25">
      <c r="A88" s="520" t="s">
        <v>46</v>
      </c>
      <c r="B88" s="11" t="s">
        <v>0</v>
      </c>
      <c r="C88" s="133">
        <v>2537.6758575439453</v>
      </c>
      <c r="D88" s="133">
        <v>0</v>
      </c>
      <c r="E88" s="133">
        <v>31974.715805053711</v>
      </c>
      <c r="F88" s="133">
        <v>0</v>
      </c>
      <c r="G88" s="133">
        <v>0</v>
      </c>
      <c r="H88" s="133">
        <v>0</v>
      </c>
      <c r="I88" s="133">
        <v>0</v>
      </c>
      <c r="J88" s="133">
        <v>0</v>
      </c>
      <c r="K88" s="133">
        <v>0</v>
      </c>
      <c r="L88" s="133">
        <v>2199.3190765380859</v>
      </c>
      <c r="M88" s="133">
        <v>0</v>
      </c>
      <c r="N88" s="133">
        <v>0</v>
      </c>
      <c r="O88" s="70">
        <f t="shared" ref="O88:O99" si="18">SUM(C88:N88)</f>
        <v>36711.710739135742</v>
      </c>
      <c r="P88" s="193"/>
    </row>
    <row r="89" spans="1:16" x14ac:dyDescent="0.25">
      <c r="A89" s="521"/>
      <c r="B89" s="12" t="s">
        <v>1</v>
      </c>
      <c r="C89" s="133">
        <v>87188.597412109375</v>
      </c>
      <c r="D89" s="133">
        <v>21102.877319335938</v>
      </c>
      <c r="E89" s="133">
        <v>0</v>
      </c>
      <c r="F89" s="133">
        <v>15839.2890625</v>
      </c>
      <c r="G89" s="133">
        <v>0</v>
      </c>
      <c r="H89" s="133">
        <v>62950.669067382813</v>
      </c>
      <c r="I89" s="133">
        <v>141278.73893737793</v>
      </c>
      <c r="J89" s="133">
        <v>16683.1796875</v>
      </c>
      <c r="K89" s="133">
        <v>74209.622871398926</v>
      </c>
      <c r="L89" s="133">
        <v>4679.209716796875</v>
      </c>
      <c r="M89" s="133">
        <v>52323.578163146973</v>
      </c>
      <c r="N89" s="133">
        <v>68161.852752685547</v>
      </c>
      <c r="O89" s="70">
        <f t="shared" si="18"/>
        <v>544417.61499023438</v>
      </c>
    </row>
    <row r="90" spans="1:16" x14ac:dyDescent="0.25">
      <c r="A90" s="521"/>
      <c r="B90" s="11" t="s">
        <v>2</v>
      </c>
      <c r="C90" s="133">
        <v>0</v>
      </c>
      <c r="D90" s="133">
        <v>0</v>
      </c>
      <c r="E90" s="133">
        <v>0</v>
      </c>
      <c r="F90" s="133">
        <v>0</v>
      </c>
      <c r="G90" s="133">
        <v>0</v>
      </c>
      <c r="H90" s="133">
        <v>0</v>
      </c>
      <c r="I90" s="133">
        <v>0</v>
      </c>
      <c r="J90" s="133">
        <v>0</v>
      </c>
      <c r="K90" s="133">
        <v>0</v>
      </c>
      <c r="L90" s="133">
        <v>0</v>
      </c>
      <c r="M90" s="133">
        <v>0</v>
      </c>
      <c r="N90" s="133">
        <v>0</v>
      </c>
      <c r="O90" s="70">
        <f t="shared" si="18"/>
        <v>0</v>
      </c>
    </row>
    <row r="91" spans="1:16" x14ac:dyDescent="0.25">
      <c r="A91" s="521"/>
      <c r="B91" s="11" t="s">
        <v>9</v>
      </c>
      <c r="C91" s="133">
        <v>423234.0771484375</v>
      </c>
      <c r="D91" s="133">
        <v>126628.14208984375</v>
      </c>
      <c r="E91" s="133">
        <v>0</v>
      </c>
      <c r="F91" s="133">
        <v>5241.0833206176758</v>
      </c>
      <c r="G91" s="133">
        <v>0</v>
      </c>
      <c r="H91" s="133">
        <v>416970.07373046875</v>
      </c>
      <c r="I91" s="133">
        <v>820875.47692871094</v>
      </c>
      <c r="J91" s="133">
        <v>143.59132385253906</v>
      </c>
      <c r="K91" s="133">
        <v>473419.58651733398</v>
      </c>
      <c r="L91" s="133">
        <v>0</v>
      </c>
      <c r="M91" s="133">
        <v>312789.08041381836</v>
      </c>
      <c r="N91" s="133">
        <v>428592.83330917358</v>
      </c>
      <c r="O91" s="70">
        <f t="shared" si="18"/>
        <v>3007893.9447822571</v>
      </c>
    </row>
    <row r="92" spans="1:16" x14ac:dyDescent="0.25">
      <c r="A92" s="521"/>
      <c r="B92" s="12" t="s">
        <v>3</v>
      </c>
      <c r="C92" s="133">
        <v>0</v>
      </c>
      <c r="D92" s="133">
        <v>0</v>
      </c>
      <c r="E92" s="133">
        <v>0</v>
      </c>
      <c r="F92" s="133">
        <v>154824.53247070313</v>
      </c>
      <c r="G92" s="133">
        <v>0</v>
      </c>
      <c r="H92" s="133">
        <v>0</v>
      </c>
      <c r="I92" s="133">
        <v>0</v>
      </c>
      <c r="J92" s="133">
        <v>2328</v>
      </c>
      <c r="K92" s="133">
        <v>19206</v>
      </c>
      <c r="L92" s="133">
        <v>205535.3671875</v>
      </c>
      <c r="M92" s="133">
        <v>0</v>
      </c>
      <c r="N92" s="133">
        <v>312623.3671875</v>
      </c>
      <c r="O92" s="70">
        <f t="shared" si="18"/>
        <v>694517.26684570313</v>
      </c>
    </row>
    <row r="93" spans="1:16" x14ac:dyDescent="0.25">
      <c r="A93" s="521"/>
      <c r="B93" s="11" t="s">
        <v>4</v>
      </c>
      <c r="C93" s="133">
        <v>10531.475563049316</v>
      </c>
      <c r="D93" s="133">
        <v>19599.936153411865</v>
      </c>
      <c r="E93" s="133">
        <v>0</v>
      </c>
      <c r="F93" s="133">
        <v>3385.6377925872803</v>
      </c>
      <c r="G93" s="133">
        <v>0</v>
      </c>
      <c r="H93" s="133">
        <v>33124.236733436584</v>
      </c>
      <c r="I93" s="133">
        <v>224923.67811012268</v>
      </c>
      <c r="J93" s="133">
        <v>2639.9922866821289</v>
      </c>
      <c r="K93" s="133">
        <v>66187.332288742065</v>
      </c>
      <c r="L93" s="133">
        <v>10421.597162246704</v>
      </c>
      <c r="M93" s="133">
        <v>19206.104616165161</v>
      </c>
      <c r="N93" s="133">
        <v>38534.645282745361</v>
      </c>
      <c r="O93" s="70">
        <f t="shared" si="18"/>
        <v>428554.63598918915</v>
      </c>
    </row>
    <row r="94" spans="1:16" x14ac:dyDescent="0.25">
      <c r="A94" s="521"/>
      <c r="B94" s="11" t="s">
        <v>5</v>
      </c>
      <c r="C94" s="133">
        <v>0</v>
      </c>
      <c r="D94" s="133">
        <v>0</v>
      </c>
      <c r="E94" s="133">
        <v>0</v>
      </c>
      <c r="F94" s="133">
        <v>0</v>
      </c>
      <c r="G94" s="133">
        <v>0</v>
      </c>
      <c r="H94" s="133">
        <v>0</v>
      </c>
      <c r="I94" s="133">
        <v>0</v>
      </c>
      <c r="J94" s="133">
        <v>281.07909393310547</v>
      </c>
      <c r="K94" s="133">
        <v>0</v>
      </c>
      <c r="L94" s="133">
        <v>0</v>
      </c>
      <c r="M94" s="133">
        <v>0</v>
      </c>
      <c r="N94" s="133">
        <v>0</v>
      </c>
      <c r="O94" s="70">
        <f t="shared" si="18"/>
        <v>281.07909393310547</v>
      </c>
    </row>
    <row r="95" spans="1:16" x14ac:dyDescent="0.25">
      <c r="A95" s="521"/>
      <c r="B95" s="11" t="s">
        <v>6</v>
      </c>
      <c r="C95" s="133">
        <v>0</v>
      </c>
      <c r="D95" s="133">
        <v>0</v>
      </c>
      <c r="E95" s="133">
        <v>0</v>
      </c>
      <c r="F95" s="133">
        <v>0</v>
      </c>
      <c r="G95" s="133">
        <v>0</v>
      </c>
      <c r="H95" s="133">
        <v>0</v>
      </c>
      <c r="I95" s="133">
        <v>0</v>
      </c>
      <c r="J95" s="133">
        <v>0</v>
      </c>
      <c r="K95" s="133">
        <v>0</v>
      </c>
      <c r="L95" s="133">
        <v>0</v>
      </c>
      <c r="M95" s="133">
        <v>0</v>
      </c>
      <c r="N95" s="133">
        <v>0</v>
      </c>
      <c r="O95" s="70">
        <f t="shared" si="18"/>
        <v>0</v>
      </c>
    </row>
    <row r="96" spans="1:16" x14ac:dyDescent="0.25">
      <c r="A96" s="521"/>
      <c r="B96" s="11" t="s">
        <v>7</v>
      </c>
      <c r="C96" s="133">
        <v>0</v>
      </c>
      <c r="D96" s="133">
        <v>0</v>
      </c>
      <c r="E96" s="133">
        <v>0</v>
      </c>
      <c r="F96" s="133">
        <v>0</v>
      </c>
      <c r="G96" s="133">
        <v>0</v>
      </c>
      <c r="H96" s="133">
        <v>0</v>
      </c>
      <c r="I96" s="133">
        <v>0</v>
      </c>
      <c r="J96" s="133">
        <v>6758.89013671875</v>
      </c>
      <c r="K96" s="133">
        <v>0</v>
      </c>
      <c r="L96" s="133">
        <v>0</v>
      </c>
      <c r="M96" s="133">
        <v>20839.911254882813</v>
      </c>
      <c r="N96" s="133">
        <v>0</v>
      </c>
      <c r="O96" s="70">
        <f t="shared" si="18"/>
        <v>27598.801391601563</v>
      </c>
    </row>
    <row r="97" spans="1:16" x14ac:dyDescent="0.25">
      <c r="A97" s="521"/>
      <c r="B97" s="11" t="s">
        <v>8</v>
      </c>
      <c r="C97" s="133">
        <v>0</v>
      </c>
      <c r="D97" s="133">
        <v>3975.5833282470703</v>
      </c>
      <c r="E97" s="133">
        <v>0</v>
      </c>
      <c r="F97" s="133">
        <v>15719.445518493652</v>
      </c>
      <c r="G97" s="133">
        <v>0</v>
      </c>
      <c r="H97" s="133">
        <v>0</v>
      </c>
      <c r="I97" s="133">
        <v>333880.38573455811</v>
      </c>
      <c r="J97" s="133">
        <v>0</v>
      </c>
      <c r="K97" s="133">
        <v>10683.402603149414</v>
      </c>
      <c r="L97" s="133">
        <v>23763.619102478027</v>
      </c>
      <c r="M97" s="133">
        <v>37118.552520751953</v>
      </c>
      <c r="N97" s="133">
        <v>57084.545654296875</v>
      </c>
      <c r="O97" s="70">
        <f t="shared" si="18"/>
        <v>482225.5344619751</v>
      </c>
    </row>
    <row r="98" spans="1:16" ht="15.75" thickBot="1" x14ac:dyDescent="0.3">
      <c r="A98" s="522"/>
      <c r="B98" s="187" t="s">
        <v>42</v>
      </c>
      <c r="C98" s="133">
        <v>0</v>
      </c>
      <c r="D98" s="133">
        <v>0</v>
      </c>
      <c r="E98" s="133">
        <v>0</v>
      </c>
      <c r="F98" s="133">
        <v>0</v>
      </c>
      <c r="G98" s="133">
        <v>0</v>
      </c>
      <c r="H98" s="133">
        <v>0</v>
      </c>
      <c r="I98" s="133">
        <v>0</v>
      </c>
      <c r="J98" s="133">
        <v>0</v>
      </c>
      <c r="K98" s="133">
        <v>0</v>
      </c>
      <c r="L98" s="133">
        <v>0</v>
      </c>
      <c r="M98" s="133">
        <v>0</v>
      </c>
      <c r="N98" s="133">
        <v>0</v>
      </c>
      <c r="O98" s="70">
        <f t="shared" si="18"/>
        <v>0</v>
      </c>
    </row>
    <row r="99" spans="1:16" ht="21.75" thickBot="1" x14ac:dyDescent="0.4">
      <c r="A99" s="72"/>
      <c r="B99" s="188" t="s">
        <v>43</v>
      </c>
      <c r="C99" s="189">
        <f t="shared" ref="C99:N99" si="19">SUM(C88:C98)</f>
        <v>523491.82598114014</v>
      </c>
      <c r="D99" s="189">
        <f t="shared" si="19"/>
        <v>171306.53889083862</v>
      </c>
      <c r="E99" s="189">
        <f t="shared" si="19"/>
        <v>31974.715805053711</v>
      </c>
      <c r="F99" s="189">
        <f t="shared" si="19"/>
        <v>195009.98816490173</v>
      </c>
      <c r="G99" s="189">
        <f t="shared" si="19"/>
        <v>0</v>
      </c>
      <c r="H99" s="189">
        <f t="shared" si="19"/>
        <v>513044.97953128815</v>
      </c>
      <c r="I99" s="189">
        <f t="shared" si="19"/>
        <v>1520958.2797107697</v>
      </c>
      <c r="J99" s="189">
        <f t="shared" si="19"/>
        <v>28834.732528686523</v>
      </c>
      <c r="K99" s="189">
        <f t="shared" si="19"/>
        <v>643705.94428062439</v>
      </c>
      <c r="L99" s="190">
        <f t="shared" si="19"/>
        <v>246599.11224555969</v>
      </c>
      <c r="M99" s="190">
        <f t="shared" si="19"/>
        <v>442277.22696876526</v>
      </c>
      <c r="N99" s="372">
        <f t="shared" si="19"/>
        <v>904997.24418640137</v>
      </c>
      <c r="O99" s="73">
        <f t="shared" si="18"/>
        <v>5222200.5882940292</v>
      </c>
    </row>
    <row r="100" spans="1:16" ht="21.75" thickBot="1" x14ac:dyDescent="0.4">
      <c r="A100" s="72"/>
      <c r="F100" s="71">
        <v>0</v>
      </c>
    </row>
    <row r="101" spans="1:16" ht="21.75" thickBot="1" x14ac:dyDescent="0.4">
      <c r="A101" s="72"/>
      <c r="B101" s="184" t="s">
        <v>36</v>
      </c>
      <c r="C101" s="185">
        <f>C$3</f>
        <v>44197</v>
      </c>
      <c r="D101" s="185">
        <f t="shared" ref="D101:N101" si="20">D$3</f>
        <v>44228</v>
      </c>
      <c r="E101" s="185">
        <f t="shared" si="20"/>
        <v>44256</v>
      </c>
      <c r="F101" s="185">
        <f t="shared" si="20"/>
        <v>44287</v>
      </c>
      <c r="G101" s="185">
        <f t="shared" si="20"/>
        <v>44317</v>
      </c>
      <c r="H101" s="185">
        <f t="shared" si="20"/>
        <v>44348</v>
      </c>
      <c r="I101" s="185">
        <f t="shared" si="20"/>
        <v>44378</v>
      </c>
      <c r="J101" s="185">
        <f t="shared" si="20"/>
        <v>44409</v>
      </c>
      <c r="K101" s="185">
        <f t="shared" si="20"/>
        <v>44440</v>
      </c>
      <c r="L101" s="185">
        <f t="shared" si="20"/>
        <v>44470</v>
      </c>
      <c r="M101" s="185">
        <f t="shared" si="20"/>
        <v>44501</v>
      </c>
      <c r="N101" s="185" t="str">
        <f t="shared" si="20"/>
        <v>Dec-21 +</v>
      </c>
      <c r="O101" s="186" t="s">
        <v>34</v>
      </c>
    </row>
    <row r="102" spans="1:16" x14ac:dyDescent="0.25">
      <c r="A102" s="517" t="s">
        <v>45</v>
      </c>
      <c r="B102" s="11" t="s">
        <v>0</v>
      </c>
      <c r="C102" s="133">
        <v>0</v>
      </c>
      <c r="D102" s="133">
        <v>0</v>
      </c>
      <c r="E102" s="133">
        <v>0</v>
      </c>
      <c r="F102" s="133">
        <v>0</v>
      </c>
      <c r="G102" s="133">
        <v>0</v>
      </c>
      <c r="H102" s="133">
        <v>0</v>
      </c>
      <c r="I102" s="133">
        <v>0</v>
      </c>
      <c r="J102" s="133">
        <v>0</v>
      </c>
      <c r="K102" s="133">
        <v>0</v>
      </c>
      <c r="L102" s="133">
        <v>71792.28125</v>
      </c>
      <c r="M102" s="133">
        <v>80112.464093148708</v>
      </c>
      <c r="N102" s="133">
        <v>351072</v>
      </c>
      <c r="O102" s="70">
        <f t="shared" ref="O102:O113" si="21">SUM(C102:N102)</f>
        <v>502976.74534314871</v>
      </c>
      <c r="P102" s="193"/>
    </row>
    <row r="103" spans="1:16" x14ac:dyDescent="0.25">
      <c r="A103" s="518"/>
      <c r="B103" s="12" t="s">
        <v>1</v>
      </c>
      <c r="C103" s="133">
        <v>0</v>
      </c>
      <c r="D103" s="133">
        <v>0</v>
      </c>
      <c r="E103" s="133">
        <v>0</v>
      </c>
      <c r="F103" s="133">
        <v>0</v>
      </c>
      <c r="G103" s="133">
        <v>0</v>
      </c>
      <c r="H103" s="133">
        <v>0</v>
      </c>
      <c r="I103" s="133">
        <v>0</v>
      </c>
      <c r="J103" s="133">
        <v>0</v>
      </c>
      <c r="K103" s="133">
        <v>37933.401580831451</v>
      </c>
      <c r="L103" s="133">
        <v>46355.98545391082</v>
      </c>
      <c r="M103" s="133">
        <v>22173.109545617954</v>
      </c>
      <c r="N103" s="133">
        <v>82641.276478845146</v>
      </c>
      <c r="O103" s="70">
        <f t="shared" si="21"/>
        <v>189103.77305920538</v>
      </c>
    </row>
    <row r="104" spans="1:16" x14ac:dyDescent="0.25">
      <c r="A104" s="518"/>
      <c r="B104" s="11" t="s">
        <v>2</v>
      </c>
      <c r="C104" s="133">
        <v>0</v>
      </c>
      <c r="D104" s="133">
        <v>0</v>
      </c>
      <c r="E104" s="133">
        <v>0</v>
      </c>
      <c r="F104" s="133">
        <v>0</v>
      </c>
      <c r="G104" s="133">
        <v>0</v>
      </c>
      <c r="H104" s="133">
        <v>0</v>
      </c>
      <c r="I104" s="133">
        <v>0</v>
      </c>
      <c r="J104" s="133">
        <v>0</v>
      </c>
      <c r="K104" s="133">
        <v>0</v>
      </c>
      <c r="L104" s="133">
        <v>0</v>
      </c>
      <c r="M104" s="133">
        <v>0</v>
      </c>
      <c r="N104" s="133">
        <v>0</v>
      </c>
      <c r="O104" s="70">
        <f t="shared" si="21"/>
        <v>0</v>
      </c>
    </row>
    <row r="105" spans="1:16" x14ac:dyDescent="0.25">
      <c r="A105" s="518"/>
      <c r="B105" s="11" t="s">
        <v>9</v>
      </c>
      <c r="C105" s="133">
        <v>0</v>
      </c>
      <c r="D105" s="133">
        <v>0</v>
      </c>
      <c r="E105" s="133">
        <v>0</v>
      </c>
      <c r="F105" s="133">
        <v>0</v>
      </c>
      <c r="G105" s="133">
        <v>0</v>
      </c>
      <c r="H105" s="133">
        <v>0</v>
      </c>
      <c r="I105" s="133">
        <v>0</v>
      </c>
      <c r="J105" s="133">
        <v>0</v>
      </c>
      <c r="K105" s="133">
        <v>177882.20249624093</v>
      </c>
      <c r="L105" s="133">
        <v>84473.739998214878</v>
      </c>
      <c r="M105" s="133">
        <v>242718.56640625</v>
      </c>
      <c r="N105" s="133">
        <v>328147.98999306548</v>
      </c>
      <c r="O105" s="70">
        <f t="shared" si="21"/>
        <v>833222.49889377132</v>
      </c>
    </row>
    <row r="106" spans="1:16" x14ac:dyDescent="0.25">
      <c r="A106" s="518"/>
      <c r="B106" s="12" t="s">
        <v>3</v>
      </c>
      <c r="C106" s="133">
        <v>0</v>
      </c>
      <c r="D106" s="133">
        <v>0</v>
      </c>
      <c r="E106" s="133">
        <v>0</v>
      </c>
      <c r="F106" s="133">
        <v>0</v>
      </c>
      <c r="G106" s="133">
        <v>0</v>
      </c>
      <c r="H106" s="133">
        <v>0</v>
      </c>
      <c r="I106" s="133">
        <v>0</v>
      </c>
      <c r="J106" s="133">
        <v>0</v>
      </c>
      <c r="K106" s="133">
        <v>0</v>
      </c>
      <c r="L106" s="133">
        <v>0</v>
      </c>
      <c r="M106" s="133">
        <v>0</v>
      </c>
      <c r="N106" s="133">
        <v>14550</v>
      </c>
      <c r="O106" s="70">
        <f t="shared" si="21"/>
        <v>14550</v>
      </c>
    </row>
    <row r="107" spans="1:16" x14ac:dyDescent="0.25">
      <c r="A107" s="518"/>
      <c r="B107" s="11" t="s">
        <v>4</v>
      </c>
      <c r="C107" s="133">
        <v>0</v>
      </c>
      <c r="D107" s="133">
        <v>0</v>
      </c>
      <c r="E107" s="133">
        <v>320731.98370537529</v>
      </c>
      <c r="F107" s="133">
        <v>0</v>
      </c>
      <c r="G107" s="133">
        <v>0</v>
      </c>
      <c r="H107" s="133">
        <v>31756.858503636999</v>
      </c>
      <c r="I107" s="133">
        <v>0</v>
      </c>
      <c r="J107" s="133">
        <v>0</v>
      </c>
      <c r="K107" s="133">
        <v>14725.772906130933</v>
      </c>
      <c r="L107" s="133">
        <v>0</v>
      </c>
      <c r="M107" s="133">
        <v>53475.450287067768</v>
      </c>
      <c r="N107" s="133">
        <v>43542.181548320063</v>
      </c>
      <c r="O107" s="70">
        <f t="shared" si="21"/>
        <v>464232.24695053109</v>
      </c>
    </row>
    <row r="108" spans="1:16" x14ac:dyDescent="0.25">
      <c r="A108" s="518"/>
      <c r="B108" s="11" t="s">
        <v>5</v>
      </c>
      <c r="C108" s="133">
        <v>0</v>
      </c>
      <c r="D108" s="133">
        <v>0</v>
      </c>
      <c r="E108" s="133">
        <v>0</v>
      </c>
      <c r="F108" s="133">
        <v>0</v>
      </c>
      <c r="G108" s="133">
        <v>0</v>
      </c>
      <c r="H108" s="133">
        <v>0</v>
      </c>
      <c r="I108" s="133">
        <v>0</v>
      </c>
      <c r="J108" s="133">
        <v>0</v>
      </c>
      <c r="K108" s="133">
        <v>0</v>
      </c>
      <c r="L108" s="133">
        <v>0</v>
      </c>
      <c r="M108" s="133">
        <v>0</v>
      </c>
      <c r="N108" s="133">
        <v>0</v>
      </c>
      <c r="O108" s="70">
        <f t="shared" si="21"/>
        <v>0</v>
      </c>
    </row>
    <row r="109" spans="1:16" x14ac:dyDescent="0.25">
      <c r="A109" s="518"/>
      <c r="B109" s="11" t="s">
        <v>6</v>
      </c>
      <c r="C109" s="133">
        <v>0</v>
      </c>
      <c r="D109" s="133">
        <v>0</v>
      </c>
      <c r="E109" s="133">
        <v>0</v>
      </c>
      <c r="F109" s="133">
        <v>0</v>
      </c>
      <c r="G109" s="133">
        <v>0</v>
      </c>
      <c r="H109" s="133">
        <v>0</v>
      </c>
      <c r="I109" s="133">
        <v>0</v>
      </c>
      <c r="J109" s="133">
        <v>0</v>
      </c>
      <c r="K109" s="133">
        <v>0</v>
      </c>
      <c r="L109" s="133">
        <v>0</v>
      </c>
      <c r="M109" s="133">
        <v>0</v>
      </c>
      <c r="N109" s="133">
        <v>0</v>
      </c>
      <c r="O109" s="70">
        <f t="shared" si="21"/>
        <v>0</v>
      </c>
    </row>
    <row r="110" spans="1:16" x14ac:dyDescent="0.25">
      <c r="A110" s="518"/>
      <c r="B110" s="11" t="s">
        <v>7</v>
      </c>
      <c r="C110" s="133">
        <v>0</v>
      </c>
      <c r="D110" s="133">
        <v>0</v>
      </c>
      <c r="E110" s="133">
        <v>0</v>
      </c>
      <c r="F110" s="133">
        <v>0</v>
      </c>
      <c r="G110" s="133">
        <v>0</v>
      </c>
      <c r="H110" s="133">
        <v>0</v>
      </c>
      <c r="I110" s="133">
        <v>0</v>
      </c>
      <c r="J110" s="133">
        <v>0</v>
      </c>
      <c r="K110" s="133">
        <v>0</v>
      </c>
      <c r="L110" s="133">
        <v>0</v>
      </c>
      <c r="M110" s="133">
        <v>0</v>
      </c>
      <c r="N110" s="133">
        <v>0</v>
      </c>
      <c r="O110" s="70">
        <f t="shared" si="21"/>
        <v>0</v>
      </c>
    </row>
    <row r="111" spans="1:16" x14ac:dyDescent="0.25">
      <c r="A111" s="518"/>
      <c r="B111" s="11" t="s">
        <v>8</v>
      </c>
      <c r="C111" s="133">
        <v>0</v>
      </c>
      <c r="D111" s="133">
        <v>0</v>
      </c>
      <c r="E111" s="133">
        <v>402198.95304634393</v>
      </c>
      <c r="F111" s="133">
        <v>0</v>
      </c>
      <c r="G111" s="133">
        <v>0</v>
      </c>
      <c r="H111" s="133">
        <v>0</v>
      </c>
      <c r="I111" s="133">
        <v>0</v>
      </c>
      <c r="J111" s="133">
        <v>0</v>
      </c>
      <c r="K111" s="133">
        <v>98960.297925827588</v>
      </c>
      <c r="L111" s="133">
        <v>0</v>
      </c>
      <c r="M111" s="133">
        <v>0</v>
      </c>
      <c r="N111" s="133">
        <v>178599.40563152722</v>
      </c>
      <c r="O111" s="70">
        <f t="shared" si="21"/>
        <v>679758.65660369874</v>
      </c>
    </row>
    <row r="112" spans="1:16" ht="15.75" thickBot="1" x14ac:dyDescent="0.3">
      <c r="A112" s="519"/>
      <c r="B112" s="187" t="s">
        <v>42</v>
      </c>
      <c r="C112" s="133">
        <v>0</v>
      </c>
      <c r="D112" s="133">
        <v>0</v>
      </c>
      <c r="E112" s="133">
        <v>0</v>
      </c>
      <c r="F112" s="133">
        <v>0</v>
      </c>
      <c r="G112" s="133">
        <v>0</v>
      </c>
      <c r="H112" s="133">
        <v>0</v>
      </c>
      <c r="I112" s="133">
        <v>0</v>
      </c>
      <c r="J112" s="133">
        <v>0</v>
      </c>
      <c r="K112" s="133">
        <v>0</v>
      </c>
      <c r="L112" s="133">
        <v>0</v>
      </c>
      <c r="M112" s="133">
        <v>0</v>
      </c>
      <c r="N112" s="133">
        <v>0</v>
      </c>
      <c r="O112" s="70">
        <f t="shared" si="21"/>
        <v>0</v>
      </c>
    </row>
    <row r="113" spans="1:16" ht="21.75" thickBot="1" x14ac:dyDescent="0.4">
      <c r="A113" s="72"/>
      <c r="B113" s="188" t="s">
        <v>43</v>
      </c>
      <c r="C113" s="189">
        <f t="shared" ref="C113:N113" si="22">SUM(C102:C112)</f>
        <v>0</v>
      </c>
      <c r="D113" s="189">
        <f t="shared" si="22"/>
        <v>0</v>
      </c>
      <c r="E113" s="189">
        <f t="shared" si="22"/>
        <v>722930.93675171921</v>
      </c>
      <c r="F113" s="189">
        <f t="shared" si="22"/>
        <v>0</v>
      </c>
      <c r="G113" s="189">
        <f t="shared" si="22"/>
        <v>0</v>
      </c>
      <c r="H113" s="189">
        <f t="shared" si="22"/>
        <v>31756.858503636999</v>
      </c>
      <c r="I113" s="189">
        <f t="shared" si="22"/>
        <v>0</v>
      </c>
      <c r="J113" s="189">
        <f t="shared" si="22"/>
        <v>0</v>
      </c>
      <c r="K113" s="189">
        <f t="shared" si="22"/>
        <v>329501.6749090309</v>
      </c>
      <c r="L113" s="190">
        <f t="shared" si="22"/>
        <v>202622.00670212571</v>
      </c>
      <c r="M113" s="190">
        <f t="shared" si="22"/>
        <v>398479.59033208445</v>
      </c>
      <c r="N113" s="372">
        <f t="shared" si="22"/>
        <v>998552.85365175793</v>
      </c>
      <c r="O113" s="73">
        <f t="shared" si="21"/>
        <v>2683843.9208503552</v>
      </c>
    </row>
    <row r="114" spans="1:16" ht="21.75" thickBot="1" x14ac:dyDescent="0.4">
      <c r="A114" s="72"/>
      <c r="F114" s="71">
        <v>0</v>
      </c>
    </row>
    <row r="115" spans="1:16" ht="21.75" thickBot="1" x14ac:dyDescent="0.4">
      <c r="A115" s="72"/>
      <c r="B115" s="184" t="s">
        <v>36</v>
      </c>
      <c r="C115" s="185">
        <f>C$3</f>
        <v>44197</v>
      </c>
      <c r="D115" s="185">
        <f t="shared" ref="D115:N115" si="23">D$3</f>
        <v>44228</v>
      </c>
      <c r="E115" s="185">
        <f t="shared" si="23"/>
        <v>44256</v>
      </c>
      <c r="F115" s="185">
        <f t="shared" si="23"/>
        <v>44287</v>
      </c>
      <c r="G115" s="185">
        <f t="shared" si="23"/>
        <v>44317</v>
      </c>
      <c r="H115" s="185">
        <f t="shared" si="23"/>
        <v>44348</v>
      </c>
      <c r="I115" s="185">
        <f t="shared" si="23"/>
        <v>44378</v>
      </c>
      <c r="J115" s="185">
        <f t="shared" si="23"/>
        <v>44409</v>
      </c>
      <c r="K115" s="185">
        <f t="shared" si="23"/>
        <v>44440</v>
      </c>
      <c r="L115" s="185">
        <f t="shared" si="23"/>
        <v>44470</v>
      </c>
      <c r="M115" s="185">
        <f t="shared" si="23"/>
        <v>44501</v>
      </c>
      <c r="N115" s="185" t="str">
        <f t="shared" si="23"/>
        <v>Dec-21 +</v>
      </c>
      <c r="O115" s="186" t="s">
        <v>34</v>
      </c>
    </row>
    <row r="116" spans="1:16" ht="15" customHeight="1" x14ac:dyDescent="0.25">
      <c r="A116" s="517" t="s">
        <v>172</v>
      </c>
      <c r="B116" s="11" t="s">
        <v>0</v>
      </c>
      <c r="C116" s="133">
        <v>0</v>
      </c>
      <c r="D116" s="133">
        <v>0</v>
      </c>
      <c r="E116" s="133">
        <v>0</v>
      </c>
      <c r="F116" s="133">
        <v>0</v>
      </c>
      <c r="G116" s="133">
        <v>0</v>
      </c>
      <c r="H116" s="133">
        <v>0</v>
      </c>
      <c r="I116" s="133">
        <v>0</v>
      </c>
      <c r="J116" s="133">
        <v>0</v>
      </c>
      <c r="K116" s="133">
        <v>0</v>
      </c>
      <c r="L116" s="133">
        <v>0</v>
      </c>
      <c r="M116" s="133">
        <v>0</v>
      </c>
      <c r="N116" s="133">
        <v>0</v>
      </c>
      <c r="O116" s="70">
        <f t="shared" ref="O116:O127" si="24">SUM(C116:N116)</f>
        <v>0</v>
      </c>
      <c r="P116" s="193"/>
    </row>
    <row r="117" spans="1:16" x14ac:dyDescent="0.25">
      <c r="A117" s="518"/>
      <c r="B117" s="12" t="s">
        <v>1</v>
      </c>
      <c r="C117" s="133">
        <v>0</v>
      </c>
      <c r="D117" s="133">
        <v>0</v>
      </c>
      <c r="E117" s="133">
        <v>0</v>
      </c>
      <c r="F117" s="133">
        <v>0</v>
      </c>
      <c r="G117" s="133">
        <v>0</v>
      </c>
      <c r="H117" s="133">
        <v>0</v>
      </c>
      <c r="I117" s="133">
        <v>0</v>
      </c>
      <c r="J117" s="133">
        <v>0</v>
      </c>
      <c r="K117" s="133">
        <v>0</v>
      </c>
      <c r="L117" s="133">
        <v>0</v>
      </c>
      <c r="M117" s="133">
        <v>0</v>
      </c>
      <c r="N117" s="133">
        <v>0</v>
      </c>
      <c r="O117" s="70">
        <f t="shared" si="24"/>
        <v>0</v>
      </c>
    </row>
    <row r="118" spans="1:16" x14ac:dyDescent="0.25">
      <c r="A118" s="518"/>
      <c r="B118" s="11" t="s">
        <v>2</v>
      </c>
      <c r="C118" s="133">
        <v>0</v>
      </c>
      <c r="D118" s="133">
        <v>0</v>
      </c>
      <c r="E118" s="133">
        <v>0</v>
      </c>
      <c r="F118" s="133">
        <v>0</v>
      </c>
      <c r="G118" s="133">
        <v>0</v>
      </c>
      <c r="H118" s="133">
        <v>0</v>
      </c>
      <c r="I118" s="133">
        <v>0</v>
      </c>
      <c r="J118" s="133">
        <v>0</v>
      </c>
      <c r="K118" s="133">
        <v>0</v>
      </c>
      <c r="L118" s="133">
        <v>0</v>
      </c>
      <c r="M118" s="133">
        <v>0</v>
      </c>
      <c r="N118" s="133">
        <v>0</v>
      </c>
      <c r="O118" s="70">
        <f t="shared" si="24"/>
        <v>0</v>
      </c>
    </row>
    <row r="119" spans="1:16" x14ac:dyDescent="0.25">
      <c r="A119" s="518"/>
      <c r="B119" s="11" t="s">
        <v>9</v>
      </c>
      <c r="C119" s="133">
        <v>0</v>
      </c>
      <c r="D119" s="133">
        <v>0</v>
      </c>
      <c r="E119" s="133">
        <v>0</v>
      </c>
      <c r="F119" s="133">
        <v>0</v>
      </c>
      <c r="G119" s="133">
        <v>0</v>
      </c>
      <c r="H119" s="133">
        <v>0</v>
      </c>
      <c r="I119" s="133">
        <v>0</v>
      </c>
      <c r="J119" s="133">
        <v>0</v>
      </c>
      <c r="K119" s="133">
        <v>0</v>
      </c>
      <c r="L119" s="133">
        <v>0</v>
      </c>
      <c r="M119" s="133">
        <v>0</v>
      </c>
      <c r="N119" s="133">
        <v>0</v>
      </c>
      <c r="O119" s="70">
        <f t="shared" si="24"/>
        <v>0</v>
      </c>
    </row>
    <row r="120" spans="1:16" x14ac:dyDescent="0.25">
      <c r="A120" s="518"/>
      <c r="B120" s="12" t="s">
        <v>3</v>
      </c>
      <c r="C120" s="133">
        <v>21883.172262961401</v>
      </c>
      <c r="D120" s="133">
        <v>15305.571351551038</v>
      </c>
      <c r="E120" s="133">
        <v>16570.494603745337</v>
      </c>
      <c r="F120" s="133">
        <v>62740.193308837312</v>
      </c>
      <c r="G120" s="133">
        <v>37441.7282649513</v>
      </c>
      <c r="H120" s="133">
        <v>84496.873246579285</v>
      </c>
      <c r="I120" s="133">
        <v>41615.97499719249</v>
      </c>
      <c r="J120" s="133">
        <v>43892.83685114223</v>
      </c>
      <c r="K120" s="133">
        <v>30611.142703102076</v>
      </c>
      <c r="L120" s="133">
        <v>55024.161470452076</v>
      </c>
      <c r="M120" s="133">
        <v>23527.572490813993</v>
      </c>
      <c r="N120" s="133">
        <v>40098.06709455933</v>
      </c>
      <c r="O120" s="70">
        <f t="shared" si="24"/>
        <v>473207.78864588786</v>
      </c>
    </row>
    <row r="121" spans="1:16" x14ac:dyDescent="0.25">
      <c r="A121" s="518"/>
      <c r="B121" s="11" t="s">
        <v>4</v>
      </c>
      <c r="C121" s="133">
        <v>0</v>
      </c>
      <c r="D121" s="133">
        <v>0</v>
      </c>
      <c r="E121" s="133">
        <v>0</v>
      </c>
      <c r="F121" s="133">
        <v>0</v>
      </c>
      <c r="G121" s="133">
        <v>0</v>
      </c>
      <c r="H121" s="133">
        <v>0</v>
      </c>
      <c r="I121" s="133">
        <v>0</v>
      </c>
      <c r="J121" s="133">
        <v>0</v>
      </c>
      <c r="K121" s="133">
        <v>0</v>
      </c>
      <c r="L121" s="133">
        <v>0</v>
      </c>
      <c r="M121" s="133">
        <v>0</v>
      </c>
      <c r="N121" s="133">
        <v>0</v>
      </c>
      <c r="O121" s="70">
        <f t="shared" si="24"/>
        <v>0</v>
      </c>
    </row>
    <row r="122" spans="1:16" x14ac:dyDescent="0.25">
      <c r="A122" s="518"/>
      <c r="B122" s="11" t="s">
        <v>5</v>
      </c>
      <c r="C122" s="133">
        <v>0</v>
      </c>
      <c r="D122" s="133">
        <v>0</v>
      </c>
      <c r="E122" s="133">
        <v>0</v>
      </c>
      <c r="F122" s="133">
        <v>0</v>
      </c>
      <c r="G122" s="133">
        <v>0</v>
      </c>
      <c r="H122" s="133">
        <v>0</v>
      </c>
      <c r="I122" s="133">
        <v>0</v>
      </c>
      <c r="J122" s="133">
        <v>0</v>
      </c>
      <c r="K122" s="133">
        <v>0</v>
      </c>
      <c r="L122" s="133">
        <v>0</v>
      </c>
      <c r="M122" s="133">
        <v>0</v>
      </c>
      <c r="N122" s="133">
        <v>0</v>
      </c>
      <c r="O122" s="70">
        <f t="shared" si="24"/>
        <v>0</v>
      </c>
    </row>
    <row r="123" spans="1:16" x14ac:dyDescent="0.25">
      <c r="A123" s="518"/>
      <c r="B123" s="11" t="s">
        <v>6</v>
      </c>
      <c r="C123" s="133">
        <v>0</v>
      </c>
      <c r="D123" s="133">
        <v>0</v>
      </c>
      <c r="E123" s="133">
        <v>0</v>
      </c>
      <c r="F123" s="133">
        <v>0</v>
      </c>
      <c r="G123" s="133">
        <v>0</v>
      </c>
      <c r="H123" s="133">
        <v>0</v>
      </c>
      <c r="I123" s="133">
        <v>0</v>
      </c>
      <c r="J123" s="133">
        <v>0</v>
      </c>
      <c r="K123" s="133">
        <v>0</v>
      </c>
      <c r="L123" s="133">
        <v>0</v>
      </c>
      <c r="M123" s="133">
        <v>0</v>
      </c>
      <c r="N123" s="133">
        <v>0</v>
      </c>
      <c r="O123" s="70">
        <f t="shared" si="24"/>
        <v>0</v>
      </c>
    </row>
    <row r="124" spans="1:16" x14ac:dyDescent="0.25">
      <c r="A124" s="518"/>
      <c r="B124" s="11" t="s">
        <v>7</v>
      </c>
      <c r="C124" s="133">
        <v>0</v>
      </c>
      <c r="D124" s="133">
        <v>0</v>
      </c>
      <c r="E124" s="133">
        <v>0</v>
      </c>
      <c r="F124" s="133">
        <v>0</v>
      </c>
      <c r="G124" s="133">
        <v>0</v>
      </c>
      <c r="H124" s="133">
        <v>0</v>
      </c>
      <c r="I124" s="133">
        <v>0</v>
      </c>
      <c r="J124" s="133">
        <v>0</v>
      </c>
      <c r="K124" s="133">
        <v>0</v>
      </c>
      <c r="L124" s="133">
        <v>0</v>
      </c>
      <c r="M124" s="133">
        <v>0</v>
      </c>
      <c r="N124" s="133">
        <v>0</v>
      </c>
      <c r="O124" s="70">
        <f t="shared" si="24"/>
        <v>0</v>
      </c>
    </row>
    <row r="125" spans="1:16" x14ac:dyDescent="0.25">
      <c r="A125" s="518"/>
      <c r="B125" s="11" t="s">
        <v>8</v>
      </c>
      <c r="C125" s="133">
        <v>0</v>
      </c>
      <c r="D125" s="133">
        <v>0</v>
      </c>
      <c r="E125" s="133">
        <v>0</v>
      </c>
      <c r="F125" s="133">
        <v>0</v>
      </c>
      <c r="G125" s="133">
        <v>0</v>
      </c>
      <c r="H125" s="133">
        <v>0</v>
      </c>
      <c r="I125" s="133">
        <v>0</v>
      </c>
      <c r="J125" s="133">
        <v>0</v>
      </c>
      <c r="K125" s="133">
        <v>0</v>
      </c>
      <c r="L125" s="133">
        <v>0</v>
      </c>
      <c r="M125" s="133">
        <v>0</v>
      </c>
      <c r="N125" s="133">
        <v>0</v>
      </c>
      <c r="O125" s="70">
        <f t="shared" si="24"/>
        <v>0</v>
      </c>
    </row>
    <row r="126" spans="1:16" ht="15.75" thickBot="1" x14ac:dyDescent="0.3">
      <c r="A126" s="519"/>
      <c r="B126" s="187" t="s">
        <v>42</v>
      </c>
      <c r="C126" s="133">
        <v>0</v>
      </c>
      <c r="D126" s="133">
        <v>0</v>
      </c>
      <c r="E126" s="133">
        <v>0</v>
      </c>
      <c r="F126" s="133">
        <v>0</v>
      </c>
      <c r="G126" s="133">
        <v>0</v>
      </c>
      <c r="H126" s="133">
        <v>0</v>
      </c>
      <c r="I126" s="133">
        <v>0</v>
      </c>
      <c r="J126" s="133">
        <v>0</v>
      </c>
      <c r="K126" s="133">
        <v>0</v>
      </c>
      <c r="L126" s="133">
        <v>0</v>
      </c>
      <c r="M126" s="133">
        <v>0</v>
      </c>
      <c r="N126" s="133">
        <v>0</v>
      </c>
      <c r="O126" s="70">
        <f t="shared" si="24"/>
        <v>0</v>
      </c>
    </row>
    <row r="127" spans="1:16" ht="21.75" thickBot="1" x14ac:dyDescent="0.4">
      <c r="A127" s="72"/>
      <c r="B127" s="188" t="s">
        <v>43</v>
      </c>
      <c r="C127" s="189">
        <f t="shared" ref="C127:N127" si="25">SUM(C116:C126)</f>
        <v>21883.172262961401</v>
      </c>
      <c r="D127" s="189">
        <f t="shared" si="25"/>
        <v>15305.571351551038</v>
      </c>
      <c r="E127" s="189">
        <f t="shared" si="25"/>
        <v>16570.494603745337</v>
      </c>
      <c r="F127" s="189">
        <f t="shared" si="25"/>
        <v>62740.193308837312</v>
      </c>
      <c r="G127" s="189">
        <f t="shared" si="25"/>
        <v>37441.7282649513</v>
      </c>
      <c r="H127" s="189">
        <f t="shared" si="25"/>
        <v>84496.873246579285</v>
      </c>
      <c r="I127" s="189">
        <f t="shared" si="25"/>
        <v>41615.97499719249</v>
      </c>
      <c r="J127" s="189">
        <f t="shared" si="25"/>
        <v>43892.83685114223</v>
      </c>
      <c r="K127" s="189">
        <f t="shared" si="25"/>
        <v>30611.142703102076</v>
      </c>
      <c r="L127" s="190">
        <f t="shared" si="25"/>
        <v>55024.161470452076</v>
      </c>
      <c r="M127" s="190">
        <f t="shared" si="25"/>
        <v>23527.572490813993</v>
      </c>
      <c r="N127" s="372">
        <f t="shared" si="25"/>
        <v>40098.06709455933</v>
      </c>
      <c r="O127" s="73">
        <f t="shared" si="24"/>
        <v>473207.78864588786</v>
      </c>
    </row>
    <row r="128" spans="1:16" ht="21.75" thickBot="1" x14ac:dyDescent="0.4">
      <c r="A128" s="72"/>
      <c r="F128" s="71">
        <v>0</v>
      </c>
    </row>
    <row r="129" spans="1:16" ht="21.75" thickBot="1" x14ac:dyDescent="0.4">
      <c r="A129" s="72"/>
      <c r="B129" s="184" t="s">
        <v>36</v>
      </c>
      <c r="C129" s="185">
        <f>C$3</f>
        <v>44197</v>
      </c>
      <c r="D129" s="185">
        <f t="shared" ref="D129:N129" si="26">D$3</f>
        <v>44228</v>
      </c>
      <c r="E129" s="185">
        <f t="shared" si="26"/>
        <v>44256</v>
      </c>
      <c r="F129" s="185">
        <f t="shared" si="26"/>
        <v>44287</v>
      </c>
      <c r="G129" s="185">
        <f t="shared" si="26"/>
        <v>44317</v>
      </c>
      <c r="H129" s="185">
        <f t="shared" si="26"/>
        <v>44348</v>
      </c>
      <c r="I129" s="185">
        <f t="shared" si="26"/>
        <v>44378</v>
      </c>
      <c r="J129" s="185">
        <f t="shared" si="26"/>
        <v>44409</v>
      </c>
      <c r="K129" s="185">
        <f t="shared" si="26"/>
        <v>44440</v>
      </c>
      <c r="L129" s="185">
        <f t="shared" si="26"/>
        <v>44470</v>
      </c>
      <c r="M129" s="185">
        <f t="shared" si="26"/>
        <v>44501</v>
      </c>
      <c r="N129" s="185" t="str">
        <f t="shared" si="26"/>
        <v>Dec-21 +</v>
      </c>
      <c r="O129" s="186" t="s">
        <v>34</v>
      </c>
    </row>
    <row r="130" spans="1:16" x14ac:dyDescent="0.25">
      <c r="A130" s="520" t="s">
        <v>44</v>
      </c>
      <c r="B130" s="11" t="s">
        <v>0</v>
      </c>
      <c r="C130" s="133">
        <v>0</v>
      </c>
      <c r="D130" s="133">
        <v>0</v>
      </c>
      <c r="E130" s="133">
        <v>14494.959785461426</v>
      </c>
      <c r="F130" s="133">
        <v>10608.18267250061</v>
      </c>
      <c r="G130" s="133">
        <v>8006.9045352935791</v>
      </c>
      <c r="H130" s="133">
        <v>18195.135875701904</v>
      </c>
      <c r="I130" s="133">
        <v>8769.6320629119873</v>
      </c>
      <c r="J130" s="133">
        <v>5846.4213752746582</v>
      </c>
      <c r="K130" s="133">
        <v>3499.8253393173218</v>
      </c>
      <c r="L130" s="133">
        <v>1624.0059375762939</v>
      </c>
      <c r="M130" s="133">
        <v>0</v>
      </c>
      <c r="N130" s="133">
        <v>162.40059375762939</v>
      </c>
      <c r="O130" s="70">
        <f t="shared" ref="O130:O141" si="27">SUM(C130:N130)</f>
        <v>71207.46817779541</v>
      </c>
      <c r="P130" s="193"/>
    </row>
    <row r="131" spans="1:16" x14ac:dyDescent="0.25">
      <c r="A131" s="521"/>
      <c r="B131" s="12" t="s">
        <v>1</v>
      </c>
      <c r="C131" s="133">
        <v>0</v>
      </c>
      <c r="D131" s="133">
        <v>0</v>
      </c>
      <c r="E131" s="133">
        <v>35057.571318413604</v>
      </c>
      <c r="F131" s="133">
        <v>21639.725833644618</v>
      </c>
      <c r="G131" s="133">
        <v>26875.958317618104</v>
      </c>
      <c r="H131" s="133">
        <v>21646.305135036655</v>
      </c>
      <c r="I131" s="133">
        <v>28267.567172868523</v>
      </c>
      <c r="J131" s="133">
        <v>32303.571357873909</v>
      </c>
      <c r="K131" s="133">
        <v>81231.02855056859</v>
      </c>
      <c r="L131" s="133">
        <v>86181.050045934084</v>
      </c>
      <c r="M131" s="133">
        <v>20068.69147755978</v>
      </c>
      <c r="N131" s="133">
        <v>17169.828977737983</v>
      </c>
      <c r="O131" s="70">
        <f t="shared" si="27"/>
        <v>370441.29818725586</v>
      </c>
    </row>
    <row r="132" spans="1:16" x14ac:dyDescent="0.25">
      <c r="A132" s="521"/>
      <c r="B132" s="11" t="s">
        <v>2</v>
      </c>
      <c r="C132" s="133">
        <v>0</v>
      </c>
      <c r="D132" s="133">
        <v>0</v>
      </c>
      <c r="E132" s="133">
        <v>0</v>
      </c>
      <c r="F132" s="133">
        <v>0</v>
      </c>
      <c r="G132" s="133">
        <v>0</v>
      </c>
      <c r="H132" s="133">
        <v>0</v>
      </c>
      <c r="I132" s="133">
        <v>0</v>
      </c>
      <c r="J132" s="133">
        <v>0</v>
      </c>
      <c r="K132" s="133">
        <v>0</v>
      </c>
      <c r="L132" s="133">
        <v>0</v>
      </c>
      <c r="M132" s="133">
        <v>0</v>
      </c>
      <c r="N132" s="133">
        <v>0</v>
      </c>
      <c r="O132" s="70">
        <f t="shared" si="27"/>
        <v>0</v>
      </c>
    </row>
    <row r="133" spans="1:16" x14ac:dyDescent="0.25">
      <c r="A133" s="521"/>
      <c r="B133" s="11" t="s">
        <v>9</v>
      </c>
      <c r="C133" s="133">
        <v>0</v>
      </c>
      <c r="D133" s="133">
        <v>0</v>
      </c>
      <c r="E133" s="133">
        <v>13106.177473379168</v>
      </c>
      <c r="F133" s="133">
        <v>12847.462554787777</v>
      </c>
      <c r="G133" s="133">
        <v>2718.0935439645809</v>
      </c>
      <c r="H133" s="133">
        <v>2363.559603447462</v>
      </c>
      <c r="I133" s="133">
        <v>2205.988963217631</v>
      </c>
      <c r="J133" s="133">
        <v>1221.1724617811885</v>
      </c>
      <c r="K133" s="133">
        <v>1772.6697025855963</v>
      </c>
      <c r="L133" s="133">
        <v>129967.89705955895</v>
      </c>
      <c r="M133" s="133">
        <v>56491.147807907881</v>
      </c>
      <c r="N133" s="133">
        <v>29193.922731148934</v>
      </c>
      <c r="O133" s="70">
        <f t="shared" si="27"/>
        <v>251888.09190177915</v>
      </c>
    </row>
    <row r="134" spans="1:16" x14ac:dyDescent="0.25">
      <c r="A134" s="521"/>
      <c r="B134" s="12" t="s">
        <v>3</v>
      </c>
      <c r="C134" s="133">
        <v>0</v>
      </c>
      <c r="D134" s="133">
        <v>0</v>
      </c>
      <c r="E134" s="133">
        <v>22994.210849876552</v>
      </c>
      <c r="F134" s="133">
        <v>24627.773774995359</v>
      </c>
      <c r="G134" s="133">
        <v>19018.119775029118</v>
      </c>
      <c r="H134" s="133">
        <v>17142.577514448833</v>
      </c>
      <c r="I134" s="133">
        <v>29119.014785001444</v>
      </c>
      <c r="J134" s="133">
        <v>25159.629630135008</v>
      </c>
      <c r="K134" s="133">
        <v>10563.093833367029</v>
      </c>
      <c r="L134" s="133">
        <v>19505.440729618073</v>
      </c>
      <c r="M134" s="133">
        <v>1474.873171965281</v>
      </c>
      <c r="N134" s="133">
        <v>822.47839322016216</v>
      </c>
      <c r="O134" s="70">
        <f t="shared" si="27"/>
        <v>170427.21245765686</v>
      </c>
    </row>
    <row r="135" spans="1:16" x14ac:dyDescent="0.25">
      <c r="A135" s="521"/>
      <c r="B135" s="11" t="s">
        <v>4</v>
      </c>
      <c r="C135" s="133">
        <v>0</v>
      </c>
      <c r="D135" s="133">
        <v>0</v>
      </c>
      <c r="E135" s="133">
        <v>34100.315090179443</v>
      </c>
      <c r="F135" s="133">
        <v>29229.494455337524</v>
      </c>
      <c r="G135" s="133">
        <v>18092.425619125366</v>
      </c>
      <c r="H135" s="133">
        <v>18367.336854934692</v>
      </c>
      <c r="I135" s="133">
        <v>17588.400917053223</v>
      </c>
      <c r="J135" s="133">
        <v>15965.388959884644</v>
      </c>
      <c r="K135" s="133">
        <v>12939.786916732788</v>
      </c>
      <c r="L135" s="133">
        <v>24409.58424949646</v>
      </c>
      <c r="M135" s="133">
        <v>1568.3193664550781</v>
      </c>
      <c r="N135" s="133">
        <v>1344.5368576049805</v>
      </c>
      <c r="O135" s="70">
        <f t="shared" si="27"/>
        <v>173605.5892868042</v>
      </c>
    </row>
    <row r="136" spans="1:16" x14ac:dyDescent="0.25">
      <c r="A136" s="521"/>
      <c r="B136" s="11" t="s">
        <v>5</v>
      </c>
      <c r="C136" s="133">
        <v>0</v>
      </c>
      <c r="D136" s="133">
        <v>0</v>
      </c>
      <c r="E136" s="133">
        <v>5520.9597778320313</v>
      </c>
      <c r="F136" s="133">
        <v>0</v>
      </c>
      <c r="G136" s="133">
        <v>0</v>
      </c>
      <c r="H136" s="133">
        <v>0</v>
      </c>
      <c r="I136" s="133">
        <v>0</v>
      </c>
      <c r="J136" s="133">
        <v>0</v>
      </c>
      <c r="K136" s="133">
        <v>0</v>
      </c>
      <c r="L136" s="133">
        <v>6463.7997436523438</v>
      </c>
      <c r="M136" s="133">
        <v>153.89999389648438</v>
      </c>
      <c r="N136" s="133">
        <v>153.89999389648438</v>
      </c>
      <c r="O136" s="70">
        <f t="shared" si="27"/>
        <v>12292.559509277344</v>
      </c>
    </row>
    <row r="137" spans="1:16" x14ac:dyDescent="0.25">
      <c r="A137" s="521"/>
      <c r="B137" s="11" t="s">
        <v>6</v>
      </c>
      <c r="C137" s="133">
        <v>0</v>
      </c>
      <c r="D137" s="133">
        <v>0</v>
      </c>
      <c r="E137" s="133">
        <v>0</v>
      </c>
      <c r="F137" s="133">
        <v>0</v>
      </c>
      <c r="G137" s="133">
        <v>0</v>
      </c>
      <c r="H137" s="133">
        <v>0</v>
      </c>
      <c r="I137" s="133">
        <v>0</v>
      </c>
      <c r="J137" s="133">
        <v>0</v>
      </c>
      <c r="K137" s="133">
        <v>0</v>
      </c>
      <c r="L137" s="133">
        <v>0</v>
      </c>
      <c r="M137" s="133">
        <v>0</v>
      </c>
      <c r="N137" s="133">
        <v>0</v>
      </c>
      <c r="O137" s="70">
        <f t="shared" si="27"/>
        <v>0</v>
      </c>
    </row>
    <row r="138" spans="1:16" x14ac:dyDescent="0.25">
      <c r="A138" s="521"/>
      <c r="B138" s="11" t="s">
        <v>7</v>
      </c>
      <c r="C138" s="133">
        <v>0</v>
      </c>
      <c r="D138" s="133">
        <v>0</v>
      </c>
      <c r="E138" s="133">
        <v>0</v>
      </c>
      <c r="F138" s="133">
        <v>0</v>
      </c>
      <c r="G138" s="133">
        <v>0</v>
      </c>
      <c r="H138" s="133">
        <v>0</v>
      </c>
      <c r="I138" s="133">
        <v>0</v>
      </c>
      <c r="J138" s="133">
        <v>0</v>
      </c>
      <c r="K138" s="133">
        <v>0</v>
      </c>
      <c r="L138" s="133">
        <v>0</v>
      </c>
      <c r="M138" s="133">
        <v>3387.96240234375</v>
      </c>
      <c r="N138" s="133">
        <v>3952.622802734375</v>
      </c>
      <c r="O138" s="70">
        <f t="shared" si="27"/>
        <v>7340.585205078125</v>
      </c>
    </row>
    <row r="139" spans="1:16" x14ac:dyDescent="0.25">
      <c r="A139" s="521"/>
      <c r="B139" s="11" t="s">
        <v>8</v>
      </c>
      <c r="C139" s="133">
        <v>0</v>
      </c>
      <c r="D139" s="133">
        <v>0</v>
      </c>
      <c r="E139" s="133">
        <v>1751.2622204830773</v>
      </c>
      <c r="F139" s="133">
        <v>1757.9998174968518</v>
      </c>
      <c r="G139" s="133">
        <v>0</v>
      </c>
      <c r="H139" s="133">
        <v>0</v>
      </c>
      <c r="I139" s="133">
        <v>0</v>
      </c>
      <c r="J139" s="133">
        <v>0</v>
      </c>
      <c r="K139" s="133">
        <v>194.71501159667969</v>
      </c>
      <c r="L139" s="133">
        <v>13092.502638565866</v>
      </c>
      <c r="M139" s="133">
        <v>584.14503479003906</v>
      </c>
      <c r="N139" s="133">
        <v>980.31265499717313</v>
      </c>
      <c r="O139" s="70">
        <f t="shared" si="27"/>
        <v>18360.937377929688</v>
      </c>
    </row>
    <row r="140" spans="1:16" ht="15.75" thickBot="1" x14ac:dyDescent="0.3">
      <c r="A140" s="522"/>
      <c r="B140" s="187" t="s">
        <v>42</v>
      </c>
      <c r="C140" s="133">
        <v>0</v>
      </c>
      <c r="D140" s="133">
        <v>0</v>
      </c>
      <c r="E140" s="133">
        <v>0</v>
      </c>
      <c r="F140" s="133">
        <v>0</v>
      </c>
      <c r="G140" s="133">
        <v>0</v>
      </c>
      <c r="H140" s="133">
        <v>0</v>
      </c>
      <c r="I140" s="133">
        <v>0</v>
      </c>
      <c r="J140" s="133">
        <v>0</v>
      </c>
      <c r="K140" s="133">
        <v>0</v>
      </c>
      <c r="L140" s="133">
        <v>0</v>
      </c>
      <c r="M140" s="133">
        <v>0</v>
      </c>
      <c r="N140" s="133">
        <v>0</v>
      </c>
      <c r="O140" s="70">
        <f t="shared" si="27"/>
        <v>0</v>
      </c>
    </row>
    <row r="141" spans="1:16" ht="21.75" thickBot="1" x14ac:dyDescent="0.4">
      <c r="A141" s="72"/>
      <c r="B141" s="188" t="s">
        <v>43</v>
      </c>
      <c r="C141" s="189">
        <f t="shared" ref="C141:N141" si="28">SUM(C130:C140)</f>
        <v>0</v>
      </c>
      <c r="D141" s="189">
        <f t="shared" si="28"/>
        <v>0</v>
      </c>
      <c r="E141" s="189">
        <f t="shared" si="28"/>
        <v>127025.45651562531</v>
      </c>
      <c r="F141" s="189">
        <f t="shared" si="28"/>
        <v>100710.63910876274</v>
      </c>
      <c r="G141" s="189">
        <f t="shared" si="28"/>
        <v>74711.501791030751</v>
      </c>
      <c r="H141" s="189">
        <f t="shared" si="28"/>
        <v>77714.914983569543</v>
      </c>
      <c r="I141" s="189">
        <f t="shared" si="28"/>
        <v>85950.603901052818</v>
      </c>
      <c r="J141" s="189">
        <f t="shared" si="28"/>
        <v>80496.183784949404</v>
      </c>
      <c r="K141" s="189">
        <f t="shared" si="28"/>
        <v>110201.11935416801</v>
      </c>
      <c r="L141" s="190">
        <f t="shared" si="28"/>
        <v>281244.28040440206</v>
      </c>
      <c r="M141" s="190">
        <f t="shared" si="28"/>
        <v>83729.039254918302</v>
      </c>
      <c r="N141" s="372">
        <f t="shared" si="28"/>
        <v>53780.003005097722</v>
      </c>
      <c r="O141" s="73">
        <f t="shared" si="27"/>
        <v>1075563.7421035767</v>
      </c>
    </row>
    <row r="142" spans="1:16" ht="21.75" thickBot="1" x14ac:dyDescent="0.4">
      <c r="A142" s="72"/>
      <c r="F142" s="71">
        <v>0</v>
      </c>
    </row>
    <row r="143" spans="1:16" ht="21.75" thickBot="1" x14ac:dyDescent="0.4">
      <c r="A143" s="72"/>
      <c r="B143" s="184" t="s">
        <v>36</v>
      </c>
      <c r="C143" s="185">
        <f>C$3</f>
        <v>44197</v>
      </c>
      <c r="D143" s="185">
        <f t="shared" ref="D143:N143" si="29">D$3</f>
        <v>44228</v>
      </c>
      <c r="E143" s="185">
        <f t="shared" si="29"/>
        <v>44256</v>
      </c>
      <c r="F143" s="185">
        <f t="shared" si="29"/>
        <v>44287</v>
      </c>
      <c r="G143" s="185">
        <f t="shared" si="29"/>
        <v>44317</v>
      </c>
      <c r="H143" s="185">
        <f t="shared" si="29"/>
        <v>44348</v>
      </c>
      <c r="I143" s="185">
        <f t="shared" si="29"/>
        <v>44378</v>
      </c>
      <c r="J143" s="185">
        <f t="shared" si="29"/>
        <v>44409</v>
      </c>
      <c r="K143" s="185">
        <f t="shared" si="29"/>
        <v>44440</v>
      </c>
      <c r="L143" s="185">
        <f t="shared" si="29"/>
        <v>44470</v>
      </c>
      <c r="M143" s="185">
        <f t="shared" si="29"/>
        <v>44501</v>
      </c>
      <c r="N143" s="185" t="str">
        <f t="shared" si="29"/>
        <v>Dec-21 +</v>
      </c>
      <c r="O143" s="186" t="s">
        <v>34</v>
      </c>
    </row>
    <row r="144" spans="1:16" ht="15" customHeight="1" x14ac:dyDescent="0.25">
      <c r="A144" s="520" t="s">
        <v>158</v>
      </c>
      <c r="B144" s="11" t="s">
        <v>0</v>
      </c>
      <c r="C144" s="133">
        <v>0</v>
      </c>
      <c r="D144" s="133">
        <v>0</v>
      </c>
      <c r="E144" s="133">
        <v>0</v>
      </c>
      <c r="F144" s="133">
        <v>0</v>
      </c>
      <c r="G144" s="133">
        <v>0</v>
      </c>
      <c r="H144" s="133">
        <v>0</v>
      </c>
      <c r="I144" s="133">
        <v>0</v>
      </c>
      <c r="J144" s="133">
        <v>0</v>
      </c>
      <c r="K144" s="133">
        <v>0</v>
      </c>
      <c r="L144" s="133">
        <v>0</v>
      </c>
      <c r="M144" s="133">
        <v>0</v>
      </c>
      <c r="N144" s="133">
        <v>23415.001022815704</v>
      </c>
      <c r="O144" s="70">
        <f t="shared" ref="O144:O155" si="30">SUM(C144:N144)</f>
        <v>23415.001022815704</v>
      </c>
      <c r="P144" s="193"/>
    </row>
    <row r="145" spans="1:16" x14ac:dyDescent="0.25">
      <c r="A145" s="521"/>
      <c r="B145" s="12" t="s">
        <v>1</v>
      </c>
      <c r="C145" s="133">
        <v>0</v>
      </c>
      <c r="D145" s="133">
        <v>0</v>
      </c>
      <c r="E145" s="133">
        <v>0</v>
      </c>
      <c r="F145" s="133">
        <v>1732.6522827148438</v>
      </c>
      <c r="G145" s="133">
        <v>0</v>
      </c>
      <c r="H145" s="133">
        <v>2598.9784240722656</v>
      </c>
      <c r="I145" s="133">
        <v>86186.938781738281</v>
      </c>
      <c r="J145" s="133">
        <v>45099.411956787109</v>
      </c>
      <c r="K145" s="133">
        <v>0</v>
      </c>
      <c r="L145" s="133">
        <v>1876.0154724121094</v>
      </c>
      <c r="M145" s="133">
        <v>0</v>
      </c>
      <c r="N145" s="133">
        <v>25469.988555908203</v>
      </c>
      <c r="O145" s="70">
        <f t="shared" si="30"/>
        <v>162963.98547363281</v>
      </c>
    </row>
    <row r="146" spans="1:16" x14ac:dyDescent="0.25">
      <c r="A146" s="521"/>
      <c r="B146" s="11" t="s">
        <v>2</v>
      </c>
      <c r="C146" s="133">
        <v>0</v>
      </c>
      <c r="D146" s="133">
        <v>0</v>
      </c>
      <c r="E146" s="133">
        <v>0</v>
      </c>
      <c r="F146" s="133">
        <v>0</v>
      </c>
      <c r="G146" s="133">
        <v>0</v>
      </c>
      <c r="H146" s="133">
        <v>0</v>
      </c>
      <c r="I146" s="133">
        <v>0</v>
      </c>
      <c r="J146" s="133">
        <v>0</v>
      </c>
      <c r="K146" s="133">
        <v>0</v>
      </c>
      <c r="L146" s="133">
        <v>0</v>
      </c>
      <c r="M146" s="133">
        <v>0</v>
      </c>
      <c r="N146" s="133">
        <v>0</v>
      </c>
      <c r="O146" s="70">
        <f t="shared" si="30"/>
        <v>0</v>
      </c>
    </row>
    <row r="147" spans="1:16" x14ac:dyDescent="0.25">
      <c r="A147" s="521"/>
      <c r="B147" s="11" t="s">
        <v>9</v>
      </c>
      <c r="C147" s="133">
        <v>0</v>
      </c>
      <c r="D147" s="133">
        <v>0</v>
      </c>
      <c r="E147" s="133">
        <v>0</v>
      </c>
      <c r="F147" s="133">
        <v>2521.3539123535156</v>
      </c>
      <c r="G147" s="133">
        <v>0</v>
      </c>
      <c r="H147" s="133">
        <v>3782.0308685302734</v>
      </c>
      <c r="I147" s="133">
        <v>15128.123474121094</v>
      </c>
      <c r="J147" s="133">
        <v>0</v>
      </c>
      <c r="K147" s="133">
        <v>0</v>
      </c>
      <c r="L147" s="133">
        <v>0</v>
      </c>
      <c r="M147" s="133">
        <v>0</v>
      </c>
      <c r="N147" s="133">
        <v>37063.90251159668</v>
      </c>
      <c r="O147" s="70">
        <f t="shared" si="30"/>
        <v>58495.410766601563</v>
      </c>
    </row>
    <row r="148" spans="1:16" x14ac:dyDescent="0.25">
      <c r="A148" s="521"/>
      <c r="B148" s="12" t="s">
        <v>3</v>
      </c>
      <c r="C148" s="133">
        <v>0</v>
      </c>
      <c r="D148" s="133">
        <v>74252.758884429932</v>
      </c>
      <c r="E148" s="133">
        <v>70716.913223266602</v>
      </c>
      <c r="F148" s="133">
        <v>7071.6913223266602</v>
      </c>
      <c r="G148" s="133">
        <v>77788.604545593262</v>
      </c>
      <c r="H148" s="133">
        <v>0</v>
      </c>
      <c r="I148" s="133">
        <v>28286.765289306641</v>
      </c>
      <c r="J148" s="133">
        <v>7920.2942810058594</v>
      </c>
      <c r="K148" s="133">
        <v>0</v>
      </c>
      <c r="L148" s="133">
        <v>0</v>
      </c>
      <c r="M148" s="133">
        <v>7071.6913223266602</v>
      </c>
      <c r="N148" s="133">
        <v>15557.720909118652</v>
      </c>
      <c r="O148" s="70">
        <f t="shared" si="30"/>
        <v>288666.43977737427</v>
      </c>
    </row>
    <row r="149" spans="1:16" x14ac:dyDescent="0.25">
      <c r="A149" s="521"/>
      <c r="B149" s="11" t="s">
        <v>4</v>
      </c>
      <c r="C149" s="133">
        <v>0</v>
      </c>
      <c r="D149" s="133">
        <v>201113.69247436523</v>
      </c>
      <c r="E149" s="133">
        <v>117845.0927734375</v>
      </c>
      <c r="F149" s="133">
        <v>143154.82711791992</v>
      </c>
      <c r="G149" s="133">
        <v>145869.08187866211</v>
      </c>
      <c r="H149" s="133">
        <v>0</v>
      </c>
      <c r="I149" s="133">
        <v>272509.38358306885</v>
      </c>
      <c r="J149" s="133">
        <v>197564.50961303711</v>
      </c>
      <c r="K149" s="133">
        <v>9552.6351928710938</v>
      </c>
      <c r="L149" s="133">
        <v>2865.7905578613281</v>
      </c>
      <c r="M149" s="133">
        <v>39487.151336669922</v>
      </c>
      <c r="N149" s="133">
        <v>216132</v>
      </c>
      <c r="O149" s="70">
        <f t="shared" si="30"/>
        <v>1346094.1645278931</v>
      </c>
    </row>
    <row r="150" spans="1:16" x14ac:dyDescent="0.25">
      <c r="A150" s="521"/>
      <c r="B150" s="11" t="s">
        <v>5</v>
      </c>
      <c r="C150" s="133">
        <v>0</v>
      </c>
      <c r="D150" s="133">
        <v>0</v>
      </c>
      <c r="E150" s="133">
        <v>0</v>
      </c>
      <c r="F150" s="133">
        <v>0</v>
      </c>
      <c r="G150" s="133">
        <v>0</v>
      </c>
      <c r="H150" s="133">
        <v>0</v>
      </c>
      <c r="I150" s="133">
        <v>0</v>
      </c>
      <c r="J150" s="133">
        <v>0</v>
      </c>
      <c r="K150" s="133">
        <v>0</v>
      </c>
      <c r="L150" s="133">
        <v>0</v>
      </c>
      <c r="M150" s="133">
        <v>0</v>
      </c>
      <c r="N150" s="133">
        <v>15176.995468139648</v>
      </c>
      <c r="O150" s="70">
        <f t="shared" si="30"/>
        <v>15176.995468139648</v>
      </c>
    </row>
    <row r="151" spans="1:16" x14ac:dyDescent="0.25">
      <c r="A151" s="521"/>
      <c r="B151" s="11" t="s">
        <v>6</v>
      </c>
      <c r="C151" s="133">
        <v>0</v>
      </c>
      <c r="D151" s="133">
        <v>0</v>
      </c>
      <c r="E151" s="133">
        <v>0</v>
      </c>
      <c r="F151" s="133">
        <v>0</v>
      </c>
      <c r="G151" s="133">
        <v>0</v>
      </c>
      <c r="H151" s="133">
        <v>0</v>
      </c>
      <c r="I151" s="133">
        <v>0</v>
      </c>
      <c r="J151" s="133">
        <v>0</v>
      </c>
      <c r="K151" s="133">
        <v>0</v>
      </c>
      <c r="L151" s="133">
        <v>0</v>
      </c>
      <c r="M151" s="133">
        <v>0</v>
      </c>
      <c r="N151" s="133">
        <v>0</v>
      </c>
      <c r="O151" s="70">
        <f t="shared" si="30"/>
        <v>0</v>
      </c>
    </row>
    <row r="152" spans="1:16" x14ac:dyDescent="0.25">
      <c r="A152" s="521"/>
      <c r="B152" s="11" t="s">
        <v>7</v>
      </c>
      <c r="C152" s="133">
        <v>0</v>
      </c>
      <c r="D152" s="133">
        <v>0</v>
      </c>
      <c r="E152" s="133">
        <v>0</v>
      </c>
      <c r="F152" s="133">
        <v>0</v>
      </c>
      <c r="G152" s="133">
        <v>0</v>
      </c>
      <c r="H152" s="133">
        <v>0</v>
      </c>
      <c r="I152" s="133">
        <v>0</v>
      </c>
      <c r="J152" s="133">
        <v>0</v>
      </c>
      <c r="K152" s="133">
        <v>0</v>
      </c>
      <c r="L152" s="133">
        <v>0</v>
      </c>
      <c r="M152" s="133">
        <v>0</v>
      </c>
      <c r="N152" s="133">
        <v>0</v>
      </c>
      <c r="O152" s="70">
        <f t="shared" si="30"/>
        <v>0</v>
      </c>
    </row>
    <row r="153" spans="1:16" x14ac:dyDescent="0.25">
      <c r="A153" s="521"/>
      <c r="B153" s="11" t="s">
        <v>8</v>
      </c>
      <c r="C153" s="133">
        <v>0</v>
      </c>
      <c r="D153" s="133">
        <v>88506.803333759308</v>
      </c>
      <c r="E153" s="133">
        <v>84292.193651199341</v>
      </c>
      <c r="F153" s="133">
        <v>8429.2193651199341</v>
      </c>
      <c r="G153" s="133">
        <v>92721.413016319275</v>
      </c>
      <c r="H153" s="133">
        <v>0</v>
      </c>
      <c r="I153" s="133">
        <v>33716.877460479736</v>
      </c>
      <c r="J153" s="133">
        <v>9440.7256889343262</v>
      </c>
      <c r="K153" s="133">
        <v>0</v>
      </c>
      <c r="L153" s="133">
        <v>0</v>
      </c>
      <c r="M153" s="133">
        <v>8429.2193651199341</v>
      </c>
      <c r="N153" s="133">
        <v>39356.661188602448</v>
      </c>
      <c r="O153" s="70">
        <f t="shared" si="30"/>
        <v>364893.1130695343</v>
      </c>
    </row>
    <row r="154" spans="1:16" ht="15.75" thickBot="1" x14ac:dyDescent="0.3">
      <c r="A154" s="522"/>
      <c r="B154" s="187" t="s">
        <v>42</v>
      </c>
      <c r="C154" s="133">
        <v>0</v>
      </c>
      <c r="D154" s="133">
        <v>0</v>
      </c>
      <c r="E154" s="133">
        <v>0</v>
      </c>
      <c r="F154" s="133">
        <v>0</v>
      </c>
      <c r="G154" s="133">
        <v>0</v>
      </c>
      <c r="H154" s="133">
        <v>0</v>
      </c>
      <c r="I154" s="133">
        <v>0</v>
      </c>
      <c r="J154" s="133">
        <v>0</v>
      </c>
      <c r="K154" s="133">
        <v>0</v>
      </c>
      <c r="L154" s="133">
        <v>0</v>
      </c>
      <c r="M154" s="133">
        <v>0</v>
      </c>
      <c r="N154" s="133">
        <v>0</v>
      </c>
      <c r="O154" s="70">
        <f t="shared" si="30"/>
        <v>0</v>
      </c>
    </row>
    <row r="155" spans="1:16" ht="21.75" thickBot="1" x14ac:dyDescent="0.4">
      <c r="A155" s="72"/>
      <c r="B155" s="188" t="s">
        <v>43</v>
      </c>
      <c r="C155" s="189">
        <f t="shared" ref="C155:N155" si="31">SUM(C144:C154)</f>
        <v>0</v>
      </c>
      <c r="D155" s="189">
        <f t="shared" si="31"/>
        <v>363873.25469255447</v>
      </c>
      <c r="E155" s="189">
        <f t="shared" si="31"/>
        <v>272854.19964790344</v>
      </c>
      <c r="F155" s="189">
        <f t="shared" si="31"/>
        <v>162909.74400043488</v>
      </c>
      <c r="G155" s="189">
        <f t="shared" si="31"/>
        <v>316379.09944057465</v>
      </c>
      <c r="H155" s="189">
        <f t="shared" si="31"/>
        <v>6381.0092926025391</v>
      </c>
      <c r="I155" s="189">
        <f t="shared" si="31"/>
        <v>435828.0885887146</v>
      </c>
      <c r="J155" s="189">
        <f t="shared" si="31"/>
        <v>260024.9415397644</v>
      </c>
      <c r="K155" s="189">
        <f t="shared" si="31"/>
        <v>9552.6351928710938</v>
      </c>
      <c r="L155" s="190">
        <f t="shared" si="31"/>
        <v>4741.8060302734375</v>
      </c>
      <c r="M155" s="190">
        <f t="shared" si="31"/>
        <v>54988.062024116516</v>
      </c>
      <c r="N155" s="372">
        <f t="shared" si="31"/>
        <v>372172.26965618134</v>
      </c>
      <c r="O155" s="73">
        <f t="shared" si="30"/>
        <v>2259705.1101059914</v>
      </c>
    </row>
    <row r="156" spans="1:16" ht="21.75" thickBot="1" x14ac:dyDescent="0.4">
      <c r="A156" s="72"/>
      <c r="F156" s="71">
        <v>0</v>
      </c>
    </row>
    <row r="157" spans="1:16" ht="21.75" thickBot="1" x14ac:dyDescent="0.4">
      <c r="A157" s="72"/>
      <c r="B157" s="184" t="s">
        <v>36</v>
      </c>
      <c r="C157" s="185">
        <f>C$3</f>
        <v>44197</v>
      </c>
      <c r="D157" s="185">
        <f t="shared" ref="D157:N157" si="32">D$3</f>
        <v>44228</v>
      </c>
      <c r="E157" s="185">
        <f t="shared" si="32"/>
        <v>44256</v>
      </c>
      <c r="F157" s="185">
        <f t="shared" si="32"/>
        <v>44287</v>
      </c>
      <c r="G157" s="185">
        <f t="shared" si="32"/>
        <v>44317</v>
      </c>
      <c r="H157" s="185">
        <f t="shared" si="32"/>
        <v>44348</v>
      </c>
      <c r="I157" s="185">
        <f t="shared" si="32"/>
        <v>44378</v>
      </c>
      <c r="J157" s="185">
        <f t="shared" si="32"/>
        <v>44409</v>
      </c>
      <c r="K157" s="185">
        <f t="shared" si="32"/>
        <v>44440</v>
      </c>
      <c r="L157" s="185">
        <f t="shared" si="32"/>
        <v>44470</v>
      </c>
      <c r="M157" s="185">
        <f t="shared" si="32"/>
        <v>44501</v>
      </c>
      <c r="N157" s="185" t="str">
        <f t="shared" si="32"/>
        <v>Dec-21 +</v>
      </c>
      <c r="O157" s="186" t="s">
        <v>34</v>
      </c>
    </row>
    <row r="158" spans="1:16" ht="15" customHeight="1" x14ac:dyDescent="0.25">
      <c r="A158" s="517" t="s">
        <v>206</v>
      </c>
      <c r="B158" s="11" t="s">
        <v>0</v>
      </c>
      <c r="C158" s="133">
        <v>0</v>
      </c>
      <c r="D158" s="133">
        <v>1553.2036968572731</v>
      </c>
      <c r="E158" s="133">
        <v>1553.2036968572731</v>
      </c>
      <c r="F158" s="133">
        <v>9319.2221811436375</v>
      </c>
      <c r="G158" s="133">
        <v>3106.4073937145463</v>
      </c>
      <c r="H158" s="133">
        <v>4659.6110905718187</v>
      </c>
      <c r="I158" s="133">
        <v>6212.8147874290926</v>
      </c>
      <c r="J158" s="133">
        <v>7766.0184842863655</v>
      </c>
      <c r="K158" s="133">
        <v>15532.036968572731</v>
      </c>
      <c r="L158" s="133">
        <v>13978.833271715457</v>
      </c>
      <c r="M158" s="133">
        <v>6212.8147874290926</v>
      </c>
      <c r="N158" s="133">
        <v>6212.8147874290926</v>
      </c>
      <c r="O158" s="70">
        <f t="shared" ref="O158:O169" si="33">SUM(C158:N158)</f>
        <v>76106.981146006365</v>
      </c>
      <c r="P158" s="193"/>
    </row>
    <row r="159" spans="1:16" x14ac:dyDescent="0.25">
      <c r="A159" s="518"/>
      <c r="B159" s="12" t="s">
        <v>1</v>
      </c>
      <c r="C159" s="133">
        <v>0</v>
      </c>
      <c r="D159" s="133">
        <v>0</v>
      </c>
      <c r="E159" s="133">
        <v>0</v>
      </c>
      <c r="F159" s="133">
        <v>0</v>
      </c>
      <c r="G159" s="133">
        <v>0</v>
      </c>
      <c r="H159" s="133">
        <v>0</v>
      </c>
      <c r="I159" s="133">
        <v>0</v>
      </c>
      <c r="J159" s="133">
        <v>0</v>
      </c>
      <c r="K159" s="133">
        <v>0</v>
      </c>
      <c r="L159" s="133">
        <v>0</v>
      </c>
      <c r="M159" s="133">
        <v>0</v>
      </c>
      <c r="N159" s="133">
        <v>0</v>
      </c>
      <c r="O159" s="70">
        <f t="shared" si="33"/>
        <v>0</v>
      </c>
    </row>
    <row r="160" spans="1:16" x14ac:dyDescent="0.25">
      <c r="A160" s="518"/>
      <c r="B160" s="11" t="s">
        <v>2</v>
      </c>
      <c r="C160" s="133">
        <v>0</v>
      </c>
      <c r="D160" s="133">
        <v>0</v>
      </c>
      <c r="E160" s="133">
        <v>0</v>
      </c>
      <c r="F160" s="133">
        <v>0</v>
      </c>
      <c r="G160" s="133">
        <v>0</v>
      </c>
      <c r="H160" s="133">
        <v>0</v>
      </c>
      <c r="I160" s="133">
        <v>0</v>
      </c>
      <c r="J160" s="133">
        <v>0</v>
      </c>
      <c r="K160" s="133">
        <v>0</v>
      </c>
      <c r="L160" s="133">
        <v>0</v>
      </c>
      <c r="M160" s="133">
        <v>0</v>
      </c>
      <c r="N160" s="133">
        <v>0</v>
      </c>
      <c r="O160" s="70">
        <f t="shared" si="33"/>
        <v>0</v>
      </c>
    </row>
    <row r="161" spans="1:16" x14ac:dyDescent="0.25">
      <c r="A161" s="518"/>
      <c r="B161" s="11" t="s">
        <v>9</v>
      </c>
      <c r="C161" s="133">
        <v>0</v>
      </c>
      <c r="D161" s="133">
        <v>0</v>
      </c>
      <c r="E161" s="133">
        <v>0</v>
      </c>
      <c r="F161" s="133">
        <v>0</v>
      </c>
      <c r="G161" s="133">
        <v>0</v>
      </c>
      <c r="H161" s="133">
        <v>0</v>
      </c>
      <c r="I161" s="133">
        <v>0</v>
      </c>
      <c r="J161" s="133">
        <v>0</v>
      </c>
      <c r="K161" s="133">
        <v>0</v>
      </c>
      <c r="L161" s="133">
        <v>0</v>
      </c>
      <c r="M161" s="133">
        <v>0</v>
      </c>
      <c r="N161" s="133">
        <v>0</v>
      </c>
      <c r="O161" s="70">
        <f t="shared" si="33"/>
        <v>0</v>
      </c>
    </row>
    <row r="162" spans="1:16" x14ac:dyDescent="0.25">
      <c r="A162" s="518"/>
      <c r="B162" s="12" t="s">
        <v>3</v>
      </c>
      <c r="C162" s="133">
        <v>9014.6487797240879</v>
      </c>
      <c r="D162" s="133">
        <v>9014.6487797240879</v>
      </c>
      <c r="E162" s="133">
        <v>27043.94633917226</v>
      </c>
      <c r="F162" s="133">
        <v>45073.243898620436</v>
      </c>
      <c r="G162" s="133">
        <v>18029.297559448176</v>
      </c>
      <c r="H162" s="133">
        <v>36058.595118896352</v>
      </c>
      <c r="I162" s="133">
        <v>36058.595118896352</v>
      </c>
      <c r="J162" s="133">
        <v>99161.136576964971</v>
      </c>
      <c r="K162" s="133">
        <v>117190.43413641314</v>
      </c>
      <c r="L162" s="133">
        <v>27043.94633917226</v>
      </c>
      <c r="M162" s="133">
        <v>36058.595118896352</v>
      </c>
      <c r="N162" s="133">
        <v>9014.6487797240879</v>
      </c>
      <c r="O162" s="70">
        <f t="shared" si="33"/>
        <v>468761.73654565256</v>
      </c>
    </row>
    <row r="163" spans="1:16" x14ac:dyDescent="0.25">
      <c r="A163" s="518"/>
      <c r="B163" s="11" t="s">
        <v>4</v>
      </c>
      <c r="C163" s="133">
        <v>2903.6134074102783</v>
      </c>
      <c r="D163" s="133">
        <v>5928.2107067959851</v>
      </c>
      <c r="E163" s="133">
        <v>6896.0818425994112</v>
      </c>
      <c r="F163" s="133">
        <v>5807.2268148205567</v>
      </c>
      <c r="G163" s="133">
        <v>4113.4523271645612</v>
      </c>
      <c r="H163" s="133">
        <v>9194.7757901325494</v>
      </c>
      <c r="I163" s="133">
        <v>6533.130166673127</v>
      </c>
      <c r="J163" s="133">
        <v>3871.4845432137045</v>
      </c>
      <c r="K163" s="133">
        <v>4718.3717870417022</v>
      </c>
      <c r="L163" s="133">
        <v>8105.920762353694</v>
      </c>
      <c r="M163" s="133">
        <v>5444.2751388942715</v>
      </c>
      <c r="N163" s="133">
        <v>3750.5006512382761</v>
      </c>
      <c r="O163" s="70">
        <f t="shared" si="33"/>
        <v>67267.043938338131</v>
      </c>
    </row>
    <row r="164" spans="1:16" x14ac:dyDescent="0.25">
      <c r="A164" s="518"/>
      <c r="B164" s="11" t="s">
        <v>5</v>
      </c>
      <c r="C164" s="133">
        <v>862.64521043818479</v>
      </c>
      <c r="D164" s="133">
        <v>1761.2339713112938</v>
      </c>
      <c r="E164" s="133">
        <v>2048.7823747906887</v>
      </c>
      <c r="F164" s="133">
        <v>1725.2904208763696</v>
      </c>
      <c r="G164" s="133">
        <v>1222.0807147874284</v>
      </c>
      <c r="H164" s="133">
        <v>2731.7098330542512</v>
      </c>
      <c r="I164" s="133">
        <v>1940.9517234859154</v>
      </c>
      <c r="J164" s="133">
        <v>1150.1936139175796</v>
      </c>
      <c r="K164" s="133">
        <v>1401.79846696205</v>
      </c>
      <c r="L164" s="133">
        <v>2408.2178791399319</v>
      </c>
      <c r="M164" s="133">
        <v>1617.4597695715963</v>
      </c>
      <c r="N164" s="133">
        <v>1114.2500634826552</v>
      </c>
      <c r="O164" s="70">
        <f t="shared" si="33"/>
        <v>19984.614041817942</v>
      </c>
    </row>
    <row r="165" spans="1:16" x14ac:dyDescent="0.25">
      <c r="A165" s="518"/>
      <c r="B165" s="11" t="s">
        <v>6</v>
      </c>
      <c r="C165" s="133">
        <v>0</v>
      </c>
      <c r="D165" s="133">
        <v>0</v>
      </c>
      <c r="E165" s="133">
        <v>0</v>
      </c>
      <c r="F165" s="133">
        <v>0</v>
      </c>
      <c r="G165" s="133">
        <v>0</v>
      </c>
      <c r="H165" s="133">
        <v>0</v>
      </c>
      <c r="I165" s="133">
        <v>0</v>
      </c>
      <c r="J165" s="133">
        <v>0</v>
      </c>
      <c r="K165" s="133">
        <v>0</v>
      </c>
      <c r="L165" s="133">
        <v>0</v>
      </c>
      <c r="M165" s="133">
        <v>0</v>
      </c>
      <c r="N165" s="133">
        <v>0</v>
      </c>
      <c r="O165" s="70">
        <f t="shared" si="33"/>
        <v>0</v>
      </c>
    </row>
    <row r="166" spans="1:16" x14ac:dyDescent="0.25">
      <c r="A166" s="518"/>
      <c r="B166" s="11" t="s">
        <v>7</v>
      </c>
      <c r="C166" s="133">
        <v>0</v>
      </c>
      <c r="D166" s="133">
        <v>0</v>
      </c>
      <c r="E166" s="133">
        <v>0</v>
      </c>
      <c r="F166" s="133">
        <v>0</v>
      </c>
      <c r="G166" s="133">
        <v>0</v>
      </c>
      <c r="H166" s="133">
        <v>0</v>
      </c>
      <c r="I166" s="133">
        <v>0</v>
      </c>
      <c r="J166" s="133">
        <v>0</v>
      </c>
      <c r="K166" s="133">
        <v>0</v>
      </c>
      <c r="L166" s="133">
        <v>0</v>
      </c>
      <c r="M166" s="133">
        <v>0</v>
      </c>
      <c r="N166" s="133">
        <v>0</v>
      </c>
      <c r="O166" s="70">
        <f t="shared" si="33"/>
        <v>0</v>
      </c>
    </row>
    <row r="167" spans="1:16" x14ac:dyDescent="0.25">
      <c r="A167" s="518"/>
      <c r="B167" s="11" t="s">
        <v>8</v>
      </c>
      <c r="C167" s="133">
        <v>1656.0269494180602</v>
      </c>
      <c r="D167" s="133">
        <v>3381.0550217285399</v>
      </c>
      <c r="E167" s="133">
        <v>3933.0640048678929</v>
      </c>
      <c r="F167" s="133">
        <v>3312.0538988361204</v>
      </c>
      <c r="G167" s="133">
        <v>2346.0381783422522</v>
      </c>
      <c r="H167" s="133">
        <v>5244.0853398238578</v>
      </c>
      <c r="I167" s="133">
        <v>3726.0606361906357</v>
      </c>
      <c r="J167" s="133">
        <v>2208.0359325574136</v>
      </c>
      <c r="K167" s="133">
        <v>2691.043792804348</v>
      </c>
      <c r="L167" s="133">
        <v>4623.0752337920849</v>
      </c>
      <c r="M167" s="133">
        <v>3105.0505301588632</v>
      </c>
      <c r="N167" s="133">
        <v>2139.0348096649946</v>
      </c>
      <c r="O167" s="70">
        <f t="shared" si="33"/>
        <v>38364.624328185069</v>
      </c>
    </row>
    <row r="168" spans="1:16" ht="15.75" thickBot="1" x14ac:dyDescent="0.3">
      <c r="A168" s="519"/>
      <c r="B168" s="187" t="s">
        <v>42</v>
      </c>
      <c r="C168" s="133">
        <v>0</v>
      </c>
      <c r="D168" s="133">
        <v>0</v>
      </c>
      <c r="E168" s="133">
        <v>0</v>
      </c>
      <c r="F168" s="133">
        <v>0</v>
      </c>
      <c r="G168" s="133">
        <v>0</v>
      </c>
      <c r="H168" s="133">
        <v>0</v>
      </c>
      <c r="I168" s="133">
        <v>0</v>
      </c>
      <c r="J168" s="133">
        <v>0</v>
      </c>
      <c r="K168" s="133">
        <v>0</v>
      </c>
      <c r="L168" s="133">
        <v>0</v>
      </c>
      <c r="M168" s="133">
        <v>0</v>
      </c>
      <c r="N168" s="133">
        <v>0</v>
      </c>
      <c r="O168" s="70">
        <f t="shared" si="33"/>
        <v>0</v>
      </c>
    </row>
    <row r="169" spans="1:16" ht="21.75" thickBot="1" x14ac:dyDescent="0.4">
      <c r="A169" s="72"/>
      <c r="B169" s="188" t="s">
        <v>43</v>
      </c>
      <c r="C169" s="189">
        <f t="shared" ref="C169:N169" si="34">SUM(C158:C168)</f>
        <v>14436.934346990609</v>
      </c>
      <c r="D169" s="189">
        <f t="shared" si="34"/>
        <v>21638.352176417182</v>
      </c>
      <c r="E169" s="189">
        <f t="shared" si="34"/>
        <v>41475.078258287518</v>
      </c>
      <c r="F169" s="189">
        <f t="shared" si="34"/>
        <v>65237.037214297125</v>
      </c>
      <c r="G169" s="189">
        <f t="shared" si="34"/>
        <v>28817.276173456969</v>
      </c>
      <c r="H169" s="189">
        <f t="shared" si="34"/>
        <v>57888.777172478818</v>
      </c>
      <c r="I169" s="189">
        <f t="shared" si="34"/>
        <v>54471.552432675118</v>
      </c>
      <c r="J169" s="189">
        <f t="shared" si="34"/>
        <v>114156.86915094004</v>
      </c>
      <c r="K169" s="189">
        <f t="shared" si="34"/>
        <v>141533.68515179399</v>
      </c>
      <c r="L169" s="190">
        <f t="shared" si="34"/>
        <v>56159.993486173429</v>
      </c>
      <c r="M169" s="190">
        <f t="shared" si="34"/>
        <v>52438.195344950174</v>
      </c>
      <c r="N169" s="372">
        <f t="shared" si="34"/>
        <v>22231.249091539103</v>
      </c>
      <c r="O169" s="73">
        <f t="shared" si="33"/>
        <v>670485.00000000012</v>
      </c>
    </row>
    <row r="170" spans="1:16" ht="21.75" thickBot="1" x14ac:dyDescent="0.4">
      <c r="A170" s="72"/>
    </row>
    <row r="171" spans="1:16" ht="21.75" thickBot="1" x14ac:dyDescent="0.4">
      <c r="A171" s="72"/>
      <c r="B171" s="184" t="s">
        <v>36</v>
      </c>
      <c r="C171" s="185">
        <f>C$3</f>
        <v>44197</v>
      </c>
      <c r="D171" s="185">
        <f t="shared" ref="D171:N171" si="35">D$3</f>
        <v>44228</v>
      </c>
      <c r="E171" s="185">
        <f t="shared" si="35"/>
        <v>44256</v>
      </c>
      <c r="F171" s="185">
        <f t="shared" si="35"/>
        <v>44287</v>
      </c>
      <c r="G171" s="185">
        <f t="shared" si="35"/>
        <v>44317</v>
      </c>
      <c r="H171" s="185">
        <f t="shared" si="35"/>
        <v>44348</v>
      </c>
      <c r="I171" s="185">
        <f t="shared" si="35"/>
        <v>44378</v>
      </c>
      <c r="J171" s="185">
        <f t="shared" si="35"/>
        <v>44409</v>
      </c>
      <c r="K171" s="185">
        <f t="shared" si="35"/>
        <v>44440</v>
      </c>
      <c r="L171" s="185">
        <f t="shared" si="35"/>
        <v>44470</v>
      </c>
      <c r="M171" s="185">
        <f t="shared" si="35"/>
        <v>44501</v>
      </c>
      <c r="N171" s="185" t="str">
        <f t="shared" si="35"/>
        <v>Dec-21 +</v>
      </c>
      <c r="O171" s="186" t="s">
        <v>34</v>
      </c>
    </row>
    <row r="172" spans="1:16" ht="15" customHeight="1" x14ac:dyDescent="0.25">
      <c r="A172" s="520" t="s">
        <v>210</v>
      </c>
      <c r="B172" s="11" t="s">
        <v>0</v>
      </c>
      <c r="C172" s="133">
        <v>0</v>
      </c>
      <c r="D172" s="133">
        <v>0</v>
      </c>
      <c r="E172" s="133">
        <v>0</v>
      </c>
      <c r="F172" s="133">
        <v>0</v>
      </c>
      <c r="G172" s="133">
        <v>0</v>
      </c>
      <c r="H172" s="133">
        <v>17942.671583370447</v>
      </c>
      <c r="I172" s="133">
        <v>14091.961243560356</v>
      </c>
      <c r="J172" s="133">
        <v>19007.761677360475</v>
      </c>
      <c r="K172" s="133">
        <v>23186.192046090582</v>
      </c>
      <c r="L172" s="133">
        <v>29576.732610030744</v>
      </c>
      <c r="M172" s="133">
        <v>41046.93362223103</v>
      </c>
      <c r="N172" s="133">
        <v>82585.447287842078</v>
      </c>
      <c r="O172" s="70">
        <f t="shared" ref="O172:O183" si="36">SUM(C172:N172)</f>
        <v>227437.70007048571</v>
      </c>
      <c r="P172" s="193"/>
    </row>
    <row r="173" spans="1:16" x14ac:dyDescent="0.25">
      <c r="A173" s="521"/>
      <c r="B173" s="12" t="s">
        <v>1</v>
      </c>
      <c r="C173" s="133">
        <v>0</v>
      </c>
      <c r="D173" s="133">
        <v>0</v>
      </c>
      <c r="E173" s="133">
        <v>0</v>
      </c>
      <c r="F173" s="133">
        <v>0</v>
      </c>
      <c r="G173" s="133">
        <v>0</v>
      </c>
      <c r="H173" s="133">
        <v>7165.5972434607647</v>
      </c>
      <c r="I173" s="133">
        <v>6530.6709054325966</v>
      </c>
      <c r="J173" s="133">
        <v>10249.525171026156</v>
      </c>
      <c r="K173" s="133">
        <v>7891.2273440643867</v>
      </c>
      <c r="L173" s="133">
        <v>12607.822997987929</v>
      </c>
      <c r="M173" s="133">
        <v>30385.760462776663</v>
      </c>
      <c r="N173" s="133">
        <v>20084.185875251511</v>
      </c>
      <c r="O173" s="70">
        <f t="shared" si="36"/>
        <v>94914.790000000008</v>
      </c>
    </row>
    <row r="174" spans="1:16" x14ac:dyDescent="0.25">
      <c r="A174" s="521"/>
      <c r="B174" s="11" t="s">
        <v>2</v>
      </c>
      <c r="C174" s="133">
        <v>0</v>
      </c>
      <c r="D174" s="133">
        <v>0</v>
      </c>
      <c r="E174" s="133">
        <v>0</v>
      </c>
      <c r="F174" s="133">
        <v>0</v>
      </c>
      <c r="G174" s="133">
        <v>0</v>
      </c>
      <c r="H174" s="133">
        <v>0</v>
      </c>
      <c r="I174" s="133">
        <v>0</v>
      </c>
      <c r="J174" s="133">
        <v>0</v>
      </c>
      <c r="K174" s="133">
        <v>0</v>
      </c>
      <c r="L174" s="133">
        <v>0</v>
      </c>
      <c r="M174" s="133">
        <v>0</v>
      </c>
      <c r="N174" s="133">
        <v>0</v>
      </c>
      <c r="O174" s="70">
        <f t="shared" si="36"/>
        <v>0</v>
      </c>
    </row>
    <row r="175" spans="1:16" x14ac:dyDescent="0.25">
      <c r="A175" s="521"/>
      <c r="B175" s="11" t="s">
        <v>9</v>
      </c>
      <c r="C175" s="133">
        <v>0</v>
      </c>
      <c r="D175" s="133">
        <v>0</v>
      </c>
      <c r="E175" s="133">
        <v>0</v>
      </c>
      <c r="F175" s="133">
        <v>0</v>
      </c>
      <c r="G175" s="133">
        <v>0</v>
      </c>
      <c r="H175" s="133">
        <v>10427.241790744467</v>
      </c>
      <c r="I175" s="133">
        <v>9503.308973843059</v>
      </c>
      <c r="J175" s="133">
        <v>14914.915472837025</v>
      </c>
      <c r="K175" s="133">
        <v>11483.165010060364</v>
      </c>
      <c r="L175" s="133">
        <v>18346.665935613684</v>
      </c>
      <c r="M175" s="133">
        <v>44216.784808853117</v>
      </c>
      <c r="N175" s="133">
        <v>29226.12800804829</v>
      </c>
      <c r="O175" s="70">
        <f t="shared" si="36"/>
        <v>138118.21000000002</v>
      </c>
    </row>
    <row r="176" spans="1:16" x14ac:dyDescent="0.25">
      <c r="A176" s="521"/>
      <c r="B176" s="12" t="s">
        <v>3</v>
      </c>
      <c r="C176" s="133">
        <v>0</v>
      </c>
      <c r="D176" s="133">
        <v>0</v>
      </c>
      <c r="E176" s="133">
        <v>0</v>
      </c>
      <c r="F176" s="133">
        <v>0</v>
      </c>
      <c r="G176" s="133">
        <v>0</v>
      </c>
      <c r="H176" s="133">
        <v>0</v>
      </c>
      <c r="I176" s="133">
        <v>0</v>
      </c>
      <c r="J176" s="133">
        <v>0</v>
      </c>
      <c r="K176" s="133">
        <v>0</v>
      </c>
      <c r="L176" s="133">
        <v>0</v>
      </c>
      <c r="M176" s="133">
        <v>0</v>
      </c>
      <c r="N176" s="133">
        <v>0</v>
      </c>
      <c r="O176" s="70">
        <f t="shared" si="36"/>
        <v>0</v>
      </c>
    </row>
    <row r="177" spans="1:16" x14ac:dyDescent="0.25">
      <c r="A177" s="521"/>
      <c r="B177" s="11" t="s">
        <v>4</v>
      </c>
      <c r="C177" s="133">
        <v>0</v>
      </c>
      <c r="D177" s="133">
        <v>0</v>
      </c>
      <c r="E177" s="133">
        <v>0</v>
      </c>
      <c r="F177" s="133">
        <v>0</v>
      </c>
      <c r="G177" s="133">
        <v>0</v>
      </c>
      <c r="H177" s="133">
        <v>74794.848317723343</v>
      </c>
      <c r="I177" s="133">
        <v>58742.985893371755</v>
      </c>
      <c r="J177" s="133">
        <v>79234.725158501431</v>
      </c>
      <c r="K177" s="133">
        <v>96652.70353386167</v>
      </c>
      <c r="L177" s="133">
        <v>123291.96457853026</v>
      </c>
      <c r="M177" s="133">
        <v>171106.02286383283</v>
      </c>
      <c r="N177" s="133">
        <v>344261.21965417871</v>
      </c>
      <c r="O177" s="70">
        <f t="shared" si="36"/>
        <v>948084.47</v>
      </c>
    </row>
    <row r="178" spans="1:16" x14ac:dyDescent="0.25">
      <c r="A178" s="521"/>
      <c r="B178" s="11" t="s">
        <v>5</v>
      </c>
      <c r="C178" s="133">
        <v>0</v>
      </c>
      <c r="D178" s="133">
        <v>0</v>
      </c>
      <c r="E178" s="133">
        <v>0</v>
      </c>
      <c r="F178" s="133">
        <v>0</v>
      </c>
      <c r="G178" s="133">
        <v>0</v>
      </c>
      <c r="H178" s="133">
        <v>11629.97764409222</v>
      </c>
      <c r="I178" s="133">
        <v>9134.046368876081</v>
      </c>
      <c r="J178" s="133">
        <v>12320.341613832854</v>
      </c>
      <c r="K178" s="133">
        <v>15028.692572046111</v>
      </c>
      <c r="L178" s="133">
        <v>19170.876390489917</v>
      </c>
      <c r="M178" s="133">
        <v>26605.565295389049</v>
      </c>
      <c r="N178" s="133">
        <v>53529.760115273777</v>
      </c>
      <c r="O178" s="70">
        <f t="shared" si="36"/>
        <v>147419.26</v>
      </c>
    </row>
    <row r="179" spans="1:16" x14ac:dyDescent="0.25">
      <c r="A179" s="521"/>
      <c r="B179" s="11" t="s">
        <v>6</v>
      </c>
      <c r="C179" s="133">
        <v>0</v>
      </c>
      <c r="D179" s="133">
        <v>0</v>
      </c>
      <c r="E179" s="133">
        <v>0</v>
      </c>
      <c r="F179" s="133">
        <v>0</v>
      </c>
      <c r="G179" s="133">
        <v>0</v>
      </c>
      <c r="H179" s="133">
        <v>0</v>
      </c>
      <c r="I179" s="133">
        <v>0</v>
      </c>
      <c r="J179" s="133">
        <v>0</v>
      </c>
      <c r="K179" s="133">
        <v>0</v>
      </c>
      <c r="L179" s="133">
        <v>0</v>
      </c>
      <c r="M179" s="133">
        <v>0</v>
      </c>
      <c r="N179" s="133">
        <v>0</v>
      </c>
      <c r="O179" s="70">
        <f t="shared" si="36"/>
        <v>0</v>
      </c>
    </row>
    <row r="180" spans="1:16" x14ac:dyDescent="0.25">
      <c r="A180" s="521"/>
      <c r="B180" s="11" t="s">
        <v>7</v>
      </c>
      <c r="C180" s="133">
        <v>0</v>
      </c>
      <c r="D180" s="133">
        <v>0</v>
      </c>
      <c r="E180" s="133">
        <v>0</v>
      </c>
      <c r="F180" s="133">
        <v>0</v>
      </c>
      <c r="G180" s="133">
        <v>0</v>
      </c>
      <c r="H180" s="133">
        <v>0</v>
      </c>
      <c r="I180" s="133">
        <v>0</v>
      </c>
      <c r="J180" s="133">
        <v>0</v>
      </c>
      <c r="K180" s="133">
        <v>0</v>
      </c>
      <c r="L180" s="133">
        <v>0</v>
      </c>
      <c r="M180" s="133">
        <v>0</v>
      </c>
      <c r="N180" s="133">
        <v>0</v>
      </c>
      <c r="O180" s="70">
        <f t="shared" si="36"/>
        <v>0</v>
      </c>
    </row>
    <row r="181" spans="1:16" x14ac:dyDescent="0.25">
      <c r="A181" s="521"/>
      <c r="B181" s="11" t="s">
        <v>8</v>
      </c>
      <c r="C181" s="133">
        <v>0</v>
      </c>
      <c r="D181" s="133">
        <v>0</v>
      </c>
      <c r="E181" s="133">
        <v>0</v>
      </c>
      <c r="F181" s="133">
        <v>0</v>
      </c>
      <c r="G181" s="133">
        <v>0</v>
      </c>
      <c r="H181" s="133">
        <v>27649.645407060514</v>
      </c>
      <c r="I181" s="133">
        <v>21715.703242074924</v>
      </c>
      <c r="J181" s="133">
        <v>29290.948559077809</v>
      </c>
      <c r="K181" s="133">
        <v>35729.907078530254</v>
      </c>
      <c r="L181" s="133">
        <v>45577.725990634004</v>
      </c>
      <c r="M181" s="133">
        <v>63253.29839697406</v>
      </c>
      <c r="N181" s="133">
        <v>127264.1213256484</v>
      </c>
      <c r="O181" s="70">
        <f t="shared" si="36"/>
        <v>350481.35</v>
      </c>
    </row>
    <row r="182" spans="1:16" ht="15.75" thickBot="1" x14ac:dyDescent="0.3">
      <c r="A182" s="522"/>
      <c r="B182" s="187" t="s">
        <v>42</v>
      </c>
      <c r="C182" s="133">
        <v>0</v>
      </c>
      <c r="D182" s="133">
        <v>0</v>
      </c>
      <c r="E182" s="133">
        <v>0</v>
      </c>
      <c r="F182" s="133">
        <v>0</v>
      </c>
      <c r="G182" s="133">
        <v>0</v>
      </c>
      <c r="H182" s="133">
        <v>0</v>
      </c>
      <c r="I182" s="133">
        <v>0</v>
      </c>
      <c r="J182" s="133">
        <v>0</v>
      </c>
      <c r="K182" s="133">
        <v>0</v>
      </c>
      <c r="L182" s="133">
        <v>0</v>
      </c>
      <c r="M182" s="133">
        <v>0</v>
      </c>
      <c r="N182" s="133">
        <v>0</v>
      </c>
      <c r="O182" s="70">
        <f t="shared" si="36"/>
        <v>0</v>
      </c>
    </row>
    <row r="183" spans="1:16" ht="21.75" thickBot="1" x14ac:dyDescent="0.4">
      <c r="A183" s="72"/>
      <c r="B183" s="188" t="s">
        <v>43</v>
      </c>
      <c r="C183" s="189">
        <f t="shared" ref="C183:N183" si="37">SUM(C172:C182)</f>
        <v>0</v>
      </c>
      <c r="D183" s="189">
        <f t="shared" si="37"/>
        <v>0</v>
      </c>
      <c r="E183" s="189">
        <f t="shared" si="37"/>
        <v>0</v>
      </c>
      <c r="F183" s="189">
        <f t="shared" si="37"/>
        <v>0</v>
      </c>
      <c r="G183" s="189">
        <f t="shared" si="37"/>
        <v>0</v>
      </c>
      <c r="H183" s="189">
        <f t="shared" si="37"/>
        <v>149609.98198645175</v>
      </c>
      <c r="I183" s="189">
        <f t="shared" si="37"/>
        <v>119718.67662715877</v>
      </c>
      <c r="J183" s="189">
        <f t="shared" si="37"/>
        <v>165018.21765263577</v>
      </c>
      <c r="K183" s="189">
        <f t="shared" si="37"/>
        <v>189971.88758465336</v>
      </c>
      <c r="L183" s="190">
        <f t="shared" si="37"/>
        <v>248571.78850328655</v>
      </c>
      <c r="M183" s="190">
        <f t="shared" si="37"/>
        <v>376614.36545005674</v>
      </c>
      <c r="N183" s="372">
        <f t="shared" si="37"/>
        <v>656950.86226624274</v>
      </c>
      <c r="O183" s="73">
        <f t="shared" si="36"/>
        <v>1906455.7800704858</v>
      </c>
    </row>
    <row r="184" spans="1:16" ht="21.75" thickBot="1" x14ac:dyDescent="0.4">
      <c r="A184" s="72"/>
    </row>
    <row r="185" spans="1:16" ht="21.75" thickBot="1" x14ac:dyDescent="0.4">
      <c r="A185" s="72"/>
      <c r="B185" s="184" t="s">
        <v>36</v>
      </c>
      <c r="C185" s="185">
        <f>C$3</f>
        <v>44197</v>
      </c>
      <c r="D185" s="185">
        <f t="shared" ref="D185:N185" si="38">D$3</f>
        <v>44228</v>
      </c>
      <c r="E185" s="185">
        <f t="shared" si="38"/>
        <v>44256</v>
      </c>
      <c r="F185" s="185">
        <f t="shared" si="38"/>
        <v>44287</v>
      </c>
      <c r="G185" s="185">
        <f t="shared" si="38"/>
        <v>44317</v>
      </c>
      <c r="H185" s="185">
        <f t="shared" si="38"/>
        <v>44348</v>
      </c>
      <c r="I185" s="185">
        <f t="shared" si="38"/>
        <v>44378</v>
      </c>
      <c r="J185" s="185">
        <f t="shared" si="38"/>
        <v>44409</v>
      </c>
      <c r="K185" s="185">
        <f t="shared" si="38"/>
        <v>44440</v>
      </c>
      <c r="L185" s="185">
        <f t="shared" si="38"/>
        <v>44470</v>
      </c>
      <c r="M185" s="185">
        <f t="shared" si="38"/>
        <v>44501</v>
      </c>
      <c r="N185" s="185" t="str">
        <f t="shared" si="38"/>
        <v>Dec-21 +</v>
      </c>
      <c r="O185" s="186" t="s">
        <v>34</v>
      </c>
    </row>
    <row r="186" spans="1:16" ht="15" customHeight="1" x14ac:dyDescent="0.25">
      <c r="A186" s="523" t="s">
        <v>225</v>
      </c>
      <c r="B186" s="11" t="s">
        <v>0</v>
      </c>
      <c r="C186" s="133">
        <v>0</v>
      </c>
      <c r="D186" s="133">
        <v>0</v>
      </c>
      <c r="E186" s="133">
        <v>0</v>
      </c>
      <c r="F186" s="133">
        <v>0</v>
      </c>
      <c r="G186" s="133">
        <v>0</v>
      </c>
      <c r="H186" s="133">
        <v>0</v>
      </c>
      <c r="I186" s="133">
        <v>0</v>
      </c>
      <c r="J186" s="133">
        <v>0</v>
      </c>
      <c r="K186" s="133">
        <v>0</v>
      </c>
      <c r="L186" s="133">
        <v>0</v>
      </c>
      <c r="M186" s="133">
        <v>0</v>
      </c>
      <c r="N186" s="133">
        <v>0</v>
      </c>
      <c r="O186" s="70">
        <f t="shared" ref="O186:O197" si="39">SUM(C186:N186)</f>
        <v>0</v>
      </c>
      <c r="P186" s="193"/>
    </row>
    <row r="187" spans="1:16" x14ac:dyDescent="0.25">
      <c r="A187" s="524"/>
      <c r="B187" s="12" t="s">
        <v>1</v>
      </c>
      <c r="C187" s="133">
        <v>0</v>
      </c>
      <c r="D187" s="133">
        <v>0</v>
      </c>
      <c r="E187" s="133">
        <v>0</v>
      </c>
      <c r="F187" s="133">
        <v>0</v>
      </c>
      <c r="G187" s="133">
        <v>0</v>
      </c>
      <c r="H187" s="133">
        <v>0</v>
      </c>
      <c r="I187" s="133">
        <v>0</v>
      </c>
      <c r="J187" s="133">
        <v>0</v>
      </c>
      <c r="K187" s="133">
        <v>0</v>
      </c>
      <c r="L187" s="133">
        <v>0</v>
      </c>
      <c r="M187" s="133">
        <v>0</v>
      </c>
      <c r="N187" s="133">
        <v>0</v>
      </c>
      <c r="O187" s="70">
        <f t="shared" si="39"/>
        <v>0</v>
      </c>
    </row>
    <row r="188" spans="1:16" x14ac:dyDescent="0.25">
      <c r="A188" s="524"/>
      <c r="B188" s="11" t="s">
        <v>2</v>
      </c>
      <c r="C188" s="133">
        <v>0</v>
      </c>
      <c r="D188" s="133">
        <v>0</v>
      </c>
      <c r="E188" s="133">
        <v>0</v>
      </c>
      <c r="F188" s="133">
        <v>0</v>
      </c>
      <c r="G188" s="133">
        <v>0</v>
      </c>
      <c r="H188" s="133">
        <v>0</v>
      </c>
      <c r="I188" s="133">
        <v>0</v>
      </c>
      <c r="J188" s="133">
        <v>0</v>
      </c>
      <c r="K188" s="133">
        <v>0</v>
      </c>
      <c r="L188" s="133">
        <v>0</v>
      </c>
      <c r="M188" s="133">
        <v>0</v>
      </c>
      <c r="N188" s="133">
        <v>0</v>
      </c>
      <c r="O188" s="70">
        <f t="shared" si="39"/>
        <v>0</v>
      </c>
    </row>
    <row r="189" spans="1:16" x14ac:dyDescent="0.25">
      <c r="A189" s="524"/>
      <c r="B189" s="11" t="s">
        <v>9</v>
      </c>
      <c r="C189" s="133">
        <v>0</v>
      </c>
      <c r="D189" s="133">
        <v>0</v>
      </c>
      <c r="E189" s="133">
        <v>0</v>
      </c>
      <c r="F189" s="133">
        <v>0</v>
      </c>
      <c r="G189" s="133">
        <v>0</v>
      </c>
      <c r="H189" s="133">
        <v>0</v>
      </c>
      <c r="I189" s="133">
        <v>0</v>
      </c>
      <c r="J189" s="133">
        <v>0</v>
      </c>
      <c r="K189" s="133">
        <v>0</v>
      </c>
      <c r="L189" s="133">
        <v>0</v>
      </c>
      <c r="M189" s="133">
        <v>0</v>
      </c>
      <c r="N189" s="133">
        <v>0</v>
      </c>
      <c r="O189" s="70">
        <f t="shared" si="39"/>
        <v>0</v>
      </c>
    </row>
    <row r="190" spans="1:16" x14ac:dyDescent="0.25">
      <c r="A190" s="524"/>
      <c r="B190" s="12" t="s">
        <v>3</v>
      </c>
      <c r="C190" s="133">
        <v>0</v>
      </c>
      <c r="D190" s="133">
        <v>0</v>
      </c>
      <c r="E190" s="133">
        <v>0</v>
      </c>
      <c r="F190" s="133">
        <v>0</v>
      </c>
      <c r="G190" s="133">
        <v>0</v>
      </c>
      <c r="H190" s="133">
        <v>-113258.51816271529</v>
      </c>
      <c r="I190" s="133">
        <v>-69693.20730123113</v>
      </c>
      <c r="J190" s="133">
        <v>-60918.274536053563</v>
      </c>
      <c r="K190" s="133">
        <v>0</v>
      </c>
      <c r="L190" s="133">
        <v>0</v>
      </c>
      <c r="M190" s="133">
        <v>0</v>
      </c>
      <c r="N190" s="133">
        <v>0</v>
      </c>
      <c r="O190" s="70">
        <f t="shared" si="39"/>
        <v>-243869.99999999997</v>
      </c>
    </row>
    <row r="191" spans="1:16" x14ac:dyDescent="0.25">
      <c r="A191" s="524"/>
      <c r="B191" s="11" t="s">
        <v>4</v>
      </c>
      <c r="C191" s="133">
        <v>0</v>
      </c>
      <c r="D191" s="133">
        <v>0</v>
      </c>
      <c r="E191" s="133">
        <v>0</v>
      </c>
      <c r="F191" s="133">
        <v>0</v>
      </c>
      <c r="G191" s="133">
        <v>0</v>
      </c>
      <c r="H191" s="133">
        <v>0</v>
      </c>
      <c r="I191" s="133">
        <v>0</v>
      </c>
      <c r="J191" s="133">
        <v>0</v>
      </c>
      <c r="K191" s="133">
        <v>0</v>
      </c>
      <c r="L191" s="133">
        <v>0</v>
      </c>
      <c r="M191" s="133">
        <v>0</v>
      </c>
      <c r="N191" s="133">
        <v>0</v>
      </c>
      <c r="O191" s="70">
        <f t="shared" si="39"/>
        <v>0</v>
      </c>
    </row>
    <row r="192" spans="1:16" x14ac:dyDescent="0.25">
      <c r="A192" s="524"/>
      <c r="B192" s="11" t="s">
        <v>5</v>
      </c>
      <c r="C192" s="133">
        <v>0</v>
      </c>
      <c r="D192" s="133">
        <v>0</v>
      </c>
      <c r="E192" s="133">
        <v>0</v>
      </c>
      <c r="F192" s="133">
        <v>0</v>
      </c>
      <c r="G192" s="133">
        <v>0</v>
      </c>
      <c r="H192" s="133">
        <v>0</v>
      </c>
      <c r="I192" s="133">
        <v>0</v>
      </c>
      <c r="J192" s="133">
        <v>0</v>
      </c>
      <c r="K192" s="133">
        <v>0</v>
      </c>
      <c r="L192" s="133">
        <v>0</v>
      </c>
      <c r="M192" s="133">
        <v>0</v>
      </c>
      <c r="N192" s="133">
        <v>0</v>
      </c>
      <c r="O192" s="70">
        <f t="shared" si="39"/>
        <v>0</v>
      </c>
    </row>
    <row r="193" spans="1:16" x14ac:dyDescent="0.25">
      <c r="A193" s="524"/>
      <c r="B193" s="11" t="s">
        <v>6</v>
      </c>
      <c r="C193" s="133">
        <v>0</v>
      </c>
      <c r="D193" s="133">
        <v>0</v>
      </c>
      <c r="E193" s="133">
        <v>0</v>
      </c>
      <c r="F193" s="133">
        <v>0</v>
      </c>
      <c r="G193" s="133">
        <v>0</v>
      </c>
      <c r="H193" s="133">
        <v>0</v>
      </c>
      <c r="I193" s="133">
        <v>0</v>
      </c>
      <c r="J193" s="133">
        <v>0</v>
      </c>
      <c r="K193" s="133">
        <v>0</v>
      </c>
      <c r="L193" s="133">
        <v>0</v>
      </c>
      <c r="M193" s="133">
        <v>0</v>
      </c>
      <c r="N193" s="133">
        <v>0</v>
      </c>
      <c r="O193" s="70">
        <f t="shared" si="39"/>
        <v>0</v>
      </c>
    </row>
    <row r="194" spans="1:16" x14ac:dyDescent="0.25">
      <c r="A194" s="524"/>
      <c r="B194" s="11" t="s">
        <v>7</v>
      </c>
      <c r="C194" s="133">
        <v>0</v>
      </c>
      <c r="D194" s="133">
        <v>0</v>
      </c>
      <c r="E194" s="133">
        <v>0</v>
      </c>
      <c r="F194" s="133">
        <v>0</v>
      </c>
      <c r="G194" s="133">
        <v>0</v>
      </c>
      <c r="H194" s="133">
        <v>0</v>
      </c>
      <c r="I194" s="133">
        <v>0</v>
      </c>
      <c r="J194" s="133">
        <v>0</v>
      </c>
      <c r="K194" s="133">
        <v>0</v>
      </c>
      <c r="L194" s="133">
        <v>0</v>
      </c>
      <c r="M194" s="133">
        <v>0</v>
      </c>
      <c r="N194" s="133">
        <v>0</v>
      </c>
      <c r="O194" s="70">
        <f t="shared" si="39"/>
        <v>0</v>
      </c>
    </row>
    <row r="195" spans="1:16" x14ac:dyDescent="0.25">
      <c r="A195" s="524"/>
      <c r="B195" s="11" t="s">
        <v>8</v>
      </c>
      <c r="C195" s="133">
        <v>0</v>
      </c>
      <c r="D195" s="133">
        <v>0</v>
      </c>
      <c r="E195" s="133">
        <v>0</v>
      </c>
      <c r="F195" s="133">
        <v>0</v>
      </c>
      <c r="G195" s="133">
        <v>0</v>
      </c>
      <c r="H195" s="133">
        <v>0</v>
      </c>
      <c r="I195" s="133">
        <v>0</v>
      </c>
      <c r="J195" s="133">
        <v>0</v>
      </c>
      <c r="K195" s="133">
        <v>0</v>
      </c>
      <c r="L195" s="133">
        <v>0</v>
      </c>
      <c r="M195" s="133">
        <v>0</v>
      </c>
      <c r="N195" s="133">
        <v>0</v>
      </c>
      <c r="O195" s="70">
        <f t="shared" si="39"/>
        <v>0</v>
      </c>
    </row>
    <row r="196" spans="1:16" ht="15.75" thickBot="1" x14ac:dyDescent="0.3">
      <c r="A196" s="525"/>
      <c r="B196" s="187" t="s">
        <v>42</v>
      </c>
      <c r="C196" s="133">
        <v>0</v>
      </c>
      <c r="D196" s="133">
        <v>0</v>
      </c>
      <c r="E196" s="133">
        <v>0</v>
      </c>
      <c r="F196" s="133">
        <v>0</v>
      </c>
      <c r="G196" s="133">
        <v>0</v>
      </c>
      <c r="H196" s="133">
        <v>0</v>
      </c>
      <c r="I196" s="133">
        <v>0</v>
      </c>
      <c r="J196" s="133">
        <v>0</v>
      </c>
      <c r="K196" s="133">
        <v>0</v>
      </c>
      <c r="L196" s="133">
        <v>0</v>
      </c>
      <c r="M196" s="133">
        <v>0</v>
      </c>
      <c r="N196" s="133">
        <v>0</v>
      </c>
      <c r="O196" s="70">
        <f t="shared" si="39"/>
        <v>0</v>
      </c>
    </row>
    <row r="197" spans="1:16" ht="21.75" thickBot="1" x14ac:dyDescent="0.4">
      <c r="A197" s="72"/>
      <c r="B197" s="188" t="s">
        <v>43</v>
      </c>
      <c r="C197" s="189">
        <f t="shared" ref="C197:N197" si="40">SUM(C186:C196)</f>
        <v>0</v>
      </c>
      <c r="D197" s="189">
        <f t="shared" si="40"/>
        <v>0</v>
      </c>
      <c r="E197" s="189">
        <f t="shared" si="40"/>
        <v>0</v>
      </c>
      <c r="F197" s="189">
        <f t="shared" si="40"/>
        <v>0</v>
      </c>
      <c r="G197" s="189">
        <f t="shared" si="40"/>
        <v>0</v>
      </c>
      <c r="H197" s="189">
        <f t="shared" si="40"/>
        <v>-113258.51816271529</v>
      </c>
      <c r="I197" s="189">
        <f t="shared" si="40"/>
        <v>-69693.20730123113</v>
      </c>
      <c r="J197" s="189">
        <f t="shared" si="40"/>
        <v>-60918.274536053563</v>
      </c>
      <c r="K197" s="189">
        <f t="shared" si="40"/>
        <v>0</v>
      </c>
      <c r="L197" s="190">
        <f t="shared" si="40"/>
        <v>0</v>
      </c>
      <c r="M197" s="190">
        <f t="shared" si="40"/>
        <v>0</v>
      </c>
      <c r="N197" s="372">
        <f t="shared" si="40"/>
        <v>0</v>
      </c>
      <c r="O197" s="73">
        <f t="shared" si="39"/>
        <v>-243869.99999999997</v>
      </c>
    </row>
    <row r="198" spans="1:16" ht="21.75" thickBot="1" x14ac:dyDescent="0.4">
      <c r="A198" s="72"/>
      <c r="O198" s="311" t="s">
        <v>183</v>
      </c>
      <c r="P198" s="316">
        <f>SUM(C186:N196)</f>
        <v>-243869.99999999997</v>
      </c>
    </row>
    <row r="199" spans="1:16" ht="21.75" thickBot="1" x14ac:dyDescent="0.4">
      <c r="A199" s="72"/>
      <c r="B199" s="184" t="s">
        <v>36</v>
      </c>
      <c r="C199" s="185">
        <f>C$3</f>
        <v>44197</v>
      </c>
      <c r="D199" s="185">
        <f t="shared" ref="D199:N199" si="41">D$3</f>
        <v>44228</v>
      </c>
      <c r="E199" s="185">
        <f t="shared" si="41"/>
        <v>44256</v>
      </c>
      <c r="F199" s="185">
        <f t="shared" si="41"/>
        <v>44287</v>
      </c>
      <c r="G199" s="185">
        <f t="shared" si="41"/>
        <v>44317</v>
      </c>
      <c r="H199" s="185">
        <f t="shared" si="41"/>
        <v>44348</v>
      </c>
      <c r="I199" s="185">
        <f t="shared" si="41"/>
        <v>44378</v>
      </c>
      <c r="J199" s="185">
        <f t="shared" si="41"/>
        <v>44409</v>
      </c>
      <c r="K199" s="185">
        <f t="shared" si="41"/>
        <v>44440</v>
      </c>
      <c r="L199" s="185">
        <f t="shared" si="41"/>
        <v>44470</v>
      </c>
      <c r="M199" s="185">
        <f t="shared" si="41"/>
        <v>44501</v>
      </c>
      <c r="N199" s="185" t="str">
        <f t="shared" si="41"/>
        <v>Dec-21 +</v>
      </c>
      <c r="O199" s="186" t="s">
        <v>34</v>
      </c>
    </row>
    <row r="200" spans="1:16" ht="15" customHeight="1" x14ac:dyDescent="0.25">
      <c r="A200" s="517" t="s">
        <v>171</v>
      </c>
      <c r="B200" s="11" t="s">
        <v>0</v>
      </c>
      <c r="C200" s="3">
        <f>C4+C18+C32+C46+C60+C74+C102+C116+C158</f>
        <v>0</v>
      </c>
      <c r="D200" s="3">
        <f t="shared" ref="D200:N200" si="42">D4+D18+D32+D46+D60+D74+D102+D116+D158</f>
        <v>1553.2036968572731</v>
      </c>
      <c r="E200" s="3">
        <f t="shared" si="42"/>
        <v>1553.2036968572731</v>
      </c>
      <c r="F200" s="3">
        <f t="shared" si="42"/>
        <v>9319.2221811436375</v>
      </c>
      <c r="G200" s="3">
        <f t="shared" si="42"/>
        <v>3106.4073937145463</v>
      </c>
      <c r="H200" s="3">
        <f t="shared" si="42"/>
        <v>4659.6110905718187</v>
      </c>
      <c r="I200" s="3">
        <f t="shared" si="42"/>
        <v>6212.8147874290926</v>
      </c>
      <c r="J200" s="3">
        <f t="shared" si="42"/>
        <v>7766.0184842863655</v>
      </c>
      <c r="K200" s="3">
        <f t="shared" si="42"/>
        <v>15532.036968572731</v>
      </c>
      <c r="L200" s="96">
        <f t="shared" si="42"/>
        <v>85771.114521715455</v>
      </c>
      <c r="M200" s="96">
        <f t="shared" si="42"/>
        <v>86325.278880577796</v>
      </c>
      <c r="N200" s="96">
        <f t="shared" si="42"/>
        <v>357284.81478742912</v>
      </c>
      <c r="O200" s="70">
        <f t="shared" ref="O200:O211" si="43">SUM(C200:N200)</f>
        <v>579083.72648915509</v>
      </c>
      <c r="P200" s="193"/>
    </row>
    <row r="201" spans="1:16" x14ac:dyDescent="0.25">
      <c r="A201" s="518"/>
      <c r="B201" s="12" t="s">
        <v>1</v>
      </c>
      <c r="C201" s="3">
        <f t="shared" ref="C201:N201" si="44">C5+C19+C33+C47+C61+C75+C103+C117+C159</f>
        <v>2661479.8959087301</v>
      </c>
      <c r="D201" s="3">
        <f t="shared" si="44"/>
        <v>1492154.1887447913</v>
      </c>
      <c r="E201" s="3">
        <f t="shared" si="44"/>
        <v>2244609.8270838289</v>
      </c>
      <c r="F201" s="3">
        <f t="shared" si="44"/>
        <v>1766880.2438903968</v>
      </c>
      <c r="G201" s="3">
        <f t="shared" si="44"/>
        <v>2125802.0193561427</v>
      </c>
      <c r="H201" s="3">
        <f t="shared" si="44"/>
        <v>5247418.7441097358</v>
      </c>
      <c r="I201" s="3">
        <f t="shared" si="44"/>
        <v>4265423.8142638262</v>
      </c>
      <c r="J201" s="3">
        <f t="shared" si="44"/>
        <v>3790414.6995200817</v>
      </c>
      <c r="K201" s="3">
        <f t="shared" si="44"/>
        <v>3641422.0505107981</v>
      </c>
      <c r="L201" s="96">
        <f t="shared" si="44"/>
        <v>2939677.029144892</v>
      </c>
      <c r="M201" s="96">
        <f t="shared" si="44"/>
        <v>2351754.9827813082</v>
      </c>
      <c r="N201" s="96">
        <f t="shared" si="44"/>
        <v>4959444.6232647151</v>
      </c>
      <c r="O201" s="70">
        <f t="shared" si="43"/>
        <v>37486482.118579246</v>
      </c>
    </row>
    <row r="202" spans="1:16" x14ac:dyDescent="0.25">
      <c r="A202" s="518"/>
      <c r="B202" s="11" t="s">
        <v>2</v>
      </c>
      <c r="C202" s="3">
        <f t="shared" ref="C202:N202" si="45">C6+C20+C34+C48+C62+C76+C104+C118+C160</f>
        <v>0</v>
      </c>
      <c r="D202" s="3">
        <f t="shared" si="45"/>
        <v>10742.86376953125</v>
      </c>
      <c r="E202" s="3">
        <f t="shared" si="45"/>
        <v>18416.337890625</v>
      </c>
      <c r="F202" s="3">
        <f t="shared" si="45"/>
        <v>13044.906005859375</v>
      </c>
      <c r="G202" s="3">
        <f t="shared" si="45"/>
        <v>13812.25341796875</v>
      </c>
      <c r="H202" s="3">
        <f t="shared" si="45"/>
        <v>24555.1171875</v>
      </c>
      <c r="I202" s="3">
        <f t="shared" si="45"/>
        <v>22253.074951171875</v>
      </c>
      <c r="J202" s="3">
        <f t="shared" si="45"/>
        <v>20718.380126953125</v>
      </c>
      <c r="K202" s="3">
        <f t="shared" si="45"/>
        <v>14579.600830078125</v>
      </c>
      <c r="L202" s="96">
        <f t="shared" si="45"/>
        <v>12277.55859375</v>
      </c>
      <c r="M202" s="96">
        <f t="shared" si="45"/>
        <v>22253.074951171875</v>
      </c>
      <c r="N202" s="96">
        <f t="shared" si="45"/>
        <v>14579.600830078125</v>
      </c>
      <c r="O202" s="70">
        <f t="shared" si="43"/>
        <v>187232.7685546875</v>
      </c>
    </row>
    <row r="203" spans="1:16" x14ac:dyDescent="0.25">
      <c r="A203" s="518"/>
      <c r="B203" s="11" t="s">
        <v>9</v>
      </c>
      <c r="C203" s="3">
        <f t="shared" ref="C203:N203" si="46">C7+C21+C35+C49+C63+C77+C105+C119+C161</f>
        <v>1177772.783864008</v>
      </c>
      <c r="D203" s="3">
        <f t="shared" si="46"/>
        <v>769130.41028672038</v>
      </c>
      <c r="E203" s="3">
        <f t="shared" si="46"/>
        <v>1335074.1947369068</v>
      </c>
      <c r="F203" s="3">
        <f t="shared" si="46"/>
        <v>715556.11841684126</v>
      </c>
      <c r="G203" s="3">
        <f t="shared" si="46"/>
        <v>951282.709428136</v>
      </c>
      <c r="H203" s="3">
        <f t="shared" si="46"/>
        <v>2092532.799116866</v>
      </c>
      <c r="I203" s="3">
        <f t="shared" si="46"/>
        <v>1806745.6198463051</v>
      </c>
      <c r="J203" s="3">
        <f t="shared" si="46"/>
        <v>1450347.7824977427</v>
      </c>
      <c r="K203" s="3">
        <f t="shared" si="46"/>
        <v>1703081.4424664499</v>
      </c>
      <c r="L203" s="96">
        <f t="shared" si="46"/>
        <v>1219331.5736527555</v>
      </c>
      <c r="M203" s="96">
        <f t="shared" si="46"/>
        <v>1344909.7097419738</v>
      </c>
      <c r="N203" s="96">
        <f t="shared" si="46"/>
        <v>3067472.204054046</v>
      </c>
      <c r="O203" s="70">
        <f t="shared" si="43"/>
        <v>17633237.34810875</v>
      </c>
    </row>
    <row r="204" spans="1:16" x14ac:dyDescent="0.25">
      <c r="A204" s="518"/>
      <c r="B204" s="12" t="s">
        <v>3</v>
      </c>
      <c r="C204" s="3">
        <f t="shared" ref="C204:N204" si="47">C8+C22+C36+C50+C64+C78+C106+C120+C162</f>
        <v>103765.66022298779</v>
      </c>
      <c r="D204" s="3">
        <f t="shared" si="47"/>
        <v>62781.930415606883</v>
      </c>
      <c r="E204" s="3">
        <f t="shared" si="47"/>
        <v>110462.1167424625</v>
      </c>
      <c r="F204" s="3">
        <f t="shared" si="47"/>
        <v>171152.19818906885</v>
      </c>
      <c r="G204" s="3">
        <f t="shared" si="47"/>
        <v>115100.11366905802</v>
      </c>
      <c r="H204" s="3">
        <f t="shared" si="47"/>
        <v>122263.94353036593</v>
      </c>
      <c r="I204" s="3">
        <f t="shared" si="47"/>
        <v>78889.671904132818</v>
      </c>
      <c r="J204" s="3">
        <f t="shared" si="47"/>
        <v>144737.24583277793</v>
      </c>
      <c r="K204" s="3">
        <f t="shared" si="47"/>
        <v>149022.02521807814</v>
      </c>
      <c r="L204" s="96">
        <f t="shared" si="47"/>
        <v>381951.82733015617</v>
      </c>
      <c r="M204" s="96">
        <f t="shared" si="47"/>
        <v>106706.26889959544</v>
      </c>
      <c r="N204" s="96">
        <f t="shared" si="47"/>
        <v>415109.12617113354</v>
      </c>
      <c r="O204" s="70">
        <f t="shared" si="43"/>
        <v>1961942.1281254238</v>
      </c>
    </row>
    <row r="205" spans="1:16" x14ac:dyDescent="0.25">
      <c r="A205" s="518"/>
      <c r="B205" s="11" t="s">
        <v>4</v>
      </c>
      <c r="C205" s="3">
        <f t="shared" ref="C205:N205" si="48">C9+C23+C37+C51+C65+C79+C107+C121+C163</f>
        <v>222262.30738369015</v>
      </c>
      <c r="D205" s="3">
        <f t="shared" si="48"/>
        <v>10416449.240250094</v>
      </c>
      <c r="E205" s="3">
        <f t="shared" si="48"/>
        <v>7553830.4815260526</v>
      </c>
      <c r="F205" s="3">
        <f t="shared" si="48"/>
        <v>7412508.745262431</v>
      </c>
      <c r="G205" s="3">
        <f t="shared" si="48"/>
        <v>5685046.6107730782</v>
      </c>
      <c r="H205" s="3">
        <f t="shared" si="48"/>
        <v>5553071.6892832126</v>
      </c>
      <c r="I205" s="3">
        <f t="shared" si="48"/>
        <v>3571054.2912446084</v>
      </c>
      <c r="J205" s="3">
        <f t="shared" si="48"/>
        <v>6495291.1659152145</v>
      </c>
      <c r="K205" s="3">
        <f t="shared" si="48"/>
        <v>7398336.9026549514</v>
      </c>
      <c r="L205" s="96">
        <f t="shared" si="48"/>
        <v>8519527.6139726378</v>
      </c>
      <c r="M205" s="96">
        <f t="shared" si="48"/>
        <v>8769508.4452982247</v>
      </c>
      <c r="N205" s="96">
        <f t="shared" si="48"/>
        <v>30679731.154746551</v>
      </c>
      <c r="O205" s="70">
        <f t="shared" si="43"/>
        <v>102276618.64831075</v>
      </c>
    </row>
    <row r="206" spans="1:16" x14ac:dyDescent="0.25">
      <c r="A206" s="518"/>
      <c r="B206" s="11" t="s">
        <v>5</v>
      </c>
      <c r="C206" s="3">
        <f t="shared" ref="C206:N206" si="49">C10+C24+C38+C52+C66+C80+C108+C122+C164</f>
        <v>863.64521043818479</v>
      </c>
      <c r="D206" s="3">
        <f t="shared" si="49"/>
        <v>11163.865333517848</v>
      </c>
      <c r="E206" s="3">
        <f t="shared" si="49"/>
        <v>24844.661289321481</v>
      </c>
      <c r="F206" s="3">
        <f t="shared" si="49"/>
        <v>13275.989799019528</v>
      </c>
      <c r="G206" s="3">
        <f t="shared" si="49"/>
        <v>11178.741012503266</v>
      </c>
      <c r="H206" s="3">
        <f t="shared" si="49"/>
        <v>24835.856505423857</v>
      </c>
      <c r="I206" s="3">
        <f t="shared" si="49"/>
        <v>11856.461814651268</v>
      </c>
      <c r="J206" s="3">
        <f t="shared" si="49"/>
        <v>9416.2617311046815</v>
      </c>
      <c r="K206" s="3">
        <f t="shared" si="49"/>
        <v>16965.187991420426</v>
      </c>
      <c r="L206" s="96">
        <f t="shared" si="49"/>
        <v>14120.302374583363</v>
      </c>
      <c r="M206" s="96">
        <f t="shared" si="49"/>
        <v>15821.066620355969</v>
      </c>
      <c r="N206" s="96">
        <f t="shared" si="49"/>
        <v>25371.070312084277</v>
      </c>
      <c r="O206" s="70">
        <f t="shared" si="43"/>
        <v>179713.10999442413</v>
      </c>
    </row>
    <row r="207" spans="1:16" x14ac:dyDescent="0.25">
      <c r="A207" s="518"/>
      <c r="B207" s="11" t="s">
        <v>6</v>
      </c>
      <c r="C207" s="3">
        <f t="shared" ref="C207:N207" si="50">C11+C25+C39+C53+C67+C81+C109+C123+C165</f>
        <v>0</v>
      </c>
      <c r="D207" s="3">
        <f t="shared" si="50"/>
        <v>45162.7021484375</v>
      </c>
      <c r="E207" s="3">
        <f t="shared" si="50"/>
        <v>14369.95068359375</v>
      </c>
      <c r="F207" s="3">
        <f t="shared" si="50"/>
        <v>49268.40234375</v>
      </c>
      <c r="G207" s="3">
        <f t="shared" si="50"/>
        <v>104695.35498046875</v>
      </c>
      <c r="H207" s="3">
        <f t="shared" si="50"/>
        <v>229919.2109375</v>
      </c>
      <c r="I207" s="3">
        <f t="shared" si="50"/>
        <v>197073.609375</v>
      </c>
      <c r="J207" s="3">
        <f t="shared" si="50"/>
        <v>195020.75927734375</v>
      </c>
      <c r="K207" s="3">
        <f t="shared" si="50"/>
        <v>151910.9072265625</v>
      </c>
      <c r="L207" s="96">
        <f t="shared" si="50"/>
        <v>53374.1025390625</v>
      </c>
      <c r="M207" s="96">
        <f t="shared" si="50"/>
        <v>45162.7021484375</v>
      </c>
      <c r="N207" s="96">
        <f t="shared" si="50"/>
        <v>63638.35302734375</v>
      </c>
      <c r="O207" s="70">
        <f t="shared" si="43"/>
        <v>1149596.0546875</v>
      </c>
    </row>
    <row r="208" spans="1:16" x14ac:dyDescent="0.25">
      <c r="A208" s="518"/>
      <c r="B208" s="11" t="s">
        <v>7</v>
      </c>
      <c r="C208" s="3">
        <f t="shared" ref="C208:N208" si="51">C12+C26+C40+C54+C68+C82+C110+C124+C166</f>
        <v>0</v>
      </c>
      <c r="D208" s="3">
        <f t="shared" si="51"/>
        <v>78517.68505859375</v>
      </c>
      <c r="E208" s="3">
        <f t="shared" si="51"/>
        <v>149857.39135742188</v>
      </c>
      <c r="F208" s="3">
        <f t="shared" si="51"/>
        <v>173137.27587890625</v>
      </c>
      <c r="G208" s="3">
        <f t="shared" si="51"/>
        <v>134710.509765625</v>
      </c>
      <c r="H208" s="3">
        <f t="shared" si="51"/>
        <v>173348.18896484375</v>
      </c>
      <c r="I208" s="3">
        <f t="shared" si="51"/>
        <v>164096.06176757813</v>
      </c>
      <c r="J208" s="3">
        <f t="shared" si="51"/>
        <v>146915.92944335938</v>
      </c>
      <c r="K208" s="3">
        <f t="shared" si="51"/>
        <v>145574.0615234375</v>
      </c>
      <c r="L208" s="96">
        <f t="shared" si="51"/>
        <v>149476.462890625</v>
      </c>
      <c r="M208" s="96">
        <f t="shared" si="51"/>
        <v>102166.66748046875</v>
      </c>
      <c r="N208" s="96">
        <f t="shared" si="51"/>
        <v>130849.00610351563</v>
      </c>
      <c r="O208" s="70">
        <f t="shared" si="43"/>
        <v>1548649.240234375</v>
      </c>
    </row>
    <row r="209" spans="1:16" x14ac:dyDescent="0.25">
      <c r="A209" s="518"/>
      <c r="B209" s="11" t="s">
        <v>8</v>
      </c>
      <c r="C209" s="3">
        <f t="shared" ref="C209:N209" si="52">C13+C27+C41+C55+C69+C83+C111+C125+C167</f>
        <v>191332.81088292346</v>
      </c>
      <c r="D209" s="3">
        <f t="shared" si="52"/>
        <v>143437.97284952289</v>
      </c>
      <c r="E209" s="3">
        <f t="shared" si="52"/>
        <v>574808.76745692047</v>
      </c>
      <c r="F209" s="3">
        <f t="shared" si="52"/>
        <v>141691.05990214882</v>
      </c>
      <c r="G209" s="3">
        <f t="shared" si="52"/>
        <v>139806.79143347539</v>
      </c>
      <c r="H209" s="3">
        <f t="shared" si="52"/>
        <v>34285.483009973657</v>
      </c>
      <c r="I209" s="3">
        <f t="shared" si="52"/>
        <v>43798.453944710956</v>
      </c>
      <c r="J209" s="3">
        <f t="shared" si="52"/>
        <v>35049.882208602256</v>
      </c>
      <c r="K209" s="3">
        <f t="shared" si="52"/>
        <v>134283.37668629285</v>
      </c>
      <c r="L209" s="96">
        <f t="shared" si="52"/>
        <v>630975.84645160742</v>
      </c>
      <c r="M209" s="96">
        <f t="shared" si="52"/>
        <v>119065.69161296546</v>
      </c>
      <c r="N209" s="96">
        <f t="shared" si="52"/>
        <v>962532.50659143424</v>
      </c>
      <c r="O209" s="70">
        <f t="shared" si="43"/>
        <v>3151068.6430305783</v>
      </c>
    </row>
    <row r="210" spans="1:16" ht="15.75" thickBot="1" x14ac:dyDescent="0.3">
      <c r="A210" s="519"/>
      <c r="B210" s="187" t="s">
        <v>42</v>
      </c>
      <c r="C210" s="3">
        <f t="shared" ref="C210:N210" si="53">C14+C28+C42+C56+C70+C84+C112+C126+C168</f>
        <v>0</v>
      </c>
      <c r="D210" s="3">
        <f t="shared" si="53"/>
        <v>0</v>
      </c>
      <c r="E210" s="3">
        <f t="shared" si="53"/>
        <v>0</v>
      </c>
      <c r="F210" s="3">
        <f t="shared" si="53"/>
        <v>0</v>
      </c>
      <c r="G210" s="3">
        <f t="shared" si="53"/>
        <v>0</v>
      </c>
      <c r="H210" s="3">
        <f t="shared" si="53"/>
        <v>0</v>
      </c>
      <c r="I210" s="3">
        <f t="shared" si="53"/>
        <v>0</v>
      </c>
      <c r="J210" s="3">
        <f t="shared" si="53"/>
        <v>0</v>
      </c>
      <c r="K210" s="3">
        <f t="shared" si="53"/>
        <v>0</v>
      </c>
      <c r="L210" s="96">
        <f t="shared" si="53"/>
        <v>0</v>
      </c>
      <c r="M210" s="96">
        <f t="shared" si="53"/>
        <v>0</v>
      </c>
      <c r="N210" s="96">
        <f t="shared" si="53"/>
        <v>0</v>
      </c>
      <c r="O210" s="70">
        <f t="shared" si="43"/>
        <v>0</v>
      </c>
    </row>
    <row r="211" spans="1:16" ht="15.75" thickBot="1" x14ac:dyDescent="0.3">
      <c r="B211" s="188" t="s">
        <v>43</v>
      </c>
      <c r="C211" s="189">
        <f t="shared" ref="C211" si="54">SUM(C200:C210)</f>
        <v>4357477.1034727776</v>
      </c>
      <c r="D211" s="189">
        <f t="shared" ref="D211:M211" si="55">SUM(D200:D210)</f>
        <v>13031094.062553674</v>
      </c>
      <c r="E211" s="189">
        <f t="shared" si="55"/>
        <v>12027826.932463991</v>
      </c>
      <c r="F211" s="189">
        <f t="shared" si="55"/>
        <v>10465834.161869565</v>
      </c>
      <c r="G211" s="189">
        <f t="shared" si="55"/>
        <v>9284541.5112301707</v>
      </c>
      <c r="H211" s="189">
        <f t="shared" si="55"/>
        <v>13506890.643735992</v>
      </c>
      <c r="I211" s="189">
        <f t="shared" si="55"/>
        <v>10167403.873899413</v>
      </c>
      <c r="J211" s="189">
        <f t="shared" si="55"/>
        <v>12295678.125037467</v>
      </c>
      <c r="K211" s="189">
        <f t="shared" si="55"/>
        <v>13370707.592076642</v>
      </c>
      <c r="L211" s="190">
        <f t="shared" si="55"/>
        <v>14006483.431471784</v>
      </c>
      <c r="M211" s="190">
        <f t="shared" si="55"/>
        <v>12963673.88841508</v>
      </c>
      <c r="N211" s="372">
        <f t="shared" ref="N211" si="56">SUM(N200:N210)</f>
        <v>40676012.459888332</v>
      </c>
      <c r="O211" s="73">
        <f t="shared" si="43"/>
        <v>166153623.78611487</v>
      </c>
    </row>
    <row r="212" spans="1:16" ht="15.75" thickBot="1" x14ac:dyDescent="0.3">
      <c r="O212" s="311" t="s">
        <v>183</v>
      </c>
      <c r="P212" s="316">
        <f>SUM(C4:N14,C18:N28,C32:N42,C46:N56,C60:N70,C74:N84,C102:N112,C116:N126,C158:N168)</f>
        <v>166153623.7861149</v>
      </c>
    </row>
    <row r="213" spans="1:16" ht="21.75" thickBot="1" x14ac:dyDescent="0.4">
      <c r="A213" s="72"/>
      <c r="B213" s="184" t="s">
        <v>36</v>
      </c>
      <c r="C213" s="185">
        <f>C$3</f>
        <v>44197</v>
      </c>
      <c r="D213" s="185">
        <f t="shared" ref="D213:N213" si="57">D$3</f>
        <v>44228</v>
      </c>
      <c r="E213" s="185">
        <f t="shared" si="57"/>
        <v>44256</v>
      </c>
      <c r="F213" s="185">
        <f t="shared" si="57"/>
        <v>44287</v>
      </c>
      <c r="G213" s="185">
        <f t="shared" si="57"/>
        <v>44317</v>
      </c>
      <c r="H213" s="185">
        <f t="shared" si="57"/>
        <v>44348</v>
      </c>
      <c r="I213" s="185">
        <f t="shared" si="57"/>
        <v>44378</v>
      </c>
      <c r="J213" s="185">
        <f t="shared" si="57"/>
        <v>44409</v>
      </c>
      <c r="K213" s="185">
        <f t="shared" si="57"/>
        <v>44440</v>
      </c>
      <c r="L213" s="185">
        <f t="shared" si="57"/>
        <v>44470</v>
      </c>
      <c r="M213" s="185">
        <f t="shared" si="57"/>
        <v>44501</v>
      </c>
      <c r="N213" s="185" t="str">
        <f t="shared" si="57"/>
        <v>Dec-21 +</v>
      </c>
      <c r="O213" s="186" t="s">
        <v>34</v>
      </c>
    </row>
    <row r="214" spans="1:16" ht="15" customHeight="1" x14ac:dyDescent="0.25">
      <c r="A214" s="520" t="s">
        <v>173</v>
      </c>
      <c r="B214" s="11" t="s">
        <v>0</v>
      </c>
      <c r="C214" s="3">
        <f>C88+C130+C144+C172</f>
        <v>2537.6758575439453</v>
      </c>
      <c r="D214" s="3">
        <f t="shared" ref="D214:M214" si="58">D88+D130+D144+D172</f>
        <v>0</v>
      </c>
      <c r="E214" s="3">
        <f t="shared" si="58"/>
        <v>46469.675590515137</v>
      </c>
      <c r="F214" s="3">
        <f t="shared" si="58"/>
        <v>10608.18267250061</v>
      </c>
      <c r="G214" s="3">
        <f t="shared" si="58"/>
        <v>8006.9045352935791</v>
      </c>
      <c r="H214" s="3">
        <f t="shared" si="58"/>
        <v>36137.807459072355</v>
      </c>
      <c r="I214" s="3">
        <f t="shared" si="58"/>
        <v>22861.593306472343</v>
      </c>
      <c r="J214" s="3">
        <f t="shared" si="58"/>
        <v>24854.183052635133</v>
      </c>
      <c r="K214" s="3">
        <f t="shared" si="58"/>
        <v>26686.017385407904</v>
      </c>
      <c r="L214" s="96">
        <f t="shared" si="58"/>
        <v>33400.05762414512</v>
      </c>
      <c r="M214" s="96">
        <f t="shared" si="58"/>
        <v>41046.93362223103</v>
      </c>
      <c r="N214" s="96">
        <f t="shared" ref="N214" si="59">N88+N130+N144+N172</f>
        <v>106162.84890441541</v>
      </c>
      <c r="O214" s="70">
        <f t="shared" ref="O214:O225" si="60">SUM(C214:N214)</f>
        <v>358771.88001023256</v>
      </c>
      <c r="P214" s="193"/>
    </row>
    <row r="215" spans="1:16" x14ac:dyDescent="0.25">
      <c r="A215" s="521"/>
      <c r="B215" s="12" t="s">
        <v>1</v>
      </c>
      <c r="C215" s="3">
        <f t="shared" ref="C215:C225" si="61">C89+C131+C145+C173</f>
        <v>87188.597412109375</v>
      </c>
      <c r="D215" s="3">
        <f t="shared" ref="D215:M215" si="62">D89+D131+D145+D173</f>
        <v>21102.877319335938</v>
      </c>
      <c r="E215" s="3">
        <f t="shared" si="62"/>
        <v>35057.571318413604</v>
      </c>
      <c r="F215" s="3">
        <f t="shared" si="62"/>
        <v>39211.667178859461</v>
      </c>
      <c r="G215" s="3">
        <f t="shared" si="62"/>
        <v>26875.958317618104</v>
      </c>
      <c r="H215" s="3">
        <f t="shared" si="62"/>
        <v>94361.549869952505</v>
      </c>
      <c r="I215" s="3">
        <f t="shared" si="62"/>
        <v>262263.91579741734</v>
      </c>
      <c r="J215" s="3">
        <f t="shared" si="62"/>
        <v>104335.68817318717</v>
      </c>
      <c r="K215" s="3">
        <f t="shared" si="62"/>
        <v>163331.87876603191</v>
      </c>
      <c r="L215" s="96">
        <f t="shared" si="62"/>
        <v>105344.09823313099</v>
      </c>
      <c r="M215" s="96">
        <f t="shared" si="62"/>
        <v>102778.03010348341</v>
      </c>
      <c r="N215" s="96">
        <f t="shared" ref="N215" si="63">N89+N131+N145+N173</f>
        <v>130885.85616158324</v>
      </c>
      <c r="O215" s="70">
        <f t="shared" si="60"/>
        <v>1172737.6886511231</v>
      </c>
    </row>
    <row r="216" spans="1:16" x14ac:dyDescent="0.25">
      <c r="A216" s="521"/>
      <c r="B216" s="11" t="s">
        <v>2</v>
      </c>
      <c r="C216" s="3">
        <f t="shared" si="61"/>
        <v>0</v>
      </c>
      <c r="D216" s="3">
        <f t="shared" ref="D216:M216" si="64">D90+D132+D146+D174</f>
        <v>0</v>
      </c>
      <c r="E216" s="3">
        <f t="shared" si="64"/>
        <v>0</v>
      </c>
      <c r="F216" s="3">
        <f t="shared" si="64"/>
        <v>0</v>
      </c>
      <c r="G216" s="3">
        <f t="shared" si="64"/>
        <v>0</v>
      </c>
      <c r="H216" s="3">
        <f t="shared" si="64"/>
        <v>0</v>
      </c>
      <c r="I216" s="3">
        <f t="shared" si="64"/>
        <v>0</v>
      </c>
      <c r="J216" s="3">
        <f t="shared" si="64"/>
        <v>0</v>
      </c>
      <c r="K216" s="3">
        <f t="shared" si="64"/>
        <v>0</v>
      </c>
      <c r="L216" s="96">
        <f t="shared" si="64"/>
        <v>0</v>
      </c>
      <c r="M216" s="96">
        <f t="shared" si="64"/>
        <v>0</v>
      </c>
      <c r="N216" s="96">
        <f t="shared" ref="N216" si="65">N90+N132+N146+N174</f>
        <v>0</v>
      </c>
      <c r="O216" s="70">
        <f t="shared" si="60"/>
        <v>0</v>
      </c>
    </row>
    <row r="217" spans="1:16" x14ac:dyDescent="0.25">
      <c r="A217" s="521"/>
      <c r="B217" s="11" t="s">
        <v>9</v>
      </c>
      <c r="C217" s="3">
        <f t="shared" si="61"/>
        <v>423234.0771484375</v>
      </c>
      <c r="D217" s="3">
        <f t="shared" ref="D217:M217" si="66">D91+D133+D147+D175</f>
        <v>126628.14208984375</v>
      </c>
      <c r="E217" s="3">
        <f t="shared" si="66"/>
        <v>13106.177473379168</v>
      </c>
      <c r="F217" s="3">
        <f t="shared" si="66"/>
        <v>20609.899787758968</v>
      </c>
      <c r="G217" s="3">
        <f t="shared" si="66"/>
        <v>2718.0935439645809</v>
      </c>
      <c r="H217" s="3">
        <f t="shared" si="66"/>
        <v>433542.90599319094</v>
      </c>
      <c r="I217" s="3">
        <f t="shared" si="66"/>
        <v>847712.89833989274</v>
      </c>
      <c r="J217" s="3">
        <f t="shared" si="66"/>
        <v>16279.679258470753</v>
      </c>
      <c r="K217" s="3">
        <f t="shared" si="66"/>
        <v>486675.42122997995</v>
      </c>
      <c r="L217" s="96">
        <f t="shared" si="66"/>
        <v>148314.56299517263</v>
      </c>
      <c r="M217" s="96">
        <f t="shared" si="66"/>
        <v>413497.01303057937</v>
      </c>
      <c r="N217" s="96">
        <f t="shared" ref="N217" si="67">N91+N133+N147+N175</f>
        <v>524076.7865599675</v>
      </c>
      <c r="O217" s="70">
        <f t="shared" si="60"/>
        <v>3456395.6574506373</v>
      </c>
    </row>
    <row r="218" spans="1:16" x14ac:dyDescent="0.25">
      <c r="A218" s="521"/>
      <c r="B218" s="12" t="s">
        <v>3</v>
      </c>
      <c r="C218" s="3">
        <f t="shared" si="61"/>
        <v>0</v>
      </c>
      <c r="D218" s="3">
        <f t="shared" ref="D218:M218" si="68">D92+D134+D148+D176</f>
        <v>74252.758884429932</v>
      </c>
      <c r="E218" s="3">
        <f t="shared" si="68"/>
        <v>93711.124073143146</v>
      </c>
      <c r="F218" s="3">
        <f t="shared" si="68"/>
        <v>186523.99756802514</v>
      </c>
      <c r="G218" s="3">
        <f t="shared" si="68"/>
        <v>96806.724320622379</v>
      </c>
      <c r="H218" s="3">
        <f t="shared" si="68"/>
        <v>17142.577514448833</v>
      </c>
      <c r="I218" s="3">
        <f t="shared" si="68"/>
        <v>57405.780074308088</v>
      </c>
      <c r="J218" s="3">
        <f t="shared" si="68"/>
        <v>35407.923911140868</v>
      </c>
      <c r="K218" s="3">
        <f t="shared" si="68"/>
        <v>29769.093833367027</v>
      </c>
      <c r="L218" s="96">
        <f t="shared" si="68"/>
        <v>225040.80791711807</v>
      </c>
      <c r="M218" s="96">
        <f t="shared" si="68"/>
        <v>8546.5644942919407</v>
      </c>
      <c r="N218" s="96">
        <f t="shared" ref="N218" si="69">N92+N134+N148+N176</f>
        <v>329003.56648983882</v>
      </c>
      <c r="O218" s="70">
        <f t="shared" si="60"/>
        <v>1153610.9190807343</v>
      </c>
    </row>
    <row r="219" spans="1:16" x14ac:dyDescent="0.25">
      <c r="A219" s="521"/>
      <c r="B219" s="11" t="s">
        <v>4</v>
      </c>
      <c r="C219" s="3">
        <f t="shared" si="61"/>
        <v>10531.475563049316</v>
      </c>
      <c r="D219" s="3">
        <f t="shared" ref="D219:M219" si="70">D93+D135+D149+D177</f>
        <v>220713.6286277771</v>
      </c>
      <c r="E219" s="3">
        <f t="shared" si="70"/>
        <v>151945.40786361694</v>
      </c>
      <c r="F219" s="3">
        <f t="shared" si="70"/>
        <v>175769.95936584473</v>
      </c>
      <c r="G219" s="3">
        <f t="shared" si="70"/>
        <v>163961.50749778748</v>
      </c>
      <c r="H219" s="3">
        <f t="shared" si="70"/>
        <v>126286.42190609462</v>
      </c>
      <c r="I219" s="3">
        <f t="shared" si="70"/>
        <v>573764.4485036165</v>
      </c>
      <c r="J219" s="3">
        <f t="shared" si="70"/>
        <v>295404.6160181053</v>
      </c>
      <c r="K219" s="3">
        <f t="shared" si="70"/>
        <v>185332.45793220762</v>
      </c>
      <c r="L219" s="96">
        <f t="shared" si="70"/>
        <v>160988.93654813475</v>
      </c>
      <c r="M219" s="96">
        <f t="shared" si="70"/>
        <v>231367.59818312299</v>
      </c>
      <c r="N219" s="96">
        <f t="shared" ref="N219" si="71">N93+N135+N149+N177</f>
        <v>600272.40179452905</v>
      </c>
      <c r="O219" s="70">
        <f t="shared" si="60"/>
        <v>2896338.8598038866</v>
      </c>
    </row>
    <row r="220" spans="1:16" x14ac:dyDescent="0.25">
      <c r="A220" s="521"/>
      <c r="B220" s="11" t="s">
        <v>5</v>
      </c>
      <c r="C220" s="3">
        <f t="shared" si="61"/>
        <v>0</v>
      </c>
      <c r="D220" s="3">
        <f t="shared" ref="D220:M220" si="72">D94+D136+D150+D178</f>
        <v>0</v>
      </c>
      <c r="E220" s="3">
        <f t="shared" si="72"/>
        <v>5520.9597778320313</v>
      </c>
      <c r="F220" s="3">
        <f t="shared" si="72"/>
        <v>0</v>
      </c>
      <c r="G220" s="3">
        <f t="shared" si="72"/>
        <v>0</v>
      </c>
      <c r="H220" s="3">
        <f t="shared" si="72"/>
        <v>11629.97764409222</v>
      </c>
      <c r="I220" s="3">
        <f t="shared" si="72"/>
        <v>9134.046368876081</v>
      </c>
      <c r="J220" s="3">
        <f t="shared" si="72"/>
        <v>12601.420707765959</v>
      </c>
      <c r="K220" s="3">
        <f t="shared" si="72"/>
        <v>15028.692572046111</v>
      </c>
      <c r="L220" s="96">
        <f t="shared" si="72"/>
        <v>25634.676134142261</v>
      </c>
      <c r="M220" s="96">
        <f t="shared" si="72"/>
        <v>26759.465289285534</v>
      </c>
      <c r="N220" s="96">
        <f t="shared" ref="N220" si="73">N94+N136+N150+N178</f>
        <v>68860.65557730991</v>
      </c>
      <c r="O220" s="70">
        <f t="shared" si="60"/>
        <v>175169.89407135011</v>
      </c>
    </row>
    <row r="221" spans="1:16" x14ac:dyDescent="0.25">
      <c r="A221" s="521"/>
      <c r="B221" s="11" t="s">
        <v>6</v>
      </c>
      <c r="C221" s="3">
        <f t="shared" si="61"/>
        <v>0</v>
      </c>
      <c r="D221" s="3">
        <f t="shared" ref="D221:M221" si="74">D95+D137+D151+D179</f>
        <v>0</v>
      </c>
      <c r="E221" s="3">
        <f t="shared" si="74"/>
        <v>0</v>
      </c>
      <c r="F221" s="3">
        <f t="shared" si="74"/>
        <v>0</v>
      </c>
      <c r="G221" s="3">
        <f t="shared" si="74"/>
        <v>0</v>
      </c>
      <c r="H221" s="3">
        <f t="shared" si="74"/>
        <v>0</v>
      </c>
      <c r="I221" s="3">
        <f t="shared" si="74"/>
        <v>0</v>
      </c>
      <c r="J221" s="3">
        <f t="shared" si="74"/>
        <v>0</v>
      </c>
      <c r="K221" s="3">
        <f t="shared" si="74"/>
        <v>0</v>
      </c>
      <c r="L221" s="96">
        <f t="shared" si="74"/>
        <v>0</v>
      </c>
      <c r="M221" s="96">
        <f t="shared" si="74"/>
        <v>0</v>
      </c>
      <c r="N221" s="96">
        <f t="shared" ref="N221" si="75">N95+N137+N151+N179</f>
        <v>0</v>
      </c>
      <c r="O221" s="70">
        <f t="shared" si="60"/>
        <v>0</v>
      </c>
    </row>
    <row r="222" spans="1:16" x14ac:dyDescent="0.25">
      <c r="A222" s="521"/>
      <c r="B222" s="11" t="s">
        <v>7</v>
      </c>
      <c r="C222" s="3">
        <f t="shared" si="61"/>
        <v>0</v>
      </c>
      <c r="D222" s="3">
        <f t="shared" ref="D222:M222" si="76">D96+D138+D152+D180</f>
        <v>0</v>
      </c>
      <c r="E222" s="3">
        <f t="shared" si="76"/>
        <v>0</v>
      </c>
      <c r="F222" s="3">
        <f t="shared" si="76"/>
        <v>0</v>
      </c>
      <c r="G222" s="3">
        <f t="shared" si="76"/>
        <v>0</v>
      </c>
      <c r="H222" s="3">
        <f t="shared" si="76"/>
        <v>0</v>
      </c>
      <c r="I222" s="3">
        <f t="shared" si="76"/>
        <v>0</v>
      </c>
      <c r="J222" s="3">
        <f t="shared" si="76"/>
        <v>6758.89013671875</v>
      </c>
      <c r="K222" s="3">
        <f t="shared" si="76"/>
        <v>0</v>
      </c>
      <c r="L222" s="96">
        <f t="shared" si="76"/>
        <v>0</v>
      </c>
      <c r="M222" s="96">
        <f t="shared" si="76"/>
        <v>24227.873657226563</v>
      </c>
      <c r="N222" s="96">
        <f t="shared" ref="N222" si="77">N96+N138+N152+N180</f>
        <v>3952.622802734375</v>
      </c>
      <c r="O222" s="70">
        <f t="shared" si="60"/>
        <v>34939.386596679688</v>
      </c>
    </row>
    <row r="223" spans="1:16" x14ac:dyDescent="0.25">
      <c r="A223" s="521"/>
      <c r="B223" s="11" t="s">
        <v>8</v>
      </c>
      <c r="C223" s="3">
        <f t="shared" si="61"/>
        <v>0</v>
      </c>
      <c r="D223" s="3">
        <f t="shared" ref="D223:M223" si="78">D97+D139+D153+D181</f>
        <v>92482.386662006378</v>
      </c>
      <c r="E223" s="3">
        <f t="shared" si="78"/>
        <v>86043.455871682425</v>
      </c>
      <c r="F223" s="3">
        <f t="shared" si="78"/>
        <v>25906.66470111044</v>
      </c>
      <c r="G223" s="3">
        <f t="shared" si="78"/>
        <v>92721.413016319275</v>
      </c>
      <c r="H223" s="3">
        <f t="shared" si="78"/>
        <v>27649.645407060514</v>
      </c>
      <c r="I223" s="3">
        <f t="shared" si="78"/>
        <v>389312.96643711277</v>
      </c>
      <c r="J223" s="3">
        <f t="shared" si="78"/>
        <v>38731.674248012132</v>
      </c>
      <c r="K223" s="3">
        <f t="shared" si="78"/>
        <v>46608.024693276348</v>
      </c>
      <c r="L223" s="96">
        <f t="shared" si="78"/>
        <v>82433.847731677903</v>
      </c>
      <c r="M223" s="96">
        <f t="shared" si="78"/>
        <v>109385.21531763599</v>
      </c>
      <c r="N223" s="96">
        <f t="shared" ref="N223" si="79">N97+N139+N153+N181</f>
        <v>224685.64082354488</v>
      </c>
      <c r="O223" s="70">
        <f t="shared" si="60"/>
        <v>1215960.9349094392</v>
      </c>
    </row>
    <row r="224" spans="1:16" ht="15.75" thickBot="1" x14ac:dyDescent="0.3">
      <c r="A224" s="522"/>
      <c r="B224" s="187" t="s">
        <v>42</v>
      </c>
      <c r="C224" s="3">
        <f t="shared" si="61"/>
        <v>0</v>
      </c>
      <c r="D224" s="3">
        <f t="shared" ref="D224:M224" si="80">D98+D140+D154+D182</f>
        <v>0</v>
      </c>
      <c r="E224" s="3">
        <f t="shared" si="80"/>
        <v>0</v>
      </c>
      <c r="F224" s="3">
        <f t="shared" si="80"/>
        <v>0</v>
      </c>
      <c r="G224" s="3">
        <f t="shared" si="80"/>
        <v>0</v>
      </c>
      <c r="H224" s="3">
        <f t="shared" si="80"/>
        <v>0</v>
      </c>
      <c r="I224" s="3">
        <f t="shared" si="80"/>
        <v>0</v>
      </c>
      <c r="J224" s="3">
        <f t="shared" si="80"/>
        <v>0</v>
      </c>
      <c r="K224" s="3">
        <f t="shared" si="80"/>
        <v>0</v>
      </c>
      <c r="L224" s="96">
        <f t="shared" si="80"/>
        <v>0</v>
      </c>
      <c r="M224" s="96">
        <f t="shared" si="80"/>
        <v>0</v>
      </c>
      <c r="N224" s="96">
        <f t="shared" ref="N224" si="81">N98+N140+N154+N182</f>
        <v>0</v>
      </c>
      <c r="O224" s="70">
        <f t="shared" si="60"/>
        <v>0</v>
      </c>
    </row>
    <row r="225" spans="1:16" ht="15.75" thickBot="1" x14ac:dyDescent="0.3">
      <c r="B225" s="188" t="s">
        <v>43</v>
      </c>
      <c r="C225" s="3">
        <f t="shared" si="61"/>
        <v>523491.82598114014</v>
      </c>
      <c r="D225" s="189">
        <f t="shared" ref="D225:M225" si="82">SUM(D214:D224)</f>
        <v>535179.7935833931</v>
      </c>
      <c r="E225" s="189">
        <f t="shared" si="82"/>
        <v>431854.37196858245</v>
      </c>
      <c r="F225" s="189">
        <f t="shared" si="82"/>
        <v>458630.37127409934</v>
      </c>
      <c r="G225" s="189">
        <f t="shared" si="82"/>
        <v>391090.6012316054</v>
      </c>
      <c r="H225" s="189">
        <f t="shared" si="82"/>
        <v>746750.88579391188</v>
      </c>
      <c r="I225" s="189">
        <f t="shared" si="82"/>
        <v>2162455.6488276958</v>
      </c>
      <c r="J225" s="189">
        <f t="shared" si="82"/>
        <v>534374.07550603605</v>
      </c>
      <c r="K225" s="189">
        <f t="shared" si="82"/>
        <v>953431.58641231677</v>
      </c>
      <c r="L225" s="190">
        <f t="shared" si="82"/>
        <v>781156.98718352173</v>
      </c>
      <c r="M225" s="190">
        <f t="shared" si="82"/>
        <v>957608.69369785686</v>
      </c>
      <c r="N225" s="372">
        <f t="shared" ref="N225" si="83">SUM(N214:N224)</f>
        <v>1987900.3791139233</v>
      </c>
      <c r="O225" s="73">
        <f t="shared" si="60"/>
        <v>10463925.220574085</v>
      </c>
      <c r="P225" s="316">
        <f>SUM(C88:N98,C130:N140,C144:N154,C172:N182)</f>
        <v>10463925.220574088</v>
      </c>
    </row>
    <row r="226" spans="1:16" ht="15.75" thickBot="1" x14ac:dyDescent="0.3">
      <c r="L226" s="526" t="s">
        <v>230</v>
      </c>
      <c r="M226" s="502"/>
      <c r="N226" s="503"/>
      <c r="O226" s="126">
        <f>O211+O225+O197</f>
        <v>176373679.00668895</v>
      </c>
      <c r="P226" s="316">
        <f>P212+P225+P198</f>
        <v>176373679.00668898</v>
      </c>
    </row>
    <row r="227" spans="1:16" x14ac:dyDescent="0.25">
      <c r="O227"/>
    </row>
    <row r="228" spans="1:16" s="195" customFormat="1" x14ac:dyDescent="0.25">
      <c r="A228" s="194"/>
      <c r="B228" s="283" t="s">
        <v>182</v>
      </c>
      <c r="C228" s="284"/>
      <c r="D228" s="284"/>
      <c r="E228" s="284"/>
      <c r="F228" s="284"/>
      <c r="G228" s="284"/>
      <c r="H228" s="284"/>
      <c r="I228" s="284"/>
      <c r="J228" s="284"/>
      <c r="K228" s="284"/>
      <c r="L228" s="284"/>
      <c r="M228" s="284"/>
      <c r="N228" s="284"/>
      <c r="O228" s="285"/>
    </row>
    <row r="229" spans="1:16" s="195" customFormat="1" x14ac:dyDescent="0.25">
      <c r="A229" s="194"/>
      <c r="B229" s="284" t="s">
        <v>0</v>
      </c>
      <c r="C229" s="286">
        <f>C200+C214+C186</f>
        <v>2537.6758575439453</v>
      </c>
      <c r="D229" s="286">
        <f t="shared" ref="D229:O229" si="84">D200+D214+D186</f>
        <v>1553.2036968572731</v>
      </c>
      <c r="E229" s="286">
        <f t="shared" si="84"/>
        <v>48022.879287372409</v>
      </c>
      <c r="F229" s="286">
        <f t="shared" si="84"/>
        <v>19927.40485364425</v>
      </c>
      <c r="G229" s="286">
        <f t="shared" si="84"/>
        <v>11113.311929008125</v>
      </c>
      <c r="H229" s="286">
        <f t="shared" si="84"/>
        <v>40797.418549644171</v>
      </c>
      <c r="I229" s="286">
        <f t="shared" si="84"/>
        <v>29074.408093901435</v>
      </c>
      <c r="J229" s="286">
        <f t="shared" si="84"/>
        <v>32620.201536921501</v>
      </c>
      <c r="K229" s="286">
        <f t="shared" si="84"/>
        <v>42218.054353980639</v>
      </c>
      <c r="L229" s="286">
        <f t="shared" si="84"/>
        <v>119171.17214586058</v>
      </c>
      <c r="M229" s="286">
        <f t="shared" si="84"/>
        <v>127372.21250280883</v>
      </c>
      <c r="N229" s="286">
        <f t="shared" si="84"/>
        <v>463447.66369184456</v>
      </c>
      <c r="O229" s="286">
        <f t="shared" si="84"/>
        <v>937855.60649938765</v>
      </c>
    </row>
    <row r="230" spans="1:16" s="195" customFormat="1" x14ac:dyDescent="0.25">
      <c r="A230" s="194"/>
      <c r="B230" s="284" t="s">
        <v>1</v>
      </c>
      <c r="C230" s="286">
        <f t="shared" ref="C230:O230" si="85">C201+C215+C187</f>
        <v>2748668.4933208395</v>
      </c>
      <c r="D230" s="286">
        <f t="shared" si="85"/>
        <v>1513257.0660641273</v>
      </c>
      <c r="E230" s="286">
        <f t="shared" si="85"/>
        <v>2279667.3984022425</v>
      </c>
      <c r="F230" s="286">
        <f t="shared" si="85"/>
        <v>1806091.9110692563</v>
      </c>
      <c r="G230" s="286">
        <f t="shared" si="85"/>
        <v>2152677.9776737606</v>
      </c>
      <c r="H230" s="286">
        <f t="shared" si="85"/>
        <v>5341780.2939796885</v>
      </c>
      <c r="I230" s="286">
        <f t="shared" si="85"/>
        <v>4527687.7300612433</v>
      </c>
      <c r="J230" s="286">
        <f t="shared" si="85"/>
        <v>3894750.3876932687</v>
      </c>
      <c r="K230" s="286">
        <f t="shared" si="85"/>
        <v>3804753.9292768301</v>
      </c>
      <c r="L230" s="286">
        <f t="shared" si="85"/>
        <v>3045021.1273780232</v>
      </c>
      <c r="M230" s="286">
        <f t="shared" si="85"/>
        <v>2454533.0128847915</v>
      </c>
      <c r="N230" s="286">
        <f t="shared" si="85"/>
        <v>5090330.4794262983</v>
      </c>
      <c r="O230" s="286">
        <f t="shared" si="85"/>
        <v>38659219.807230368</v>
      </c>
    </row>
    <row r="231" spans="1:16" s="195" customFormat="1" x14ac:dyDescent="0.25">
      <c r="A231" s="194"/>
      <c r="B231" s="284" t="s">
        <v>2</v>
      </c>
      <c r="C231" s="286">
        <f t="shared" ref="C231:O231" si="86">C202+C216+C188</f>
        <v>0</v>
      </c>
      <c r="D231" s="286">
        <f t="shared" si="86"/>
        <v>10742.86376953125</v>
      </c>
      <c r="E231" s="286">
        <f t="shared" si="86"/>
        <v>18416.337890625</v>
      </c>
      <c r="F231" s="286">
        <f t="shared" si="86"/>
        <v>13044.906005859375</v>
      </c>
      <c r="G231" s="286">
        <f t="shared" si="86"/>
        <v>13812.25341796875</v>
      </c>
      <c r="H231" s="286">
        <f t="shared" si="86"/>
        <v>24555.1171875</v>
      </c>
      <c r="I231" s="286">
        <f t="shared" si="86"/>
        <v>22253.074951171875</v>
      </c>
      <c r="J231" s="286">
        <f t="shared" si="86"/>
        <v>20718.380126953125</v>
      </c>
      <c r="K231" s="286">
        <f t="shared" si="86"/>
        <v>14579.600830078125</v>
      </c>
      <c r="L231" s="286">
        <f t="shared" si="86"/>
        <v>12277.55859375</v>
      </c>
      <c r="M231" s="286">
        <f t="shared" si="86"/>
        <v>22253.074951171875</v>
      </c>
      <c r="N231" s="286">
        <f t="shared" si="86"/>
        <v>14579.600830078125</v>
      </c>
      <c r="O231" s="286">
        <f t="shared" si="86"/>
        <v>187232.7685546875</v>
      </c>
    </row>
    <row r="232" spans="1:16" s="195" customFormat="1" x14ac:dyDescent="0.25">
      <c r="A232" s="194"/>
      <c r="B232" s="284" t="s">
        <v>9</v>
      </c>
      <c r="C232" s="286">
        <f t="shared" ref="C232:O232" si="87">C203+C217+C189</f>
        <v>1601006.8610124455</v>
      </c>
      <c r="D232" s="286">
        <f t="shared" si="87"/>
        <v>895758.55237656413</v>
      </c>
      <c r="E232" s="286">
        <f t="shared" si="87"/>
        <v>1348180.3722102859</v>
      </c>
      <c r="F232" s="286">
        <f t="shared" si="87"/>
        <v>736166.0182046002</v>
      </c>
      <c r="G232" s="286">
        <f t="shared" si="87"/>
        <v>954000.80297210056</v>
      </c>
      <c r="H232" s="286">
        <f t="shared" si="87"/>
        <v>2526075.7051100568</v>
      </c>
      <c r="I232" s="286">
        <f t="shared" si="87"/>
        <v>2654458.5181861976</v>
      </c>
      <c r="J232" s="286">
        <f t="shared" si="87"/>
        <v>1466627.4617562133</v>
      </c>
      <c r="K232" s="286">
        <f t="shared" si="87"/>
        <v>2189756.8636964299</v>
      </c>
      <c r="L232" s="286">
        <f t="shared" si="87"/>
        <v>1367646.136647928</v>
      </c>
      <c r="M232" s="286">
        <f t="shared" si="87"/>
        <v>1758406.7227725531</v>
      </c>
      <c r="N232" s="286">
        <f t="shared" si="87"/>
        <v>3591548.9906140133</v>
      </c>
      <c r="O232" s="286">
        <f t="shared" si="87"/>
        <v>21089633.005559389</v>
      </c>
    </row>
    <row r="233" spans="1:16" s="195" customFormat="1" x14ac:dyDescent="0.25">
      <c r="A233" s="194"/>
      <c r="B233" s="284" t="s">
        <v>3</v>
      </c>
      <c r="C233" s="286">
        <f t="shared" ref="C233:O233" si="88">C204+C218+C190</f>
        <v>103765.66022298779</v>
      </c>
      <c r="D233" s="286">
        <f t="shared" si="88"/>
        <v>137034.68930003681</v>
      </c>
      <c r="E233" s="286">
        <f t="shared" si="88"/>
        <v>204173.24081560565</v>
      </c>
      <c r="F233" s="286">
        <f t="shared" si="88"/>
        <v>357676.19575709396</v>
      </c>
      <c r="G233" s="286">
        <f t="shared" si="88"/>
        <v>211906.83798968041</v>
      </c>
      <c r="H233" s="286">
        <f t="shared" si="88"/>
        <v>26148.002882099463</v>
      </c>
      <c r="I233" s="286">
        <f t="shared" si="88"/>
        <v>66602.24467720979</v>
      </c>
      <c r="J233" s="286">
        <f t="shared" si="88"/>
        <v>119226.89520786525</v>
      </c>
      <c r="K233" s="286">
        <f t="shared" si="88"/>
        <v>178791.11905144516</v>
      </c>
      <c r="L233" s="286">
        <f t="shared" si="88"/>
        <v>606992.6352472743</v>
      </c>
      <c r="M233" s="286">
        <f t="shared" si="88"/>
        <v>115252.83339388738</v>
      </c>
      <c r="N233" s="286">
        <f t="shared" si="88"/>
        <v>744112.69266097236</v>
      </c>
      <c r="O233" s="286">
        <f t="shared" si="88"/>
        <v>2871683.0472061578</v>
      </c>
    </row>
    <row r="234" spans="1:16" s="195" customFormat="1" x14ac:dyDescent="0.25">
      <c r="A234" s="194"/>
      <c r="B234" s="284" t="s">
        <v>4</v>
      </c>
      <c r="C234" s="286">
        <f t="shared" ref="C234:O234" si="89">C205+C219+C191</f>
        <v>232793.78294673946</v>
      </c>
      <c r="D234" s="286">
        <f t="shared" si="89"/>
        <v>10637162.868877871</v>
      </c>
      <c r="E234" s="286">
        <f t="shared" si="89"/>
        <v>7705775.8893896695</v>
      </c>
      <c r="F234" s="286">
        <f t="shared" si="89"/>
        <v>7588278.7046282757</v>
      </c>
      <c r="G234" s="286">
        <f t="shared" si="89"/>
        <v>5849008.1182708656</v>
      </c>
      <c r="H234" s="286">
        <f t="shared" si="89"/>
        <v>5679358.1111893076</v>
      </c>
      <c r="I234" s="286">
        <f t="shared" si="89"/>
        <v>4144818.7397482246</v>
      </c>
      <c r="J234" s="286">
        <f t="shared" si="89"/>
        <v>6790695.7819333198</v>
      </c>
      <c r="K234" s="286">
        <f t="shared" si="89"/>
        <v>7583669.3605871592</v>
      </c>
      <c r="L234" s="286">
        <f t="shared" si="89"/>
        <v>8680516.5505207721</v>
      </c>
      <c r="M234" s="286">
        <f t="shared" si="89"/>
        <v>9000876.0434813481</v>
      </c>
      <c r="N234" s="286">
        <f t="shared" si="89"/>
        <v>31280003.556541082</v>
      </c>
      <c r="O234" s="286">
        <f t="shared" si="89"/>
        <v>105172957.50811464</v>
      </c>
    </row>
    <row r="235" spans="1:16" s="195" customFormat="1" x14ac:dyDescent="0.25">
      <c r="A235" s="194"/>
      <c r="B235" s="284" t="s">
        <v>5</v>
      </c>
      <c r="C235" s="286">
        <f t="shared" ref="C235:O235" si="90">C206+C220+C192</f>
        <v>863.64521043818479</v>
      </c>
      <c r="D235" s="286">
        <f t="shared" si="90"/>
        <v>11163.865333517848</v>
      </c>
      <c r="E235" s="286">
        <f t="shared" si="90"/>
        <v>30365.621067153512</v>
      </c>
      <c r="F235" s="286">
        <f t="shared" si="90"/>
        <v>13275.989799019528</v>
      </c>
      <c r="G235" s="286">
        <f t="shared" si="90"/>
        <v>11178.741012503266</v>
      </c>
      <c r="H235" s="286">
        <f t="shared" si="90"/>
        <v>36465.834149516078</v>
      </c>
      <c r="I235" s="286">
        <f t="shared" si="90"/>
        <v>20990.508183527349</v>
      </c>
      <c r="J235" s="286">
        <f t="shared" si="90"/>
        <v>22017.682438870641</v>
      </c>
      <c r="K235" s="286">
        <f t="shared" si="90"/>
        <v>31993.880563466537</v>
      </c>
      <c r="L235" s="286">
        <f t="shared" si="90"/>
        <v>39754.978508725624</v>
      </c>
      <c r="M235" s="286">
        <f t="shared" si="90"/>
        <v>42580.531909641504</v>
      </c>
      <c r="N235" s="286">
        <f t="shared" si="90"/>
        <v>94231.725889394191</v>
      </c>
      <c r="O235" s="286">
        <f t="shared" si="90"/>
        <v>354883.00406577426</v>
      </c>
    </row>
    <row r="236" spans="1:16" s="195" customFormat="1" x14ac:dyDescent="0.25">
      <c r="A236" s="194"/>
      <c r="B236" s="284" t="s">
        <v>6</v>
      </c>
      <c r="C236" s="286">
        <f t="shared" ref="C236:O236" si="91">C207+C221+C193</f>
        <v>0</v>
      </c>
      <c r="D236" s="286">
        <f t="shared" si="91"/>
        <v>45162.7021484375</v>
      </c>
      <c r="E236" s="286">
        <f t="shared" si="91"/>
        <v>14369.95068359375</v>
      </c>
      <c r="F236" s="286">
        <f t="shared" si="91"/>
        <v>49268.40234375</v>
      </c>
      <c r="G236" s="286">
        <f t="shared" si="91"/>
        <v>104695.35498046875</v>
      </c>
      <c r="H236" s="286">
        <f t="shared" si="91"/>
        <v>229919.2109375</v>
      </c>
      <c r="I236" s="286">
        <f t="shared" si="91"/>
        <v>197073.609375</v>
      </c>
      <c r="J236" s="286">
        <f t="shared" si="91"/>
        <v>195020.75927734375</v>
      </c>
      <c r="K236" s="286">
        <f t="shared" si="91"/>
        <v>151910.9072265625</v>
      </c>
      <c r="L236" s="286">
        <f t="shared" si="91"/>
        <v>53374.1025390625</v>
      </c>
      <c r="M236" s="286">
        <f t="shared" si="91"/>
        <v>45162.7021484375</v>
      </c>
      <c r="N236" s="286">
        <f t="shared" si="91"/>
        <v>63638.35302734375</v>
      </c>
      <c r="O236" s="286">
        <f t="shared" si="91"/>
        <v>1149596.0546875</v>
      </c>
    </row>
    <row r="237" spans="1:16" s="195" customFormat="1" x14ac:dyDescent="0.25">
      <c r="A237" s="194"/>
      <c r="B237" s="284" t="s">
        <v>7</v>
      </c>
      <c r="C237" s="286">
        <f t="shared" ref="C237:O237" si="92">C208+C222+C194</f>
        <v>0</v>
      </c>
      <c r="D237" s="286">
        <f t="shared" si="92"/>
        <v>78517.68505859375</v>
      </c>
      <c r="E237" s="286">
        <f t="shared" si="92"/>
        <v>149857.39135742188</v>
      </c>
      <c r="F237" s="286">
        <f t="shared" si="92"/>
        <v>173137.27587890625</v>
      </c>
      <c r="G237" s="286">
        <f t="shared" si="92"/>
        <v>134710.509765625</v>
      </c>
      <c r="H237" s="286">
        <f t="shared" si="92"/>
        <v>173348.18896484375</v>
      </c>
      <c r="I237" s="286">
        <f t="shared" si="92"/>
        <v>164096.06176757813</v>
      </c>
      <c r="J237" s="286">
        <f t="shared" si="92"/>
        <v>153674.81958007813</v>
      </c>
      <c r="K237" s="286">
        <f t="shared" si="92"/>
        <v>145574.0615234375</v>
      </c>
      <c r="L237" s="286">
        <f t="shared" si="92"/>
        <v>149476.462890625</v>
      </c>
      <c r="M237" s="286">
        <f t="shared" si="92"/>
        <v>126394.54113769531</v>
      </c>
      <c r="N237" s="286">
        <f t="shared" si="92"/>
        <v>134801.62890625</v>
      </c>
      <c r="O237" s="286">
        <f t="shared" si="92"/>
        <v>1583588.6268310547</v>
      </c>
    </row>
    <row r="238" spans="1:16" s="195" customFormat="1" x14ac:dyDescent="0.25">
      <c r="A238" s="194"/>
      <c r="B238" s="284" t="s">
        <v>8</v>
      </c>
      <c r="C238" s="286">
        <f t="shared" ref="C238:O238" si="93">C209+C223+C195</f>
        <v>191332.81088292346</v>
      </c>
      <c r="D238" s="286">
        <f t="shared" si="93"/>
        <v>235920.35951152927</v>
      </c>
      <c r="E238" s="286">
        <f t="shared" si="93"/>
        <v>660852.22332860285</v>
      </c>
      <c r="F238" s="286">
        <f t="shared" si="93"/>
        <v>167597.72460325927</v>
      </c>
      <c r="G238" s="286">
        <f t="shared" si="93"/>
        <v>232528.20444979466</v>
      </c>
      <c r="H238" s="286">
        <f t="shared" si="93"/>
        <v>61935.128417034168</v>
      </c>
      <c r="I238" s="286">
        <f t="shared" si="93"/>
        <v>433111.42038182373</v>
      </c>
      <c r="J238" s="286">
        <f t="shared" si="93"/>
        <v>73781.556456614388</v>
      </c>
      <c r="K238" s="286">
        <f t="shared" si="93"/>
        <v>180891.4013795692</v>
      </c>
      <c r="L238" s="286">
        <f t="shared" si="93"/>
        <v>713409.69418328535</v>
      </c>
      <c r="M238" s="286">
        <f t="shared" si="93"/>
        <v>228450.90693060146</v>
      </c>
      <c r="N238" s="286">
        <f t="shared" si="93"/>
        <v>1187218.1474149791</v>
      </c>
      <c r="O238" s="286">
        <f t="shared" si="93"/>
        <v>4367029.577940017</v>
      </c>
    </row>
    <row r="239" spans="1:16" s="195" customFormat="1" x14ac:dyDescent="0.25">
      <c r="A239" s="194"/>
      <c r="B239" s="284" t="s">
        <v>42</v>
      </c>
      <c r="C239" s="286">
        <f t="shared" ref="C239:O239" si="94">C210+C224+C196</f>
        <v>0</v>
      </c>
      <c r="D239" s="286">
        <f t="shared" si="94"/>
        <v>0</v>
      </c>
      <c r="E239" s="286">
        <f t="shared" si="94"/>
        <v>0</v>
      </c>
      <c r="F239" s="286">
        <f t="shared" si="94"/>
        <v>0</v>
      </c>
      <c r="G239" s="286">
        <f t="shared" si="94"/>
        <v>0</v>
      </c>
      <c r="H239" s="286">
        <f t="shared" si="94"/>
        <v>0</v>
      </c>
      <c r="I239" s="286">
        <f t="shared" si="94"/>
        <v>0</v>
      </c>
      <c r="J239" s="286">
        <f t="shared" si="94"/>
        <v>0</v>
      </c>
      <c r="K239" s="286">
        <f t="shared" si="94"/>
        <v>0</v>
      </c>
      <c r="L239" s="286">
        <f t="shared" si="94"/>
        <v>0</v>
      </c>
      <c r="M239" s="286">
        <f t="shared" si="94"/>
        <v>0</v>
      </c>
      <c r="N239" s="286">
        <f t="shared" si="94"/>
        <v>0</v>
      </c>
      <c r="O239" s="286">
        <f t="shared" si="94"/>
        <v>0</v>
      </c>
    </row>
    <row r="240" spans="1:16" s="195" customFormat="1" x14ac:dyDescent="0.25">
      <c r="A240" s="194"/>
      <c r="B240" s="284" t="s">
        <v>43</v>
      </c>
      <c r="C240" s="286">
        <f t="shared" ref="C240:O240" si="95">C211+C225+C197</f>
        <v>4880968.9294539178</v>
      </c>
      <c r="D240" s="286">
        <f t="shared" si="95"/>
        <v>13566273.856137067</v>
      </c>
      <c r="E240" s="286">
        <f t="shared" si="95"/>
        <v>12459681.304432573</v>
      </c>
      <c r="F240" s="286">
        <f t="shared" si="95"/>
        <v>10924464.533143664</v>
      </c>
      <c r="G240" s="286">
        <f t="shared" si="95"/>
        <v>9675632.1124617755</v>
      </c>
      <c r="H240" s="286">
        <f t="shared" si="95"/>
        <v>14140383.011367187</v>
      </c>
      <c r="I240" s="286">
        <f t="shared" si="95"/>
        <v>12260166.315425878</v>
      </c>
      <c r="J240" s="286">
        <f t="shared" si="95"/>
        <v>12769133.92600745</v>
      </c>
      <c r="K240" s="286">
        <f t="shared" si="95"/>
        <v>14324139.178488959</v>
      </c>
      <c r="L240" s="286">
        <f t="shared" si="95"/>
        <v>14787640.418655306</v>
      </c>
      <c r="M240" s="286">
        <f t="shared" si="95"/>
        <v>13921282.582112936</v>
      </c>
      <c r="N240" s="286">
        <f t="shared" si="95"/>
        <v>42663912.839002252</v>
      </c>
      <c r="O240" s="286">
        <f t="shared" si="95"/>
        <v>176373679.00668895</v>
      </c>
    </row>
    <row r="241" spans="1:15" s="195" customFormat="1" x14ac:dyDescent="0.25">
      <c r="A241" s="194"/>
      <c r="B241" s="284"/>
      <c r="C241" s="284"/>
      <c r="D241" s="284"/>
      <c r="E241" s="284"/>
      <c r="F241" s="284"/>
      <c r="G241" s="284"/>
      <c r="H241" s="284"/>
      <c r="I241" s="284"/>
      <c r="J241" s="284"/>
      <c r="K241" s="284"/>
      <c r="L241" s="284"/>
      <c r="M241" s="284"/>
      <c r="N241" s="284"/>
      <c r="O241" s="285"/>
    </row>
    <row r="242" spans="1:15" s="195" customFormat="1" x14ac:dyDescent="0.25">
      <c r="A242" s="194"/>
      <c r="B242" s="284"/>
      <c r="C242" s="284"/>
      <c r="D242" s="284"/>
      <c r="E242" s="284"/>
      <c r="F242" s="284"/>
      <c r="G242" s="284"/>
      <c r="H242" s="284"/>
      <c r="I242" s="284"/>
      <c r="J242" s="284"/>
      <c r="K242" s="284"/>
      <c r="L242" s="284"/>
      <c r="M242" s="284"/>
      <c r="N242" s="284" t="s">
        <v>183</v>
      </c>
      <c r="O242" s="282">
        <f>SUM(C4:N14,C18:N28,C32:N42,C46:N56,C60:N70,C74:N84,C88:N98,C102:N112,C116:N126,C130:N140,C144:N154,C158:N168,C172:N182,C186:N196)</f>
        <v>176373679.00668886</v>
      </c>
    </row>
    <row r="243" spans="1:15" x14ac:dyDescent="0.25">
      <c r="N243" s="284" t="s">
        <v>183</v>
      </c>
      <c r="O243" s="289" t="str">
        <f>IF(O226=O242,"ok","SUM ERROR")</f>
        <v>ok</v>
      </c>
    </row>
    <row r="245" spans="1:15" x14ac:dyDescent="0.25">
      <c r="L245" s="288"/>
      <c r="M245" s="288"/>
      <c r="N245" s="379" t="s">
        <v>228</v>
      </c>
      <c r="O245" s="378">
        <f>O240+O44</f>
        <v>214336869.57668895</v>
      </c>
    </row>
    <row r="246" spans="1:15" x14ac:dyDescent="0.25">
      <c r="N246" s="377" t="s">
        <v>229</v>
      </c>
      <c r="O246" s="316">
        <v>0</v>
      </c>
    </row>
    <row r="247" spans="1:15" ht="15" customHeight="1" x14ac:dyDescent="0.25">
      <c r="O247"/>
    </row>
    <row r="248" spans="1:15" x14ac:dyDescent="0.25">
      <c r="O248"/>
    </row>
    <row r="249" spans="1:15" x14ac:dyDescent="0.25">
      <c r="O249"/>
    </row>
    <row r="250" spans="1:15" x14ac:dyDescent="0.25">
      <c r="O250"/>
    </row>
    <row r="251" spans="1:15" x14ac:dyDescent="0.25">
      <c r="O251"/>
    </row>
    <row r="252" spans="1:15" x14ac:dyDescent="0.25">
      <c r="O252"/>
    </row>
    <row r="253" spans="1:15" x14ac:dyDescent="0.25">
      <c r="O253"/>
    </row>
    <row r="254" spans="1:15" x14ac:dyDescent="0.25">
      <c r="O254"/>
    </row>
    <row r="255" spans="1:15" x14ac:dyDescent="0.25">
      <c r="O255"/>
    </row>
    <row r="256" spans="1:15" x14ac:dyDescent="0.25">
      <c r="O256"/>
    </row>
    <row r="257" spans="15:15" x14ac:dyDescent="0.25">
      <c r="O257"/>
    </row>
    <row r="258" spans="15:15" x14ac:dyDescent="0.25">
      <c r="O258"/>
    </row>
    <row r="259" spans="15:15" x14ac:dyDescent="0.25">
      <c r="O259"/>
    </row>
    <row r="260" spans="15:15" x14ac:dyDescent="0.25">
      <c r="O260"/>
    </row>
    <row r="261" spans="15:15" x14ac:dyDescent="0.25">
      <c r="O261"/>
    </row>
    <row r="262" spans="15:15" x14ac:dyDescent="0.25">
      <c r="O262"/>
    </row>
    <row r="263" spans="15:15" x14ac:dyDescent="0.25">
      <c r="O263"/>
    </row>
  </sheetData>
  <mergeCells count="18">
    <mergeCell ref="A60:A70"/>
    <mergeCell ref="A88:A98"/>
    <mergeCell ref="A102:A112"/>
    <mergeCell ref="A116:A126"/>
    <mergeCell ref="A130:A140"/>
    <mergeCell ref="A74:A84"/>
    <mergeCell ref="C1:N1"/>
    <mergeCell ref="A4:A14"/>
    <mergeCell ref="A18:A28"/>
    <mergeCell ref="A32:A42"/>
    <mergeCell ref="A46:A56"/>
    <mergeCell ref="A200:A210"/>
    <mergeCell ref="A144:A154"/>
    <mergeCell ref="A158:A168"/>
    <mergeCell ref="A186:A196"/>
    <mergeCell ref="L226:N226"/>
    <mergeCell ref="A172:A182"/>
    <mergeCell ref="A214:A224"/>
  </mergeCells>
  <conditionalFormatting sqref="O243">
    <cfRule type="cellIs" dxfId="3" priority="1" operator="equal">
      <formula>"SUM ERROR"</formula>
    </cfRule>
  </conditionalFormatting>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1DAFA"/>
  </sheetPr>
  <dimension ref="A1:BL215"/>
  <sheetViews>
    <sheetView zoomScale="80" zoomScaleNormal="80" workbookViewId="0">
      <pane ySplit="1" topLeftCell="A2" activePane="bottomLeft" state="frozen"/>
      <selection activeCell="Q4" sqref="Q4"/>
      <selection pane="bottomLeft" activeCell="Q4" sqref="Q4:Q16"/>
    </sheetView>
  </sheetViews>
  <sheetFormatPr defaultRowHeight="15" x14ac:dyDescent="0.25"/>
  <cols>
    <col min="1" max="1" width="8.140625" style="74" customWidth="1"/>
    <col min="2" max="2" width="19.140625" bestFit="1" customWidth="1"/>
    <col min="3" max="3" width="12.5703125" bestFit="1" customWidth="1"/>
    <col min="4" max="5" width="12.5703125" customWidth="1"/>
    <col min="6" max="13" width="11.85546875" bestFit="1" customWidth="1"/>
    <col min="14" max="14" width="13" customWidth="1"/>
    <col min="15" max="15" width="14" bestFit="1" customWidth="1"/>
    <col min="16" max="16" width="13.42578125" customWidth="1"/>
    <col min="17" max="17" width="8.140625" customWidth="1"/>
    <col min="18" max="18" width="19.140625" customWidth="1"/>
    <col min="19" max="28" width="11.5703125" customWidth="1"/>
    <col min="29" max="29" width="12.85546875" customWidth="1"/>
    <col min="30" max="30" width="12" customWidth="1"/>
    <col min="31" max="31" width="13.42578125" customWidth="1"/>
    <col min="32" max="32" width="12.42578125" customWidth="1"/>
    <col min="33" max="33" width="8.140625" customWidth="1"/>
    <col min="34" max="34" width="19.140625" customWidth="1"/>
    <col min="35" max="35" width="11" customWidth="1"/>
    <col min="36" max="36" width="11.5703125" customWidth="1"/>
    <col min="37" max="37" width="10.5703125" customWidth="1"/>
    <col min="38" max="38" width="11.5703125" customWidth="1"/>
    <col min="39" max="39" width="10.5703125" customWidth="1"/>
    <col min="40" max="40" width="11.5703125" customWidth="1"/>
    <col min="41" max="41" width="10.5703125" customWidth="1"/>
    <col min="42" max="42" width="11.5703125" customWidth="1"/>
    <col min="43" max="43" width="10.5703125" customWidth="1"/>
    <col min="44" max="44" width="11.5703125" customWidth="1"/>
    <col min="45" max="45" width="11.28515625" customWidth="1"/>
    <col min="46" max="46" width="11.5703125" customWidth="1"/>
    <col min="47" max="47" width="12.5703125" customWidth="1"/>
    <col min="48" max="48" width="13.5703125" customWidth="1"/>
    <col min="49" max="49" width="9.85546875" customWidth="1"/>
    <col min="50" max="50" width="19.140625" customWidth="1"/>
    <col min="51" max="51" width="10" customWidth="1"/>
    <col min="52" max="52" width="9.42578125" customWidth="1"/>
    <col min="53" max="62" width="10.140625" customWidth="1"/>
    <col min="63" max="63" width="12.5703125" customWidth="1"/>
    <col min="64" max="64" width="11.42578125" customWidth="1"/>
  </cols>
  <sheetData>
    <row r="1" spans="1:64" ht="33" customHeight="1" x14ac:dyDescent="0.25">
      <c r="C1" s="536" t="s">
        <v>153</v>
      </c>
      <c r="D1" s="537"/>
      <c r="E1" s="537"/>
      <c r="F1" s="537"/>
      <c r="G1" s="537"/>
      <c r="H1" s="537"/>
      <c r="I1" s="537"/>
      <c r="J1" s="537"/>
      <c r="K1" s="537"/>
      <c r="L1" s="537"/>
      <c r="M1" s="537"/>
      <c r="N1" s="538"/>
      <c r="S1" s="527" t="s">
        <v>154</v>
      </c>
      <c r="T1" s="528"/>
      <c r="U1" s="528"/>
      <c r="V1" s="528"/>
      <c r="W1" s="528"/>
      <c r="X1" s="528"/>
      <c r="Y1" s="528"/>
      <c r="Z1" s="528"/>
      <c r="AA1" s="528"/>
      <c r="AB1" s="528"/>
      <c r="AC1" s="528"/>
      <c r="AD1" s="529"/>
      <c r="AI1" s="527" t="s">
        <v>155</v>
      </c>
      <c r="AJ1" s="528"/>
      <c r="AK1" s="528"/>
      <c r="AL1" s="528"/>
      <c r="AM1" s="528"/>
      <c r="AN1" s="528"/>
      <c r="AO1" s="528"/>
      <c r="AP1" s="528"/>
      <c r="AQ1" s="528"/>
      <c r="AR1" s="528"/>
      <c r="AS1" s="528"/>
      <c r="AT1" s="529"/>
      <c r="AY1" s="527" t="s">
        <v>156</v>
      </c>
      <c r="AZ1" s="528"/>
      <c r="BA1" s="528"/>
      <c r="BB1" s="528"/>
      <c r="BC1" s="528"/>
      <c r="BD1" s="528"/>
      <c r="BE1" s="528"/>
      <c r="BF1" s="528"/>
      <c r="BG1" s="528"/>
      <c r="BH1" s="528"/>
      <c r="BI1" s="528"/>
      <c r="BJ1" s="529"/>
      <c r="BL1" s="193"/>
    </row>
    <row r="2" spans="1:64" ht="6" customHeight="1" thickBot="1" x14ac:dyDescent="0.3">
      <c r="C2" s="81"/>
      <c r="D2" s="82"/>
      <c r="E2" s="82"/>
      <c r="F2" s="82"/>
      <c r="G2" s="82"/>
      <c r="H2" s="82"/>
      <c r="I2" s="82"/>
      <c r="J2" s="82"/>
      <c r="K2" s="82"/>
      <c r="L2" s="82"/>
      <c r="M2" s="82"/>
      <c r="N2" s="83"/>
      <c r="S2" s="81"/>
      <c r="T2" s="82"/>
      <c r="U2" s="82"/>
      <c r="V2" s="82"/>
      <c r="W2" s="82"/>
      <c r="X2" s="82"/>
      <c r="Y2" s="82"/>
      <c r="Z2" s="82"/>
      <c r="AA2" s="82"/>
      <c r="AB2" s="82"/>
      <c r="AC2" s="82"/>
      <c r="AD2" s="83"/>
      <c r="AI2" s="81"/>
      <c r="AJ2" s="82"/>
      <c r="AK2" s="82"/>
      <c r="AL2" s="82"/>
      <c r="AM2" s="82"/>
      <c r="AN2" s="82"/>
      <c r="AO2" s="82"/>
      <c r="AP2" s="82"/>
      <c r="AQ2" s="82"/>
      <c r="AR2" s="82"/>
      <c r="AS2" s="82"/>
      <c r="AT2" s="83"/>
      <c r="AY2" s="81"/>
      <c r="AZ2" s="82"/>
      <c r="BA2" s="82"/>
      <c r="BB2" s="82"/>
      <c r="BC2" s="82"/>
      <c r="BD2" s="82"/>
      <c r="BE2" s="82"/>
      <c r="BF2" s="82"/>
      <c r="BG2" s="82"/>
      <c r="BH2" s="82"/>
      <c r="BI2" s="82"/>
      <c r="BJ2" s="83"/>
    </row>
    <row r="3" spans="1:64" ht="15.75" thickBot="1" x14ac:dyDescent="0.3">
      <c r="B3" s="184" t="s">
        <v>36</v>
      </c>
      <c r="C3" s="185">
        <v>44197</v>
      </c>
      <c r="D3" s="185">
        <v>44228</v>
      </c>
      <c r="E3" s="185">
        <v>44256</v>
      </c>
      <c r="F3" s="185">
        <v>44287</v>
      </c>
      <c r="G3" s="185">
        <v>44317</v>
      </c>
      <c r="H3" s="185">
        <v>44348</v>
      </c>
      <c r="I3" s="185">
        <v>44378</v>
      </c>
      <c r="J3" s="185">
        <v>44409</v>
      </c>
      <c r="K3" s="185">
        <v>44440</v>
      </c>
      <c r="L3" s="185">
        <v>44470</v>
      </c>
      <c r="M3" s="185">
        <v>44501</v>
      </c>
      <c r="N3" s="185" t="s">
        <v>205</v>
      </c>
      <c r="O3" s="186" t="s">
        <v>34</v>
      </c>
      <c r="R3" s="184" t="s">
        <v>36</v>
      </c>
      <c r="S3" s="185">
        <f>C3</f>
        <v>44197</v>
      </c>
      <c r="T3" s="185">
        <f t="shared" ref="T3:AD3" si="0">D3</f>
        <v>44228</v>
      </c>
      <c r="U3" s="185">
        <f t="shared" si="0"/>
        <v>44256</v>
      </c>
      <c r="V3" s="185">
        <f t="shared" si="0"/>
        <v>44287</v>
      </c>
      <c r="W3" s="185">
        <f t="shared" si="0"/>
        <v>44317</v>
      </c>
      <c r="X3" s="185">
        <f t="shared" si="0"/>
        <v>44348</v>
      </c>
      <c r="Y3" s="185">
        <f t="shared" si="0"/>
        <v>44378</v>
      </c>
      <c r="Z3" s="185">
        <f t="shared" si="0"/>
        <v>44409</v>
      </c>
      <c r="AA3" s="185">
        <f t="shared" si="0"/>
        <v>44440</v>
      </c>
      <c r="AB3" s="185">
        <f t="shared" si="0"/>
        <v>44470</v>
      </c>
      <c r="AC3" s="185">
        <f t="shared" si="0"/>
        <v>44501</v>
      </c>
      <c r="AD3" s="185" t="str">
        <f t="shared" si="0"/>
        <v>Dec-21 +</v>
      </c>
      <c r="AE3" s="186" t="s">
        <v>34</v>
      </c>
      <c r="AH3" s="184" t="s">
        <v>36</v>
      </c>
      <c r="AI3" s="185">
        <f>C3</f>
        <v>44197</v>
      </c>
      <c r="AJ3" s="185">
        <f t="shared" ref="AJ3:AT3" si="1">D3</f>
        <v>44228</v>
      </c>
      <c r="AK3" s="185">
        <f t="shared" si="1"/>
        <v>44256</v>
      </c>
      <c r="AL3" s="185">
        <f t="shared" si="1"/>
        <v>44287</v>
      </c>
      <c r="AM3" s="185">
        <f t="shared" si="1"/>
        <v>44317</v>
      </c>
      <c r="AN3" s="185">
        <f t="shared" si="1"/>
        <v>44348</v>
      </c>
      <c r="AO3" s="185">
        <f t="shared" si="1"/>
        <v>44378</v>
      </c>
      <c r="AP3" s="185">
        <f t="shared" si="1"/>
        <v>44409</v>
      </c>
      <c r="AQ3" s="185">
        <f t="shared" si="1"/>
        <v>44440</v>
      </c>
      <c r="AR3" s="185">
        <f t="shared" si="1"/>
        <v>44470</v>
      </c>
      <c r="AS3" s="185">
        <f t="shared" si="1"/>
        <v>44501</v>
      </c>
      <c r="AT3" s="185" t="str">
        <f t="shared" si="1"/>
        <v>Dec-21 +</v>
      </c>
      <c r="AU3" s="186" t="s">
        <v>34</v>
      </c>
      <c r="AX3" s="184" t="s">
        <v>36</v>
      </c>
      <c r="AY3" s="185">
        <f>C3</f>
        <v>44197</v>
      </c>
      <c r="AZ3" s="185">
        <f t="shared" ref="AZ3:BJ3" si="2">D3</f>
        <v>44228</v>
      </c>
      <c r="BA3" s="185">
        <f t="shared" si="2"/>
        <v>44256</v>
      </c>
      <c r="BB3" s="185">
        <f t="shared" si="2"/>
        <v>44287</v>
      </c>
      <c r="BC3" s="185">
        <f t="shared" si="2"/>
        <v>44317</v>
      </c>
      <c r="BD3" s="185">
        <f t="shared" si="2"/>
        <v>44348</v>
      </c>
      <c r="BE3" s="185">
        <f t="shared" si="2"/>
        <v>44378</v>
      </c>
      <c r="BF3" s="185">
        <f t="shared" si="2"/>
        <v>44409</v>
      </c>
      <c r="BG3" s="185">
        <f t="shared" si="2"/>
        <v>44440</v>
      </c>
      <c r="BH3" s="185">
        <f t="shared" si="2"/>
        <v>44470</v>
      </c>
      <c r="BI3" s="185">
        <f t="shared" si="2"/>
        <v>44501</v>
      </c>
      <c r="BJ3" s="185" t="str">
        <f t="shared" si="2"/>
        <v>Dec-21 +</v>
      </c>
      <c r="BK3" s="186" t="s">
        <v>34</v>
      </c>
    </row>
    <row r="4" spans="1:64" ht="15" customHeight="1" x14ac:dyDescent="0.25">
      <c r="A4" s="530" t="s">
        <v>72</v>
      </c>
      <c r="B4" s="196" t="s">
        <v>64</v>
      </c>
      <c r="C4" s="3">
        <v>0</v>
      </c>
      <c r="D4" s="3">
        <v>0</v>
      </c>
      <c r="E4" s="3">
        <v>0</v>
      </c>
      <c r="F4" s="3">
        <v>0</v>
      </c>
      <c r="G4" s="3">
        <v>0</v>
      </c>
      <c r="H4" s="3">
        <v>0</v>
      </c>
      <c r="I4" s="3">
        <v>0</v>
      </c>
      <c r="J4" s="3">
        <v>0</v>
      </c>
      <c r="K4" s="3">
        <v>0</v>
      </c>
      <c r="L4" s="3">
        <v>0</v>
      </c>
      <c r="M4" s="3">
        <v>0</v>
      </c>
      <c r="N4" s="95">
        <v>0</v>
      </c>
      <c r="O4" s="70">
        <f t="shared" ref="O4:O17" si="3">SUM(C4:N4)</f>
        <v>0</v>
      </c>
      <c r="Q4" s="530" t="s">
        <v>72</v>
      </c>
      <c r="R4" s="196" t="s">
        <v>64</v>
      </c>
      <c r="S4" s="3">
        <v>0</v>
      </c>
      <c r="T4" s="3">
        <v>0</v>
      </c>
      <c r="U4" s="3">
        <v>0</v>
      </c>
      <c r="V4" s="3">
        <v>0</v>
      </c>
      <c r="W4" s="3">
        <v>0</v>
      </c>
      <c r="X4" s="3">
        <v>0</v>
      </c>
      <c r="Y4" s="3">
        <v>0</v>
      </c>
      <c r="Z4" s="3">
        <v>0</v>
      </c>
      <c r="AA4" s="3">
        <v>0</v>
      </c>
      <c r="AB4" s="3">
        <v>0</v>
      </c>
      <c r="AC4" s="3">
        <v>0</v>
      </c>
      <c r="AD4" s="95">
        <v>0</v>
      </c>
      <c r="AE4" s="70">
        <f t="shared" ref="AE4:AE17" si="4">SUM(S4:AD4)</f>
        <v>0</v>
      </c>
      <c r="AG4" s="530" t="s">
        <v>72</v>
      </c>
      <c r="AH4" s="196" t="s">
        <v>64</v>
      </c>
      <c r="AI4" s="3">
        <v>0</v>
      </c>
      <c r="AJ4" s="3">
        <v>0</v>
      </c>
      <c r="AK4" s="3">
        <v>0</v>
      </c>
      <c r="AL4" s="3">
        <v>0</v>
      </c>
      <c r="AM4" s="3">
        <v>0</v>
      </c>
      <c r="AN4" s="3">
        <v>0</v>
      </c>
      <c r="AO4" s="3">
        <v>0</v>
      </c>
      <c r="AP4" s="3">
        <v>0</v>
      </c>
      <c r="AQ4" s="3">
        <v>0</v>
      </c>
      <c r="AR4" s="3">
        <v>0</v>
      </c>
      <c r="AS4" s="3">
        <v>0</v>
      </c>
      <c r="AT4" s="95">
        <v>0</v>
      </c>
      <c r="AU4" s="70">
        <f t="shared" ref="AU4:AU17" si="5">SUM(AI4:AT4)</f>
        <v>0</v>
      </c>
      <c r="AW4" s="530" t="s">
        <v>72</v>
      </c>
      <c r="AX4" s="196" t="s">
        <v>64</v>
      </c>
      <c r="AY4" s="3">
        <v>0</v>
      </c>
      <c r="AZ4" s="3">
        <v>0</v>
      </c>
      <c r="BA4" s="3">
        <v>0</v>
      </c>
      <c r="BB4" s="3">
        <v>0</v>
      </c>
      <c r="BC4" s="3">
        <v>0</v>
      </c>
      <c r="BD4" s="3">
        <v>0</v>
      </c>
      <c r="BE4" s="3">
        <v>0</v>
      </c>
      <c r="BF4" s="3">
        <v>0</v>
      </c>
      <c r="BG4" s="3">
        <v>0</v>
      </c>
      <c r="BH4" s="3">
        <v>0</v>
      </c>
      <c r="BI4" s="3">
        <v>0</v>
      </c>
      <c r="BJ4" s="95">
        <v>0</v>
      </c>
      <c r="BK4" s="70">
        <f t="shared" ref="BK4:BK17" si="6">SUM(AY4:BJ4)</f>
        <v>0</v>
      </c>
      <c r="BL4" s="193"/>
    </row>
    <row r="5" spans="1:64" x14ac:dyDescent="0.25">
      <c r="A5" s="531"/>
      <c r="B5" s="196" t="s">
        <v>63</v>
      </c>
      <c r="C5" s="3">
        <v>0</v>
      </c>
      <c r="D5" s="3">
        <v>0</v>
      </c>
      <c r="E5" s="3">
        <v>0</v>
      </c>
      <c r="F5" s="3">
        <v>0</v>
      </c>
      <c r="G5" s="3">
        <v>0</v>
      </c>
      <c r="H5" s="3">
        <v>0</v>
      </c>
      <c r="I5" s="3">
        <v>0</v>
      </c>
      <c r="J5" s="3">
        <v>0</v>
      </c>
      <c r="K5" s="3">
        <v>0</v>
      </c>
      <c r="L5" s="3">
        <v>0</v>
      </c>
      <c r="M5" s="3">
        <v>0</v>
      </c>
      <c r="N5" s="95">
        <v>0</v>
      </c>
      <c r="O5" s="70">
        <f t="shared" si="3"/>
        <v>0</v>
      </c>
      <c r="Q5" s="531"/>
      <c r="R5" s="196" t="s">
        <v>63</v>
      </c>
      <c r="S5" s="3">
        <v>0</v>
      </c>
      <c r="T5" s="3">
        <v>0</v>
      </c>
      <c r="U5" s="3">
        <v>0</v>
      </c>
      <c r="V5" s="3">
        <v>0</v>
      </c>
      <c r="W5" s="3">
        <v>0</v>
      </c>
      <c r="X5" s="3">
        <v>0</v>
      </c>
      <c r="Y5" s="3">
        <v>0</v>
      </c>
      <c r="Z5" s="3">
        <v>0</v>
      </c>
      <c r="AA5" s="3">
        <v>0</v>
      </c>
      <c r="AB5" s="3">
        <v>0</v>
      </c>
      <c r="AC5" s="3">
        <v>0</v>
      </c>
      <c r="AD5" s="95">
        <v>0</v>
      </c>
      <c r="AE5" s="70">
        <f t="shared" si="4"/>
        <v>0</v>
      </c>
      <c r="AG5" s="531"/>
      <c r="AH5" s="196" t="s">
        <v>63</v>
      </c>
      <c r="AI5" s="3">
        <v>0</v>
      </c>
      <c r="AJ5" s="3">
        <v>0</v>
      </c>
      <c r="AK5" s="3">
        <v>0</v>
      </c>
      <c r="AL5" s="3">
        <v>0</v>
      </c>
      <c r="AM5" s="3">
        <v>0</v>
      </c>
      <c r="AN5" s="3">
        <v>0</v>
      </c>
      <c r="AO5" s="3">
        <v>0</v>
      </c>
      <c r="AP5" s="3">
        <v>0</v>
      </c>
      <c r="AQ5" s="3">
        <v>0</v>
      </c>
      <c r="AR5" s="3">
        <v>0</v>
      </c>
      <c r="AS5" s="3">
        <v>0</v>
      </c>
      <c r="AT5" s="95">
        <v>0</v>
      </c>
      <c r="AU5" s="70">
        <f t="shared" si="5"/>
        <v>0</v>
      </c>
      <c r="AW5" s="531"/>
      <c r="AX5" s="196" t="s">
        <v>63</v>
      </c>
      <c r="AY5" s="3">
        <v>0</v>
      </c>
      <c r="AZ5" s="3">
        <v>0</v>
      </c>
      <c r="BA5" s="3">
        <v>0</v>
      </c>
      <c r="BB5" s="3">
        <v>0</v>
      </c>
      <c r="BC5" s="3">
        <v>0</v>
      </c>
      <c r="BD5" s="3">
        <v>0</v>
      </c>
      <c r="BE5" s="3">
        <v>0</v>
      </c>
      <c r="BF5" s="3">
        <v>0</v>
      </c>
      <c r="BG5" s="3">
        <v>0</v>
      </c>
      <c r="BH5" s="3">
        <v>0</v>
      </c>
      <c r="BI5" s="3">
        <v>0</v>
      </c>
      <c r="BJ5" s="95">
        <v>0</v>
      </c>
      <c r="BK5" s="70">
        <f t="shared" si="6"/>
        <v>0</v>
      </c>
    </row>
    <row r="6" spans="1:64" x14ac:dyDescent="0.25">
      <c r="A6" s="531"/>
      <c r="B6" s="196" t="s">
        <v>62</v>
      </c>
      <c r="C6" s="3">
        <v>0</v>
      </c>
      <c r="D6" s="3">
        <v>0</v>
      </c>
      <c r="E6" s="3">
        <v>0</v>
      </c>
      <c r="F6" s="3">
        <v>0</v>
      </c>
      <c r="G6" s="3">
        <v>0</v>
      </c>
      <c r="H6" s="3">
        <v>0</v>
      </c>
      <c r="I6" s="3">
        <v>0</v>
      </c>
      <c r="J6" s="3">
        <v>0</v>
      </c>
      <c r="K6" s="3">
        <v>0</v>
      </c>
      <c r="L6" s="3">
        <v>0</v>
      </c>
      <c r="M6" s="3">
        <v>0</v>
      </c>
      <c r="N6" s="95">
        <v>0</v>
      </c>
      <c r="O6" s="70">
        <f t="shared" si="3"/>
        <v>0</v>
      </c>
      <c r="Q6" s="531"/>
      <c r="R6" s="196" t="s">
        <v>62</v>
      </c>
      <c r="S6" s="3">
        <v>0</v>
      </c>
      <c r="T6" s="3">
        <v>0</v>
      </c>
      <c r="U6" s="3">
        <v>0</v>
      </c>
      <c r="V6" s="3">
        <v>0</v>
      </c>
      <c r="W6" s="3">
        <v>0</v>
      </c>
      <c r="X6" s="3">
        <v>0</v>
      </c>
      <c r="Y6" s="3">
        <v>0</v>
      </c>
      <c r="Z6" s="3">
        <v>0</v>
      </c>
      <c r="AA6" s="3">
        <v>0</v>
      </c>
      <c r="AB6" s="3">
        <v>0</v>
      </c>
      <c r="AC6" s="3">
        <v>0</v>
      </c>
      <c r="AD6" s="95">
        <v>0</v>
      </c>
      <c r="AE6" s="70">
        <f t="shared" si="4"/>
        <v>0</v>
      </c>
      <c r="AG6" s="531"/>
      <c r="AH6" s="196" t="s">
        <v>62</v>
      </c>
      <c r="AI6" s="3">
        <v>0</v>
      </c>
      <c r="AJ6" s="3">
        <v>0</v>
      </c>
      <c r="AK6" s="3">
        <v>0</v>
      </c>
      <c r="AL6" s="3">
        <v>0</v>
      </c>
      <c r="AM6" s="3">
        <v>0</v>
      </c>
      <c r="AN6" s="3">
        <v>0</v>
      </c>
      <c r="AO6" s="3">
        <v>0</v>
      </c>
      <c r="AP6" s="3">
        <v>0</v>
      </c>
      <c r="AQ6" s="3">
        <v>0</v>
      </c>
      <c r="AR6" s="3">
        <v>0</v>
      </c>
      <c r="AS6" s="3">
        <v>0</v>
      </c>
      <c r="AT6" s="95">
        <v>0</v>
      </c>
      <c r="AU6" s="70">
        <f t="shared" si="5"/>
        <v>0</v>
      </c>
      <c r="AW6" s="531"/>
      <c r="AX6" s="196" t="s">
        <v>62</v>
      </c>
      <c r="AY6" s="3">
        <v>0</v>
      </c>
      <c r="AZ6" s="3">
        <v>0</v>
      </c>
      <c r="BA6" s="3">
        <v>0</v>
      </c>
      <c r="BB6" s="3">
        <v>0</v>
      </c>
      <c r="BC6" s="3">
        <v>0</v>
      </c>
      <c r="BD6" s="3">
        <v>0</v>
      </c>
      <c r="BE6" s="3">
        <v>0</v>
      </c>
      <c r="BF6" s="3">
        <v>0</v>
      </c>
      <c r="BG6" s="3">
        <v>0</v>
      </c>
      <c r="BH6" s="3">
        <v>0</v>
      </c>
      <c r="BI6" s="3">
        <v>0</v>
      </c>
      <c r="BJ6" s="95">
        <v>0</v>
      </c>
      <c r="BK6" s="70">
        <f t="shared" si="6"/>
        <v>0</v>
      </c>
    </row>
    <row r="7" spans="1:64" x14ac:dyDescent="0.25">
      <c r="A7" s="531"/>
      <c r="B7" s="196" t="s">
        <v>61</v>
      </c>
      <c r="C7" s="3">
        <v>0</v>
      </c>
      <c r="D7" s="3">
        <v>0</v>
      </c>
      <c r="E7" s="3">
        <v>0</v>
      </c>
      <c r="F7" s="3">
        <v>0</v>
      </c>
      <c r="G7" s="3">
        <v>0</v>
      </c>
      <c r="H7" s="3">
        <v>0</v>
      </c>
      <c r="I7" s="3">
        <v>0</v>
      </c>
      <c r="J7" s="3">
        <v>0</v>
      </c>
      <c r="K7" s="3">
        <v>0</v>
      </c>
      <c r="L7" s="3">
        <v>0</v>
      </c>
      <c r="M7" s="3">
        <v>0</v>
      </c>
      <c r="N7" s="95">
        <v>0</v>
      </c>
      <c r="O7" s="70">
        <f t="shared" si="3"/>
        <v>0</v>
      </c>
      <c r="Q7" s="531"/>
      <c r="R7" s="196" t="s">
        <v>61</v>
      </c>
      <c r="S7" s="3">
        <v>0</v>
      </c>
      <c r="T7" s="3">
        <v>0</v>
      </c>
      <c r="U7" s="3">
        <v>0</v>
      </c>
      <c r="V7" s="3">
        <v>0</v>
      </c>
      <c r="W7" s="3">
        <v>0</v>
      </c>
      <c r="X7" s="3">
        <v>0</v>
      </c>
      <c r="Y7" s="3">
        <v>0</v>
      </c>
      <c r="Z7" s="3">
        <v>0</v>
      </c>
      <c r="AA7" s="3">
        <v>0</v>
      </c>
      <c r="AB7" s="3">
        <v>0</v>
      </c>
      <c r="AC7" s="3">
        <v>0</v>
      </c>
      <c r="AD7" s="95">
        <v>0</v>
      </c>
      <c r="AE7" s="70">
        <f t="shared" si="4"/>
        <v>0</v>
      </c>
      <c r="AG7" s="531"/>
      <c r="AH7" s="196" t="s">
        <v>61</v>
      </c>
      <c r="AI7" s="3">
        <v>0</v>
      </c>
      <c r="AJ7" s="3">
        <v>0</v>
      </c>
      <c r="AK7" s="3">
        <v>0</v>
      </c>
      <c r="AL7" s="3">
        <v>0</v>
      </c>
      <c r="AM7" s="3">
        <v>0</v>
      </c>
      <c r="AN7" s="3">
        <v>0</v>
      </c>
      <c r="AO7" s="3">
        <v>0</v>
      </c>
      <c r="AP7" s="3">
        <v>0</v>
      </c>
      <c r="AQ7" s="3">
        <v>0</v>
      </c>
      <c r="AR7" s="3">
        <v>0</v>
      </c>
      <c r="AS7" s="3">
        <v>0</v>
      </c>
      <c r="AT7" s="95">
        <v>0</v>
      </c>
      <c r="AU7" s="70">
        <f t="shared" si="5"/>
        <v>0</v>
      </c>
      <c r="AW7" s="531"/>
      <c r="AX7" s="196" t="s">
        <v>61</v>
      </c>
      <c r="AY7" s="3">
        <v>0</v>
      </c>
      <c r="AZ7" s="3">
        <v>0</v>
      </c>
      <c r="BA7" s="3">
        <v>0</v>
      </c>
      <c r="BB7" s="3">
        <v>0</v>
      </c>
      <c r="BC7" s="3">
        <v>0</v>
      </c>
      <c r="BD7" s="3">
        <v>0</v>
      </c>
      <c r="BE7" s="3">
        <v>0</v>
      </c>
      <c r="BF7" s="3">
        <v>0</v>
      </c>
      <c r="BG7" s="3">
        <v>0</v>
      </c>
      <c r="BH7" s="3">
        <v>0</v>
      </c>
      <c r="BI7" s="3">
        <v>0</v>
      </c>
      <c r="BJ7" s="95">
        <v>0</v>
      </c>
      <c r="BK7" s="70">
        <f t="shared" si="6"/>
        <v>0</v>
      </c>
    </row>
    <row r="8" spans="1:64" x14ac:dyDescent="0.25">
      <c r="A8" s="531"/>
      <c r="B8" s="196" t="s">
        <v>60</v>
      </c>
      <c r="C8" s="3">
        <v>0</v>
      </c>
      <c r="D8" s="3">
        <v>0</v>
      </c>
      <c r="E8" s="3">
        <v>0</v>
      </c>
      <c r="F8" s="3">
        <v>0</v>
      </c>
      <c r="G8" s="3">
        <v>0</v>
      </c>
      <c r="H8" s="3">
        <v>0</v>
      </c>
      <c r="I8" s="3">
        <v>0</v>
      </c>
      <c r="J8" s="3">
        <v>0</v>
      </c>
      <c r="K8" s="3">
        <v>0</v>
      </c>
      <c r="L8" s="3">
        <v>0</v>
      </c>
      <c r="M8" s="3">
        <v>0</v>
      </c>
      <c r="N8" s="95">
        <v>0</v>
      </c>
      <c r="O8" s="70">
        <f t="shared" si="3"/>
        <v>0</v>
      </c>
      <c r="Q8" s="531"/>
      <c r="R8" s="196" t="s">
        <v>60</v>
      </c>
      <c r="S8" s="3">
        <v>0</v>
      </c>
      <c r="T8" s="3">
        <v>0</v>
      </c>
      <c r="U8" s="3">
        <v>0</v>
      </c>
      <c r="V8" s="3">
        <v>0</v>
      </c>
      <c r="W8" s="3">
        <v>0</v>
      </c>
      <c r="X8" s="3">
        <v>0</v>
      </c>
      <c r="Y8" s="3">
        <v>0</v>
      </c>
      <c r="Z8" s="3">
        <v>0</v>
      </c>
      <c r="AA8" s="3">
        <v>0</v>
      </c>
      <c r="AB8" s="3">
        <v>0</v>
      </c>
      <c r="AC8" s="3">
        <v>0</v>
      </c>
      <c r="AD8" s="95">
        <v>0</v>
      </c>
      <c r="AE8" s="70">
        <f t="shared" si="4"/>
        <v>0</v>
      </c>
      <c r="AG8" s="531"/>
      <c r="AH8" s="196" t="s">
        <v>60</v>
      </c>
      <c r="AI8" s="3">
        <v>0</v>
      </c>
      <c r="AJ8" s="3">
        <v>0</v>
      </c>
      <c r="AK8" s="3">
        <v>0</v>
      </c>
      <c r="AL8" s="3">
        <v>0</v>
      </c>
      <c r="AM8" s="3">
        <v>0</v>
      </c>
      <c r="AN8" s="3">
        <v>0</v>
      </c>
      <c r="AO8" s="3">
        <v>0</v>
      </c>
      <c r="AP8" s="3">
        <v>0</v>
      </c>
      <c r="AQ8" s="3">
        <v>0</v>
      </c>
      <c r="AR8" s="3">
        <v>0</v>
      </c>
      <c r="AS8" s="3">
        <v>0</v>
      </c>
      <c r="AT8" s="95">
        <v>0</v>
      </c>
      <c r="AU8" s="70">
        <f t="shared" si="5"/>
        <v>0</v>
      </c>
      <c r="AW8" s="531"/>
      <c r="AX8" s="196" t="s">
        <v>60</v>
      </c>
      <c r="AY8" s="3">
        <v>0</v>
      </c>
      <c r="AZ8" s="3">
        <v>0</v>
      </c>
      <c r="BA8" s="3">
        <v>0</v>
      </c>
      <c r="BB8" s="3">
        <v>0</v>
      </c>
      <c r="BC8" s="3">
        <v>0</v>
      </c>
      <c r="BD8" s="3">
        <v>0</v>
      </c>
      <c r="BE8" s="3">
        <v>0</v>
      </c>
      <c r="BF8" s="3">
        <v>0</v>
      </c>
      <c r="BG8" s="3">
        <v>0</v>
      </c>
      <c r="BH8" s="3">
        <v>0</v>
      </c>
      <c r="BI8" s="3">
        <v>0</v>
      </c>
      <c r="BJ8" s="95">
        <v>0</v>
      </c>
      <c r="BK8" s="70">
        <f t="shared" si="6"/>
        <v>0</v>
      </c>
    </row>
    <row r="9" spans="1:64" x14ac:dyDescent="0.25">
      <c r="A9" s="531"/>
      <c r="B9" s="196" t="s">
        <v>59</v>
      </c>
      <c r="C9" s="3">
        <v>0</v>
      </c>
      <c r="D9" s="3">
        <v>0</v>
      </c>
      <c r="E9" s="3">
        <v>0</v>
      </c>
      <c r="F9" s="3">
        <v>0</v>
      </c>
      <c r="G9" s="3">
        <v>0</v>
      </c>
      <c r="H9" s="3">
        <v>0</v>
      </c>
      <c r="I9" s="3">
        <v>0</v>
      </c>
      <c r="J9" s="3">
        <v>0</v>
      </c>
      <c r="K9" s="3">
        <v>0</v>
      </c>
      <c r="L9" s="3">
        <v>0</v>
      </c>
      <c r="M9" s="3">
        <v>0</v>
      </c>
      <c r="N9" s="95">
        <v>0</v>
      </c>
      <c r="O9" s="70">
        <f t="shared" si="3"/>
        <v>0</v>
      </c>
      <c r="Q9" s="531"/>
      <c r="R9" s="196" t="s">
        <v>59</v>
      </c>
      <c r="S9" s="3">
        <v>0</v>
      </c>
      <c r="T9" s="3">
        <v>0</v>
      </c>
      <c r="U9" s="3">
        <v>0</v>
      </c>
      <c r="V9" s="3">
        <v>0</v>
      </c>
      <c r="W9" s="3">
        <v>0</v>
      </c>
      <c r="X9" s="3">
        <v>0</v>
      </c>
      <c r="Y9" s="3">
        <v>0</v>
      </c>
      <c r="Z9" s="3">
        <v>0</v>
      </c>
      <c r="AA9" s="3">
        <v>0</v>
      </c>
      <c r="AB9" s="3">
        <v>0</v>
      </c>
      <c r="AC9" s="3">
        <v>0</v>
      </c>
      <c r="AD9" s="95">
        <v>0</v>
      </c>
      <c r="AE9" s="70">
        <f t="shared" si="4"/>
        <v>0</v>
      </c>
      <c r="AG9" s="531"/>
      <c r="AH9" s="196" t="s">
        <v>59</v>
      </c>
      <c r="AI9" s="3">
        <v>0</v>
      </c>
      <c r="AJ9" s="3">
        <v>0</v>
      </c>
      <c r="AK9" s="3">
        <v>0</v>
      </c>
      <c r="AL9" s="3">
        <v>0</v>
      </c>
      <c r="AM9" s="3">
        <v>0</v>
      </c>
      <c r="AN9" s="3">
        <v>0</v>
      </c>
      <c r="AO9" s="3">
        <v>0</v>
      </c>
      <c r="AP9" s="3">
        <v>0</v>
      </c>
      <c r="AQ9" s="3">
        <v>0</v>
      </c>
      <c r="AR9" s="3">
        <v>0</v>
      </c>
      <c r="AS9" s="3">
        <v>0</v>
      </c>
      <c r="AT9" s="95">
        <v>0</v>
      </c>
      <c r="AU9" s="70">
        <f t="shared" si="5"/>
        <v>0</v>
      </c>
      <c r="AW9" s="531"/>
      <c r="AX9" s="196" t="s">
        <v>59</v>
      </c>
      <c r="AY9" s="3">
        <v>0</v>
      </c>
      <c r="AZ9" s="3">
        <v>0</v>
      </c>
      <c r="BA9" s="3">
        <v>0</v>
      </c>
      <c r="BB9" s="3">
        <v>0</v>
      </c>
      <c r="BC9" s="3">
        <v>0</v>
      </c>
      <c r="BD9" s="3">
        <v>0</v>
      </c>
      <c r="BE9" s="3">
        <v>0</v>
      </c>
      <c r="BF9" s="3">
        <v>0</v>
      </c>
      <c r="BG9" s="3">
        <v>0</v>
      </c>
      <c r="BH9" s="3">
        <v>0</v>
      </c>
      <c r="BI9" s="3">
        <v>0</v>
      </c>
      <c r="BJ9" s="95">
        <v>0</v>
      </c>
      <c r="BK9" s="70">
        <f t="shared" si="6"/>
        <v>0</v>
      </c>
    </row>
    <row r="10" spans="1:64" x14ac:dyDescent="0.25">
      <c r="A10" s="531"/>
      <c r="B10" s="196" t="s">
        <v>58</v>
      </c>
      <c r="C10" s="3">
        <v>0</v>
      </c>
      <c r="D10" s="3">
        <v>0</v>
      </c>
      <c r="E10" s="3">
        <v>0</v>
      </c>
      <c r="F10" s="3">
        <v>0</v>
      </c>
      <c r="G10" s="3">
        <v>0</v>
      </c>
      <c r="H10" s="3">
        <v>0</v>
      </c>
      <c r="I10" s="3">
        <v>0</v>
      </c>
      <c r="J10" s="3">
        <v>0</v>
      </c>
      <c r="K10" s="3">
        <v>0</v>
      </c>
      <c r="L10" s="3">
        <v>0</v>
      </c>
      <c r="M10" s="3">
        <v>0</v>
      </c>
      <c r="N10" s="95">
        <v>0</v>
      </c>
      <c r="O10" s="70">
        <f t="shared" si="3"/>
        <v>0</v>
      </c>
      <c r="Q10" s="531"/>
      <c r="R10" s="196" t="s">
        <v>58</v>
      </c>
      <c r="S10" s="3">
        <v>0</v>
      </c>
      <c r="T10" s="3">
        <v>0</v>
      </c>
      <c r="U10" s="3">
        <v>0</v>
      </c>
      <c r="V10" s="3">
        <v>0</v>
      </c>
      <c r="W10" s="3">
        <v>0</v>
      </c>
      <c r="X10" s="3">
        <v>0</v>
      </c>
      <c r="Y10" s="3">
        <v>0</v>
      </c>
      <c r="Z10" s="3">
        <v>0</v>
      </c>
      <c r="AA10" s="3">
        <v>0</v>
      </c>
      <c r="AB10" s="3">
        <v>0</v>
      </c>
      <c r="AC10" s="3">
        <v>0</v>
      </c>
      <c r="AD10" s="95">
        <v>0</v>
      </c>
      <c r="AE10" s="70">
        <f t="shared" si="4"/>
        <v>0</v>
      </c>
      <c r="AG10" s="531"/>
      <c r="AH10" s="196" t="s">
        <v>58</v>
      </c>
      <c r="AI10" s="3">
        <v>0</v>
      </c>
      <c r="AJ10" s="3">
        <v>0</v>
      </c>
      <c r="AK10" s="3">
        <v>0</v>
      </c>
      <c r="AL10" s="3">
        <v>0</v>
      </c>
      <c r="AM10" s="3">
        <v>0</v>
      </c>
      <c r="AN10" s="3">
        <v>0</v>
      </c>
      <c r="AO10" s="3">
        <v>0</v>
      </c>
      <c r="AP10" s="3">
        <v>0</v>
      </c>
      <c r="AQ10" s="3">
        <v>0</v>
      </c>
      <c r="AR10" s="3">
        <v>0</v>
      </c>
      <c r="AS10" s="3">
        <v>0</v>
      </c>
      <c r="AT10" s="95">
        <v>0</v>
      </c>
      <c r="AU10" s="70">
        <f t="shared" si="5"/>
        <v>0</v>
      </c>
      <c r="AW10" s="531"/>
      <c r="AX10" s="196" t="s">
        <v>58</v>
      </c>
      <c r="AY10" s="3">
        <v>0</v>
      </c>
      <c r="AZ10" s="3">
        <v>0</v>
      </c>
      <c r="BA10" s="3">
        <v>0</v>
      </c>
      <c r="BB10" s="3">
        <v>0</v>
      </c>
      <c r="BC10" s="3">
        <v>0</v>
      </c>
      <c r="BD10" s="3">
        <v>0</v>
      </c>
      <c r="BE10" s="3">
        <v>0</v>
      </c>
      <c r="BF10" s="3">
        <v>0</v>
      </c>
      <c r="BG10" s="3">
        <v>0</v>
      </c>
      <c r="BH10" s="3">
        <v>0</v>
      </c>
      <c r="BI10" s="3">
        <v>0</v>
      </c>
      <c r="BJ10" s="95">
        <v>0</v>
      </c>
      <c r="BK10" s="70">
        <f t="shared" si="6"/>
        <v>0</v>
      </c>
    </row>
    <row r="11" spans="1:64" x14ac:dyDescent="0.25">
      <c r="A11" s="531"/>
      <c r="B11" s="196" t="s">
        <v>57</v>
      </c>
      <c r="C11" s="3">
        <v>0</v>
      </c>
      <c r="D11" s="3">
        <v>0</v>
      </c>
      <c r="E11" s="3">
        <v>0</v>
      </c>
      <c r="F11" s="3">
        <v>26074.294846599994</v>
      </c>
      <c r="G11" s="3">
        <v>42531.717227999994</v>
      </c>
      <c r="H11" s="3">
        <v>117657.80410384001</v>
      </c>
      <c r="I11" s="3">
        <v>0</v>
      </c>
      <c r="J11" s="3">
        <v>0</v>
      </c>
      <c r="K11" s="3">
        <v>37919.295414</v>
      </c>
      <c r="L11" s="3">
        <v>20329.424114999998</v>
      </c>
      <c r="M11" s="3">
        <v>0</v>
      </c>
      <c r="N11" s="95">
        <v>0</v>
      </c>
      <c r="O11" s="70">
        <f t="shared" si="3"/>
        <v>244512.53570743999</v>
      </c>
      <c r="Q11" s="531"/>
      <c r="R11" s="196" t="s">
        <v>57</v>
      </c>
      <c r="S11" s="3">
        <v>0</v>
      </c>
      <c r="T11" s="3">
        <v>0</v>
      </c>
      <c r="U11" s="3">
        <v>0</v>
      </c>
      <c r="V11" s="3">
        <v>0</v>
      </c>
      <c r="W11" s="3">
        <v>0</v>
      </c>
      <c r="X11" s="3">
        <v>0</v>
      </c>
      <c r="Y11" s="3">
        <v>45787.612590720011</v>
      </c>
      <c r="Z11" s="3">
        <v>0</v>
      </c>
      <c r="AA11" s="3">
        <v>73890.650433599978</v>
      </c>
      <c r="AB11" s="3">
        <v>107550.44800499998</v>
      </c>
      <c r="AC11" s="3">
        <v>0</v>
      </c>
      <c r="AD11" s="95">
        <v>0</v>
      </c>
      <c r="AE11" s="70">
        <f t="shared" si="4"/>
        <v>227228.71102931997</v>
      </c>
      <c r="AG11" s="531"/>
      <c r="AH11" s="196" t="s">
        <v>57</v>
      </c>
      <c r="AI11" s="3">
        <v>0</v>
      </c>
      <c r="AJ11" s="3">
        <v>0</v>
      </c>
      <c r="AK11" s="3">
        <v>0</v>
      </c>
      <c r="AL11" s="3">
        <v>0</v>
      </c>
      <c r="AM11" s="3">
        <v>0</v>
      </c>
      <c r="AN11" s="3">
        <v>0</v>
      </c>
      <c r="AO11" s="3">
        <v>0</v>
      </c>
      <c r="AP11" s="3">
        <v>0</v>
      </c>
      <c r="AQ11" s="3">
        <v>0</v>
      </c>
      <c r="AR11" s="3">
        <v>0</v>
      </c>
      <c r="AS11" s="3">
        <v>0</v>
      </c>
      <c r="AT11" s="95">
        <v>0</v>
      </c>
      <c r="AU11" s="70">
        <f t="shared" si="5"/>
        <v>0</v>
      </c>
      <c r="AW11" s="531"/>
      <c r="AX11" s="196" t="s">
        <v>57</v>
      </c>
      <c r="AY11" s="3">
        <v>0</v>
      </c>
      <c r="AZ11" s="3">
        <v>0</v>
      </c>
      <c r="BA11" s="3">
        <v>0</v>
      </c>
      <c r="BB11" s="3">
        <v>0</v>
      </c>
      <c r="BC11" s="3">
        <v>0</v>
      </c>
      <c r="BD11" s="3">
        <v>0</v>
      </c>
      <c r="BE11" s="3">
        <v>0</v>
      </c>
      <c r="BF11" s="3">
        <v>0</v>
      </c>
      <c r="BG11" s="3">
        <v>0</v>
      </c>
      <c r="BH11" s="3">
        <v>0</v>
      </c>
      <c r="BI11" s="3">
        <v>0</v>
      </c>
      <c r="BJ11" s="95">
        <v>0</v>
      </c>
      <c r="BK11" s="70">
        <f t="shared" si="6"/>
        <v>0</v>
      </c>
    </row>
    <row r="12" spans="1:64" x14ac:dyDescent="0.25">
      <c r="A12" s="531"/>
      <c r="B12" s="196" t="s">
        <v>56</v>
      </c>
      <c r="C12" s="3">
        <v>0</v>
      </c>
      <c r="D12" s="3">
        <v>0</v>
      </c>
      <c r="E12" s="3">
        <v>0</v>
      </c>
      <c r="F12" s="3">
        <v>0</v>
      </c>
      <c r="G12" s="3">
        <v>0</v>
      </c>
      <c r="H12" s="3">
        <v>0</v>
      </c>
      <c r="I12" s="3">
        <v>0</v>
      </c>
      <c r="J12" s="3">
        <v>0</v>
      </c>
      <c r="K12" s="3">
        <v>0</v>
      </c>
      <c r="L12" s="3">
        <v>0</v>
      </c>
      <c r="M12" s="3">
        <v>0</v>
      </c>
      <c r="N12" s="95">
        <v>0</v>
      </c>
      <c r="O12" s="70">
        <f t="shared" si="3"/>
        <v>0</v>
      </c>
      <c r="Q12" s="531"/>
      <c r="R12" s="196" t="s">
        <v>56</v>
      </c>
      <c r="S12" s="3">
        <v>0</v>
      </c>
      <c r="T12" s="3">
        <v>0</v>
      </c>
      <c r="U12" s="3">
        <v>0</v>
      </c>
      <c r="V12" s="3">
        <v>0</v>
      </c>
      <c r="W12" s="3">
        <v>0</v>
      </c>
      <c r="X12" s="3">
        <v>0</v>
      </c>
      <c r="Y12" s="3">
        <v>0</v>
      </c>
      <c r="Z12" s="3">
        <v>0</v>
      </c>
      <c r="AA12" s="3">
        <v>0</v>
      </c>
      <c r="AB12" s="3">
        <v>0</v>
      </c>
      <c r="AC12" s="3">
        <v>0</v>
      </c>
      <c r="AD12" s="95">
        <v>0</v>
      </c>
      <c r="AE12" s="70">
        <f t="shared" si="4"/>
        <v>0</v>
      </c>
      <c r="AG12" s="531"/>
      <c r="AH12" s="196" t="s">
        <v>56</v>
      </c>
      <c r="AI12" s="3">
        <v>0</v>
      </c>
      <c r="AJ12" s="3">
        <v>0</v>
      </c>
      <c r="AK12" s="3">
        <v>0</v>
      </c>
      <c r="AL12" s="3">
        <v>0</v>
      </c>
      <c r="AM12" s="3">
        <v>0</v>
      </c>
      <c r="AN12" s="3">
        <v>0</v>
      </c>
      <c r="AO12" s="3">
        <v>0</v>
      </c>
      <c r="AP12" s="3">
        <v>0</v>
      </c>
      <c r="AQ12" s="3">
        <v>0</v>
      </c>
      <c r="AR12" s="3">
        <v>0</v>
      </c>
      <c r="AS12" s="3">
        <v>0</v>
      </c>
      <c r="AT12" s="95">
        <v>0</v>
      </c>
      <c r="AU12" s="70">
        <f t="shared" si="5"/>
        <v>0</v>
      </c>
      <c r="AW12" s="531"/>
      <c r="AX12" s="196" t="s">
        <v>56</v>
      </c>
      <c r="AY12" s="3">
        <v>0</v>
      </c>
      <c r="AZ12" s="3">
        <v>0</v>
      </c>
      <c r="BA12" s="3">
        <v>0</v>
      </c>
      <c r="BB12" s="3">
        <v>0</v>
      </c>
      <c r="BC12" s="3">
        <v>0</v>
      </c>
      <c r="BD12" s="3">
        <v>0</v>
      </c>
      <c r="BE12" s="3">
        <v>0</v>
      </c>
      <c r="BF12" s="3">
        <v>0</v>
      </c>
      <c r="BG12" s="3">
        <v>0</v>
      </c>
      <c r="BH12" s="3">
        <v>0</v>
      </c>
      <c r="BI12" s="3">
        <v>0</v>
      </c>
      <c r="BJ12" s="95">
        <v>0</v>
      </c>
      <c r="BK12" s="70">
        <f t="shared" si="6"/>
        <v>0</v>
      </c>
    </row>
    <row r="13" spans="1:64" x14ac:dyDescent="0.25">
      <c r="A13" s="531"/>
      <c r="B13" s="196" t="s">
        <v>55</v>
      </c>
      <c r="C13" s="3">
        <v>0</v>
      </c>
      <c r="D13" s="3">
        <v>0</v>
      </c>
      <c r="E13" s="3">
        <v>0</v>
      </c>
      <c r="F13" s="3">
        <v>0</v>
      </c>
      <c r="G13" s="3">
        <v>0</v>
      </c>
      <c r="H13" s="3">
        <v>0</v>
      </c>
      <c r="I13" s="3">
        <v>0</v>
      </c>
      <c r="J13" s="3">
        <v>0</v>
      </c>
      <c r="K13" s="3">
        <v>0</v>
      </c>
      <c r="L13" s="3">
        <v>0</v>
      </c>
      <c r="M13" s="3">
        <v>0</v>
      </c>
      <c r="N13" s="95">
        <v>0</v>
      </c>
      <c r="O13" s="70">
        <f t="shared" si="3"/>
        <v>0</v>
      </c>
      <c r="Q13" s="531"/>
      <c r="R13" s="196" t="s">
        <v>55</v>
      </c>
      <c r="S13" s="3">
        <v>0</v>
      </c>
      <c r="T13" s="3">
        <v>0</v>
      </c>
      <c r="U13" s="3">
        <v>0</v>
      </c>
      <c r="V13" s="3">
        <v>0</v>
      </c>
      <c r="W13" s="3">
        <v>0</v>
      </c>
      <c r="X13" s="3">
        <v>0</v>
      </c>
      <c r="Y13" s="3">
        <v>0</v>
      </c>
      <c r="Z13" s="3">
        <v>0</v>
      </c>
      <c r="AA13" s="3">
        <v>0</v>
      </c>
      <c r="AB13" s="3">
        <v>0</v>
      </c>
      <c r="AC13" s="3">
        <v>0</v>
      </c>
      <c r="AD13" s="95">
        <v>0</v>
      </c>
      <c r="AE13" s="70">
        <f t="shared" si="4"/>
        <v>0</v>
      </c>
      <c r="AG13" s="531"/>
      <c r="AH13" s="196" t="s">
        <v>55</v>
      </c>
      <c r="AI13" s="3">
        <v>0</v>
      </c>
      <c r="AJ13" s="3">
        <v>0</v>
      </c>
      <c r="AK13" s="3">
        <v>0</v>
      </c>
      <c r="AL13" s="3">
        <v>0</v>
      </c>
      <c r="AM13" s="3">
        <v>0</v>
      </c>
      <c r="AN13" s="3">
        <v>0</v>
      </c>
      <c r="AO13" s="3">
        <v>0</v>
      </c>
      <c r="AP13" s="3">
        <v>0</v>
      </c>
      <c r="AQ13" s="3">
        <v>0</v>
      </c>
      <c r="AR13" s="3">
        <v>0</v>
      </c>
      <c r="AS13" s="3">
        <v>0</v>
      </c>
      <c r="AT13" s="95">
        <v>0</v>
      </c>
      <c r="AU13" s="70">
        <f t="shared" si="5"/>
        <v>0</v>
      </c>
      <c r="AW13" s="531"/>
      <c r="AX13" s="196" t="s">
        <v>55</v>
      </c>
      <c r="AY13" s="3">
        <v>0</v>
      </c>
      <c r="AZ13" s="3">
        <v>0</v>
      </c>
      <c r="BA13" s="3">
        <v>0</v>
      </c>
      <c r="BB13" s="3">
        <v>0</v>
      </c>
      <c r="BC13" s="3">
        <v>0</v>
      </c>
      <c r="BD13" s="3">
        <v>0</v>
      </c>
      <c r="BE13" s="3">
        <v>0</v>
      </c>
      <c r="BF13" s="3">
        <v>0</v>
      </c>
      <c r="BG13" s="3">
        <v>0</v>
      </c>
      <c r="BH13" s="3">
        <v>0</v>
      </c>
      <c r="BI13" s="3">
        <v>0</v>
      </c>
      <c r="BJ13" s="95">
        <v>0</v>
      </c>
      <c r="BK13" s="70">
        <f t="shared" si="6"/>
        <v>0</v>
      </c>
    </row>
    <row r="14" spans="1:64" x14ac:dyDescent="0.25">
      <c r="A14" s="531"/>
      <c r="B14" s="196" t="s">
        <v>54</v>
      </c>
      <c r="C14" s="3">
        <v>0</v>
      </c>
      <c r="D14" s="3">
        <v>0</v>
      </c>
      <c r="E14" s="3">
        <v>0</v>
      </c>
      <c r="F14" s="3">
        <v>0</v>
      </c>
      <c r="G14" s="3">
        <v>0</v>
      </c>
      <c r="H14" s="3">
        <v>0</v>
      </c>
      <c r="I14" s="3">
        <v>0</v>
      </c>
      <c r="J14" s="3">
        <v>0</v>
      </c>
      <c r="K14" s="3">
        <v>0</v>
      </c>
      <c r="L14" s="3">
        <v>0</v>
      </c>
      <c r="M14" s="3">
        <v>0</v>
      </c>
      <c r="N14" s="95">
        <v>0</v>
      </c>
      <c r="O14" s="70">
        <f t="shared" si="3"/>
        <v>0</v>
      </c>
      <c r="Q14" s="531"/>
      <c r="R14" s="196" t="s">
        <v>54</v>
      </c>
      <c r="S14" s="3">
        <v>0</v>
      </c>
      <c r="T14" s="3">
        <v>0</v>
      </c>
      <c r="U14" s="3">
        <v>0</v>
      </c>
      <c r="V14" s="3">
        <v>0</v>
      </c>
      <c r="W14" s="3">
        <v>0</v>
      </c>
      <c r="X14" s="3">
        <v>0</v>
      </c>
      <c r="Y14" s="3">
        <v>0</v>
      </c>
      <c r="Z14" s="3">
        <v>0</v>
      </c>
      <c r="AA14" s="3">
        <v>0</v>
      </c>
      <c r="AB14" s="3">
        <v>0</v>
      </c>
      <c r="AC14" s="3">
        <v>0</v>
      </c>
      <c r="AD14" s="95">
        <v>0</v>
      </c>
      <c r="AE14" s="70">
        <f t="shared" si="4"/>
        <v>0</v>
      </c>
      <c r="AG14" s="531"/>
      <c r="AH14" s="196" t="s">
        <v>54</v>
      </c>
      <c r="AI14" s="3">
        <v>0</v>
      </c>
      <c r="AJ14" s="3">
        <v>0</v>
      </c>
      <c r="AK14" s="3">
        <v>0</v>
      </c>
      <c r="AL14" s="3">
        <v>0</v>
      </c>
      <c r="AM14" s="3">
        <v>0</v>
      </c>
      <c r="AN14" s="3">
        <v>0</v>
      </c>
      <c r="AO14" s="3">
        <v>0</v>
      </c>
      <c r="AP14" s="3">
        <v>0</v>
      </c>
      <c r="AQ14" s="3">
        <v>0</v>
      </c>
      <c r="AR14" s="3">
        <v>0</v>
      </c>
      <c r="AS14" s="3">
        <v>0</v>
      </c>
      <c r="AT14" s="95">
        <v>0</v>
      </c>
      <c r="AU14" s="70">
        <f t="shared" si="5"/>
        <v>0</v>
      </c>
      <c r="AW14" s="531"/>
      <c r="AX14" s="196" t="s">
        <v>54</v>
      </c>
      <c r="AY14" s="3">
        <v>0</v>
      </c>
      <c r="AZ14" s="3">
        <v>0</v>
      </c>
      <c r="BA14" s="3">
        <v>0</v>
      </c>
      <c r="BB14" s="3">
        <v>0</v>
      </c>
      <c r="BC14" s="3">
        <v>0</v>
      </c>
      <c r="BD14" s="3">
        <v>0</v>
      </c>
      <c r="BE14" s="3">
        <v>0</v>
      </c>
      <c r="BF14" s="3">
        <v>0</v>
      </c>
      <c r="BG14" s="3">
        <v>0</v>
      </c>
      <c r="BH14" s="3">
        <v>0</v>
      </c>
      <c r="BI14" s="3">
        <v>0</v>
      </c>
      <c r="BJ14" s="95">
        <v>0</v>
      </c>
      <c r="BK14" s="70">
        <f t="shared" si="6"/>
        <v>0</v>
      </c>
    </row>
    <row r="15" spans="1:64" x14ac:dyDescent="0.25">
      <c r="A15" s="531"/>
      <c r="B15" s="196" t="s">
        <v>53</v>
      </c>
      <c r="C15" s="3">
        <v>0</v>
      </c>
      <c r="D15" s="3">
        <v>0</v>
      </c>
      <c r="E15" s="3">
        <v>0</v>
      </c>
      <c r="F15" s="3">
        <v>0</v>
      </c>
      <c r="G15" s="3">
        <v>0</v>
      </c>
      <c r="H15" s="3">
        <v>0</v>
      </c>
      <c r="I15" s="3">
        <v>0</v>
      </c>
      <c r="J15" s="3">
        <v>0</v>
      </c>
      <c r="K15" s="3">
        <v>0</v>
      </c>
      <c r="L15" s="3">
        <v>0</v>
      </c>
      <c r="M15" s="3">
        <v>0</v>
      </c>
      <c r="N15" s="95">
        <v>0</v>
      </c>
      <c r="O15" s="70">
        <f t="shared" si="3"/>
        <v>0</v>
      </c>
      <c r="Q15" s="531"/>
      <c r="R15" s="196" t="s">
        <v>53</v>
      </c>
      <c r="S15" s="3">
        <v>0</v>
      </c>
      <c r="T15" s="3">
        <v>0</v>
      </c>
      <c r="U15" s="3">
        <v>0</v>
      </c>
      <c r="V15" s="3">
        <v>0</v>
      </c>
      <c r="W15" s="3">
        <v>0</v>
      </c>
      <c r="X15" s="3">
        <v>0</v>
      </c>
      <c r="Y15" s="3">
        <v>0</v>
      </c>
      <c r="Z15" s="3">
        <v>0</v>
      </c>
      <c r="AA15" s="3">
        <v>0</v>
      </c>
      <c r="AB15" s="3">
        <v>0</v>
      </c>
      <c r="AC15" s="3">
        <v>0</v>
      </c>
      <c r="AD15" s="95">
        <v>0</v>
      </c>
      <c r="AE15" s="70">
        <f t="shared" si="4"/>
        <v>0</v>
      </c>
      <c r="AG15" s="531"/>
      <c r="AH15" s="196" t="s">
        <v>53</v>
      </c>
      <c r="AI15" s="3">
        <v>0</v>
      </c>
      <c r="AJ15" s="3">
        <v>0</v>
      </c>
      <c r="AK15" s="3">
        <v>0</v>
      </c>
      <c r="AL15" s="3">
        <v>0</v>
      </c>
      <c r="AM15" s="3">
        <v>0</v>
      </c>
      <c r="AN15" s="3">
        <v>0</v>
      </c>
      <c r="AO15" s="3">
        <v>0</v>
      </c>
      <c r="AP15" s="3">
        <v>0</v>
      </c>
      <c r="AQ15" s="3">
        <v>0</v>
      </c>
      <c r="AR15" s="3">
        <v>0</v>
      </c>
      <c r="AS15" s="3">
        <v>0</v>
      </c>
      <c r="AT15" s="95">
        <v>0</v>
      </c>
      <c r="AU15" s="70">
        <f t="shared" si="5"/>
        <v>0</v>
      </c>
      <c r="AW15" s="531"/>
      <c r="AX15" s="196" t="s">
        <v>53</v>
      </c>
      <c r="AY15" s="3">
        <v>0</v>
      </c>
      <c r="AZ15" s="3">
        <v>0</v>
      </c>
      <c r="BA15" s="3">
        <v>0</v>
      </c>
      <c r="BB15" s="3">
        <v>0</v>
      </c>
      <c r="BC15" s="3">
        <v>0</v>
      </c>
      <c r="BD15" s="3">
        <v>0</v>
      </c>
      <c r="BE15" s="3">
        <v>0</v>
      </c>
      <c r="BF15" s="3">
        <v>0</v>
      </c>
      <c r="BG15" s="3">
        <v>0</v>
      </c>
      <c r="BH15" s="3">
        <v>0</v>
      </c>
      <c r="BI15" s="3">
        <v>0</v>
      </c>
      <c r="BJ15" s="95">
        <v>0</v>
      </c>
      <c r="BK15" s="70">
        <f t="shared" si="6"/>
        <v>0</v>
      </c>
    </row>
    <row r="16" spans="1:64" ht="16.5" customHeight="1" thickBot="1" x14ac:dyDescent="0.3">
      <c r="A16" s="532"/>
      <c r="B16" s="196" t="s">
        <v>52</v>
      </c>
      <c r="C16" s="3">
        <v>0</v>
      </c>
      <c r="D16" s="3">
        <v>0</v>
      </c>
      <c r="E16" s="3">
        <v>0</v>
      </c>
      <c r="F16" s="3">
        <v>0</v>
      </c>
      <c r="G16" s="3">
        <v>0</v>
      </c>
      <c r="H16" s="3">
        <v>0</v>
      </c>
      <c r="I16" s="3">
        <v>0</v>
      </c>
      <c r="J16" s="3">
        <v>0</v>
      </c>
      <c r="K16" s="3">
        <v>0</v>
      </c>
      <c r="L16" s="3">
        <v>0</v>
      </c>
      <c r="M16" s="3">
        <v>0</v>
      </c>
      <c r="N16" s="95">
        <v>0</v>
      </c>
      <c r="O16" s="70">
        <f t="shared" si="3"/>
        <v>0</v>
      </c>
      <c r="Q16" s="532"/>
      <c r="R16" s="196" t="s">
        <v>52</v>
      </c>
      <c r="S16" s="3">
        <v>0</v>
      </c>
      <c r="T16" s="3">
        <v>0</v>
      </c>
      <c r="U16" s="3">
        <v>0</v>
      </c>
      <c r="V16" s="3">
        <v>0</v>
      </c>
      <c r="W16" s="3">
        <v>0</v>
      </c>
      <c r="X16" s="3">
        <v>0</v>
      </c>
      <c r="Y16" s="3">
        <v>0</v>
      </c>
      <c r="Z16" s="3">
        <v>0</v>
      </c>
      <c r="AA16" s="3">
        <v>0</v>
      </c>
      <c r="AB16" s="3">
        <v>0</v>
      </c>
      <c r="AC16" s="3">
        <v>0</v>
      </c>
      <c r="AD16" s="95">
        <v>0</v>
      </c>
      <c r="AE16" s="70">
        <f t="shared" si="4"/>
        <v>0</v>
      </c>
      <c r="AG16" s="532"/>
      <c r="AH16" s="196" t="s">
        <v>52</v>
      </c>
      <c r="AI16" s="3">
        <v>0</v>
      </c>
      <c r="AJ16" s="3">
        <v>0</v>
      </c>
      <c r="AK16" s="3">
        <v>0</v>
      </c>
      <c r="AL16" s="3">
        <v>0</v>
      </c>
      <c r="AM16" s="3">
        <v>0</v>
      </c>
      <c r="AN16" s="3">
        <v>0</v>
      </c>
      <c r="AO16" s="3">
        <v>0</v>
      </c>
      <c r="AP16" s="3">
        <v>0</v>
      </c>
      <c r="AQ16" s="3">
        <v>0</v>
      </c>
      <c r="AR16" s="3">
        <v>0</v>
      </c>
      <c r="AS16" s="3">
        <v>0</v>
      </c>
      <c r="AT16" s="95">
        <v>0</v>
      </c>
      <c r="AU16" s="70">
        <f t="shared" si="5"/>
        <v>0</v>
      </c>
      <c r="AW16" s="532"/>
      <c r="AX16" s="196" t="s">
        <v>52</v>
      </c>
      <c r="AY16" s="3">
        <v>0</v>
      </c>
      <c r="AZ16" s="3">
        <v>0</v>
      </c>
      <c r="BA16" s="3">
        <v>0</v>
      </c>
      <c r="BB16" s="3">
        <v>0</v>
      </c>
      <c r="BC16" s="3">
        <v>0</v>
      </c>
      <c r="BD16" s="3">
        <v>0</v>
      </c>
      <c r="BE16" s="3">
        <v>0</v>
      </c>
      <c r="BF16" s="3">
        <v>0</v>
      </c>
      <c r="BG16" s="3">
        <v>0</v>
      </c>
      <c r="BH16" s="3">
        <v>0</v>
      </c>
      <c r="BI16" s="3">
        <v>0</v>
      </c>
      <c r="BJ16" s="95">
        <v>0</v>
      </c>
      <c r="BK16" s="70">
        <f t="shared" si="6"/>
        <v>0</v>
      </c>
    </row>
    <row r="17" spans="1:64" ht="15.75" thickBot="1" x14ac:dyDescent="0.3">
      <c r="B17" s="197" t="s">
        <v>43</v>
      </c>
      <c r="C17" s="189">
        <f>SUM(C4:C16)</f>
        <v>0</v>
      </c>
      <c r="D17" s="189">
        <f t="shared" ref="D17:N17" si="7">SUM(D4:D16)</f>
        <v>0</v>
      </c>
      <c r="E17" s="189">
        <f t="shared" si="7"/>
        <v>0</v>
      </c>
      <c r="F17" s="189">
        <f t="shared" si="7"/>
        <v>26074.294846599994</v>
      </c>
      <c r="G17" s="189">
        <f t="shared" si="7"/>
        <v>42531.717227999994</v>
      </c>
      <c r="H17" s="189">
        <f t="shared" si="7"/>
        <v>117657.80410384001</v>
      </c>
      <c r="I17" s="189">
        <f t="shared" si="7"/>
        <v>0</v>
      </c>
      <c r="J17" s="189">
        <f t="shared" si="7"/>
        <v>0</v>
      </c>
      <c r="K17" s="189">
        <f t="shared" si="7"/>
        <v>37919.295414</v>
      </c>
      <c r="L17" s="189">
        <f t="shared" si="7"/>
        <v>20329.424114999998</v>
      </c>
      <c r="M17" s="189">
        <f t="shared" si="7"/>
        <v>0</v>
      </c>
      <c r="N17" s="373">
        <f t="shared" si="7"/>
        <v>0</v>
      </c>
      <c r="O17" s="73">
        <f t="shared" si="3"/>
        <v>244512.53570743999</v>
      </c>
      <c r="Q17" s="74"/>
      <c r="R17" s="197" t="s">
        <v>43</v>
      </c>
      <c r="S17" s="189">
        <f>SUM(S4:S16)</f>
        <v>0</v>
      </c>
      <c r="T17" s="189">
        <f t="shared" ref="T17" si="8">SUM(T4:T16)</f>
        <v>0</v>
      </c>
      <c r="U17" s="189">
        <f t="shared" ref="U17" si="9">SUM(U4:U16)</f>
        <v>0</v>
      </c>
      <c r="V17" s="189">
        <f t="shared" ref="V17" si="10">SUM(V4:V16)</f>
        <v>0</v>
      </c>
      <c r="W17" s="189">
        <f t="shared" ref="W17" si="11">SUM(W4:W16)</f>
        <v>0</v>
      </c>
      <c r="X17" s="189">
        <f t="shared" ref="X17" si="12">SUM(X4:X16)</f>
        <v>0</v>
      </c>
      <c r="Y17" s="189">
        <f t="shared" ref="Y17" si="13">SUM(Y4:Y16)</f>
        <v>45787.612590720011</v>
      </c>
      <c r="Z17" s="189">
        <f t="shared" ref="Z17" si="14">SUM(Z4:Z16)</f>
        <v>0</v>
      </c>
      <c r="AA17" s="189">
        <f t="shared" ref="AA17" si="15">SUM(AA4:AA16)</f>
        <v>73890.650433599978</v>
      </c>
      <c r="AB17" s="189">
        <f t="shared" ref="AB17" si="16">SUM(AB4:AB16)</f>
        <v>107550.44800499998</v>
      </c>
      <c r="AC17" s="189">
        <f t="shared" ref="AC17" si="17">SUM(AC4:AC16)</f>
        <v>0</v>
      </c>
      <c r="AD17" s="373">
        <f t="shared" ref="AD17" si="18">SUM(AD4:AD16)</f>
        <v>0</v>
      </c>
      <c r="AE17" s="73">
        <f t="shared" si="4"/>
        <v>227228.71102931997</v>
      </c>
      <c r="AG17" s="74"/>
      <c r="AH17" s="197" t="s">
        <v>43</v>
      </c>
      <c r="AI17" s="189">
        <f>SUM(AI4:AI16)</f>
        <v>0</v>
      </c>
      <c r="AJ17" s="189">
        <f t="shared" ref="AJ17" si="19">SUM(AJ4:AJ16)</f>
        <v>0</v>
      </c>
      <c r="AK17" s="189">
        <f t="shared" ref="AK17" si="20">SUM(AK4:AK16)</f>
        <v>0</v>
      </c>
      <c r="AL17" s="189">
        <f t="shared" ref="AL17" si="21">SUM(AL4:AL16)</f>
        <v>0</v>
      </c>
      <c r="AM17" s="189">
        <f t="shared" ref="AM17" si="22">SUM(AM4:AM16)</f>
        <v>0</v>
      </c>
      <c r="AN17" s="189">
        <f t="shared" ref="AN17" si="23">SUM(AN4:AN16)</f>
        <v>0</v>
      </c>
      <c r="AO17" s="189">
        <f t="shared" ref="AO17" si="24">SUM(AO4:AO16)</f>
        <v>0</v>
      </c>
      <c r="AP17" s="189">
        <f t="shared" ref="AP17" si="25">SUM(AP4:AP16)</f>
        <v>0</v>
      </c>
      <c r="AQ17" s="189">
        <f t="shared" ref="AQ17" si="26">SUM(AQ4:AQ16)</f>
        <v>0</v>
      </c>
      <c r="AR17" s="189">
        <f t="shared" ref="AR17" si="27">SUM(AR4:AR16)</f>
        <v>0</v>
      </c>
      <c r="AS17" s="189">
        <f t="shared" ref="AS17" si="28">SUM(AS4:AS16)</f>
        <v>0</v>
      </c>
      <c r="AT17" s="373">
        <f t="shared" ref="AT17" si="29">SUM(AT4:AT16)</f>
        <v>0</v>
      </c>
      <c r="AU17" s="73">
        <f t="shared" si="5"/>
        <v>0</v>
      </c>
      <c r="AW17" s="74"/>
      <c r="AX17" s="197" t="s">
        <v>43</v>
      </c>
      <c r="AY17" s="189">
        <f>SUM(AY4:AY16)</f>
        <v>0</v>
      </c>
      <c r="AZ17" s="189">
        <f t="shared" ref="AZ17" si="30">SUM(AZ4:AZ16)</f>
        <v>0</v>
      </c>
      <c r="BA17" s="189">
        <f t="shared" ref="BA17" si="31">SUM(BA4:BA16)</f>
        <v>0</v>
      </c>
      <c r="BB17" s="189">
        <f t="shared" ref="BB17" si="32">SUM(BB4:BB16)</f>
        <v>0</v>
      </c>
      <c r="BC17" s="189">
        <f t="shared" ref="BC17" si="33">SUM(BC4:BC16)</f>
        <v>0</v>
      </c>
      <c r="BD17" s="189">
        <f t="shared" ref="BD17" si="34">SUM(BD4:BD16)</f>
        <v>0</v>
      </c>
      <c r="BE17" s="189">
        <f t="shared" ref="BE17" si="35">SUM(BE4:BE16)</f>
        <v>0</v>
      </c>
      <c r="BF17" s="189">
        <f t="shared" ref="BF17" si="36">SUM(BF4:BF16)</f>
        <v>0</v>
      </c>
      <c r="BG17" s="189">
        <f t="shared" ref="BG17" si="37">SUM(BG4:BG16)</f>
        <v>0</v>
      </c>
      <c r="BH17" s="189">
        <f t="shared" ref="BH17" si="38">SUM(BH4:BH16)</f>
        <v>0</v>
      </c>
      <c r="BI17" s="189">
        <f t="shared" ref="BI17" si="39">SUM(BI4:BI16)</f>
        <v>0</v>
      </c>
      <c r="BJ17" s="373">
        <f t="shared" ref="BJ17" si="40">SUM(BJ4:BJ16)</f>
        <v>0</v>
      </c>
      <c r="BK17" s="73">
        <f t="shared" si="6"/>
        <v>0</v>
      </c>
    </row>
    <row r="18" spans="1:64" ht="21.75" thickBot="1" x14ac:dyDescent="0.4">
      <c r="A18" s="76"/>
      <c r="Q18" s="76"/>
      <c r="AG18" s="76"/>
      <c r="AW18" s="76"/>
    </row>
    <row r="19" spans="1:64" ht="21.75" thickBot="1" x14ac:dyDescent="0.4">
      <c r="A19" s="76"/>
      <c r="B19" s="184" t="s">
        <v>36</v>
      </c>
      <c r="C19" s="185">
        <f>C$3</f>
        <v>44197</v>
      </c>
      <c r="D19" s="185">
        <f t="shared" ref="D19:N19" si="41">D$3</f>
        <v>44228</v>
      </c>
      <c r="E19" s="185">
        <f t="shared" si="41"/>
        <v>44256</v>
      </c>
      <c r="F19" s="185">
        <f t="shared" si="41"/>
        <v>44287</v>
      </c>
      <c r="G19" s="185">
        <f t="shared" si="41"/>
        <v>44317</v>
      </c>
      <c r="H19" s="185">
        <f t="shared" si="41"/>
        <v>44348</v>
      </c>
      <c r="I19" s="185">
        <f t="shared" si="41"/>
        <v>44378</v>
      </c>
      <c r="J19" s="185">
        <f t="shared" si="41"/>
        <v>44409</v>
      </c>
      <c r="K19" s="185">
        <f t="shared" si="41"/>
        <v>44440</v>
      </c>
      <c r="L19" s="185">
        <f t="shared" si="41"/>
        <v>44470</v>
      </c>
      <c r="M19" s="185">
        <f t="shared" si="41"/>
        <v>44501</v>
      </c>
      <c r="N19" s="185" t="str">
        <f t="shared" si="41"/>
        <v>Dec-21 +</v>
      </c>
      <c r="O19" s="186" t="s">
        <v>34</v>
      </c>
      <c r="Q19" s="76"/>
      <c r="R19" s="184" t="s">
        <v>36</v>
      </c>
      <c r="S19" s="185">
        <f t="shared" ref="S19:AD19" si="42">S$3</f>
        <v>44197</v>
      </c>
      <c r="T19" s="185">
        <f t="shared" si="42"/>
        <v>44228</v>
      </c>
      <c r="U19" s="185">
        <f t="shared" si="42"/>
        <v>44256</v>
      </c>
      <c r="V19" s="185">
        <f t="shared" si="42"/>
        <v>44287</v>
      </c>
      <c r="W19" s="185">
        <f t="shared" si="42"/>
        <v>44317</v>
      </c>
      <c r="X19" s="185">
        <f t="shared" si="42"/>
        <v>44348</v>
      </c>
      <c r="Y19" s="185">
        <f t="shared" si="42"/>
        <v>44378</v>
      </c>
      <c r="Z19" s="185">
        <f t="shared" si="42"/>
        <v>44409</v>
      </c>
      <c r="AA19" s="185">
        <f t="shared" si="42"/>
        <v>44440</v>
      </c>
      <c r="AB19" s="185">
        <f t="shared" si="42"/>
        <v>44470</v>
      </c>
      <c r="AC19" s="185">
        <f t="shared" si="42"/>
        <v>44501</v>
      </c>
      <c r="AD19" s="185" t="str">
        <f t="shared" si="42"/>
        <v>Dec-21 +</v>
      </c>
      <c r="AE19" s="186" t="s">
        <v>34</v>
      </c>
      <c r="AG19" s="76"/>
      <c r="AH19" s="198" t="s">
        <v>36</v>
      </c>
      <c r="AI19" s="185">
        <f t="shared" ref="AI19:AT19" si="43">AI$3</f>
        <v>44197</v>
      </c>
      <c r="AJ19" s="185">
        <f t="shared" si="43"/>
        <v>44228</v>
      </c>
      <c r="AK19" s="185">
        <f t="shared" si="43"/>
        <v>44256</v>
      </c>
      <c r="AL19" s="185">
        <f t="shared" si="43"/>
        <v>44287</v>
      </c>
      <c r="AM19" s="185">
        <f t="shared" si="43"/>
        <v>44317</v>
      </c>
      <c r="AN19" s="185">
        <f t="shared" si="43"/>
        <v>44348</v>
      </c>
      <c r="AO19" s="185">
        <f t="shared" si="43"/>
        <v>44378</v>
      </c>
      <c r="AP19" s="185">
        <f t="shared" si="43"/>
        <v>44409</v>
      </c>
      <c r="AQ19" s="185">
        <f t="shared" si="43"/>
        <v>44440</v>
      </c>
      <c r="AR19" s="185">
        <f t="shared" si="43"/>
        <v>44470</v>
      </c>
      <c r="AS19" s="185">
        <f t="shared" si="43"/>
        <v>44501</v>
      </c>
      <c r="AT19" s="185" t="str">
        <f t="shared" si="43"/>
        <v>Dec-21 +</v>
      </c>
      <c r="AU19" s="186" t="s">
        <v>34</v>
      </c>
      <c r="AW19" s="76"/>
      <c r="AX19" s="184" t="s">
        <v>36</v>
      </c>
      <c r="AY19" s="185">
        <f t="shared" ref="AY19:BJ19" si="44">AY$3</f>
        <v>44197</v>
      </c>
      <c r="AZ19" s="185">
        <f t="shared" si="44"/>
        <v>44228</v>
      </c>
      <c r="BA19" s="185">
        <f t="shared" si="44"/>
        <v>44256</v>
      </c>
      <c r="BB19" s="185">
        <f t="shared" si="44"/>
        <v>44287</v>
      </c>
      <c r="BC19" s="185">
        <f t="shared" si="44"/>
        <v>44317</v>
      </c>
      <c r="BD19" s="185">
        <f t="shared" si="44"/>
        <v>44348</v>
      </c>
      <c r="BE19" s="185">
        <f t="shared" si="44"/>
        <v>44378</v>
      </c>
      <c r="BF19" s="185">
        <f t="shared" si="44"/>
        <v>44409</v>
      </c>
      <c r="BG19" s="185">
        <f t="shared" si="44"/>
        <v>44440</v>
      </c>
      <c r="BH19" s="185">
        <f t="shared" si="44"/>
        <v>44470</v>
      </c>
      <c r="BI19" s="185">
        <f t="shared" si="44"/>
        <v>44501</v>
      </c>
      <c r="BJ19" s="185" t="str">
        <f t="shared" si="44"/>
        <v>Dec-21 +</v>
      </c>
      <c r="BK19" s="186" t="s">
        <v>34</v>
      </c>
    </row>
    <row r="20" spans="1:64" ht="15" customHeight="1" x14ac:dyDescent="0.25">
      <c r="A20" s="533" t="s">
        <v>71</v>
      </c>
      <c r="B20" s="196" t="s">
        <v>64</v>
      </c>
      <c r="C20" s="3">
        <v>0</v>
      </c>
      <c r="D20" s="3">
        <v>0</v>
      </c>
      <c r="E20" s="3">
        <v>0</v>
      </c>
      <c r="F20" s="3">
        <v>0</v>
      </c>
      <c r="G20" s="3">
        <v>0</v>
      </c>
      <c r="H20" s="3">
        <v>0</v>
      </c>
      <c r="I20" s="3">
        <v>0</v>
      </c>
      <c r="J20" s="3">
        <v>0</v>
      </c>
      <c r="K20" s="3">
        <v>0</v>
      </c>
      <c r="L20" s="3">
        <v>0</v>
      </c>
      <c r="M20" s="3">
        <v>0</v>
      </c>
      <c r="N20" s="95">
        <v>0</v>
      </c>
      <c r="O20" s="70">
        <f t="shared" ref="O20:O33" si="45">SUM(C20:N20)</f>
        <v>0</v>
      </c>
      <c r="Q20" s="533" t="s">
        <v>71</v>
      </c>
      <c r="R20" s="196" t="s">
        <v>64</v>
      </c>
      <c r="S20" s="3">
        <v>0</v>
      </c>
      <c r="T20" s="3">
        <v>133315.98596202748</v>
      </c>
      <c r="U20" s="3">
        <v>234342.97532403769</v>
      </c>
      <c r="V20" s="3">
        <v>1121577.8818995384</v>
      </c>
      <c r="W20" s="3">
        <v>0</v>
      </c>
      <c r="X20" s="3">
        <v>0</v>
      </c>
      <c r="Y20" s="3">
        <v>0</v>
      </c>
      <c r="Z20" s="3">
        <v>38461.995950009761</v>
      </c>
      <c r="AA20" s="3">
        <v>0</v>
      </c>
      <c r="AB20" s="3">
        <v>110663.98834724871</v>
      </c>
      <c r="AC20" s="3">
        <v>0</v>
      </c>
      <c r="AD20" s="95">
        <v>51591.994567440677</v>
      </c>
      <c r="AE20" s="70">
        <f t="shared" ref="AE20:AE33" si="46">SUM(S20:AD20)</f>
        <v>1689954.8220503025</v>
      </c>
      <c r="AG20" s="533" t="s">
        <v>71</v>
      </c>
      <c r="AH20" s="196" t="s">
        <v>64</v>
      </c>
      <c r="AI20" s="3">
        <v>0</v>
      </c>
      <c r="AJ20" s="3">
        <v>0</v>
      </c>
      <c r="AK20" s="3">
        <v>0</v>
      </c>
      <c r="AL20" s="3">
        <v>0</v>
      </c>
      <c r="AM20" s="3">
        <v>0</v>
      </c>
      <c r="AN20" s="3">
        <v>149133.98429641608</v>
      </c>
      <c r="AO20" s="3">
        <v>0</v>
      </c>
      <c r="AP20" s="3">
        <v>0</v>
      </c>
      <c r="AQ20" s="3">
        <v>0</v>
      </c>
      <c r="AR20" s="3">
        <v>0</v>
      </c>
      <c r="AS20" s="3">
        <v>0</v>
      </c>
      <c r="AT20" s="95">
        <v>0</v>
      </c>
      <c r="AU20" s="70">
        <f t="shared" ref="AU20:AU33" si="47">SUM(AI20:AT20)</f>
        <v>149133.98429641608</v>
      </c>
      <c r="AW20" s="533" t="s">
        <v>71</v>
      </c>
      <c r="AX20" s="196" t="s">
        <v>64</v>
      </c>
      <c r="AY20" s="3">
        <v>0</v>
      </c>
      <c r="AZ20" s="3">
        <v>0</v>
      </c>
      <c r="BA20" s="3">
        <v>274836.97106008092</v>
      </c>
      <c r="BB20" s="3">
        <v>0</v>
      </c>
      <c r="BC20" s="3">
        <v>0</v>
      </c>
      <c r="BD20" s="3">
        <v>0</v>
      </c>
      <c r="BE20" s="3">
        <v>0</v>
      </c>
      <c r="BF20" s="3">
        <v>0</v>
      </c>
      <c r="BG20" s="3">
        <v>0</v>
      </c>
      <c r="BH20" s="3">
        <v>475655.94991414493</v>
      </c>
      <c r="BI20" s="3">
        <v>0</v>
      </c>
      <c r="BJ20" s="95">
        <v>0</v>
      </c>
      <c r="BK20" s="70">
        <f t="shared" ref="BK20:BK33" si="48">SUM(AY20:BJ20)</f>
        <v>750492.92097422585</v>
      </c>
      <c r="BL20" s="193"/>
    </row>
    <row r="21" spans="1:64" x14ac:dyDescent="0.25">
      <c r="A21" s="534"/>
      <c r="B21" s="196" t="s">
        <v>63</v>
      </c>
      <c r="C21" s="3">
        <v>0</v>
      </c>
      <c r="D21" s="3">
        <v>0</v>
      </c>
      <c r="E21" s="3">
        <v>0</v>
      </c>
      <c r="F21" s="3">
        <v>0</v>
      </c>
      <c r="G21" s="3">
        <v>0</v>
      </c>
      <c r="H21" s="3">
        <v>0</v>
      </c>
      <c r="I21" s="3">
        <v>0</v>
      </c>
      <c r="J21" s="3">
        <v>0</v>
      </c>
      <c r="K21" s="3">
        <v>0</v>
      </c>
      <c r="L21" s="3">
        <v>0</v>
      </c>
      <c r="M21" s="3">
        <v>0</v>
      </c>
      <c r="N21" s="95">
        <v>7995.0102268020946</v>
      </c>
      <c r="O21" s="70">
        <f t="shared" si="45"/>
        <v>7995.0102268020946</v>
      </c>
      <c r="Q21" s="534"/>
      <c r="R21" s="196" t="s">
        <v>63</v>
      </c>
      <c r="S21" s="3">
        <v>0</v>
      </c>
      <c r="T21" s="3">
        <v>0</v>
      </c>
      <c r="U21" s="3">
        <v>0</v>
      </c>
      <c r="V21" s="3">
        <v>0</v>
      </c>
      <c r="W21" s="3">
        <v>123110.44623029206</v>
      </c>
      <c r="X21" s="3">
        <v>0</v>
      </c>
      <c r="Y21" s="3">
        <v>0</v>
      </c>
      <c r="Z21" s="3">
        <v>0</v>
      </c>
      <c r="AA21" s="3">
        <v>0</v>
      </c>
      <c r="AB21" s="3">
        <v>0</v>
      </c>
      <c r="AC21" s="3">
        <v>0</v>
      </c>
      <c r="AD21" s="95">
        <v>127486.48526254451</v>
      </c>
      <c r="AE21" s="70">
        <f t="shared" si="46"/>
        <v>250596.93149283656</v>
      </c>
      <c r="AG21" s="534"/>
      <c r="AH21" s="196" t="s">
        <v>63</v>
      </c>
      <c r="AI21" s="3">
        <v>0</v>
      </c>
      <c r="AJ21" s="3">
        <v>0</v>
      </c>
      <c r="AK21" s="3">
        <v>0</v>
      </c>
      <c r="AL21" s="3">
        <v>0</v>
      </c>
      <c r="AM21" s="3">
        <v>0</v>
      </c>
      <c r="AN21" s="3">
        <v>0</v>
      </c>
      <c r="AO21" s="3">
        <v>0</v>
      </c>
      <c r="AP21" s="3">
        <v>0</v>
      </c>
      <c r="AQ21" s="3">
        <v>0</v>
      </c>
      <c r="AR21" s="3">
        <v>0</v>
      </c>
      <c r="AS21" s="3">
        <v>0</v>
      </c>
      <c r="AT21" s="95">
        <v>0</v>
      </c>
      <c r="AU21" s="70">
        <f t="shared" si="47"/>
        <v>0</v>
      </c>
      <c r="AW21" s="534"/>
      <c r="AX21" s="196" t="s">
        <v>63</v>
      </c>
      <c r="AY21" s="3">
        <v>0</v>
      </c>
      <c r="AZ21" s="3">
        <v>0</v>
      </c>
      <c r="BA21" s="3">
        <v>0</v>
      </c>
      <c r="BB21" s="3">
        <v>0</v>
      </c>
      <c r="BC21" s="3">
        <v>0</v>
      </c>
      <c r="BD21" s="3">
        <v>0</v>
      </c>
      <c r="BE21" s="3">
        <v>0</v>
      </c>
      <c r="BF21" s="3">
        <v>0</v>
      </c>
      <c r="BG21" s="3">
        <v>0</v>
      </c>
      <c r="BH21" s="3">
        <v>0</v>
      </c>
      <c r="BI21" s="3">
        <v>0</v>
      </c>
      <c r="BJ21" s="95">
        <v>0</v>
      </c>
      <c r="BK21" s="70">
        <f t="shared" si="48"/>
        <v>0</v>
      </c>
    </row>
    <row r="22" spans="1:64" x14ac:dyDescent="0.25">
      <c r="A22" s="534"/>
      <c r="B22" s="196" t="s">
        <v>62</v>
      </c>
      <c r="C22" s="3">
        <v>0</v>
      </c>
      <c r="D22" s="3">
        <v>0</v>
      </c>
      <c r="E22" s="3">
        <v>0</v>
      </c>
      <c r="F22" s="3">
        <v>0</v>
      </c>
      <c r="G22" s="3">
        <v>0</v>
      </c>
      <c r="H22" s="3">
        <v>0</v>
      </c>
      <c r="I22" s="3">
        <v>0</v>
      </c>
      <c r="J22" s="3">
        <v>0</v>
      </c>
      <c r="K22" s="3">
        <v>0</v>
      </c>
      <c r="L22" s="3">
        <v>0</v>
      </c>
      <c r="M22" s="3">
        <v>0</v>
      </c>
      <c r="N22" s="95">
        <v>0</v>
      </c>
      <c r="O22" s="70">
        <f t="shared" si="45"/>
        <v>0</v>
      </c>
      <c r="Q22" s="534"/>
      <c r="R22" s="196" t="s">
        <v>62</v>
      </c>
      <c r="S22" s="3">
        <v>0</v>
      </c>
      <c r="T22" s="3">
        <v>0</v>
      </c>
      <c r="U22" s="3">
        <v>0</v>
      </c>
      <c r="V22" s="3">
        <v>0</v>
      </c>
      <c r="W22" s="3">
        <v>0</v>
      </c>
      <c r="X22" s="3">
        <v>0</v>
      </c>
      <c r="Y22" s="3">
        <v>0</v>
      </c>
      <c r="Z22" s="3">
        <v>0</v>
      </c>
      <c r="AA22" s="3">
        <v>0</v>
      </c>
      <c r="AB22" s="3">
        <v>0</v>
      </c>
      <c r="AC22" s="3">
        <v>0</v>
      </c>
      <c r="AD22" s="95">
        <v>0</v>
      </c>
      <c r="AE22" s="70">
        <f t="shared" si="46"/>
        <v>0</v>
      </c>
      <c r="AG22" s="534"/>
      <c r="AH22" s="196" t="s">
        <v>62</v>
      </c>
      <c r="AI22" s="3">
        <v>0</v>
      </c>
      <c r="AJ22" s="3">
        <v>0</v>
      </c>
      <c r="AK22" s="3">
        <v>0</v>
      </c>
      <c r="AL22" s="3">
        <v>0</v>
      </c>
      <c r="AM22" s="3">
        <v>0</v>
      </c>
      <c r="AN22" s="3">
        <v>0</v>
      </c>
      <c r="AO22" s="3">
        <v>0</v>
      </c>
      <c r="AP22" s="3">
        <v>0</v>
      </c>
      <c r="AQ22" s="3">
        <v>0</v>
      </c>
      <c r="AR22" s="3">
        <v>0</v>
      </c>
      <c r="AS22" s="3">
        <v>0</v>
      </c>
      <c r="AT22" s="95">
        <v>0</v>
      </c>
      <c r="AU22" s="70">
        <f t="shared" si="47"/>
        <v>0</v>
      </c>
      <c r="AW22" s="534"/>
      <c r="AX22" s="196" t="s">
        <v>62</v>
      </c>
      <c r="AY22" s="3">
        <v>0</v>
      </c>
      <c r="AZ22" s="3">
        <v>0</v>
      </c>
      <c r="BA22" s="3">
        <v>0</v>
      </c>
      <c r="BB22" s="3">
        <v>0</v>
      </c>
      <c r="BC22" s="3">
        <v>0</v>
      </c>
      <c r="BD22" s="3">
        <v>0</v>
      </c>
      <c r="BE22" s="3">
        <v>0</v>
      </c>
      <c r="BF22" s="3">
        <v>0</v>
      </c>
      <c r="BG22" s="3">
        <v>0</v>
      </c>
      <c r="BH22" s="3">
        <v>0</v>
      </c>
      <c r="BI22" s="3">
        <v>0</v>
      </c>
      <c r="BJ22" s="95">
        <v>0</v>
      </c>
      <c r="BK22" s="70">
        <f t="shared" si="48"/>
        <v>0</v>
      </c>
    </row>
    <row r="23" spans="1:64" x14ac:dyDescent="0.25">
      <c r="A23" s="534"/>
      <c r="B23" s="196" t="s">
        <v>61</v>
      </c>
      <c r="C23" s="3">
        <v>0</v>
      </c>
      <c r="D23" s="3">
        <v>0</v>
      </c>
      <c r="E23" s="3">
        <v>0</v>
      </c>
      <c r="F23" s="3">
        <v>0</v>
      </c>
      <c r="G23" s="3">
        <v>0</v>
      </c>
      <c r="H23" s="3">
        <v>0</v>
      </c>
      <c r="I23" s="3">
        <v>0</v>
      </c>
      <c r="J23" s="3">
        <v>0</v>
      </c>
      <c r="K23" s="3">
        <v>0</v>
      </c>
      <c r="L23" s="3">
        <v>14990.877838166798</v>
      </c>
      <c r="M23" s="3">
        <v>0</v>
      </c>
      <c r="N23" s="95">
        <v>0</v>
      </c>
      <c r="O23" s="70">
        <f t="shared" si="45"/>
        <v>14990.877838166798</v>
      </c>
      <c r="Q23" s="534"/>
      <c r="R23" s="196" t="s">
        <v>61</v>
      </c>
      <c r="S23" s="3">
        <v>0</v>
      </c>
      <c r="T23" s="3">
        <v>0</v>
      </c>
      <c r="U23" s="3">
        <v>189622.12705326267</v>
      </c>
      <c r="V23" s="3">
        <v>0</v>
      </c>
      <c r="W23" s="3">
        <v>64831.177153600707</v>
      </c>
      <c r="X23" s="3">
        <v>5406.0251521888367</v>
      </c>
      <c r="Y23" s="3">
        <v>239423.17099933422</v>
      </c>
      <c r="Z23" s="3">
        <v>43217.357713011697</v>
      </c>
      <c r="AA23" s="3">
        <v>205984.13886415784</v>
      </c>
      <c r="AB23" s="3">
        <v>0</v>
      </c>
      <c r="AC23" s="3">
        <v>251026.87125251963</v>
      </c>
      <c r="AD23" s="95">
        <v>1684529.2140328507</v>
      </c>
      <c r="AE23" s="70">
        <f t="shared" si="46"/>
        <v>2684040.0822209264</v>
      </c>
      <c r="AG23" s="534"/>
      <c r="AH23" s="196" t="s">
        <v>61</v>
      </c>
      <c r="AI23" s="3">
        <v>0</v>
      </c>
      <c r="AJ23" s="3">
        <v>0</v>
      </c>
      <c r="AK23" s="3">
        <v>567672.83100084169</v>
      </c>
      <c r="AL23" s="3">
        <v>0</v>
      </c>
      <c r="AM23" s="3">
        <v>229115.83258675839</v>
      </c>
      <c r="AN23" s="3">
        <v>0</v>
      </c>
      <c r="AO23" s="3">
        <v>103674.36513766294</v>
      </c>
      <c r="AP23" s="3">
        <v>0</v>
      </c>
      <c r="AQ23" s="3">
        <v>0</v>
      </c>
      <c r="AR23" s="3">
        <v>17763.989288122586</v>
      </c>
      <c r="AS23" s="3">
        <v>129576.36635526479</v>
      </c>
      <c r="AT23" s="95">
        <v>831224.03438325936</v>
      </c>
      <c r="AU23" s="70">
        <f t="shared" si="47"/>
        <v>1879027.4187519099</v>
      </c>
      <c r="AW23" s="534"/>
      <c r="AX23" s="196" t="s">
        <v>61</v>
      </c>
      <c r="AY23" s="3">
        <v>0</v>
      </c>
      <c r="AZ23" s="3">
        <v>0</v>
      </c>
      <c r="BA23" s="3">
        <v>0</v>
      </c>
      <c r="BB23" s="3">
        <v>0</v>
      </c>
      <c r="BC23" s="3">
        <v>0</v>
      </c>
      <c r="BD23" s="3">
        <v>96234.537991842881</v>
      </c>
      <c r="BE23" s="3">
        <v>0</v>
      </c>
      <c r="BF23" s="3">
        <v>0</v>
      </c>
      <c r="BG23" s="3">
        <v>0</v>
      </c>
      <c r="BH23" s="3">
        <v>367484.46702754195</v>
      </c>
      <c r="BI23" s="3">
        <v>0</v>
      </c>
      <c r="BJ23" s="95">
        <v>0</v>
      </c>
      <c r="BK23" s="70">
        <f t="shared" si="48"/>
        <v>463719.00501938484</v>
      </c>
    </row>
    <row r="24" spans="1:64" x14ac:dyDescent="0.25">
      <c r="A24" s="534"/>
      <c r="B24" s="196" t="s">
        <v>60</v>
      </c>
      <c r="C24" s="3">
        <v>0</v>
      </c>
      <c r="D24" s="3">
        <v>0</v>
      </c>
      <c r="E24" s="3">
        <v>0</v>
      </c>
      <c r="F24" s="3">
        <v>0</v>
      </c>
      <c r="G24" s="3">
        <v>0</v>
      </c>
      <c r="H24" s="3">
        <v>0</v>
      </c>
      <c r="I24" s="3">
        <v>0</v>
      </c>
      <c r="J24" s="3">
        <v>0</v>
      </c>
      <c r="K24" s="3">
        <v>0</v>
      </c>
      <c r="L24" s="3">
        <v>0</v>
      </c>
      <c r="M24" s="3">
        <v>0</v>
      </c>
      <c r="N24" s="95">
        <v>0</v>
      </c>
      <c r="O24" s="70">
        <f t="shared" si="45"/>
        <v>0</v>
      </c>
      <c r="Q24" s="534"/>
      <c r="R24" s="196" t="s">
        <v>60</v>
      </c>
      <c r="S24" s="3">
        <v>0</v>
      </c>
      <c r="T24" s="3">
        <v>9582.967643549815</v>
      </c>
      <c r="U24" s="3">
        <v>0</v>
      </c>
      <c r="V24" s="3">
        <v>0</v>
      </c>
      <c r="W24" s="3">
        <v>0</v>
      </c>
      <c r="X24" s="3">
        <v>0</v>
      </c>
      <c r="Y24" s="3">
        <v>0</v>
      </c>
      <c r="Z24" s="3">
        <v>0</v>
      </c>
      <c r="AA24" s="3">
        <v>0</v>
      </c>
      <c r="AB24" s="3">
        <v>0</v>
      </c>
      <c r="AC24" s="3">
        <v>0</v>
      </c>
      <c r="AD24" s="95">
        <v>0</v>
      </c>
      <c r="AE24" s="70">
        <f t="shared" si="46"/>
        <v>9582.967643549815</v>
      </c>
      <c r="AG24" s="534"/>
      <c r="AH24" s="196" t="s">
        <v>60</v>
      </c>
      <c r="AI24" s="3">
        <v>0</v>
      </c>
      <c r="AJ24" s="3">
        <v>0</v>
      </c>
      <c r="AK24" s="3">
        <v>0</v>
      </c>
      <c r="AL24" s="3">
        <v>0</v>
      </c>
      <c r="AM24" s="3">
        <v>0</v>
      </c>
      <c r="AN24" s="3">
        <v>0</v>
      </c>
      <c r="AO24" s="3">
        <v>0</v>
      </c>
      <c r="AP24" s="3">
        <v>0</v>
      </c>
      <c r="AQ24" s="3">
        <v>0</v>
      </c>
      <c r="AR24" s="3">
        <v>0</v>
      </c>
      <c r="AS24" s="3">
        <v>0</v>
      </c>
      <c r="AT24" s="95">
        <v>0</v>
      </c>
      <c r="AU24" s="70">
        <f t="shared" si="47"/>
        <v>0</v>
      </c>
      <c r="AW24" s="534"/>
      <c r="AX24" s="196" t="s">
        <v>60</v>
      </c>
      <c r="AY24" s="3">
        <v>0</v>
      </c>
      <c r="AZ24" s="3">
        <v>0</v>
      </c>
      <c r="BA24" s="3">
        <v>0</v>
      </c>
      <c r="BB24" s="3">
        <v>0</v>
      </c>
      <c r="BC24" s="3">
        <v>0</v>
      </c>
      <c r="BD24" s="3">
        <v>0</v>
      </c>
      <c r="BE24" s="3">
        <v>0</v>
      </c>
      <c r="BF24" s="3">
        <v>0</v>
      </c>
      <c r="BG24" s="3">
        <v>0</v>
      </c>
      <c r="BH24" s="3">
        <v>0</v>
      </c>
      <c r="BI24" s="3">
        <v>0</v>
      </c>
      <c r="BJ24" s="95">
        <v>0</v>
      </c>
      <c r="BK24" s="70">
        <f t="shared" si="48"/>
        <v>0</v>
      </c>
    </row>
    <row r="25" spans="1:64" x14ac:dyDescent="0.25">
      <c r="A25" s="534"/>
      <c r="B25" s="196" t="s">
        <v>59</v>
      </c>
      <c r="C25" s="3">
        <v>0</v>
      </c>
      <c r="D25" s="3">
        <v>0</v>
      </c>
      <c r="E25" s="3">
        <v>0</v>
      </c>
      <c r="F25" s="3">
        <v>0</v>
      </c>
      <c r="G25" s="3">
        <v>0</v>
      </c>
      <c r="H25" s="3">
        <v>0</v>
      </c>
      <c r="I25" s="3">
        <v>0</v>
      </c>
      <c r="J25" s="3">
        <v>0</v>
      </c>
      <c r="K25" s="3">
        <v>0</v>
      </c>
      <c r="L25" s="3">
        <v>0</v>
      </c>
      <c r="M25" s="3">
        <v>0</v>
      </c>
      <c r="N25" s="95">
        <v>0</v>
      </c>
      <c r="O25" s="70">
        <f t="shared" si="45"/>
        <v>0</v>
      </c>
      <c r="Q25" s="534"/>
      <c r="R25" s="196" t="s">
        <v>59</v>
      </c>
      <c r="S25" s="3">
        <v>0</v>
      </c>
      <c r="T25" s="3">
        <v>0</v>
      </c>
      <c r="U25" s="3">
        <v>0</v>
      </c>
      <c r="V25" s="3">
        <v>0</v>
      </c>
      <c r="W25" s="3">
        <v>0</v>
      </c>
      <c r="X25" s="3">
        <v>0</v>
      </c>
      <c r="Y25" s="3">
        <v>0</v>
      </c>
      <c r="Z25" s="3">
        <v>0</v>
      </c>
      <c r="AA25" s="3">
        <v>0</v>
      </c>
      <c r="AB25" s="3">
        <v>0</v>
      </c>
      <c r="AC25" s="3">
        <v>0</v>
      </c>
      <c r="AD25" s="95">
        <v>0</v>
      </c>
      <c r="AE25" s="70">
        <f t="shared" si="46"/>
        <v>0</v>
      </c>
      <c r="AG25" s="534"/>
      <c r="AH25" s="196" t="s">
        <v>59</v>
      </c>
      <c r="AI25" s="3">
        <v>0</v>
      </c>
      <c r="AJ25" s="3">
        <v>0</v>
      </c>
      <c r="AK25" s="3">
        <v>0</v>
      </c>
      <c r="AL25" s="3">
        <v>0</v>
      </c>
      <c r="AM25" s="3">
        <v>0</v>
      </c>
      <c r="AN25" s="3">
        <v>0</v>
      </c>
      <c r="AO25" s="3">
        <v>0</v>
      </c>
      <c r="AP25" s="3">
        <v>0</v>
      </c>
      <c r="AQ25" s="3">
        <v>0</v>
      </c>
      <c r="AR25" s="3">
        <v>0</v>
      </c>
      <c r="AS25" s="3">
        <v>0</v>
      </c>
      <c r="AT25" s="95">
        <v>0</v>
      </c>
      <c r="AU25" s="70">
        <f t="shared" si="47"/>
        <v>0</v>
      </c>
      <c r="AW25" s="534"/>
      <c r="AX25" s="196" t="s">
        <v>59</v>
      </c>
      <c r="AY25" s="3">
        <v>0</v>
      </c>
      <c r="AZ25" s="3">
        <v>0</v>
      </c>
      <c r="BA25" s="3">
        <v>0</v>
      </c>
      <c r="BB25" s="3">
        <v>0</v>
      </c>
      <c r="BC25" s="3">
        <v>0</v>
      </c>
      <c r="BD25" s="3">
        <v>0</v>
      </c>
      <c r="BE25" s="3">
        <v>0</v>
      </c>
      <c r="BF25" s="3">
        <v>0</v>
      </c>
      <c r="BG25" s="3">
        <v>0</v>
      </c>
      <c r="BH25" s="3">
        <v>0</v>
      </c>
      <c r="BI25" s="3">
        <v>0</v>
      </c>
      <c r="BJ25" s="95">
        <v>0</v>
      </c>
      <c r="BK25" s="70">
        <f t="shared" si="48"/>
        <v>0</v>
      </c>
    </row>
    <row r="26" spans="1:64" x14ac:dyDescent="0.25">
      <c r="A26" s="534"/>
      <c r="B26" s="196" t="s">
        <v>58</v>
      </c>
      <c r="C26" s="3">
        <v>0</v>
      </c>
      <c r="D26" s="3">
        <v>0</v>
      </c>
      <c r="E26" s="3">
        <v>0</v>
      </c>
      <c r="F26" s="3">
        <v>0</v>
      </c>
      <c r="G26" s="3">
        <v>0</v>
      </c>
      <c r="H26" s="3">
        <v>0</v>
      </c>
      <c r="I26" s="3">
        <v>0</v>
      </c>
      <c r="J26" s="3">
        <v>0</v>
      </c>
      <c r="K26" s="3">
        <v>0</v>
      </c>
      <c r="L26" s="3">
        <v>0</v>
      </c>
      <c r="M26" s="3">
        <v>0</v>
      </c>
      <c r="N26" s="95">
        <v>221488.14045898989</v>
      </c>
      <c r="O26" s="70">
        <f t="shared" si="45"/>
        <v>221488.14045898989</v>
      </c>
      <c r="Q26" s="534"/>
      <c r="R26" s="196" t="s">
        <v>58</v>
      </c>
      <c r="S26" s="3">
        <v>0</v>
      </c>
      <c r="T26" s="3">
        <v>46163.379718492193</v>
      </c>
      <c r="U26" s="3">
        <v>323913.56220983336</v>
      </c>
      <c r="V26" s="3">
        <v>165110.37775271572</v>
      </c>
      <c r="W26" s="3">
        <v>428507.87335299305</v>
      </c>
      <c r="X26" s="3">
        <v>378023.59904968599</v>
      </c>
      <c r="Y26" s="3">
        <v>5969438.775613863</v>
      </c>
      <c r="Z26" s="3">
        <v>417933.22456809256</v>
      </c>
      <c r="AA26" s="3">
        <v>82565.257588875771</v>
      </c>
      <c r="AB26" s="3">
        <v>829103.31885035872</v>
      </c>
      <c r="AC26" s="3">
        <v>1102802.0261486296</v>
      </c>
      <c r="AD26" s="95">
        <v>5170005.0478525599</v>
      </c>
      <c r="AE26" s="70">
        <f t="shared" si="46"/>
        <v>14913566.442706101</v>
      </c>
      <c r="AG26" s="534"/>
      <c r="AH26" s="196" t="s">
        <v>58</v>
      </c>
      <c r="AI26" s="3">
        <v>0</v>
      </c>
      <c r="AJ26" s="3">
        <v>0</v>
      </c>
      <c r="AK26" s="3">
        <v>0</v>
      </c>
      <c r="AL26" s="3">
        <v>0</v>
      </c>
      <c r="AM26" s="3">
        <v>0</v>
      </c>
      <c r="AN26" s="3">
        <v>0</v>
      </c>
      <c r="AO26" s="3">
        <v>137768.58808053023</v>
      </c>
      <c r="AP26" s="3">
        <v>0</v>
      </c>
      <c r="AQ26" s="3">
        <v>0</v>
      </c>
      <c r="AR26" s="3">
        <v>252658.77303601231</v>
      </c>
      <c r="AS26" s="3">
        <v>395309.77840015595</v>
      </c>
      <c r="AT26" s="95">
        <v>1782848.0252075049</v>
      </c>
      <c r="AU26" s="70">
        <f t="shared" si="47"/>
        <v>2568585.1647242033</v>
      </c>
      <c r="AW26" s="534"/>
      <c r="AX26" s="196" t="s">
        <v>58</v>
      </c>
      <c r="AY26" s="3">
        <v>0</v>
      </c>
      <c r="AZ26" s="3">
        <v>0</v>
      </c>
      <c r="BA26" s="3">
        <v>0</v>
      </c>
      <c r="BB26" s="3">
        <v>0</v>
      </c>
      <c r="BC26" s="3">
        <v>0</v>
      </c>
      <c r="BD26" s="3">
        <v>0</v>
      </c>
      <c r="BE26" s="3">
        <v>0</v>
      </c>
      <c r="BF26" s="3">
        <v>0</v>
      </c>
      <c r="BG26" s="3">
        <v>0</v>
      </c>
      <c r="BH26" s="3">
        <v>0</v>
      </c>
      <c r="BI26" s="3">
        <v>0</v>
      </c>
      <c r="BJ26" s="95">
        <v>0</v>
      </c>
      <c r="BK26" s="70">
        <f t="shared" si="48"/>
        <v>0</v>
      </c>
    </row>
    <row r="27" spans="1:64" x14ac:dyDescent="0.25">
      <c r="A27" s="534"/>
      <c r="B27" s="196" t="s">
        <v>57</v>
      </c>
      <c r="C27" s="3">
        <v>0</v>
      </c>
      <c r="D27" s="3">
        <v>13542.94242797793</v>
      </c>
      <c r="E27" s="3">
        <v>18430.266634611227</v>
      </c>
      <c r="F27" s="3">
        <v>26459.442116937353</v>
      </c>
      <c r="G27" s="3">
        <v>40760.540885471019</v>
      </c>
      <c r="H27" s="3">
        <v>0</v>
      </c>
      <c r="I27" s="3">
        <v>41661.119250453179</v>
      </c>
      <c r="J27" s="3">
        <v>21712.398250152648</v>
      </c>
      <c r="K27" s="3">
        <v>171048.85133614286</v>
      </c>
      <c r="L27" s="3">
        <v>36546.77647856874</v>
      </c>
      <c r="M27" s="3">
        <v>42175.123549135038</v>
      </c>
      <c r="N27" s="95">
        <v>181727.29064125838</v>
      </c>
      <c r="O27" s="70">
        <f t="shared" si="45"/>
        <v>594064.75157070835</v>
      </c>
      <c r="Q27" s="534"/>
      <c r="R27" s="196" t="s">
        <v>57</v>
      </c>
      <c r="S27" s="3">
        <v>0</v>
      </c>
      <c r="T27" s="3">
        <v>6080.2425164907645</v>
      </c>
      <c r="U27" s="3">
        <v>13184.210261189555</v>
      </c>
      <c r="V27" s="3">
        <v>430103.80534493056</v>
      </c>
      <c r="W27" s="3">
        <v>5595.150959609764</v>
      </c>
      <c r="X27" s="3">
        <v>85823.726087824733</v>
      </c>
      <c r="Y27" s="3">
        <v>305896.80825303833</v>
      </c>
      <c r="Z27" s="3">
        <v>314224.74873397331</v>
      </c>
      <c r="AA27" s="3">
        <v>86379.493235774498</v>
      </c>
      <c r="AB27" s="3">
        <v>41033.605669145756</v>
      </c>
      <c r="AC27" s="3">
        <v>164630.2226563532</v>
      </c>
      <c r="AD27" s="95">
        <v>1077513.6363805034</v>
      </c>
      <c r="AE27" s="70">
        <f t="shared" si="46"/>
        <v>2530465.6500988337</v>
      </c>
      <c r="AG27" s="534"/>
      <c r="AH27" s="196" t="s">
        <v>57</v>
      </c>
      <c r="AI27" s="3">
        <v>0</v>
      </c>
      <c r="AJ27" s="3">
        <v>11622.922203943423</v>
      </c>
      <c r="AK27" s="3">
        <v>252988.63244205285</v>
      </c>
      <c r="AL27" s="3">
        <v>111569.98724034101</v>
      </c>
      <c r="AM27" s="3">
        <v>4838.0654613429506</v>
      </c>
      <c r="AN27" s="3">
        <v>0</v>
      </c>
      <c r="AO27" s="3">
        <v>230171.12494973422</v>
      </c>
      <c r="AP27" s="3">
        <v>86125.703613300328</v>
      </c>
      <c r="AQ27" s="3">
        <v>0</v>
      </c>
      <c r="AR27" s="3">
        <v>111870.89392352765</v>
      </c>
      <c r="AS27" s="3">
        <v>0</v>
      </c>
      <c r="AT27" s="95">
        <v>149617.01376568741</v>
      </c>
      <c r="AU27" s="70">
        <f t="shared" si="47"/>
        <v>958804.34359992994</v>
      </c>
      <c r="AW27" s="534"/>
      <c r="AX27" s="196" t="s">
        <v>57</v>
      </c>
      <c r="AY27" s="3">
        <v>0</v>
      </c>
      <c r="AZ27" s="3">
        <v>23587.443098052496</v>
      </c>
      <c r="BA27" s="3">
        <v>3571.2590335499644</v>
      </c>
      <c r="BB27" s="3">
        <v>23587.443098052496</v>
      </c>
      <c r="BC27" s="3">
        <v>0</v>
      </c>
      <c r="BD27" s="3">
        <v>0</v>
      </c>
      <c r="BE27" s="3">
        <v>0</v>
      </c>
      <c r="BF27" s="3">
        <v>0</v>
      </c>
      <c r="BG27" s="3">
        <v>0</v>
      </c>
      <c r="BH27" s="3">
        <v>0</v>
      </c>
      <c r="BI27" s="3">
        <v>0</v>
      </c>
      <c r="BJ27" s="95">
        <v>0</v>
      </c>
      <c r="BK27" s="70">
        <f t="shared" si="48"/>
        <v>50746.145229654954</v>
      </c>
    </row>
    <row r="28" spans="1:64" x14ac:dyDescent="0.25">
      <c r="A28" s="534"/>
      <c r="B28" s="196" t="s">
        <v>56</v>
      </c>
      <c r="C28" s="3">
        <v>0</v>
      </c>
      <c r="D28" s="3">
        <v>0</v>
      </c>
      <c r="E28" s="3">
        <v>0</v>
      </c>
      <c r="F28" s="3">
        <v>0</v>
      </c>
      <c r="G28" s="3">
        <v>0</v>
      </c>
      <c r="H28" s="3">
        <v>0</v>
      </c>
      <c r="I28" s="3">
        <v>0</v>
      </c>
      <c r="J28" s="3">
        <v>26068.584681481363</v>
      </c>
      <c r="K28" s="3">
        <v>0</v>
      </c>
      <c r="L28" s="3">
        <v>72098.740470730307</v>
      </c>
      <c r="M28" s="3">
        <v>0</v>
      </c>
      <c r="N28" s="95">
        <v>0</v>
      </c>
      <c r="O28" s="70">
        <f t="shared" si="45"/>
        <v>98167.325152211677</v>
      </c>
      <c r="Q28" s="534"/>
      <c r="R28" s="196" t="s">
        <v>56</v>
      </c>
      <c r="S28" s="3">
        <v>0</v>
      </c>
      <c r="T28" s="3">
        <v>0</v>
      </c>
      <c r="U28" s="3">
        <v>0</v>
      </c>
      <c r="V28" s="3">
        <v>0</v>
      </c>
      <c r="W28" s="3">
        <v>0</v>
      </c>
      <c r="X28" s="3">
        <v>0</v>
      </c>
      <c r="Y28" s="3">
        <v>0</v>
      </c>
      <c r="Z28" s="3">
        <v>7071.8424760311736</v>
      </c>
      <c r="AA28" s="3">
        <v>0</v>
      </c>
      <c r="AB28" s="3">
        <v>0</v>
      </c>
      <c r="AC28" s="3">
        <v>52859.987907984076</v>
      </c>
      <c r="AD28" s="95">
        <v>67841.071529982291</v>
      </c>
      <c r="AE28" s="70">
        <f t="shared" si="46"/>
        <v>127772.90191399754</v>
      </c>
      <c r="AG28" s="534"/>
      <c r="AH28" s="196" t="s">
        <v>56</v>
      </c>
      <c r="AI28" s="3">
        <v>0</v>
      </c>
      <c r="AJ28" s="3">
        <v>0</v>
      </c>
      <c r="AK28" s="3">
        <v>0</v>
      </c>
      <c r="AL28" s="3">
        <v>0</v>
      </c>
      <c r="AM28" s="3">
        <v>0</v>
      </c>
      <c r="AN28" s="3">
        <v>0</v>
      </c>
      <c r="AO28" s="3">
        <v>0</v>
      </c>
      <c r="AP28" s="3">
        <v>0</v>
      </c>
      <c r="AQ28" s="3">
        <v>0</v>
      </c>
      <c r="AR28" s="3">
        <v>0</v>
      </c>
      <c r="AS28" s="3">
        <v>0</v>
      </c>
      <c r="AT28" s="95">
        <v>250047.02867438816</v>
      </c>
      <c r="AU28" s="70">
        <f t="shared" si="47"/>
        <v>250047.02867438816</v>
      </c>
      <c r="AW28" s="534"/>
      <c r="AX28" s="196" t="s">
        <v>56</v>
      </c>
      <c r="AY28" s="3">
        <v>0</v>
      </c>
      <c r="AZ28" s="3">
        <v>0</v>
      </c>
      <c r="BA28" s="3">
        <v>0</v>
      </c>
      <c r="BB28" s="3">
        <v>0</v>
      </c>
      <c r="BC28" s="3">
        <v>0</v>
      </c>
      <c r="BD28" s="3">
        <v>0</v>
      </c>
      <c r="BE28" s="3">
        <v>0</v>
      </c>
      <c r="BF28" s="3">
        <v>0</v>
      </c>
      <c r="BG28" s="3">
        <v>0</v>
      </c>
      <c r="BH28" s="3">
        <v>0</v>
      </c>
      <c r="BI28" s="3">
        <v>0</v>
      </c>
      <c r="BJ28" s="95">
        <v>0</v>
      </c>
      <c r="BK28" s="70">
        <f t="shared" si="48"/>
        <v>0</v>
      </c>
    </row>
    <row r="29" spans="1:64" x14ac:dyDescent="0.25">
      <c r="A29" s="534"/>
      <c r="B29" s="196" t="s">
        <v>55</v>
      </c>
      <c r="C29" s="3">
        <v>0</v>
      </c>
      <c r="D29" s="3">
        <v>0</v>
      </c>
      <c r="E29" s="3">
        <v>0</v>
      </c>
      <c r="F29" s="3">
        <v>0</v>
      </c>
      <c r="G29" s="3">
        <v>0</v>
      </c>
      <c r="H29" s="3">
        <v>0</v>
      </c>
      <c r="I29" s="3">
        <v>0</v>
      </c>
      <c r="J29" s="3">
        <v>0</v>
      </c>
      <c r="K29" s="3">
        <v>0</v>
      </c>
      <c r="L29" s="3">
        <v>0</v>
      </c>
      <c r="M29" s="3">
        <v>0</v>
      </c>
      <c r="N29" s="95">
        <v>1786.08</v>
      </c>
      <c r="O29" s="70">
        <f t="shared" si="45"/>
        <v>1786.08</v>
      </c>
      <c r="Q29" s="534"/>
      <c r="R29" s="196" t="s">
        <v>55</v>
      </c>
      <c r="S29" s="3">
        <v>0</v>
      </c>
      <c r="T29" s="3">
        <v>0</v>
      </c>
      <c r="U29" s="3">
        <v>0</v>
      </c>
      <c r="V29" s="3">
        <v>60472.959999999999</v>
      </c>
      <c r="W29" s="3">
        <v>0</v>
      </c>
      <c r="X29" s="3">
        <v>0</v>
      </c>
      <c r="Y29" s="3">
        <v>67978.399999999994</v>
      </c>
      <c r="Z29" s="3">
        <v>0</v>
      </c>
      <c r="AA29" s="3">
        <v>0</v>
      </c>
      <c r="AB29" s="3">
        <v>0</v>
      </c>
      <c r="AC29" s="3">
        <v>0</v>
      </c>
      <c r="AD29" s="95">
        <v>0</v>
      </c>
      <c r="AE29" s="70">
        <f t="shared" si="46"/>
        <v>128451.35999999999</v>
      </c>
      <c r="AG29" s="534"/>
      <c r="AH29" s="196" t="s">
        <v>55</v>
      </c>
      <c r="AI29" s="3">
        <v>0</v>
      </c>
      <c r="AJ29" s="3">
        <v>0</v>
      </c>
      <c r="AK29" s="3">
        <v>0</v>
      </c>
      <c r="AL29" s="3">
        <v>0</v>
      </c>
      <c r="AM29" s="3">
        <v>0</v>
      </c>
      <c r="AN29" s="3">
        <v>0</v>
      </c>
      <c r="AO29" s="3">
        <v>0</v>
      </c>
      <c r="AP29" s="3">
        <v>0</v>
      </c>
      <c r="AQ29" s="3">
        <v>0</v>
      </c>
      <c r="AR29" s="3">
        <v>0</v>
      </c>
      <c r="AS29" s="3">
        <v>0</v>
      </c>
      <c r="AT29" s="95">
        <v>0</v>
      </c>
      <c r="AU29" s="70">
        <f t="shared" si="47"/>
        <v>0</v>
      </c>
      <c r="AW29" s="534"/>
      <c r="AX29" s="196" t="s">
        <v>55</v>
      </c>
      <c r="AY29" s="3">
        <v>0</v>
      </c>
      <c r="AZ29" s="3">
        <v>0</v>
      </c>
      <c r="BA29" s="3">
        <v>0</v>
      </c>
      <c r="BB29" s="3">
        <v>0</v>
      </c>
      <c r="BC29" s="3">
        <v>0</v>
      </c>
      <c r="BD29" s="3">
        <v>0</v>
      </c>
      <c r="BE29" s="3">
        <v>0</v>
      </c>
      <c r="BF29" s="3">
        <v>0</v>
      </c>
      <c r="BG29" s="3">
        <v>0</v>
      </c>
      <c r="BH29" s="3">
        <v>0</v>
      </c>
      <c r="BI29" s="3">
        <v>0</v>
      </c>
      <c r="BJ29" s="95">
        <v>0</v>
      </c>
      <c r="BK29" s="70">
        <f t="shared" si="48"/>
        <v>0</v>
      </c>
    </row>
    <row r="30" spans="1:64" x14ac:dyDescent="0.25">
      <c r="A30" s="534"/>
      <c r="B30" s="196" t="s">
        <v>54</v>
      </c>
      <c r="C30" s="3">
        <v>0</v>
      </c>
      <c r="D30" s="3">
        <v>0</v>
      </c>
      <c r="E30" s="3">
        <v>0</v>
      </c>
      <c r="F30" s="3">
        <v>0</v>
      </c>
      <c r="G30" s="3">
        <v>0</v>
      </c>
      <c r="H30" s="3">
        <v>0</v>
      </c>
      <c r="I30" s="3">
        <v>0</v>
      </c>
      <c r="J30" s="3">
        <v>0</v>
      </c>
      <c r="K30" s="3">
        <v>0</v>
      </c>
      <c r="L30" s="3">
        <v>0</v>
      </c>
      <c r="M30" s="3">
        <v>0</v>
      </c>
      <c r="N30" s="95">
        <v>0</v>
      </c>
      <c r="O30" s="70">
        <f t="shared" si="45"/>
        <v>0</v>
      </c>
      <c r="Q30" s="534"/>
      <c r="R30" s="196" t="s">
        <v>54</v>
      </c>
      <c r="S30" s="3">
        <v>0</v>
      </c>
      <c r="T30" s="3">
        <v>0</v>
      </c>
      <c r="U30" s="3">
        <v>0</v>
      </c>
      <c r="V30" s="3">
        <v>0</v>
      </c>
      <c r="W30" s="3">
        <v>0</v>
      </c>
      <c r="X30" s="3">
        <v>0</v>
      </c>
      <c r="Y30" s="3">
        <v>0</v>
      </c>
      <c r="Z30" s="3">
        <v>0</v>
      </c>
      <c r="AA30" s="3">
        <v>0</v>
      </c>
      <c r="AB30" s="3">
        <v>0</v>
      </c>
      <c r="AC30" s="3">
        <v>0</v>
      </c>
      <c r="AD30" s="95">
        <v>0</v>
      </c>
      <c r="AE30" s="70">
        <f t="shared" si="46"/>
        <v>0</v>
      </c>
      <c r="AG30" s="534"/>
      <c r="AH30" s="196" t="s">
        <v>54</v>
      </c>
      <c r="AI30" s="3">
        <v>0</v>
      </c>
      <c r="AJ30" s="3">
        <v>0</v>
      </c>
      <c r="AK30" s="3">
        <v>0</v>
      </c>
      <c r="AL30" s="3">
        <v>0</v>
      </c>
      <c r="AM30" s="3">
        <v>0</v>
      </c>
      <c r="AN30" s="3">
        <v>0</v>
      </c>
      <c r="AO30" s="3">
        <v>0</v>
      </c>
      <c r="AP30" s="3">
        <v>0</v>
      </c>
      <c r="AQ30" s="3">
        <v>0</v>
      </c>
      <c r="AR30" s="3">
        <v>0</v>
      </c>
      <c r="AS30" s="3">
        <v>0</v>
      </c>
      <c r="AT30" s="95">
        <v>46341.077999999994</v>
      </c>
      <c r="AU30" s="70">
        <f t="shared" si="47"/>
        <v>46341.077999999994</v>
      </c>
      <c r="AW30" s="534"/>
      <c r="AX30" s="196" t="s">
        <v>54</v>
      </c>
      <c r="AY30" s="3">
        <v>0</v>
      </c>
      <c r="AZ30" s="3">
        <v>0</v>
      </c>
      <c r="BA30" s="3">
        <v>0</v>
      </c>
      <c r="BB30" s="3">
        <v>0</v>
      </c>
      <c r="BC30" s="3">
        <v>0</v>
      </c>
      <c r="BD30" s="3">
        <v>0</v>
      </c>
      <c r="BE30" s="3">
        <v>0</v>
      </c>
      <c r="BF30" s="3">
        <v>0</v>
      </c>
      <c r="BG30" s="3">
        <v>0</v>
      </c>
      <c r="BH30" s="3">
        <v>0</v>
      </c>
      <c r="BI30" s="3">
        <v>0</v>
      </c>
      <c r="BJ30" s="95">
        <v>0</v>
      </c>
      <c r="BK30" s="70">
        <f t="shared" si="48"/>
        <v>0</v>
      </c>
    </row>
    <row r="31" spans="1:64" ht="16.5" customHeight="1" x14ac:dyDescent="0.25">
      <c r="A31" s="534"/>
      <c r="B31" s="196" t="s">
        <v>53</v>
      </c>
      <c r="C31" s="3">
        <v>0</v>
      </c>
      <c r="D31" s="3">
        <v>0</v>
      </c>
      <c r="E31" s="3">
        <v>0</v>
      </c>
      <c r="F31" s="3">
        <v>0</v>
      </c>
      <c r="G31" s="3">
        <v>0</v>
      </c>
      <c r="H31" s="3">
        <v>0</v>
      </c>
      <c r="I31" s="3">
        <v>0</v>
      </c>
      <c r="J31" s="3">
        <v>9545.2560000000012</v>
      </c>
      <c r="K31" s="3">
        <v>0</v>
      </c>
      <c r="L31" s="3">
        <v>4772.6280000000006</v>
      </c>
      <c r="M31" s="3">
        <v>0</v>
      </c>
      <c r="N31" s="95">
        <v>4789.9740000000002</v>
      </c>
      <c r="O31" s="70">
        <f t="shared" si="45"/>
        <v>19107.858</v>
      </c>
      <c r="Q31" s="534"/>
      <c r="R31" s="196" t="s">
        <v>53</v>
      </c>
      <c r="S31" s="3">
        <v>0</v>
      </c>
      <c r="T31" s="3">
        <v>0</v>
      </c>
      <c r="U31" s="3">
        <v>0</v>
      </c>
      <c r="V31" s="3">
        <v>0</v>
      </c>
      <c r="W31" s="3">
        <v>0</v>
      </c>
      <c r="X31" s="3">
        <v>0</v>
      </c>
      <c r="Y31" s="3">
        <v>52721.927999999993</v>
      </c>
      <c r="Z31" s="3">
        <v>0</v>
      </c>
      <c r="AA31" s="3">
        <v>0</v>
      </c>
      <c r="AB31" s="3">
        <v>0</v>
      </c>
      <c r="AC31" s="3">
        <v>0</v>
      </c>
      <c r="AD31" s="95">
        <v>45902.471999999994</v>
      </c>
      <c r="AE31" s="70">
        <f t="shared" si="46"/>
        <v>98624.4</v>
      </c>
      <c r="AG31" s="534"/>
      <c r="AH31" s="196" t="s">
        <v>53</v>
      </c>
      <c r="AI31" s="3">
        <v>0</v>
      </c>
      <c r="AJ31" s="3">
        <v>0</v>
      </c>
      <c r="AK31" s="3">
        <v>0</v>
      </c>
      <c r="AL31" s="3">
        <v>0</v>
      </c>
      <c r="AM31" s="3">
        <v>0</v>
      </c>
      <c r="AN31" s="3">
        <v>0</v>
      </c>
      <c r="AO31" s="3">
        <v>0</v>
      </c>
      <c r="AP31" s="3">
        <v>24775.87</v>
      </c>
      <c r="AQ31" s="3">
        <v>0</v>
      </c>
      <c r="AR31" s="3">
        <v>0</v>
      </c>
      <c r="AS31" s="3">
        <v>0</v>
      </c>
      <c r="AT31" s="95">
        <v>0</v>
      </c>
      <c r="AU31" s="70">
        <f t="shared" si="47"/>
        <v>24775.87</v>
      </c>
      <c r="AW31" s="534"/>
      <c r="AX31" s="196" t="s">
        <v>53</v>
      </c>
      <c r="AY31" s="3">
        <v>0</v>
      </c>
      <c r="AZ31" s="3">
        <v>0</v>
      </c>
      <c r="BA31" s="3">
        <v>0</v>
      </c>
      <c r="BB31" s="3">
        <v>0</v>
      </c>
      <c r="BC31" s="3">
        <v>0</v>
      </c>
      <c r="BD31" s="3">
        <v>0</v>
      </c>
      <c r="BE31" s="3">
        <v>0</v>
      </c>
      <c r="BF31" s="3">
        <v>0</v>
      </c>
      <c r="BG31" s="3">
        <v>0</v>
      </c>
      <c r="BH31" s="3">
        <v>0</v>
      </c>
      <c r="BI31" s="3">
        <v>0</v>
      </c>
      <c r="BJ31" s="95">
        <v>0</v>
      </c>
      <c r="BK31" s="70">
        <f t="shared" si="48"/>
        <v>0</v>
      </c>
    </row>
    <row r="32" spans="1:64" ht="15.75" thickBot="1" x14ac:dyDescent="0.3">
      <c r="A32" s="535"/>
      <c r="B32" s="196" t="s">
        <v>52</v>
      </c>
      <c r="C32" s="3">
        <v>0</v>
      </c>
      <c r="D32" s="3">
        <v>0</v>
      </c>
      <c r="E32" s="3">
        <v>0</v>
      </c>
      <c r="F32" s="3">
        <v>0</v>
      </c>
      <c r="G32" s="3">
        <v>0</v>
      </c>
      <c r="H32" s="3">
        <v>0</v>
      </c>
      <c r="I32" s="3">
        <v>0</v>
      </c>
      <c r="J32" s="3">
        <v>0</v>
      </c>
      <c r="K32" s="3">
        <v>0</v>
      </c>
      <c r="L32" s="3">
        <v>0</v>
      </c>
      <c r="M32" s="3">
        <v>0</v>
      </c>
      <c r="N32" s="95">
        <v>0</v>
      </c>
      <c r="O32" s="70">
        <f t="shared" si="45"/>
        <v>0</v>
      </c>
      <c r="Q32" s="535"/>
      <c r="R32" s="196" t="s">
        <v>52</v>
      </c>
      <c r="S32" s="3">
        <v>0</v>
      </c>
      <c r="T32" s="3">
        <v>0</v>
      </c>
      <c r="U32" s="3">
        <v>0</v>
      </c>
      <c r="V32" s="3">
        <v>0</v>
      </c>
      <c r="W32" s="3">
        <v>0</v>
      </c>
      <c r="X32" s="3">
        <v>0</v>
      </c>
      <c r="Y32" s="3">
        <v>0</v>
      </c>
      <c r="Z32" s="3">
        <v>0</v>
      </c>
      <c r="AA32" s="3">
        <v>0</v>
      </c>
      <c r="AB32" s="3">
        <v>0</v>
      </c>
      <c r="AC32" s="3">
        <v>0</v>
      </c>
      <c r="AD32" s="95">
        <v>0</v>
      </c>
      <c r="AE32" s="70">
        <f t="shared" si="46"/>
        <v>0</v>
      </c>
      <c r="AG32" s="535"/>
      <c r="AH32" s="196" t="s">
        <v>52</v>
      </c>
      <c r="AI32" s="3">
        <v>0</v>
      </c>
      <c r="AJ32" s="3">
        <v>0</v>
      </c>
      <c r="AK32" s="3">
        <v>0</v>
      </c>
      <c r="AL32" s="3">
        <v>0</v>
      </c>
      <c r="AM32" s="3">
        <v>0</v>
      </c>
      <c r="AN32" s="3">
        <v>0</v>
      </c>
      <c r="AO32" s="3">
        <v>0</v>
      </c>
      <c r="AP32" s="3">
        <v>0</v>
      </c>
      <c r="AQ32" s="3">
        <v>0</v>
      </c>
      <c r="AR32" s="3">
        <v>0</v>
      </c>
      <c r="AS32" s="3">
        <v>0</v>
      </c>
      <c r="AT32" s="95">
        <v>0</v>
      </c>
      <c r="AU32" s="70">
        <f t="shared" si="47"/>
        <v>0</v>
      </c>
      <c r="AW32" s="535"/>
      <c r="AX32" s="196" t="s">
        <v>52</v>
      </c>
      <c r="AY32" s="3">
        <v>0</v>
      </c>
      <c r="AZ32" s="3">
        <v>0</v>
      </c>
      <c r="BA32" s="3">
        <v>0</v>
      </c>
      <c r="BB32" s="3">
        <v>0</v>
      </c>
      <c r="BC32" s="3">
        <v>0</v>
      </c>
      <c r="BD32" s="3">
        <v>0</v>
      </c>
      <c r="BE32" s="3">
        <v>0</v>
      </c>
      <c r="BF32" s="3">
        <v>0</v>
      </c>
      <c r="BG32" s="3">
        <v>0</v>
      </c>
      <c r="BH32" s="3">
        <v>0</v>
      </c>
      <c r="BI32" s="3">
        <v>0</v>
      </c>
      <c r="BJ32" s="95">
        <v>0</v>
      </c>
      <c r="BK32" s="70">
        <f t="shared" si="48"/>
        <v>0</v>
      </c>
    </row>
    <row r="33" spans="1:64" ht="15.75" thickBot="1" x14ac:dyDescent="0.3">
      <c r="B33" s="197" t="s">
        <v>43</v>
      </c>
      <c r="C33" s="189">
        <f>SUM(C20:C32)</f>
        <v>0</v>
      </c>
      <c r="D33" s="189">
        <f t="shared" ref="D33" si="49">SUM(D20:D32)</f>
        <v>13542.94242797793</v>
      </c>
      <c r="E33" s="189">
        <f t="shared" ref="E33" si="50">SUM(E20:E32)</f>
        <v>18430.266634611227</v>
      </c>
      <c r="F33" s="189">
        <f t="shared" ref="F33" si="51">SUM(F20:F32)</f>
        <v>26459.442116937353</v>
      </c>
      <c r="G33" s="189">
        <f t="shared" ref="G33" si="52">SUM(G20:G32)</f>
        <v>40760.540885471019</v>
      </c>
      <c r="H33" s="189">
        <f t="shared" ref="H33" si="53">SUM(H20:H32)</f>
        <v>0</v>
      </c>
      <c r="I33" s="189">
        <f t="shared" ref="I33" si="54">SUM(I20:I32)</f>
        <v>41661.119250453179</v>
      </c>
      <c r="J33" s="189">
        <f t="shared" ref="J33" si="55">SUM(J20:J32)</f>
        <v>57326.238931634012</v>
      </c>
      <c r="K33" s="189">
        <f t="shared" ref="K33" si="56">SUM(K20:K32)</f>
        <v>171048.85133614286</v>
      </c>
      <c r="L33" s="189">
        <f t="shared" ref="L33" si="57">SUM(L20:L32)</f>
        <v>128409.02278746584</v>
      </c>
      <c r="M33" s="189">
        <f t="shared" ref="M33" si="58">SUM(M20:M32)</f>
        <v>42175.123549135038</v>
      </c>
      <c r="N33" s="373">
        <f t="shared" ref="N33" si="59">SUM(N20:N32)</f>
        <v>417786.49532705033</v>
      </c>
      <c r="O33" s="73">
        <f t="shared" si="45"/>
        <v>957600.04324687878</v>
      </c>
      <c r="Q33" s="74"/>
      <c r="R33" s="197" t="s">
        <v>43</v>
      </c>
      <c r="S33" s="189">
        <f>SUM(S20:S32)</f>
        <v>0</v>
      </c>
      <c r="T33" s="189">
        <f t="shared" ref="T33" si="60">SUM(T20:T32)</f>
        <v>195142.57584056025</v>
      </c>
      <c r="U33" s="189">
        <f t="shared" ref="U33" si="61">SUM(U20:U32)</f>
        <v>761062.87484832341</v>
      </c>
      <c r="V33" s="189">
        <f t="shared" ref="V33" si="62">SUM(V20:V32)</f>
        <v>1777265.0249971848</v>
      </c>
      <c r="W33" s="189">
        <f t="shared" ref="W33" si="63">SUM(W20:W32)</f>
        <v>622044.64769649552</v>
      </c>
      <c r="X33" s="189">
        <f t="shared" ref="X33" si="64">SUM(X20:X32)</f>
        <v>469253.35028969956</v>
      </c>
      <c r="Y33" s="189">
        <f t="shared" ref="Y33" si="65">SUM(Y20:Y32)</f>
        <v>6635459.0828662366</v>
      </c>
      <c r="Z33" s="189">
        <f t="shared" ref="Z33" si="66">SUM(Z20:Z32)</f>
        <v>820909.16944111849</v>
      </c>
      <c r="AA33" s="189">
        <f t="shared" ref="AA33" si="67">SUM(AA20:AA32)</f>
        <v>374928.88968880812</v>
      </c>
      <c r="AB33" s="189">
        <f t="shared" ref="AB33" si="68">SUM(AB20:AB32)</f>
        <v>980800.91286675318</v>
      </c>
      <c r="AC33" s="189">
        <f t="shared" ref="AC33" si="69">SUM(AC20:AC32)</f>
        <v>1571319.1079654864</v>
      </c>
      <c r="AD33" s="373">
        <f t="shared" ref="AD33" si="70">SUM(AD20:AD32)</f>
        <v>8224869.9216258815</v>
      </c>
      <c r="AE33" s="73">
        <f t="shared" si="46"/>
        <v>22433055.558126546</v>
      </c>
      <c r="AG33" s="74"/>
      <c r="AH33" s="197" t="s">
        <v>43</v>
      </c>
      <c r="AI33" s="189">
        <f>SUM(AI20:AI32)</f>
        <v>0</v>
      </c>
      <c r="AJ33" s="189">
        <f t="shared" ref="AJ33" si="71">SUM(AJ20:AJ32)</f>
        <v>11622.922203943423</v>
      </c>
      <c r="AK33" s="189">
        <f t="shared" ref="AK33" si="72">SUM(AK20:AK32)</f>
        <v>820661.46344289451</v>
      </c>
      <c r="AL33" s="189">
        <f t="shared" ref="AL33" si="73">SUM(AL20:AL32)</f>
        <v>111569.98724034101</v>
      </c>
      <c r="AM33" s="189">
        <f t="shared" ref="AM33" si="74">SUM(AM20:AM32)</f>
        <v>233953.89804810134</v>
      </c>
      <c r="AN33" s="189">
        <f t="shared" ref="AN33" si="75">SUM(AN20:AN32)</f>
        <v>149133.98429641608</v>
      </c>
      <c r="AO33" s="189">
        <f t="shared" ref="AO33" si="76">SUM(AO20:AO32)</f>
        <v>471614.07816792739</v>
      </c>
      <c r="AP33" s="189">
        <f t="shared" ref="AP33" si="77">SUM(AP20:AP32)</f>
        <v>110901.57361330032</v>
      </c>
      <c r="AQ33" s="189">
        <f t="shared" ref="AQ33" si="78">SUM(AQ20:AQ32)</f>
        <v>0</v>
      </c>
      <c r="AR33" s="189">
        <f t="shared" ref="AR33" si="79">SUM(AR20:AR32)</f>
        <v>382293.6562476625</v>
      </c>
      <c r="AS33" s="189">
        <f t="shared" ref="AS33" si="80">SUM(AS20:AS32)</f>
        <v>524886.14475542074</v>
      </c>
      <c r="AT33" s="373">
        <f t="shared" ref="AT33" si="81">SUM(AT20:AT32)</f>
        <v>3060077.1800308404</v>
      </c>
      <c r="AU33" s="73">
        <f t="shared" si="47"/>
        <v>5876714.8880468477</v>
      </c>
      <c r="AW33" s="74"/>
      <c r="AX33" s="197" t="s">
        <v>43</v>
      </c>
      <c r="AY33" s="189">
        <f>SUM(AY20:AY32)</f>
        <v>0</v>
      </c>
      <c r="AZ33" s="189">
        <f t="shared" ref="AZ33" si="82">SUM(AZ20:AZ32)</f>
        <v>23587.443098052496</v>
      </c>
      <c r="BA33" s="189">
        <f t="shared" ref="BA33" si="83">SUM(BA20:BA32)</f>
        <v>278408.2300936309</v>
      </c>
      <c r="BB33" s="189">
        <f t="shared" ref="BB33" si="84">SUM(BB20:BB32)</f>
        <v>23587.443098052496</v>
      </c>
      <c r="BC33" s="189">
        <f t="shared" ref="BC33" si="85">SUM(BC20:BC32)</f>
        <v>0</v>
      </c>
      <c r="BD33" s="189">
        <f t="shared" ref="BD33" si="86">SUM(BD20:BD32)</f>
        <v>96234.537991842881</v>
      </c>
      <c r="BE33" s="189">
        <f t="shared" ref="BE33" si="87">SUM(BE20:BE32)</f>
        <v>0</v>
      </c>
      <c r="BF33" s="189">
        <f t="shared" ref="BF33" si="88">SUM(BF20:BF32)</f>
        <v>0</v>
      </c>
      <c r="BG33" s="189">
        <f t="shared" ref="BG33" si="89">SUM(BG20:BG32)</f>
        <v>0</v>
      </c>
      <c r="BH33" s="189">
        <f t="shared" ref="BH33" si="90">SUM(BH20:BH32)</f>
        <v>843140.41694168688</v>
      </c>
      <c r="BI33" s="189">
        <f t="shared" ref="BI33" si="91">SUM(BI20:BI32)</f>
        <v>0</v>
      </c>
      <c r="BJ33" s="373">
        <f t="shared" ref="BJ33" si="92">SUM(BJ20:BJ32)</f>
        <v>0</v>
      </c>
      <c r="BK33" s="73">
        <f t="shared" si="48"/>
        <v>1264958.0712232657</v>
      </c>
    </row>
    <row r="34" spans="1:64" ht="21.75" thickBot="1" x14ac:dyDescent="0.4">
      <c r="A34" s="76"/>
      <c r="Q34" s="76"/>
      <c r="AG34" s="76"/>
      <c r="AW34" s="76"/>
    </row>
    <row r="35" spans="1:64" ht="21.75" thickBot="1" x14ac:dyDescent="0.4">
      <c r="A35" s="76"/>
      <c r="B35" s="184" t="s">
        <v>36</v>
      </c>
      <c r="C35" s="185">
        <f t="shared" ref="C35:N35" si="93">C$3</f>
        <v>44197</v>
      </c>
      <c r="D35" s="185">
        <f t="shared" si="93"/>
        <v>44228</v>
      </c>
      <c r="E35" s="185">
        <f t="shared" si="93"/>
        <v>44256</v>
      </c>
      <c r="F35" s="185">
        <f t="shared" si="93"/>
        <v>44287</v>
      </c>
      <c r="G35" s="185">
        <f t="shared" si="93"/>
        <v>44317</v>
      </c>
      <c r="H35" s="185">
        <f t="shared" si="93"/>
        <v>44348</v>
      </c>
      <c r="I35" s="185">
        <f t="shared" si="93"/>
        <v>44378</v>
      </c>
      <c r="J35" s="185">
        <f t="shared" si="93"/>
        <v>44409</v>
      </c>
      <c r="K35" s="185">
        <f t="shared" si="93"/>
        <v>44440</v>
      </c>
      <c r="L35" s="185">
        <f t="shared" si="93"/>
        <v>44470</v>
      </c>
      <c r="M35" s="185">
        <f t="shared" si="93"/>
        <v>44501</v>
      </c>
      <c r="N35" s="185" t="str">
        <f t="shared" si="93"/>
        <v>Dec-21 +</v>
      </c>
      <c r="O35" s="186" t="s">
        <v>34</v>
      </c>
      <c r="Q35" s="76"/>
      <c r="R35" s="184" t="s">
        <v>36</v>
      </c>
      <c r="S35" s="185">
        <f t="shared" ref="S35:AD35" si="94">S$3</f>
        <v>44197</v>
      </c>
      <c r="T35" s="185">
        <f t="shared" si="94"/>
        <v>44228</v>
      </c>
      <c r="U35" s="185">
        <f t="shared" si="94"/>
        <v>44256</v>
      </c>
      <c r="V35" s="185">
        <f t="shared" si="94"/>
        <v>44287</v>
      </c>
      <c r="W35" s="185">
        <f t="shared" si="94"/>
        <v>44317</v>
      </c>
      <c r="X35" s="185">
        <f t="shared" si="94"/>
        <v>44348</v>
      </c>
      <c r="Y35" s="185">
        <f t="shared" si="94"/>
        <v>44378</v>
      </c>
      <c r="Z35" s="185">
        <f t="shared" si="94"/>
        <v>44409</v>
      </c>
      <c r="AA35" s="185">
        <f t="shared" si="94"/>
        <v>44440</v>
      </c>
      <c r="AB35" s="185">
        <f t="shared" si="94"/>
        <v>44470</v>
      </c>
      <c r="AC35" s="185">
        <f t="shared" si="94"/>
        <v>44501</v>
      </c>
      <c r="AD35" s="185" t="str">
        <f t="shared" si="94"/>
        <v>Dec-21 +</v>
      </c>
      <c r="AE35" s="186" t="s">
        <v>34</v>
      </c>
      <c r="AG35" s="76"/>
      <c r="AH35" s="184" t="s">
        <v>36</v>
      </c>
      <c r="AI35" s="185">
        <f t="shared" ref="AI35:AT35" si="95">AI$3</f>
        <v>44197</v>
      </c>
      <c r="AJ35" s="185">
        <f t="shared" si="95"/>
        <v>44228</v>
      </c>
      <c r="AK35" s="185">
        <f t="shared" si="95"/>
        <v>44256</v>
      </c>
      <c r="AL35" s="185">
        <f t="shared" si="95"/>
        <v>44287</v>
      </c>
      <c r="AM35" s="185">
        <f t="shared" si="95"/>
        <v>44317</v>
      </c>
      <c r="AN35" s="185">
        <f t="shared" si="95"/>
        <v>44348</v>
      </c>
      <c r="AO35" s="185">
        <f t="shared" si="95"/>
        <v>44378</v>
      </c>
      <c r="AP35" s="185">
        <f t="shared" si="95"/>
        <v>44409</v>
      </c>
      <c r="AQ35" s="185">
        <f t="shared" si="95"/>
        <v>44440</v>
      </c>
      <c r="AR35" s="185">
        <f t="shared" si="95"/>
        <v>44470</v>
      </c>
      <c r="AS35" s="185">
        <f t="shared" si="95"/>
        <v>44501</v>
      </c>
      <c r="AT35" s="185" t="str">
        <f t="shared" si="95"/>
        <v>Dec-21 +</v>
      </c>
      <c r="AU35" s="186" t="s">
        <v>34</v>
      </c>
      <c r="AW35" s="76"/>
      <c r="AX35" s="184" t="s">
        <v>36</v>
      </c>
      <c r="AY35" s="185">
        <f t="shared" ref="AY35:BJ35" si="96">AY$3</f>
        <v>44197</v>
      </c>
      <c r="AZ35" s="185">
        <f t="shared" si="96"/>
        <v>44228</v>
      </c>
      <c r="BA35" s="185">
        <f t="shared" si="96"/>
        <v>44256</v>
      </c>
      <c r="BB35" s="185">
        <f t="shared" si="96"/>
        <v>44287</v>
      </c>
      <c r="BC35" s="185">
        <f t="shared" si="96"/>
        <v>44317</v>
      </c>
      <c r="BD35" s="185">
        <f t="shared" si="96"/>
        <v>44348</v>
      </c>
      <c r="BE35" s="185">
        <f t="shared" si="96"/>
        <v>44378</v>
      </c>
      <c r="BF35" s="185">
        <f t="shared" si="96"/>
        <v>44409</v>
      </c>
      <c r="BG35" s="185">
        <f t="shared" si="96"/>
        <v>44440</v>
      </c>
      <c r="BH35" s="185">
        <f t="shared" si="96"/>
        <v>44470</v>
      </c>
      <c r="BI35" s="185">
        <f t="shared" si="96"/>
        <v>44501</v>
      </c>
      <c r="BJ35" s="185" t="str">
        <f t="shared" si="96"/>
        <v>Dec-21 +</v>
      </c>
      <c r="BK35" s="186" t="s">
        <v>34</v>
      </c>
    </row>
    <row r="36" spans="1:64" ht="15" customHeight="1" x14ac:dyDescent="0.25">
      <c r="A36" s="533" t="s">
        <v>70</v>
      </c>
      <c r="B36" s="196" t="s">
        <v>64</v>
      </c>
      <c r="C36" s="3">
        <v>0</v>
      </c>
      <c r="D36" s="3">
        <v>0</v>
      </c>
      <c r="E36" s="3">
        <v>0</v>
      </c>
      <c r="F36" s="3">
        <v>0</v>
      </c>
      <c r="G36" s="3">
        <v>0</v>
      </c>
      <c r="H36" s="3">
        <v>0</v>
      </c>
      <c r="I36" s="3">
        <v>0</v>
      </c>
      <c r="J36" s="3">
        <v>0</v>
      </c>
      <c r="K36" s="3">
        <v>0</v>
      </c>
      <c r="L36" s="3">
        <v>0</v>
      </c>
      <c r="M36" s="3">
        <v>0</v>
      </c>
      <c r="N36" s="95">
        <v>0</v>
      </c>
      <c r="O36" s="70">
        <f t="shared" ref="O36:O49" si="97">SUM(C36:N36)</f>
        <v>0</v>
      </c>
      <c r="Q36" s="533" t="s">
        <v>70</v>
      </c>
      <c r="R36" s="196" t="s">
        <v>64</v>
      </c>
      <c r="S36" s="3">
        <v>0</v>
      </c>
      <c r="T36" s="3">
        <v>0</v>
      </c>
      <c r="U36" s="3">
        <v>0</v>
      </c>
      <c r="V36" s="3">
        <v>427481.88891465776</v>
      </c>
      <c r="W36" s="3">
        <v>0</v>
      </c>
      <c r="X36" s="3">
        <v>0</v>
      </c>
      <c r="Y36" s="3">
        <v>0</v>
      </c>
      <c r="Z36" s="3">
        <v>0</v>
      </c>
      <c r="AA36" s="3">
        <v>0</v>
      </c>
      <c r="AB36" s="3">
        <v>0</v>
      </c>
      <c r="AC36" s="3">
        <v>0</v>
      </c>
      <c r="AD36" s="95">
        <v>0</v>
      </c>
      <c r="AE36" s="70">
        <f t="shared" ref="AE36:AE49" si="98">SUM(S36:AD36)</f>
        <v>427481.88891465776</v>
      </c>
      <c r="AG36" s="533" t="s">
        <v>70</v>
      </c>
      <c r="AH36" s="196" t="s">
        <v>64</v>
      </c>
      <c r="AI36" s="3">
        <v>0</v>
      </c>
      <c r="AJ36" s="3">
        <v>0</v>
      </c>
      <c r="AK36" s="3">
        <v>0</v>
      </c>
      <c r="AL36" s="3">
        <v>0</v>
      </c>
      <c r="AM36" s="3">
        <v>0</v>
      </c>
      <c r="AN36" s="3">
        <v>0</v>
      </c>
      <c r="AO36" s="3">
        <v>0</v>
      </c>
      <c r="AP36" s="3">
        <v>0</v>
      </c>
      <c r="AQ36" s="3">
        <v>0</v>
      </c>
      <c r="AR36" s="3">
        <v>0</v>
      </c>
      <c r="AS36" s="3">
        <v>0</v>
      </c>
      <c r="AT36" s="95">
        <v>0</v>
      </c>
      <c r="AU36" s="70">
        <f t="shared" ref="AU36:AU49" si="99">SUM(AI36:AT36)</f>
        <v>0</v>
      </c>
      <c r="AW36" s="533" t="s">
        <v>70</v>
      </c>
      <c r="AX36" s="196" t="s">
        <v>64</v>
      </c>
      <c r="AY36" s="3">
        <v>0</v>
      </c>
      <c r="AZ36" s="3">
        <v>0</v>
      </c>
      <c r="BA36" s="3">
        <v>0</v>
      </c>
      <c r="BB36" s="3">
        <v>0</v>
      </c>
      <c r="BC36" s="3">
        <v>0</v>
      </c>
      <c r="BD36" s="3">
        <v>0</v>
      </c>
      <c r="BE36" s="3">
        <v>0</v>
      </c>
      <c r="BF36" s="3">
        <v>0</v>
      </c>
      <c r="BG36" s="3">
        <v>0</v>
      </c>
      <c r="BH36" s="3">
        <v>0</v>
      </c>
      <c r="BI36" s="3">
        <v>0</v>
      </c>
      <c r="BJ36" s="95">
        <v>0</v>
      </c>
      <c r="BK36" s="70">
        <f t="shared" ref="BK36:BK49" si="100">SUM(AY36:BJ36)</f>
        <v>0</v>
      </c>
      <c r="BL36" s="193"/>
    </row>
    <row r="37" spans="1:64" x14ac:dyDescent="0.25">
      <c r="A37" s="534"/>
      <c r="B37" s="196" t="s">
        <v>63</v>
      </c>
      <c r="C37" s="3">
        <v>0</v>
      </c>
      <c r="D37" s="3">
        <v>0</v>
      </c>
      <c r="E37" s="3">
        <v>0</v>
      </c>
      <c r="F37" s="3">
        <v>0</v>
      </c>
      <c r="G37" s="3">
        <v>0</v>
      </c>
      <c r="H37" s="3">
        <v>0</v>
      </c>
      <c r="I37" s="3">
        <v>0</v>
      </c>
      <c r="J37" s="3">
        <v>0</v>
      </c>
      <c r="K37" s="3">
        <v>0</v>
      </c>
      <c r="L37" s="3">
        <v>0</v>
      </c>
      <c r="M37" s="3">
        <v>0</v>
      </c>
      <c r="N37" s="95">
        <v>0</v>
      </c>
      <c r="O37" s="70">
        <f t="shared" si="97"/>
        <v>0</v>
      </c>
      <c r="Q37" s="534"/>
      <c r="R37" s="196" t="s">
        <v>63</v>
      </c>
      <c r="S37" s="3">
        <v>0</v>
      </c>
      <c r="T37" s="3">
        <v>0</v>
      </c>
      <c r="U37" s="3">
        <v>0</v>
      </c>
      <c r="V37" s="3">
        <v>0</v>
      </c>
      <c r="W37" s="3">
        <v>0</v>
      </c>
      <c r="X37" s="3">
        <v>0</v>
      </c>
      <c r="Y37" s="3">
        <v>0</v>
      </c>
      <c r="Z37" s="3">
        <v>0</v>
      </c>
      <c r="AA37" s="3">
        <v>0</v>
      </c>
      <c r="AB37" s="3">
        <v>0</v>
      </c>
      <c r="AC37" s="3">
        <v>0</v>
      </c>
      <c r="AD37" s="95">
        <v>47070.268159012812</v>
      </c>
      <c r="AE37" s="70">
        <f t="shared" si="98"/>
        <v>47070.268159012812</v>
      </c>
      <c r="AG37" s="534"/>
      <c r="AH37" s="196" t="s">
        <v>63</v>
      </c>
      <c r="AI37" s="3">
        <v>0</v>
      </c>
      <c r="AJ37" s="3">
        <v>0</v>
      </c>
      <c r="AK37" s="3">
        <v>0</v>
      </c>
      <c r="AL37" s="3">
        <v>0</v>
      </c>
      <c r="AM37" s="3">
        <v>0</v>
      </c>
      <c r="AN37" s="3">
        <v>0</v>
      </c>
      <c r="AO37" s="3">
        <v>0</v>
      </c>
      <c r="AP37" s="3">
        <v>0</v>
      </c>
      <c r="AQ37" s="3">
        <v>0</v>
      </c>
      <c r="AR37" s="3">
        <v>0</v>
      </c>
      <c r="AS37" s="3">
        <v>0</v>
      </c>
      <c r="AT37" s="95">
        <v>0</v>
      </c>
      <c r="AU37" s="70">
        <f t="shared" si="99"/>
        <v>0</v>
      </c>
      <c r="AW37" s="534"/>
      <c r="AX37" s="196" t="s">
        <v>63</v>
      </c>
      <c r="AY37" s="3">
        <v>0</v>
      </c>
      <c r="AZ37" s="3">
        <v>0</v>
      </c>
      <c r="BA37" s="3">
        <v>0</v>
      </c>
      <c r="BB37" s="3">
        <v>0</v>
      </c>
      <c r="BC37" s="3">
        <v>0</v>
      </c>
      <c r="BD37" s="3">
        <v>0</v>
      </c>
      <c r="BE37" s="3">
        <v>0</v>
      </c>
      <c r="BF37" s="3">
        <v>0</v>
      </c>
      <c r="BG37" s="3">
        <v>0</v>
      </c>
      <c r="BH37" s="3">
        <v>0</v>
      </c>
      <c r="BI37" s="3">
        <v>0</v>
      </c>
      <c r="BJ37" s="95">
        <v>0</v>
      </c>
      <c r="BK37" s="70">
        <f t="shared" si="100"/>
        <v>0</v>
      </c>
    </row>
    <row r="38" spans="1:64" x14ac:dyDescent="0.25">
      <c r="A38" s="534"/>
      <c r="B38" s="196" t="s">
        <v>62</v>
      </c>
      <c r="C38" s="3">
        <v>0</v>
      </c>
      <c r="D38" s="3">
        <v>0</v>
      </c>
      <c r="E38" s="3">
        <v>0</v>
      </c>
      <c r="F38" s="3">
        <v>0</v>
      </c>
      <c r="G38" s="3">
        <v>0</v>
      </c>
      <c r="H38" s="3">
        <v>0</v>
      </c>
      <c r="I38" s="3">
        <v>0</v>
      </c>
      <c r="J38" s="3">
        <v>0</v>
      </c>
      <c r="K38" s="3">
        <v>0</v>
      </c>
      <c r="L38" s="3">
        <v>0</v>
      </c>
      <c r="M38" s="3">
        <v>0</v>
      </c>
      <c r="N38" s="95">
        <v>0</v>
      </c>
      <c r="O38" s="70">
        <f t="shared" si="97"/>
        <v>0</v>
      </c>
      <c r="Q38" s="534"/>
      <c r="R38" s="196" t="s">
        <v>62</v>
      </c>
      <c r="S38" s="3">
        <v>0</v>
      </c>
      <c r="T38" s="3">
        <v>0</v>
      </c>
      <c r="U38" s="3">
        <v>0</v>
      </c>
      <c r="V38" s="3">
        <v>0</v>
      </c>
      <c r="W38" s="3">
        <v>0</v>
      </c>
      <c r="X38" s="3">
        <v>0</v>
      </c>
      <c r="Y38" s="3">
        <v>0</v>
      </c>
      <c r="Z38" s="3">
        <v>0</v>
      </c>
      <c r="AA38" s="3">
        <v>0</v>
      </c>
      <c r="AB38" s="3">
        <v>0</v>
      </c>
      <c r="AC38" s="3">
        <v>0</v>
      </c>
      <c r="AD38" s="95">
        <v>0</v>
      </c>
      <c r="AE38" s="70">
        <f t="shared" si="98"/>
        <v>0</v>
      </c>
      <c r="AG38" s="534"/>
      <c r="AH38" s="196" t="s">
        <v>62</v>
      </c>
      <c r="AI38" s="3">
        <v>0</v>
      </c>
      <c r="AJ38" s="3">
        <v>0</v>
      </c>
      <c r="AK38" s="3">
        <v>0</v>
      </c>
      <c r="AL38" s="3">
        <v>0</v>
      </c>
      <c r="AM38" s="3">
        <v>0</v>
      </c>
      <c r="AN38" s="3">
        <v>0</v>
      </c>
      <c r="AO38" s="3">
        <v>0</v>
      </c>
      <c r="AP38" s="3">
        <v>0</v>
      </c>
      <c r="AQ38" s="3">
        <v>0</v>
      </c>
      <c r="AR38" s="3">
        <v>0</v>
      </c>
      <c r="AS38" s="3">
        <v>0</v>
      </c>
      <c r="AT38" s="95">
        <v>0</v>
      </c>
      <c r="AU38" s="70">
        <f t="shared" si="99"/>
        <v>0</v>
      </c>
      <c r="AW38" s="534"/>
      <c r="AX38" s="196" t="s">
        <v>62</v>
      </c>
      <c r="AY38" s="3">
        <v>0</v>
      </c>
      <c r="AZ38" s="3">
        <v>0</v>
      </c>
      <c r="BA38" s="3">
        <v>0</v>
      </c>
      <c r="BB38" s="3">
        <v>0</v>
      </c>
      <c r="BC38" s="3">
        <v>0</v>
      </c>
      <c r="BD38" s="3">
        <v>0</v>
      </c>
      <c r="BE38" s="3">
        <v>0</v>
      </c>
      <c r="BF38" s="3">
        <v>0</v>
      </c>
      <c r="BG38" s="3">
        <v>0</v>
      </c>
      <c r="BH38" s="3">
        <v>0</v>
      </c>
      <c r="BI38" s="3">
        <v>0</v>
      </c>
      <c r="BJ38" s="95">
        <v>0</v>
      </c>
      <c r="BK38" s="70">
        <f t="shared" si="100"/>
        <v>0</v>
      </c>
    </row>
    <row r="39" spans="1:64" x14ac:dyDescent="0.25">
      <c r="A39" s="534"/>
      <c r="B39" s="196" t="s">
        <v>61</v>
      </c>
      <c r="C39" s="3">
        <v>0</v>
      </c>
      <c r="D39" s="3">
        <v>0</v>
      </c>
      <c r="E39" s="3">
        <v>0</v>
      </c>
      <c r="F39" s="3">
        <v>0</v>
      </c>
      <c r="G39" s="3">
        <v>621.71187067356732</v>
      </c>
      <c r="H39" s="3">
        <v>24861.281466455563</v>
      </c>
      <c r="I39" s="3">
        <v>16054.552984352302</v>
      </c>
      <c r="J39" s="3">
        <v>0</v>
      </c>
      <c r="K39" s="3">
        <v>0</v>
      </c>
      <c r="L39" s="3">
        <v>87654.180404485858</v>
      </c>
      <c r="M39" s="3">
        <v>0</v>
      </c>
      <c r="N39" s="95">
        <v>96144.401025155297</v>
      </c>
      <c r="O39" s="70">
        <f t="shared" si="97"/>
        <v>225336.12775112258</v>
      </c>
      <c r="Q39" s="534"/>
      <c r="R39" s="196" t="s">
        <v>61</v>
      </c>
      <c r="S39" s="3">
        <v>0</v>
      </c>
      <c r="T39" s="3">
        <v>0</v>
      </c>
      <c r="U39" s="3">
        <v>0</v>
      </c>
      <c r="V39" s="3">
        <v>45665.507618168573</v>
      </c>
      <c r="W39" s="3">
        <v>0</v>
      </c>
      <c r="X39" s="3">
        <v>394016.32068266539</v>
      </c>
      <c r="Y39" s="3">
        <v>554622.48027886567</v>
      </c>
      <c r="Z39" s="3">
        <v>0</v>
      </c>
      <c r="AA39" s="3">
        <v>0</v>
      </c>
      <c r="AB39" s="3">
        <v>0</v>
      </c>
      <c r="AC39" s="3">
        <v>71381.771359666134</v>
      </c>
      <c r="AD39" s="95">
        <v>55077.506004117662</v>
      </c>
      <c r="AE39" s="70">
        <f t="shared" si="98"/>
        <v>1120763.5859434835</v>
      </c>
      <c r="AG39" s="534"/>
      <c r="AH39" s="196" t="s">
        <v>61</v>
      </c>
      <c r="AI39" s="3">
        <v>0</v>
      </c>
      <c r="AJ39" s="3">
        <v>0</v>
      </c>
      <c r="AK39" s="3">
        <v>0</v>
      </c>
      <c r="AL39" s="3">
        <v>0</v>
      </c>
      <c r="AM39" s="3">
        <v>0</v>
      </c>
      <c r="AN39" s="3">
        <v>0</v>
      </c>
      <c r="AO39" s="3">
        <v>0</v>
      </c>
      <c r="AP39" s="3">
        <v>0</v>
      </c>
      <c r="AQ39" s="3">
        <v>0</v>
      </c>
      <c r="AR39" s="3">
        <v>0</v>
      </c>
      <c r="AS39" s="3">
        <v>0</v>
      </c>
      <c r="AT39" s="95">
        <v>92464.483324523826</v>
      </c>
      <c r="AU39" s="70">
        <f t="shared" si="99"/>
        <v>92464.483324523826</v>
      </c>
      <c r="AW39" s="534"/>
      <c r="AX39" s="196" t="s">
        <v>61</v>
      </c>
      <c r="AY39" s="3">
        <v>0</v>
      </c>
      <c r="AZ39" s="3">
        <v>0</v>
      </c>
      <c r="BA39" s="3">
        <v>0</v>
      </c>
      <c r="BB39" s="3">
        <v>0</v>
      </c>
      <c r="BC39" s="3">
        <v>0</v>
      </c>
      <c r="BD39" s="3">
        <v>0</v>
      </c>
      <c r="BE39" s="3">
        <v>0</v>
      </c>
      <c r="BF39" s="3">
        <v>0</v>
      </c>
      <c r="BG39" s="3">
        <v>0</v>
      </c>
      <c r="BH39" s="3">
        <v>0</v>
      </c>
      <c r="BI39" s="3">
        <v>0</v>
      </c>
      <c r="BJ39" s="95">
        <v>0</v>
      </c>
      <c r="BK39" s="70">
        <f t="shared" si="100"/>
        <v>0</v>
      </c>
    </row>
    <row r="40" spans="1:64" x14ac:dyDescent="0.25">
      <c r="A40" s="534"/>
      <c r="B40" s="196" t="s">
        <v>60</v>
      </c>
      <c r="C40" s="3">
        <v>0</v>
      </c>
      <c r="D40" s="3">
        <v>0</v>
      </c>
      <c r="E40" s="3">
        <v>0</v>
      </c>
      <c r="F40" s="3">
        <v>0</v>
      </c>
      <c r="G40" s="3">
        <v>0</v>
      </c>
      <c r="H40" s="3">
        <v>0</v>
      </c>
      <c r="I40" s="3">
        <v>0</v>
      </c>
      <c r="J40" s="3">
        <v>0</v>
      </c>
      <c r="K40" s="3">
        <v>0</v>
      </c>
      <c r="L40" s="3">
        <v>0</v>
      </c>
      <c r="M40" s="3">
        <v>0</v>
      </c>
      <c r="N40" s="95">
        <v>0</v>
      </c>
      <c r="O40" s="70">
        <f t="shared" si="97"/>
        <v>0</v>
      </c>
      <c r="Q40" s="534"/>
      <c r="R40" s="196" t="s">
        <v>60</v>
      </c>
      <c r="S40" s="3">
        <v>0</v>
      </c>
      <c r="T40" s="3">
        <v>0</v>
      </c>
      <c r="U40" s="3">
        <v>0</v>
      </c>
      <c r="V40" s="3">
        <v>0</v>
      </c>
      <c r="W40" s="3">
        <v>0</v>
      </c>
      <c r="X40" s="3">
        <v>0</v>
      </c>
      <c r="Y40" s="3">
        <v>0</v>
      </c>
      <c r="Z40" s="3">
        <v>0</v>
      </c>
      <c r="AA40" s="3">
        <v>0</v>
      </c>
      <c r="AB40" s="3">
        <v>0</v>
      </c>
      <c r="AC40" s="3">
        <v>0</v>
      </c>
      <c r="AD40" s="95">
        <v>0</v>
      </c>
      <c r="AE40" s="70">
        <f t="shared" si="98"/>
        <v>0</v>
      </c>
      <c r="AG40" s="534"/>
      <c r="AH40" s="196" t="s">
        <v>60</v>
      </c>
      <c r="AI40" s="3">
        <v>0</v>
      </c>
      <c r="AJ40" s="3">
        <v>0</v>
      </c>
      <c r="AK40" s="3">
        <v>0</v>
      </c>
      <c r="AL40" s="3">
        <v>0</v>
      </c>
      <c r="AM40" s="3">
        <v>0</v>
      </c>
      <c r="AN40" s="3">
        <v>0</v>
      </c>
      <c r="AO40" s="3">
        <v>0</v>
      </c>
      <c r="AP40" s="3">
        <v>0</v>
      </c>
      <c r="AQ40" s="3">
        <v>0</v>
      </c>
      <c r="AR40" s="3">
        <v>0</v>
      </c>
      <c r="AS40" s="3">
        <v>0</v>
      </c>
      <c r="AT40" s="95">
        <v>0</v>
      </c>
      <c r="AU40" s="70">
        <f t="shared" si="99"/>
        <v>0</v>
      </c>
      <c r="AW40" s="534"/>
      <c r="AX40" s="196" t="s">
        <v>60</v>
      </c>
      <c r="AY40" s="3">
        <v>0</v>
      </c>
      <c r="AZ40" s="3">
        <v>0</v>
      </c>
      <c r="BA40" s="3">
        <v>0</v>
      </c>
      <c r="BB40" s="3">
        <v>0</v>
      </c>
      <c r="BC40" s="3">
        <v>0</v>
      </c>
      <c r="BD40" s="3">
        <v>0</v>
      </c>
      <c r="BE40" s="3">
        <v>0</v>
      </c>
      <c r="BF40" s="3">
        <v>0</v>
      </c>
      <c r="BG40" s="3">
        <v>0</v>
      </c>
      <c r="BH40" s="3">
        <v>0</v>
      </c>
      <c r="BI40" s="3">
        <v>0</v>
      </c>
      <c r="BJ40" s="95">
        <v>0</v>
      </c>
      <c r="BK40" s="70">
        <f t="shared" si="100"/>
        <v>0</v>
      </c>
    </row>
    <row r="41" spans="1:64" x14ac:dyDescent="0.25">
      <c r="A41" s="534"/>
      <c r="B41" s="196" t="s">
        <v>59</v>
      </c>
      <c r="C41" s="3">
        <v>0</v>
      </c>
      <c r="D41" s="3">
        <v>0</v>
      </c>
      <c r="E41" s="3">
        <v>0</v>
      </c>
      <c r="F41" s="3">
        <v>0</v>
      </c>
      <c r="G41" s="3">
        <v>0</v>
      </c>
      <c r="H41" s="3">
        <v>0</v>
      </c>
      <c r="I41" s="3">
        <v>0</v>
      </c>
      <c r="J41" s="3">
        <v>0</v>
      </c>
      <c r="K41" s="3">
        <v>0</v>
      </c>
      <c r="L41" s="3">
        <v>0</v>
      </c>
      <c r="M41" s="3">
        <v>0</v>
      </c>
      <c r="N41" s="95">
        <v>0</v>
      </c>
      <c r="O41" s="70">
        <f t="shared" si="97"/>
        <v>0</v>
      </c>
      <c r="Q41" s="534"/>
      <c r="R41" s="196" t="s">
        <v>59</v>
      </c>
      <c r="S41" s="3">
        <v>0</v>
      </c>
      <c r="T41" s="3">
        <v>0</v>
      </c>
      <c r="U41" s="3">
        <v>0</v>
      </c>
      <c r="V41" s="3">
        <v>0</v>
      </c>
      <c r="W41" s="3">
        <v>0</v>
      </c>
      <c r="X41" s="3">
        <v>0</v>
      </c>
      <c r="Y41" s="3">
        <v>0</v>
      </c>
      <c r="Z41" s="3">
        <v>0</v>
      </c>
      <c r="AA41" s="3">
        <v>0</v>
      </c>
      <c r="AB41" s="3">
        <v>0</v>
      </c>
      <c r="AC41" s="3">
        <v>0</v>
      </c>
      <c r="AD41" s="95">
        <v>0</v>
      </c>
      <c r="AE41" s="70">
        <f t="shared" si="98"/>
        <v>0</v>
      </c>
      <c r="AG41" s="534"/>
      <c r="AH41" s="196" t="s">
        <v>59</v>
      </c>
      <c r="AI41" s="3">
        <v>0</v>
      </c>
      <c r="AJ41" s="3">
        <v>0</v>
      </c>
      <c r="AK41" s="3">
        <v>0</v>
      </c>
      <c r="AL41" s="3">
        <v>0</v>
      </c>
      <c r="AM41" s="3">
        <v>0</v>
      </c>
      <c r="AN41" s="3">
        <v>0</v>
      </c>
      <c r="AO41" s="3">
        <v>0</v>
      </c>
      <c r="AP41" s="3">
        <v>0</v>
      </c>
      <c r="AQ41" s="3">
        <v>0</v>
      </c>
      <c r="AR41" s="3">
        <v>0</v>
      </c>
      <c r="AS41" s="3">
        <v>0</v>
      </c>
      <c r="AT41" s="95">
        <v>0</v>
      </c>
      <c r="AU41" s="70">
        <f t="shared" si="99"/>
        <v>0</v>
      </c>
      <c r="AW41" s="534"/>
      <c r="AX41" s="196" t="s">
        <v>59</v>
      </c>
      <c r="AY41" s="3">
        <v>0</v>
      </c>
      <c r="AZ41" s="3">
        <v>0</v>
      </c>
      <c r="BA41" s="3">
        <v>0</v>
      </c>
      <c r="BB41" s="3">
        <v>0</v>
      </c>
      <c r="BC41" s="3">
        <v>0</v>
      </c>
      <c r="BD41" s="3">
        <v>0</v>
      </c>
      <c r="BE41" s="3">
        <v>0</v>
      </c>
      <c r="BF41" s="3">
        <v>0</v>
      </c>
      <c r="BG41" s="3">
        <v>0</v>
      </c>
      <c r="BH41" s="3">
        <v>0</v>
      </c>
      <c r="BI41" s="3">
        <v>0</v>
      </c>
      <c r="BJ41" s="95">
        <v>0</v>
      </c>
      <c r="BK41" s="70">
        <f t="shared" si="100"/>
        <v>0</v>
      </c>
    </row>
    <row r="42" spans="1:64" x14ac:dyDescent="0.25">
      <c r="A42" s="534"/>
      <c r="B42" s="196" t="s">
        <v>58</v>
      </c>
      <c r="C42" s="3">
        <v>0</v>
      </c>
      <c r="D42" s="3">
        <v>0</v>
      </c>
      <c r="E42" s="3">
        <v>0</v>
      </c>
      <c r="F42" s="3">
        <v>0</v>
      </c>
      <c r="G42" s="3">
        <v>0</v>
      </c>
      <c r="H42" s="3">
        <v>0</v>
      </c>
      <c r="I42" s="3">
        <v>5644.7327365452984</v>
      </c>
      <c r="J42" s="3">
        <v>0</v>
      </c>
      <c r="K42" s="3">
        <v>0</v>
      </c>
      <c r="L42" s="3">
        <v>24389.602543085035</v>
      </c>
      <c r="M42" s="3">
        <v>0</v>
      </c>
      <c r="N42" s="95">
        <v>852586.82885858533</v>
      </c>
      <c r="O42" s="70">
        <f t="shared" si="97"/>
        <v>882621.16413821571</v>
      </c>
      <c r="Q42" s="534"/>
      <c r="R42" s="196" t="s">
        <v>58</v>
      </c>
      <c r="S42" s="3">
        <v>0</v>
      </c>
      <c r="T42" s="3">
        <v>0</v>
      </c>
      <c r="U42" s="3">
        <v>2516636.3597060954</v>
      </c>
      <c r="V42" s="3">
        <v>0</v>
      </c>
      <c r="W42" s="3">
        <v>0</v>
      </c>
      <c r="X42" s="3">
        <v>66600.241881576687</v>
      </c>
      <c r="Y42" s="3">
        <v>15185.183988336041</v>
      </c>
      <c r="Z42" s="3">
        <v>0</v>
      </c>
      <c r="AA42" s="3">
        <v>2065591.8695462993</v>
      </c>
      <c r="AB42" s="3">
        <v>0</v>
      </c>
      <c r="AC42" s="3">
        <v>5691981.4219287625</v>
      </c>
      <c r="AD42" s="95">
        <v>10105944.693094337</v>
      </c>
      <c r="AE42" s="70">
        <f t="shared" si="98"/>
        <v>20461939.770145409</v>
      </c>
      <c r="AG42" s="534"/>
      <c r="AH42" s="196" t="s">
        <v>58</v>
      </c>
      <c r="AI42" s="3">
        <v>0</v>
      </c>
      <c r="AJ42" s="3">
        <v>0</v>
      </c>
      <c r="AK42" s="3">
        <v>0</v>
      </c>
      <c r="AL42" s="3">
        <v>0</v>
      </c>
      <c r="AM42" s="3">
        <v>0</v>
      </c>
      <c r="AN42" s="3">
        <v>0</v>
      </c>
      <c r="AO42" s="3">
        <v>0</v>
      </c>
      <c r="AP42" s="3">
        <v>0</v>
      </c>
      <c r="AQ42" s="3">
        <v>0</v>
      </c>
      <c r="AR42" s="3">
        <v>312519.02931567893</v>
      </c>
      <c r="AS42" s="3">
        <v>0</v>
      </c>
      <c r="AT42" s="95">
        <v>0</v>
      </c>
      <c r="AU42" s="70">
        <f t="shared" si="99"/>
        <v>312519.02931567893</v>
      </c>
      <c r="AW42" s="534"/>
      <c r="AX42" s="196" t="s">
        <v>58</v>
      </c>
      <c r="AY42" s="3">
        <v>0</v>
      </c>
      <c r="AZ42" s="3">
        <v>0</v>
      </c>
      <c r="BA42" s="3">
        <v>0</v>
      </c>
      <c r="BB42" s="3">
        <v>0</v>
      </c>
      <c r="BC42" s="3">
        <v>0</v>
      </c>
      <c r="BD42" s="3">
        <v>0</v>
      </c>
      <c r="BE42" s="3">
        <v>0</v>
      </c>
      <c r="BF42" s="3">
        <v>0</v>
      </c>
      <c r="BG42" s="3">
        <v>0</v>
      </c>
      <c r="BH42" s="3">
        <v>0</v>
      </c>
      <c r="BI42" s="3">
        <v>0</v>
      </c>
      <c r="BJ42" s="95">
        <v>0</v>
      </c>
      <c r="BK42" s="70">
        <f t="shared" si="100"/>
        <v>0</v>
      </c>
    </row>
    <row r="43" spans="1:64" x14ac:dyDescent="0.25">
      <c r="A43" s="534"/>
      <c r="B43" s="196" t="s">
        <v>57</v>
      </c>
      <c r="C43" s="3">
        <v>0</v>
      </c>
      <c r="D43" s="3">
        <v>0</v>
      </c>
      <c r="E43" s="3">
        <v>0</v>
      </c>
      <c r="F43" s="3">
        <v>0</v>
      </c>
      <c r="G43" s="3">
        <v>7576.6638388036563</v>
      </c>
      <c r="H43" s="3">
        <v>563428.18113804213</v>
      </c>
      <c r="I43" s="3">
        <v>28360.337531982004</v>
      </c>
      <c r="J43" s="3">
        <v>48636.365499354164</v>
      </c>
      <c r="K43" s="3">
        <v>107387.62346654291</v>
      </c>
      <c r="L43" s="3">
        <v>139569.69066304556</v>
      </c>
      <c r="M43" s="3">
        <v>24101.86812359975</v>
      </c>
      <c r="N43" s="95">
        <v>5004210.2259137258</v>
      </c>
      <c r="O43" s="70">
        <f t="shared" si="97"/>
        <v>5923270.9561750963</v>
      </c>
      <c r="Q43" s="534"/>
      <c r="R43" s="196" t="s">
        <v>57</v>
      </c>
      <c r="S43" s="3">
        <v>0</v>
      </c>
      <c r="T43" s="3">
        <v>0</v>
      </c>
      <c r="U43" s="3">
        <v>51511.62374719233</v>
      </c>
      <c r="V43" s="3">
        <v>385614.47563369496</v>
      </c>
      <c r="W43" s="3">
        <v>0</v>
      </c>
      <c r="X43" s="3">
        <v>1329434.7526917742</v>
      </c>
      <c r="Y43" s="3">
        <v>245145.57842403336</v>
      </c>
      <c r="Z43" s="3">
        <v>0</v>
      </c>
      <c r="AA43" s="3">
        <v>2336095.4143314268</v>
      </c>
      <c r="AB43" s="3">
        <v>0</v>
      </c>
      <c r="AC43" s="3">
        <v>6996845.9448884269</v>
      </c>
      <c r="AD43" s="95">
        <v>6374838.8681083554</v>
      </c>
      <c r="AE43" s="70">
        <f t="shared" si="98"/>
        <v>17719486.657824904</v>
      </c>
      <c r="AG43" s="534"/>
      <c r="AH43" s="196" t="s">
        <v>57</v>
      </c>
      <c r="AI43" s="3">
        <v>0</v>
      </c>
      <c r="AJ43" s="3">
        <v>0</v>
      </c>
      <c r="AK43" s="3">
        <v>744944.5604348093</v>
      </c>
      <c r="AL43" s="3">
        <v>0</v>
      </c>
      <c r="AM43" s="3">
        <v>0</v>
      </c>
      <c r="AN43" s="3">
        <v>0</v>
      </c>
      <c r="AO43" s="3">
        <v>0</v>
      </c>
      <c r="AP43" s="3">
        <v>0</v>
      </c>
      <c r="AQ43" s="3">
        <v>0</v>
      </c>
      <c r="AR43" s="3">
        <v>833921.78100401605</v>
      </c>
      <c r="AS43" s="3">
        <v>0</v>
      </c>
      <c r="AT43" s="95">
        <v>383601.3623202247</v>
      </c>
      <c r="AU43" s="70">
        <f t="shared" si="99"/>
        <v>1962467.70375905</v>
      </c>
      <c r="AW43" s="534"/>
      <c r="AX43" s="196" t="s">
        <v>57</v>
      </c>
      <c r="AY43" s="3">
        <v>0</v>
      </c>
      <c r="AZ43" s="3">
        <v>0</v>
      </c>
      <c r="BA43" s="3">
        <v>0</v>
      </c>
      <c r="BB43" s="3">
        <v>0</v>
      </c>
      <c r="BC43" s="3">
        <v>0</v>
      </c>
      <c r="BD43" s="3">
        <v>0</v>
      </c>
      <c r="BE43" s="3">
        <v>0</v>
      </c>
      <c r="BF43" s="3">
        <v>0</v>
      </c>
      <c r="BG43" s="3">
        <v>0</v>
      </c>
      <c r="BH43" s="3">
        <v>0</v>
      </c>
      <c r="BI43" s="3">
        <v>0</v>
      </c>
      <c r="BJ43" s="95">
        <v>0</v>
      </c>
      <c r="BK43" s="70">
        <f t="shared" si="100"/>
        <v>0</v>
      </c>
    </row>
    <row r="44" spans="1:64" x14ac:dyDescent="0.25">
      <c r="A44" s="534"/>
      <c r="B44" s="196" t="s">
        <v>56</v>
      </c>
      <c r="C44" s="3">
        <v>0</v>
      </c>
      <c r="D44" s="3">
        <v>0</v>
      </c>
      <c r="E44" s="3">
        <v>0</v>
      </c>
      <c r="F44" s="3">
        <v>0</v>
      </c>
      <c r="G44" s="3">
        <v>0</v>
      </c>
      <c r="H44" s="3">
        <v>0</v>
      </c>
      <c r="I44" s="3">
        <v>0</v>
      </c>
      <c r="J44" s="3">
        <v>0</v>
      </c>
      <c r="K44" s="3">
        <v>0</v>
      </c>
      <c r="L44" s="3">
        <v>0</v>
      </c>
      <c r="M44" s="3">
        <v>0</v>
      </c>
      <c r="N44" s="95">
        <v>0</v>
      </c>
      <c r="O44" s="70">
        <f t="shared" si="97"/>
        <v>0</v>
      </c>
      <c r="Q44" s="534"/>
      <c r="R44" s="196" t="s">
        <v>56</v>
      </c>
      <c r="S44" s="3">
        <v>0</v>
      </c>
      <c r="T44" s="3">
        <v>0</v>
      </c>
      <c r="U44" s="3">
        <v>0</v>
      </c>
      <c r="V44" s="3">
        <v>0</v>
      </c>
      <c r="W44" s="3">
        <v>0</v>
      </c>
      <c r="X44" s="3">
        <v>0</v>
      </c>
      <c r="Y44" s="3">
        <v>0</v>
      </c>
      <c r="Z44" s="3">
        <v>0</v>
      </c>
      <c r="AA44" s="3">
        <v>0</v>
      </c>
      <c r="AB44" s="3">
        <v>0</v>
      </c>
      <c r="AC44" s="3">
        <v>0</v>
      </c>
      <c r="AD44" s="95">
        <v>0</v>
      </c>
      <c r="AE44" s="70">
        <f t="shared" si="98"/>
        <v>0</v>
      </c>
      <c r="AG44" s="534"/>
      <c r="AH44" s="196" t="s">
        <v>56</v>
      </c>
      <c r="AI44" s="3">
        <v>0</v>
      </c>
      <c r="AJ44" s="3">
        <v>0</v>
      </c>
      <c r="AK44" s="3">
        <v>0</v>
      </c>
      <c r="AL44" s="3">
        <v>0</v>
      </c>
      <c r="AM44" s="3">
        <v>0</v>
      </c>
      <c r="AN44" s="3">
        <v>0</v>
      </c>
      <c r="AO44" s="3">
        <v>0</v>
      </c>
      <c r="AP44" s="3">
        <v>0</v>
      </c>
      <c r="AQ44" s="3">
        <v>0</v>
      </c>
      <c r="AR44" s="3">
        <v>0</v>
      </c>
      <c r="AS44" s="3">
        <v>0</v>
      </c>
      <c r="AT44" s="95">
        <v>0</v>
      </c>
      <c r="AU44" s="70">
        <f t="shared" si="99"/>
        <v>0</v>
      </c>
      <c r="AW44" s="534"/>
      <c r="AX44" s="196" t="s">
        <v>56</v>
      </c>
      <c r="AY44" s="3">
        <v>0</v>
      </c>
      <c r="AZ44" s="3">
        <v>0</v>
      </c>
      <c r="BA44" s="3">
        <v>0</v>
      </c>
      <c r="BB44" s="3">
        <v>0</v>
      </c>
      <c r="BC44" s="3">
        <v>0</v>
      </c>
      <c r="BD44" s="3">
        <v>0</v>
      </c>
      <c r="BE44" s="3">
        <v>0</v>
      </c>
      <c r="BF44" s="3">
        <v>0</v>
      </c>
      <c r="BG44" s="3">
        <v>0</v>
      </c>
      <c r="BH44" s="3">
        <v>0</v>
      </c>
      <c r="BI44" s="3">
        <v>0</v>
      </c>
      <c r="BJ44" s="95">
        <v>0</v>
      </c>
      <c r="BK44" s="70">
        <f t="shared" si="100"/>
        <v>0</v>
      </c>
    </row>
    <row r="45" spans="1:64" x14ac:dyDescent="0.25">
      <c r="A45" s="534"/>
      <c r="B45" s="196" t="s">
        <v>55</v>
      </c>
      <c r="C45" s="3">
        <v>0</v>
      </c>
      <c r="D45" s="3">
        <v>0</v>
      </c>
      <c r="E45" s="3">
        <v>0</v>
      </c>
      <c r="F45" s="3">
        <v>0</v>
      </c>
      <c r="G45" s="3">
        <v>0</v>
      </c>
      <c r="H45" s="3">
        <v>0</v>
      </c>
      <c r="I45" s="3">
        <v>0</v>
      </c>
      <c r="J45" s="3">
        <v>0</v>
      </c>
      <c r="K45" s="3">
        <v>0</v>
      </c>
      <c r="L45" s="3">
        <v>0</v>
      </c>
      <c r="M45" s="3">
        <v>0</v>
      </c>
      <c r="N45" s="95">
        <v>0</v>
      </c>
      <c r="O45" s="70">
        <f t="shared" si="97"/>
        <v>0</v>
      </c>
      <c r="Q45" s="534"/>
      <c r="R45" s="196" t="s">
        <v>55</v>
      </c>
      <c r="S45" s="3">
        <v>0</v>
      </c>
      <c r="T45" s="3">
        <v>0</v>
      </c>
      <c r="U45" s="3">
        <v>0</v>
      </c>
      <c r="V45" s="3">
        <v>0</v>
      </c>
      <c r="W45" s="3">
        <v>0</v>
      </c>
      <c r="X45" s="3">
        <v>0</v>
      </c>
      <c r="Y45" s="3">
        <v>0</v>
      </c>
      <c r="Z45" s="3">
        <v>0</v>
      </c>
      <c r="AA45" s="3">
        <v>0</v>
      </c>
      <c r="AB45" s="3">
        <v>0</v>
      </c>
      <c r="AC45" s="3">
        <v>0</v>
      </c>
      <c r="AD45" s="95">
        <v>0</v>
      </c>
      <c r="AE45" s="70">
        <f t="shared" si="98"/>
        <v>0</v>
      </c>
      <c r="AG45" s="534"/>
      <c r="AH45" s="196" t="s">
        <v>55</v>
      </c>
      <c r="AI45" s="3">
        <v>0</v>
      </c>
      <c r="AJ45" s="3">
        <v>0</v>
      </c>
      <c r="AK45" s="3">
        <v>0</v>
      </c>
      <c r="AL45" s="3">
        <v>0</v>
      </c>
      <c r="AM45" s="3">
        <v>0</v>
      </c>
      <c r="AN45" s="3">
        <v>0</v>
      </c>
      <c r="AO45" s="3">
        <v>0</v>
      </c>
      <c r="AP45" s="3">
        <v>0</v>
      </c>
      <c r="AQ45" s="3">
        <v>0</v>
      </c>
      <c r="AR45" s="3">
        <v>0</v>
      </c>
      <c r="AS45" s="3">
        <v>0</v>
      </c>
      <c r="AT45" s="95">
        <v>0</v>
      </c>
      <c r="AU45" s="70">
        <f t="shared" si="99"/>
        <v>0</v>
      </c>
      <c r="AW45" s="534"/>
      <c r="AX45" s="196" t="s">
        <v>55</v>
      </c>
      <c r="AY45" s="3">
        <v>0</v>
      </c>
      <c r="AZ45" s="3">
        <v>0</v>
      </c>
      <c r="BA45" s="3">
        <v>0</v>
      </c>
      <c r="BB45" s="3">
        <v>0</v>
      </c>
      <c r="BC45" s="3">
        <v>0</v>
      </c>
      <c r="BD45" s="3">
        <v>0</v>
      </c>
      <c r="BE45" s="3">
        <v>0</v>
      </c>
      <c r="BF45" s="3">
        <v>0</v>
      </c>
      <c r="BG45" s="3">
        <v>0</v>
      </c>
      <c r="BH45" s="3">
        <v>0</v>
      </c>
      <c r="BI45" s="3">
        <v>0</v>
      </c>
      <c r="BJ45" s="95">
        <v>0</v>
      </c>
      <c r="BK45" s="70">
        <f t="shared" si="100"/>
        <v>0</v>
      </c>
    </row>
    <row r="46" spans="1:64" x14ac:dyDescent="0.25">
      <c r="A46" s="534"/>
      <c r="B46" s="196" t="s">
        <v>54</v>
      </c>
      <c r="C46" s="3">
        <v>0</v>
      </c>
      <c r="D46" s="3">
        <v>0</v>
      </c>
      <c r="E46" s="3">
        <v>0</v>
      </c>
      <c r="F46" s="3">
        <v>0</v>
      </c>
      <c r="G46" s="3">
        <v>0</v>
      </c>
      <c r="H46" s="3">
        <v>0</v>
      </c>
      <c r="I46" s="3">
        <v>0</v>
      </c>
      <c r="J46" s="3">
        <v>0</v>
      </c>
      <c r="K46" s="3">
        <v>0</v>
      </c>
      <c r="L46" s="3">
        <v>0</v>
      </c>
      <c r="M46" s="3">
        <v>0</v>
      </c>
      <c r="N46" s="95">
        <v>0</v>
      </c>
      <c r="O46" s="70">
        <f t="shared" si="97"/>
        <v>0</v>
      </c>
      <c r="Q46" s="534"/>
      <c r="R46" s="196" t="s">
        <v>54</v>
      </c>
      <c r="S46" s="3">
        <v>0</v>
      </c>
      <c r="T46" s="3">
        <v>0</v>
      </c>
      <c r="U46" s="3">
        <v>0</v>
      </c>
      <c r="V46" s="3">
        <v>0</v>
      </c>
      <c r="W46" s="3">
        <v>0</v>
      </c>
      <c r="X46" s="3">
        <v>0</v>
      </c>
      <c r="Y46" s="3">
        <v>0</v>
      </c>
      <c r="Z46" s="3">
        <v>0</v>
      </c>
      <c r="AA46" s="3">
        <v>0</v>
      </c>
      <c r="AB46" s="3">
        <v>0</v>
      </c>
      <c r="AC46" s="3">
        <v>0</v>
      </c>
      <c r="AD46" s="95">
        <v>0</v>
      </c>
      <c r="AE46" s="70">
        <f t="shared" si="98"/>
        <v>0</v>
      </c>
      <c r="AG46" s="534"/>
      <c r="AH46" s="196" t="s">
        <v>54</v>
      </c>
      <c r="AI46" s="3">
        <v>0</v>
      </c>
      <c r="AJ46" s="3">
        <v>0</v>
      </c>
      <c r="AK46" s="3">
        <v>0</v>
      </c>
      <c r="AL46" s="3">
        <v>0</v>
      </c>
      <c r="AM46" s="3">
        <v>0</v>
      </c>
      <c r="AN46" s="3">
        <v>0</v>
      </c>
      <c r="AO46" s="3">
        <v>0</v>
      </c>
      <c r="AP46" s="3">
        <v>0</v>
      </c>
      <c r="AQ46" s="3">
        <v>0</v>
      </c>
      <c r="AR46" s="3">
        <v>0</v>
      </c>
      <c r="AS46" s="3">
        <v>0</v>
      </c>
      <c r="AT46" s="95">
        <v>0</v>
      </c>
      <c r="AU46" s="70">
        <f t="shared" si="99"/>
        <v>0</v>
      </c>
      <c r="AW46" s="534"/>
      <c r="AX46" s="196" t="s">
        <v>54</v>
      </c>
      <c r="AY46" s="3">
        <v>0</v>
      </c>
      <c r="AZ46" s="3">
        <v>0</v>
      </c>
      <c r="BA46" s="3">
        <v>0</v>
      </c>
      <c r="BB46" s="3">
        <v>0</v>
      </c>
      <c r="BC46" s="3">
        <v>0</v>
      </c>
      <c r="BD46" s="3">
        <v>0</v>
      </c>
      <c r="BE46" s="3">
        <v>0</v>
      </c>
      <c r="BF46" s="3">
        <v>0</v>
      </c>
      <c r="BG46" s="3">
        <v>0</v>
      </c>
      <c r="BH46" s="3">
        <v>0</v>
      </c>
      <c r="BI46" s="3">
        <v>0</v>
      </c>
      <c r="BJ46" s="95">
        <v>0</v>
      </c>
      <c r="BK46" s="70">
        <f t="shared" si="100"/>
        <v>0</v>
      </c>
    </row>
    <row r="47" spans="1:64" ht="16.5" customHeight="1" x14ac:dyDescent="0.25">
      <c r="A47" s="534"/>
      <c r="B47" s="196" t="s">
        <v>53</v>
      </c>
      <c r="C47" s="3">
        <v>0</v>
      </c>
      <c r="D47" s="3">
        <v>0</v>
      </c>
      <c r="E47" s="3">
        <v>0</v>
      </c>
      <c r="F47" s="3">
        <v>0</v>
      </c>
      <c r="G47" s="3">
        <v>0</v>
      </c>
      <c r="H47" s="3">
        <v>0</v>
      </c>
      <c r="I47" s="3">
        <v>0</v>
      </c>
      <c r="J47" s="3">
        <v>0</v>
      </c>
      <c r="K47" s="3">
        <v>0</v>
      </c>
      <c r="L47" s="3">
        <v>0</v>
      </c>
      <c r="M47" s="3">
        <v>0</v>
      </c>
      <c r="N47" s="95">
        <v>0</v>
      </c>
      <c r="O47" s="70">
        <f t="shared" si="97"/>
        <v>0</v>
      </c>
      <c r="Q47" s="534"/>
      <c r="R47" s="196" t="s">
        <v>53</v>
      </c>
      <c r="S47" s="3">
        <v>0</v>
      </c>
      <c r="T47" s="3">
        <v>0</v>
      </c>
      <c r="U47" s="3">
        <v>0</v>
      </c>
      <c r="V47" s="3">
        <v>0</v>
      </c>
      <c r="W47" s="3">
        <v>0</v>
      </c>
      <c r="X47" s="3">
        <v>0</v>
      </c>
      <c r="Y47" s="3">
        <v>0</v>
      </c>
      <c r="Z47" s="3">
        <v>0</v>
      </c>
      <c r="AA47" s="3">
        <v>0</v>
      </c>
      <c r="AB47" s="3">
        <v>0</v>
      </c>
      <c r="AC47" s="3">
        <v>0</v>
      </c>
      <c r="AD47" s="95">
        <v>0</v>
      </c>
      <c r="AE47" s="70">
        <f t="shared" si="98"/>
        <v>0</v>
      </c>
      <c r="AG47" s="534"/>
      <c r="AH47" s="196" t="s">
        <v>53</v>
      </c>
      <c r="AI47" s="3">
        <v>0</v>
      </c>
      <c r="AJ47" s="3">
        <v>0</v>
      </c>
      <c r="AK47" s="3">
        <v>0</v>
      </c>
      <c r="AL47" s="3">
        <v>0</v>
      </c>
      <c r="AM47" s="3">
        <v>0</v>
      </c>
      <c r="AN47" s="3">
        <v>0</v>
      </c>
      <c r="AO47" s="3">
        <v>0</v>
      </c>
      <c r="AP47" s="3">
        <v>0</v>
      </c>
      <c r="AQ47" s="3">
        <v>0</v>
      </c>
      <c r="AR47" s="3">
        <v>0</v>
      </c>
      <c r="AS47" s="3">
        <v>0</v>
      </c>
      <c r="AT47" s="95">
        <v>0</v>
      </c>
      <c r="AU47" s="70">
        <f t="shared" si="99"/>
        <v>0</v>
      </c>
      <c r="AW47" s="534"/>
      <c r="AX47" s="196" t="s">
        <v>53</v>
      </c>
      <c r="AY47" s="3">
        <v>0</v>
      </c>
      <c r="AZ47" s="3">
        <v>0</v>
      </c>
      <c r="BA47" s="3">
        <v>0</v>
      </c>
      <c r="BB47" s="3">
        <v>0</v>
      </c>
      <c r="BC47" s="3">
        <v>0</v>
      </c>
      <c r="BD47" s="3">
        <v>0</v>
      </c>
      <c r="BE47" s="3">
        <v>0</v>
      </c>
      <c r="BF47" s="3">
        <v>0</v>
      </c>
      <c r="BG47" s="3">
        <v>0</v>
      </c>
      <c r="BH47" s="3">
        <v>0</v>
      </c>
      <c r="BI47" s="3">
        <v>0</v>
      </c>
      <c r="BJ47" s="95">
        <v>0</v>
      </c>
      <c r="BK47" s="70">
        <f t="shared" si="100"/>
        <v>0</v>
      </c>
    </row>
    <row r="48" spans="1:64" ht="15.75" thickBot="1" x14ac:dyDescent="0.3">
      <c r="A48" s="535"/>
      <c r="B48" s="196" t="s">
        <v>52</v>
      </c>
      <c r="C48" s="3">
        <v>0</v>
      </c>
      <c r="D48" s="3">
        <v>0</v>
      </c>
      <c r="E48" s="3">
        <v>0</v>
      </c>
      <c r="F48" s="3">
        <v>0</v>
      </c>
      <c r="G48" s="3">
        <v>0</v>
      </c>
      <c r="H48" s="3">
        <v>0</v>
      </c>
      <c r="I48" s="3">
        <v>0</v>
      </c>
      <c r="J48" s="3">
        <v>0</v>
      </c>
      <c r="K48" s="3">
        <v>0</v>
      </c>
      <c r="L48" s="3">
        <v>0</v>
      </c>
      <c r="M48" s="3">
        <v>0</v>
      </c>
      <c r="N48" s="95">
        <v>0</v>
      </c>
      <c r="O48" s="70">
        <f t="shared" si="97"/>
        <v>0</v>
      </c>
      <c r="Q48" s="535"/>
      <c r="R48" s="196" t="s">
        <v>52</v>
      </c>
      <c r="S48" s="3">
        <v>0</v>
      </c>
      <c r="T48" s="3">
        <v>0</v>
      </c>
      <c r="U48" s="3">
        <v>0</v>
      </c>
      <c r="V48" s="3">
        <v>0</v>
      </c>
      <c r="W48" s="3">
        <v>0</v>
      </c>
      <c r="X48" s="3">
        <v>0</v>
      </c>
      <c r="Y48" s="3">
        <v>0</v>
      </c>
      <c r="Z48" s="3">
        <v>0</v>
      </c>
      <c r="AA48" s="3">
        <v>0</v>
      </c>
      <c r="AB48" s="3">
        <v>0</v>
      </c>
      <c r="AC48" s="3">
        <v>0</v>
      </c>
      <c r="AD48" s="95">
        <v>0</v>
      </c>
      <c r="AE48" s="70">
        <f t="shared" si="98"/>
        <v>0</v>
      </c>
      <c r="AG48" s="535"/>
      <c r="AH48" s="196" t="s">
        <v>52</v>
      </c>
      <c r="AI48" s="3">
        <v>0</v>
      </c>
      <c r="AJ48" s="3">
        <v>0</v>
      </c>
      <c r="AK48" s="3">
        <v>0</v>
      </c>
      <c r="AL48" s="3">
        <v>0</v>
      </c>
      <c r="AM48" s="3">
        <v>0</v>
      </c>
      <c r="AN48" s="3">
        <v>0</v>
      </c>
      <c r="AO48" s="3">
        <v>0</v>
      </c>
      <c r="AP48" s="3">
        <v>0</v>
      </c>
      <c r="AQ48" s="3">
        <v>0</v>
      </c>
      <c r="AR48" s="3">
        <v>0</v>
      </c>
      <c r="AS48" s="3">
        <v>0</v>
      </c>
      <c r="AT48" s="95">
        <v>0</v>
      </c>
      <c r="AU48" s="70">
        <f t="shared" si="99"/>
        <v>0</v>
      </c>
      <c r="AW48" s="535"/>
      <c r="AX48" s="196" t="s">
        <v>52</v>
      </c>
      <c r="AY48" s="3">
        <v>0</v>
      </c>
      <c r="AZ48" s="3">
        <v>0</v>
      </c>
      <c r="BA48" s="3">
        <v>0</v>
      </c>
      <c r="BB48" s="3">
        <v>0</v>
      </c>
      <c r="BC48" s="3">
        <v>0</v>
      </c>
      <c r="BD48" s="3">
        <v>0</v>
      </c>
      <c r="BE48" s="3">
        <v>0</v>
      </c>
      <c r="BF48" s="3">
        <v>0</v>
      </c>
      <c r="BG48" s="3">
        <v>0</v>
      </c>
      <c r="BH48" s="3">
        <v>0</v>
      </c>
      <c r="BI48" s="3">
        <v>0</v>
      </c>
      <c r="BJ48" s="95">
        <v>0</v>
      </c>
      <c r="BK48" s="70">
        <f t="shared" si="100"/>
        <v>0</v>
      </c>
    </row>
    <row r="49" spans="1:64" ht="15.75" thickBot="1" x14ac:dyDescent="0.3">
      <c r="B49" s="197" t="s">
        <v>43</v>
      </c>
      <c r="C49" s="189">
        <f>SUM(C36:C48)</f>
        <v>0</v>
      </c>
      <c r="D49" s="189">
        <f t="shared" ref="D49" si="101">SUM(D36:D48)</f>
        <v>0</v>
      </c>
      <c r="E49" s="189">
        <f t="shared" ref="E49" si="102">SUM(E36:E48)</f>
        <v>0</v>
      </c>
      <c r="F49" s="189">
        <f t="shared" ref="F49" si="103">SUM(F36:F48)</f>
        <v>0</v>
      </c>
      <c r="G49" s="189">
        <f t="shared" ref="G49" si="104">SUM(G36:G48)</f>
        <v>8198.3757094772227</v>
      </c>
      <c r="H49" s="189">
        <f t="shared" ref="H49" si="105">SUM(H36:H48)</f>
        <v>588289.46260449768</v>
      </c>
      <c r="I49" s="189">
        <f t="shared" ref="I49" si="106">SUM(I36:I48)</f>
        <v>50059.623252879603</v>
      </c>
      <c r="J49" s="189">
        <f t="shared" ref="J49" si="107">SUM(J36:J48)</f>
        <v>48636.365499354164</v>
      </c>
      <c r="K49" s="189">
        <f t="shared" ref="K49" si="108">SUM(K36:K48)</f>
        <v>107387.62346654291</v>
      </c>
      <c r="L49" s="189">
        <f t="shared" ref="L49" si="109">SUM(L36:L48)</f>
        <v>251613.47361061646</v>
      </c>
      <c r="M49" s="189">
        <f t="shared" ref="M49" si="110">SUM(M36:M48)</f>
        <v>24101.86812359975</v>
      </c>
      <c r="N49" s="373">
        <f t="shared" ref="N49" si="111">SUM(N36:N48)</f>
        <v>5952941.4557974664</v>
      </c>
      <c r="O49" s="73">
        <f t="shared" si="97"/>
        <v>7031228.2480644342</v>
      </c>
      <c r="Q49" s="74"/>
      <c r="R49" s="197" t="s">
        <v>43</v>
      </c>
      <c r="S49" s="189">
        <f>SUM(S36:S48)</f>
        <v>0</v>
      </c>
      <c r="T49" s="189">
        <f t="shared" ref="T49" si="112">SUM(T36:T48)</f>
        <v>0</v>
      </c>
      <c r="U49" s="189">
        <f t="shared" ref="U49" si="113">SUM(U36:U48)</f>
        <v>2568147.9834532877</v>
      </c>
      <c r="V49" s="189">
        <f t="shared" ref="V49" si="114">SUM(V36:V48)</f>
        <v>858761.87216652138</v>
      </c>
      <c r="W49" s="189">
        <f t="shared" ref="W49" si="115">SUM(W36:W48)</f>
        <v>0</v>
      </c>
      <c r="X49" s="189">
        <f t="shared" ref="X49" si="116">SUM(X36:X48)</f>
        <v>1790051.3152560163</v>
      </c>
      <c r="Y49" s="189">
        <f t="shared" ref="Y49" si="117">SUM(Y36:Y48)</f>
        <v>814953.24269123503</v>
      </c>
      <c r="Z49" s="189">
        <f t="shared" ref="Z49" si="118">SUM(Z36:Z48)</f>
        <v>0</v>
      </c>
      <c r="AA49" s="189">
        <f t="shared" ref="AA49" si="119">SUM(AA36:AA48)</f>
        <v>4401687.2838777266</v>
      </c>
      <c r="AB49" s="189">
        <f t="shared" ref="AB49" si="120">SUM(AB36:AB48)</f>
        <v>0</v>
      </c>
      <c r="AC49" s="189">
        <f t="shared" ref="AC49" si="121">SUM(AC36:AC48)</f>
        <v>12760209.138176855</v>
      </c>
      <c r="AD49" s="373">
        <f t="shared" ref="AD49" si="122">SUM(AD36:AD48)</f>
        <v>16582931.335365824</v>
      </c>
      <c r="AE49" s="73">
        <f t="shared" si="98"/>
        <v>39776742.170987464</v>
      </c>
      <c r="AG49" s="74"/>
      <c r="AH49" s="197" t="s">
        <v>43</v>
      </c>
      <c r="AI49" s="189">
        <f>SUM(AI36:AI48)</f>
        <v>0</v>
      </c>
      <c r="AJ49" s="189">
        <f t="shared" ref="AJ49" si="123">SUM(AJ36:AJ48)</f>
        <v>0</v>
      </c>
      <c r="AK49" s="189">
        <f t="shared" ref="AK49" si="124">SUM(AK36:AK48)</f>
        <v>744944.5604348093</v>
      </c>
      <c r="AL49" s="189">
        <f t="shared" ref="AL49" si="125">SUM(AL36:AL48)</f>
        <v>0</v>
      </c>
      <c r="AM49" s="189">
        <f t="shared" ref="AM49" si="126">SUM(AM36:AM48)</f>
        <v>0</v>
      </c>
      <c r="AN49" s="189">
        <f t="shared" ref="AN49" si="127">SUM(AN36:AN48)</f>
        <v>0</v>
      </c>
      <c r="AO49" s="189">
        <f t="shared" ref="AO49" si="128">SUM(AO36:AO48)</f>
        <v>0</v>
      </c>
      <c r="AP49" s="189">
        <f t="shared" ref="AP49" si="129">SUM(AP36:AP48)</f>
        <v>0</v>
      </c>
      <c r="AQ49" s="189">
        <f t="shared" ref="AQ49" si="130">SUM(AQ36:AQ48)</f>
        <v>0</v>
      </c>
      <c r="AR49" s="189">
        <f t="shared" ref="AR49" si="131">SUM(AR36:AR48)</f>
        <v>1146440.8103196949</v>
      </c>
      <c r="AS49" s="189">
        <f t="shared" ref="AS49" si="132">SUM(AS36:AS48)</f>
        <v>0</v>
      </c>
      <c r="AT49" s="373">
        <f t="shared" ref="AT49" si="133">SUM(AT36:AT48)</f>
        <v>476065.84564474854</v>
      </c>
      <c r="AU49" s="73">
        <f t="shared" si="99"/>
        <v>2367451.2163992524</v>
      </c>
      <c r="AW49" s="74"/>
      <c r="AX49" s="197" t="s">
        <v>43</v>
      </c>
      <c r="AY49" s="189">
        <f>SUM(AY36:AY48)</f>
        <v>0</v>
      </c>
      <c r="AZ49" s="189">
        <f t="shared" ref="AZ49" si="134">SUM(AZ36:AZ48)</f>
        <v>0</v>
      </c>
      <c r="BA49" s="189">
        <f t="shared" ref="BA49" si="135">SUM(BA36:BA48)</f>
        <v>0</v>
      </c>
      <c r="BB49" s="189">
        <f t="shared" ref="BB49" si="136">SUM(BB36:BB48)</f>
        <v>0</v>
      </c>
      <c r="BC49" s="189">
        <f t="shared" ref="BC49" si="137">SUM(BC36:BC48)</f>
        <v>0</v>
      </c>
      <c r="BD49" s="189">
        <f t="shared" ref="BD49" si="138">SUM(BD36:BD48)</f>
        <v>0</v>
      </c>
      <c r="BE49" s="189">
        <f t="shared" ref="BE49" si="139">SUM(BE36:BE48)</f>
        <v>0</v>
      </c>
      <c r="BF49" s="189">
        <f t="shared" ref="BF49" si="140">SUM(BF36:BF48)</f>
        <v>0</v>
      </c>
      <c r="BG49" s="189">
        <f t="shared" ref="BG49" si="141">SUM(BG36:BG48)</f>
        <v>0</v>
      </c>
      <c r="BH49" s="189">
        <f t="shared" ref="BH49" si="142">SUM(BH36:BH48)</f>
        <v>0</v>
      </c>
      <c r="BI49" s="189">
        <f t="shared" ref="BI49" si="143">SUM(BI36:BI48)</f>
        <v>0</v>
      </c>
      <c r="BJ49" s="373">
        <f t="shared" ref="BJ49" si="144">SUM(BJ36:BJ48)</f>
        <v>0</v>
      </c>
      <c r="BK49" s="73">
        <f t="shared" si="100"/>
        <v>0</v>
      </c>
    </row>
    <row r="50" spans="1:64" ht="21.75" thickBot="1" x14ac:dyDescent="0.4">
      <c r="A50" s="76"/>
      <c r="Q50" s="76"/>
      <c r="AG50" s="76"/>
      <c r="AW50" s="76"/>
    </row>
    <row r="51" spans="1:64" ht="21.75" thickBot="1" x14ac:dyDescent="0.4">
      <c r="A51" s="76"/>
      <c r="B51" s="184" t="s">
        <v>36</v>
      </c>
      <c r="C51" s="185">
        <f t="shared" ref="C51:N51" si="145">C$3</f>
        <v>44197</v>
      </c>
      <c r="D51" s="185">
        <f t="shared" si="145"/>
        <v>44228</v>
      </c>
      <c r="E51" s="185">
        <f t="shared" si="145"/>
        <v>44256</v>
      </c>
      <c r="F51" s="185">
        <f t="shared" si="145"/>
        <v>44287</v>
      </c>
      <c r="G51" s="185">
        <f t="shared" si="145"/>
        <v>44317</v>
      </c>
      <c r="H51" s="185">
        <f t="shared" si="145"/>
        <v>44348</v>
      </c>
      <c r="I51" s="185">
        <f t="shared" si="145"/>
        <v>44378</v>
      </c>
      <c r="J51" s="185">
        <f t="shared" si="145"/>
        <v>44409</v>
      </c>
      <c r="K51" s="185">
        <f t="shared" si="145"/>
        <v>44440</v>
      </c>
      <c r="L51" s="185">
        <f t="shared" si="145"/>
        <v>44470</v>
      </c>
      <c r="M51" s="185">
        <f t="shared" si="145"/>
        <v>44501</v>
      </c>
      <c r="N51" s="185" t="str">
        <f t="shared" si="145"/>
        <v>Dec-21 +</v>
      </c>
      <c r="O51" s="186" t="s">
        <v>34</v>
      </c>
      <c r="Q51" s="76"/>
      <c r="R51" s="184" t="s">
        <v>36</v>
      </c>
      <c r="S51" s="185">
        <f t="shared" ref="S51:AD51" si="146">S$3</f>
        <v>44197</v>
      </c>
      <c r="T51" s="185">
        <f t="shared" si="146"/>
        <v>44228</v>
      </c>
      <c r="U51" s="185">
        <f t="shared" si="146"/>
        <v>44256</v>
      </c>
      <c r="V51" s="185">
        <f t="shared" si="146"/>
        <v>44287</v>
      </c>
      <c r="W51" s="185">
        <f t="shared" si="146"/>
        <v>44317</v>
      </c>
      <c r="X51" s="185">
        <f t="shared" si="146"/>
        <v>44348</v>
      </c>
      <c r="Y51" s="185">
        <f t="shared" si="146"/>
        <v>44378</v>
      </c>
      <c r="Z51" s="185">
        <f t="shared" si="146"/>
        <v>44409</v>
      </c>
      <c r="AA51" s="185">
        <f t="shared" si="146"/>
        <v>44440</v>
      </c>
      <c r="AB51" s="185">
        <f t="shared" si="146"/>
        <v>44470</v>
      </c>
      <c r="AC51" s="185">
        <f t="shared" si="146"/>
        <v>44501</v>
      </c>
      <c r="AD51" s="185" t="str">
        <f t="shared" si="146"/>
        <v>Dec-21 +</v>
      </c>
      <c r="AE51" s="186" t="s">
        <v>34</v>
      </c>
      <c r="AG51" s="76"/>
      <c r="AH51" s="184" t="s">
        <v>36</v>
      </c>
      <c r="AI51" s="185">
        <f t="shared" ref="AI51:AT51" si="147">AI$3</f>
        <v>44197</v>
      </c>
      <c r="AJ51" s="185">
        <f t="shared" si="147"/>
        <v>44228</v>
      </c>
      <c r="AK51" s="185">
        <f t="shared" si="147"/>
        <v>44256</v>
      </c>
      <c r="AL51" s="185">
        <f t="shared" si="147"/>
        <v>44287</v>
      </c>
      <c r="AM51" s="185">
        <f t="shared" si="147"/>
        <v>44317</v>
      </c>
      <c r="AN51" s="185">
        <f t="shared" si="147"/>
        <v>44348</v>
      </c>
      <c r="AO51" s="185">
        <f t="shared" si="147"/>
        <v>44378</v>
      </c>
      <c r="AP51" s="185">
        <f t="shared" si="147"/>
        <v>44409</v>
      </c>
      <c r="AQ51" s="185">
        <f t="shared" si="147"/>
        <v>44440</v>
      </c>
      <c r="AR51" s="185">
        <f t="shared" si="147"/>
        <v>44470</v>
      </c>
      <c r="AS51" s="185">
        <f t="shared" si="147"/>
        <v>44501</v>
      </c>
      <c r="AT51" s="185" t="str">
        <f t="shared" si="147"/>
        <v>Dec-21 +</v>
      </c>
      <c r="AU51" s="186" t="s">
        <v>34</v>
      </c>
      <c r="AW51" s="76"/>
      <c r="AX51" s="184" t="s">
        <v>36</v>
      </c>
      <c r="AY51" s="185">
        <f t="shared" ref="AY51:BJ51" si="148">AY$3</f>
        <v>44197</v>
      </c>
      <c r="AZ51" s="185">
        <f t="shared" si="148"/>
        <v>44228</v>
      </c>
      <c r="BA51" s="185">
        <f t="shared" si="148"/>
        <v>44256</v>
      </c>
      <c r="BB51" s="185">
        <f t="shared" si="148"/>
        <v>44287</v>
      </c>
      <c r="BC51" s="185">
        <f t="shared" si="148"/>
        <v>44317</v>
      </c>
      <c r="BD51" s="185">
        <f t="shared" si="148"/>
        <v>44348</v>
      </c>
      <c r="BE51" s="185">
        <f t="shared" si="148"/>
        <v>44378</v>
      </c>
      <c r="BF51" s="185">
        <f t="shared" si="148"/>
        <v>44409</v>
      </c>
      <c r="BG51" s="185">
        <f t="shared" si="148"/>
        <v>44440</v>
      </c>
      <c r="BH51" s="185">
        <f t="shared" si="148"/>
        <v>44470</v>
      </c>
      <c r="BI51" s="185">
        <f t="shared" si="148"/>
        <v>44501</v>
      </c>
      <c r="BJ51" s="185" t="str">
        <f t="shared" si="148"/>
        <v>Dec-21 +</v>
      </c>
      <c r="BK51" s="186" t="s">
        <v>34</v>
      </c>
    </row>
    <row r="52" spans="1:64" ht="15" customHeight="1" x14ac:dyDescent="0.25">
      <c r="A52" s="533" t="s">
        <v>69</v>
      </c>
      <c r="B52" s="196" t="s">
        <v>64</v>
      </c>
      <c r="C52" s="3">
        <v>0</v>
      </c>
      <c r="D52" s="3">
        <v>0</v>
      </c>
      <c r="E52" s="3">
        <v>0</v>
      </c>
      <c r="F52" s="3">
        <v>0</v>
      </c>
      <c r="G52" s="3">
        <v>0</v>
      </c>
      <c r="H52" s="3">
        <v>0</v>
      </c>
      <c r="I52" s="3">
        <v>0</v>
      </c>
      <c r="J52" s="3">
        <v>0</v>
      </c>
      <c r="K52" s="3">
        <v>0</v>
      </c>
      <c r="L52" s="3">
        <v>0</v>
      </c>
      <c r="M52" s="3">
        <v>0</v>
      </c>
      <c r="N52" s="95">
        <v>0</v>
      </c>
      <c r="O52" s="70">
        <f t="shared" ref="O52:O65" si="149">SUM(C52:N52)</f>
        <v>0</v>
      </c>
      <c r="Q52" s="533" t="s">
        <v>69</v>
      </c>
      <c r="R52" s="196" t="s">
        <v>64</v>
      </c>
      <c r="S52" s="3">
        <v>0</v>
      </c>
      <c r="T52" s="3">
        <v>0</v>
      </c>
      <c r="U52" s="3">
        <v>12876.851555523934</v>
      </c>
      <c r="V52" s="3">
        <v>0</v>
      </c>
      <c r="W52" s="3">
        <v>0</v>
      </c>
      <c r="X52" s="3">
        <v>26290.778324885781</v>
      </c>
      <c r="Y52" s="3">
        <v>0</v>
      </c>
      <c r="Z52" s="3">
        <v>126710.88973599016</v>
      </c>
      <c r="AA52" s="3">
        <v>0</v>
      </c>
      <c r="AB52" s="3">
        <v>0</v>
      </c>
      <c r="AC52" s="3">
        <v>0</v>
      </c>
      <c r="AD52" s="95">
        <v>185235.14875186438</v>
      </c>
      <c r="AE52" s="70">
        <f t="shared" ref="AE52:AE65" si="150">SUM(S52:AD52)</f>
        <v>351113.66836826428</v>
      </c>
      <c r="AG52" s="533" t="s">
        <v>69</v>
      </c>
      <c r="AH52" s="196" t="s">
        <v>64</v>
      </c>
      <c r="AI52" s="3">
        <v>0</v>
      </c>
      <c r="AJ52" s="3">
        <v>0</v>
      </c>
      <c r="AK52" s="3">
        <v>0</v>
      </c>
      <c r="AL52" s="3">
        <v>0</v>
      </c>
      <c r="AM52" s="3">
        <v>0</v>
      </c>
      <c r="AN52" s="3">
        <v>71514.703473768328</v>
      </c>
      <c r="AO52" s="3">
        <v>12419.490659138768</v>
      </c>
      <c r="AP52" s="3">
        <v>0</v>
      </c>
      <c r="AQ52" s="3">
        <v>0</v>
      </c>
      <c r="AR52" s="3">
        <v>0</v>
      </c>
      <c r="AS52" s="3">
        <v>0</v>
      </c>
      <c r="AT52" s="95">
        <v>498130.7840463749</v>
      </c>
      <c r="AU52" s="70">
        <f t="shared" ref="AU52:AU65" si="151">SUM(AI52:AT52)</f>
        <v>582064.97817928204</v>
      </c>
      <c r="AW52" s="533" t="s">
        <v>69</v>
      </c>
      <c r="AX52" s="196" t="s">
        <v>64</v>
      </c>
      <c r="AY52" s="3">
        <v>0</v>
      </c>
      <c r="AZ52" s="3">
        <v>0</v>
      </c>
      <c r="BA52" s="3">
        <v>0</v>
      </c>
      <c r="BB52" s="3">
        <v>0</v>
      </c>
      <c r="BC52" s="3">
        <v>0</v>
      </c>
      <c r="BD52" s="3">
        <v>0</v>
      </c>
      <c r="BE52" s="3">
        <v>0</v>
      </c>
      <c r="BF52" s="3">
        <v>0</v>
      </c>
      <c r="BG52" s="3">
        <v>0</v>
      </c>
      <c r="BH52" s="3">
        <v>0</v>
      </c>
      <c r="BI52" s="3">
        <v>0</v>
      </c>
      <c r="BJ52" s="95">
        <v>0</v>
      </c>
      <c r="BK52" s="70">
        <f t="shared" ref="BK52:BK65" si="152">SUM(AY52:BJ52)</f>
        <v>0</v>
      </c>
      <c r="BL52" s="193"/>
    </row>
    <row r="53" spans="1:64" x14ac:dyDescent="0.25">
      <c r="A53" s="534"/>
      <c r="B53" s="196" t="s">
        <v>63</v>
      </c>
      <c r="C53" s="3">
        <v>0</v>
      </c>
      <c r="D53" s="3">
        <v>0</v>
      </c>
      <c r="E53" s="3">
        <v>0</v>
      </c>
      <c r="F53" s="3">
        <v>0</v>
      </c>
      <c r="G53" s="3">
        <v>0</v>
      </c>
      <c r="H53" s="3">
        <v>0</v>
      </c>
      <c r="I53" s="3">
        <v>0</v>
      </c>
      <c r="J53" s="3">
        <v>0</v>
      </c>
      <c r="K53" s="3">
        <v>0</v>
      </c>
      <c r="L53" s="3">
        <v>0</v>
      </c>
      <c r="M53" s="3">
        <v>0</v>
      </c>
      <c r="N53" s="95">
        <v>0</v>
      </c>
      <c r="O53" s="70">
        <f t="shared" si="149"/>
        <v>0</v>
      </c>
      <c r="Q53" s="534"/>
      <c r="R53" s="196" t="s">
        <v>63</v>
      </c>
      <c r="S53" s="3">
        <v>0</v>
      </c>
      <c r="T53" s="3">
        <v>0</v>
      </c>
      <c r="U53" s="3">
        <v>0</v>
      </c>
      <c r="V53" s="3">
        <v>0</v>
      </c>
      <c r="W53" s="3">
        <v>0</v>
      </c>
      <c r="X53" s="3">
        <v>0</v>
      </c>
      <c r="Y53" s="3">
        <v>0</v>
      </c>
      <c r="Z53" s="3">
        <v>0</v>
      </c>
      <c r="AA53" s="3">
        <v>0</v>
      </c>
      <c r="AB53" s="3">
        <v>0</v>
      </c>
      <c r="AC53" s="3">
        <v>0</v>
      </c>
      <c r="AD53" s="95">
        <v>0</v>
      </c>
      <c r="AE53" s="70">
        <f t="shared" si="150"/>
        <v>0</v>
      </c>
      <c r="AG53" s="534"/>
      <c r="AH53" s="196" t="s">
        <v>63</v>
      </c>
      <c r="AI53" s="3">
        <v>0</v>
      </c>
      <c r="AJ53" s="3">
        <v>0</v>
      </c>
      <c r="AK53" s="3">
        <v>0</v>
      </c>
      <c r="AL53" s="3">
        <v>0</v>
      </c>
      <c r="AM53" s="3">
        <v>0</v>
      </c>
      <c r="AN53" s="3">
        <v>0</v>
      </c>
      <c r="AO53" s="3">
        <v>0</v>
      </c>
      <c r="AP53" s="3">
        <v>0</v>
      </c>
      <c r="AQ53" s="3">
        <v>0</v>
      </c>
      <c r="AR53" s="3">
        <v>0</v>
      </c>
      <c r="AS53" s="3">
        <v>0</v>
      </c>
      <c r="AT53" s="95">
        <v>0</v>
      </c>
      <c r="AU53" s="70">
        <f t="shared" si="151"/>
        <v>0</v>
      </c>
      <c r="AW53" s="534"/>
      <c r="AX53" s="196" t="s">
        <v>63</v>
      </c>
      <c r="AY53" s="3">
        <v>0</v>
      </c>
      <c r="AZ53" s="3">
        <v>0</v>
      </c>
      <c r="BA53" s="3">
        <v>0</v>
      </c>
      <c r="BB53" s="3">
        <v>0</v>
      </c>
      <c r="BC53" s="3">
        <v>0</v>
      </c>
      <c r="BD53" s="3">
        <v>0</v>
      </c>
      <c r="BE53" s="3">
        <v>0</v>
      </c>
      <c r="BF53" s="3">
        <v>0</v>
      </c>
      <c r="BG53" s="3">
        <v>0</v>
      </c>
      <c r="BH53" s="3">
        <v>0</v>
      </c>
      <c r="BI53" s="3">
        <v>0</v>
      </c>
      <c r="BJ53" s="95">
        <v>0</v>
      </c>
      <c r="BK53" s="70">
        <f t="shared" si="152"/>
        <v>0</v>
      </c>
    </row>
    <row r="54" spans="1:64" x14ac:dyDescent="0.25">
      <c r="A54" s="534"/>
      <c r="B54" s="196" t="s">
        <v>62</v>
      </c>
      <c r="C54" s="3">
        <v>0</v>
      </c>
      <c r="D54" s="3">
        <v>0</v>
      </c>
      <c r="E54" s="3">
        <v>0</v>
      </c>
      <c r="F54" s="3">
        <v>0</v>
      </c>
      <c r="G54" s="3">
        <v>0</v>
      </c>
      <c r="H54" s="3">
        <v>0</v>
      </c>
      <c r="I54" s="3">
        <v>0</v>
      </c>
      <c r="J54" s="3">
        <v>0</v>
      </c>
      <c r="K54" s="3">
        <v>0</v>
      </c>
      <c r="L54" s="3">
        <v>0</v>
      </c>
      <c r="M54" s="3">
        <v>0</v>
      </c>
      <c r="N54" s="95">
        <v>0</v>
      </c>
      <c r="O54" s="70">
        <f t="shared" si="149"/>
        <v>0</v>
      </c>
      <c r="Q54" s="534"/>
      <c r="R54" s="196" t="s">
        <v>62</v>
      </c>
      <c r="S54" s="3">
        <v>0</v>
      </c>
      <c r="T54" s="3">
        <v>0</v>
      </c>
      <c r="U54" s="3">
        <v>0</v>
      </c>
      <c r="V54" s="3">
        <v>0</v>
      </c>
      <c r="W54" s="3">
        <v>0</v>
      </c>
      <c r="X54" s="3">
        <v>0</v>
      </c>
      <c r="Y54" s="3">
        <v>0</v>
      </c>
      <c r="Z54" s="3">
        <v>0</v>
      </c>
      <c r="AA54" s="3">
        <v>0</v>
      </c>
      <c r="AB54" s="3">
        <v>0</v>
      </c>
      <c r="AC54" s="3">
        <v>0</v>
      </c>
      <c r="AD54" s="95">
        <v>0</v>
      </c>
      <c r="AE54" s="70">
        <f t="shared" si="150"/>
        <v>0</v>
      </c>
      <c r="AG54" s="534"/>
      <c r="AH54" s="196" t="s">
        <v>62</v>
      </c>
      <c r="AI54" s="3">
        <v>0</v>
      </c>
      <c r="AJ54" s="3">
        <v>0</v>
      </c>
      <c r="AK54" s="3">
        <v>0</v>
      </c>
      <c r="AL54" s="3">
        <v>0</v>
      </c>
      <c r="AM54" s="3">
        <v>0</v>
      </c>
      <c r="AN54" s="3">
        <v>0</v>
      </c>
      <c r="AO54" s="3">
        <v>0</v>
      </c>
      <c r="AP54" s="3">
        <v>0</v>
      </c>
      <c r="AQ54" s="3">
        <v>0</v>
      </c>
      <c r="AR54" s="3">
        <v>0</v>
      </c>
      <c r="AS54" s="3">
        <v>0</v>
      </c>
      <c r="AT54" s="95">
        <v>0</v>
      </c>
      <c r="AU54" s="70">
        <f t="shared" si="151"/>
        <v>0</v>
      </c>
      <c r="AW54" s="534"/>
      <c r="AX54" s="196" t="s">
        <v>62</v>
      </c>
      <c r="AY54" s="3">
        <v>0</v>
      </c>
      <c r="AZ54" s="3">
        <v>0</v>
      </c>
      <c r="BA54" s="3">
        <v>0</v>
      </c>
      <c r="BB54" s="3">
        <v>0</v>
      </c>
      <c r="BC54" s="3">
        <v>0</v>
      </c>
      <c r="BD54" s="3">
        <v>0</v>
      </c>
      <c r="BE54" s="3">
        <v>0</v>
      </c>
      <c r="BF54" s="3">
        <v>0</v>
      </c>
      <c r="BG54" s="3">
        <v>0</v>
      </c>
      <c r="BH54" s="3">
        <v>0</v>
      </c>
      <c r="BI54" s="3">
        <v>0</v>
      </c>
      <c r="BJ54" s="95">
        <v>0</v>
      </c>
      <c r="BK54" s="70">
        <f t="shared" si="152"/>
        <v>0</v>
      </c>
    </row>
    <row r="55" spans="1:64" x14ac:dyDescent="0.25">
      <c r="A55" s="534"/>
      <c r="B55" s="196" t="s">
        <v>61</v>
      </c>
      <c r="C55" s="3">
        <v>0</v>
      </c>
      <c r="D55" s="3">
        <v>0</v>
      </c>
      <c r="E55" s="3">
        <v>0</v>
      </c>
      <c r="F55" s="3">
        <v>0</v>
      </c>
      <c r="G55" s="3">
        <v>0</v>
      </c>
      <c r="H55" s="3">
        <v>0</v>
      </c>
      <c r="I55" s="3">
        <v>0</v>
      </c>
      <c r="J55" s="3">
        <v>0</v>
      </c>
      <c r="K55" s="3">
        <v>0</v>
      </c>
      <c r="L55" s="3">
        <v>0</v>
      </c>
      <c r="M55" s="3">
        <v>0</v>
      </c>
      <c r="N55" s="95">
        <v>0</v>
      </c>
      <c r="O55" s="70">
        <f t="shared" si="149"/>
        <v>0</v>
      </c>
      <c r="Q55" s="534"/>
      <c r="R55" s="196" t="s">
        <v>61</v>
      </c>
      <c r="S55" s="3">
        <v>0</v>
      </c>
      <c r="T55" s="3">
        <v>0</v>
      </c>
      <c r="U55" s="3">
        <v>78655.113459598593</v>
      </c>
      <c r="V55" s="3">
        <v>0</v>
      </c>
      <c r="W55" s="3">
        <v>0</v>
      </c>
      <c r="X55" s="3">
        <v>0</v>
      </c>
      <c r="Y55" s="3">
        <v>0</v>
      </c>
      <c r="Z55" s="3">
        <v>0</v>
      </c>
      <c r="AA55" s="3">
        <v>0</v>
      </c>
      <c r="AB55" s="3">
        <v>0</v>
      </c>
      <c r="AC55" s="3">
        <v>0</v>
      </c>
      <c r="AD55" s="95">
        <v>131284.49869984182</v>
      </c>
      <c r="AE55" s="70">
        <f t="shared" si="150"/>
        <v>209939.61215944041</v>
      </c>
      <c r="AG55" s="534"/>
      <c r="AH55" s="196" t="s">
        <v>61</v>
      </c>
      <c r="AI55" s="3">
        <v>0</v>
      </c>
      <c r="AJ55" s="3">
        <v>0</v>
      </c>
      <c r="AK55" s="3">
        <v>0</v>
      </c>
      <c r="AL55" s="3">
        <v>0</v>
      </c>
      <c r="AM55" s="3">
        <v>0</v>
      </c>
      <c r="AN55" s="3">
        <v>0</v>
      </c>
      <c r="AO55" s="3">
        <v>0</v>
      </c>
      <c r="AP55" s="3">
        <v>0</v>
      </c>
      <c r="AQ55" s="3">
        <v>0</v>
      </c>
      <c r="AR55" s="3">
        <v>0</v>
      </c>
      <c r="AS55" s="3">
        <v>336369.50892640965</v>
      </c>
      <c r="AT55" s="95">
        <v>674337.28991774702</v>
      </c>
      <c r="AU55" s="70">
        <f t="shared" si="151"/>
        <v>1010706.7988441567</v>
      </c>
      <c r="AW55" s="534"/>
      <c r="AX55" s="196" t="s">
        <v>61</v>
      </c>
      <c r="AY55" s="3">
        <v>0</v>
      </c>
      <c r="AZ55" s="3">
        <v>0</v>
      </c>
      <c r="BA55" s="3">
        <v>0</v>
      </c>
      <c r="BB55" s="3">
        <v>0</v>
      </c>
      <c r="BC55" s="3">
        <v>0</v>
      </c>
      <c r="BD55" s="3">
        <v>0</v>
      </c>
      <c r="BE55" s="3">
        <v>0</v>
      </c>
      <c r="BF55" s="3">
        <v>0</v>
      </c>
      <c r="BG55" s="3">
        <v>0</v>
      </c>
      <c r="BH55" s="3">
        <v>0</v>
      </c>
      <c r="BI55" s="3">
        <v>0</v>
      </c>
      <c r="BJ55" s="95">
        <v>0</v>
      </c>
      <c r="BK55" s="70">
        <f t="shared" si="152"/>
        <v>0</v>
      </c>
    </row>
    <row r="56" spans="1:64" x14ac:dyDescent="0.25">
      <c r="A56" s="534"/>
      <c r="B56" s="196" t="s">
        <v>60</v>
      </c>
      <c r="C56" s="3">
        <v>0</v>
      </c>
      <c r="D56" s="3">
        <v>0</v>
      </c>
      <c r="E56" s="3">
        <v>0</v>
      </c>
      <c r="F56" s="3">
        <v>0</v>
      </c>
      <c r="G56" s="3">
        <v>0</v>
      </c>
      <c r="H56" s="3">
        <v>0</v>
      </c>
      <c r="I56" s="3">
        <v>0</v>
      </c>
      <c r="J56" s="3">
        <v>0</v>
      </c>
      <c r="K56" s="3">
        <v>0</v>
      </c>
      <c r="L56" s="3">
        <v>0</v>
      </c>
      <c r="M56" s="3">
        <v>0</v>
      </c>
      <c r="N56" s="95">
        <v>0</v>
      </c>
      <c r="O56" s="70">
        <f t="shared" si="149"/>
        <v>0</v>
      </c>
      <c r="Q56" s="534"/>
      <c r="R56" s="196" t="s">
        <v>60</v>
      </c>
      <c r="S56" s="3">
        <v>0</v>
      </c>
      <c r="T56" s="3">
        <v>0</v>
      </c>
      <c r="U56" s="3">
        <v>0</v>
      </c>
      <c r="V56" s="3">
        <v>0</v>
      </c>
      <c r="W56" s="3">
        <v>0</v>
      </c>
      <c r="X56" s="3">
        <v>0</v>
      </c>
      <c r="Y56" s="3">
        <v>0</v>
      </c>
      <c r="Z56" s="3">
        <v>0</v>
      </c>
      <c r="AA56" s="3">
        <v>0</v>
      </c>
      <c r="AB56" s="3">
        <v>0</v>
      </c>
      <c r="AC56" s="3">
        <v>0</v>
      </c>
      <c r="AD56" s="95">
        <v>0</v>
      </c>
      <c r="AE56" s="70">
        <f t="shared" si="150"/>
        <v>0</v>
      </c>
      <c r="AG56" s="534"/>
      <c r="AH56" s="196" t="s">
        <v>60</v>
      </c>
      <c r="AI56" s="3">
        <v>0</v>
      </c>
      <c r="AJ56" s="3">
        <v>0</v>
      </c>
      <c r="AK56" s="3">
        <v>0</v>
      </c>
      <c r="AL56" s="3">
        <v>0</v>
      </c>
      <c r="AM56" s="3">
        <v>0</v>
      </c>
      <c r="AN56" s="3">
        <v>0</v>
      </c>
      <c r="AO56" s="3">
        <v>0</v>
      </c>
      <c r="AP56" s="3">
        <v>0</v>
      </c>
      <c r="AQ56" s="3">
        <v>0</v>
      </c>
      <c r="AR56" s="3">
        <v>0</v>
      </c>
      <c r="AS56" s="3">
        <v>0</v>
      </c>
      <c r="AT56" s="95">
        <v>0</v>
      </c>
      <c r="AU56" s="70">
        <f t="shared" si="151"/>
        <v>0</v>
      </c>
      <c r="AW56" s="534"/>
      <c r="AX56" s="196" t="s">
        <v>60</v>
      </c>
      <c r="AY56" s="3">
        <v>0</v>
      </c>
      <c r="AZ56" s="3">
        <v>0</v>
      </c>
      <c r="BA56" s="3">
        <v>0</v>
      </c>
      <c r="BB56" s="3">
        <v>0</v>
      </c>
      <c r="BC56" s="3">
        <v>0</v>
      </c>
      <c r="BD56" s="3">
        <v>0</v>
      </c>
      <c r="BE56" s="3">
        <v>0</v>
      </c>
      <c r="BF56" s="3">
        <v>0</v>
      </c>
      <c r="BG56" s="3">
        <v>0</v>
      </c>
      <c r="BH56" s="3">
        <v>0</v>
      </c>
      <c r="BI56" s="3">
        <v>0</v>
      </c>
      <c r="BJ56" s="95">
        <v>0</v>
      </c>
      <c r="BK56" s="70">
        <f t="shared" si="152"/>
        <v>0</v>
      </c>
    </row>
    <row r="57" spans="1:64" x14ac:dyDescent="0.25">
      <c r="A57" s="534"/>
      <c r="B57" s="196" t="s">
        <v>59</v>
      </c>
      <c r="C57" s="3">
        <v>0</v>
      </c>
      <c r="D57" s="3">
        <v>0</v>
      </c>
      <c r="E57" s="3">
        <v>0</v>
      </c>
      <c r="F57" s="3">
        <v>0</v>
      </c>
      <c r="G57" s="3">
        <v>0</v>
      </c>
      <c r="H57" s="3">
        <v>0</v>
      </c>
      <c r="I57" s="3">
        <v>0</v>
      </c>
      <c r="J57" s="3">
        <v>0</v>
      </c>
      <c r="K57" s="3">
        <v>0</v>
      </c>
      <c r="L57" s="3">
        <v>0</v>
      </c>
      <c r="M57" s="3">
        <v>0</v>
      </c>
      <c r="N57" s="95">
        <v>0</v>
      </c>
      <c r="O57" s="70">
        <f t="shared" si="149"/>
        <v>0</v>
      </c>
      <c r="Q57" s="534"/>
      <c r="R57" s="196" t="s">
        <v>59</v>
      </c>
      <c r="S57" s="3">
        <v>0</v>
      </c>
      <c r="T57" s="3">
        <v>0</v>
      </c>
      <c r="U57" s="3">
        <v>0</v>
      </c>
      <c r="V57" s="3">
        <v>0</v>
      </c>
      <c r="W57" s="3">
        <v>0</v>
      </c>
      <c r="X57" s="3">
        <v>0</v>
      </c>
      <c r="Y57" s="3">
        <v>0</v>
      </c>
      <c r="Z57" s="3">
        <v>0</v>
      </c>
      <c r="AA57" s="3">
        <v>0</v>
      </c>
      <c r="AB57" s="3">
        <v>0</v>
      </c>
      <c r="AC57" s="3">
        <v>0</v>
      </c>
      <c r="AD57" s="95">
        <v>0</v>
      </c>
      <c r="AE57" s="70">
        <f t="shared" si="150"/>
        <v>0</v>
      </c>
      <c r="AG57" s="534"/>
      <c r="AH57" s="196" t="s">
        <v>59</v>
      </c>
      <c r="AI57" s="3">
        <v>0</v>
      </c>
      <c r="AJ57" s="3">
        <v>0</v>
      </c>
      <c r="AK57" s="3">
        <v>0</v>
      </c>
      <c r="AL57" s="3">
        <v>0</v>
      </c>
      <c r="AM57" s="3">
        <v>0</v>
      </c>
      <c r="AN57" s="3">
        <v>0</v>
      </c>
      <c r="AO57" s="3">
        <v>0</v>
      </c>
      <c r="AP57" s="3">
        <v>0</v>
      </c>
      <c r="AQ57" s="3">
        <v>0</v>
      </c>
      <c r="AR57" s="3">
        <v>0</v>
      </c>
      <c r="AS57" s="3">
        <v>0</v>
      </c>
      <c r="AT57" s="95">
        <v>0</v>
      </c>
      <c r="AU57" s="70">
        <f t="shared" si="151"/>
        <v>0</v>
      </c>
      <c r="AW57" s="534"/>
      <c r="AX57" s="196" t="s">
        <v>59</v>
      </c>
      <c r="AY57" s="3">
        <v>0</v>
      </c>
      <c r="AZ57" s="3">
        <v>0</v>
      </c>
      <c r="BA57" s="3">
        <v>0</v>
      </c>
      <c r="BB57" s="3">
        <v>0</v>
      </c>
      <c r="BC57" s="3">
        <v>0</v>
      </c>
      <c r="BD57" s="3">
        <v>0</v>
      </c>
      <c r="BE57" s="3">
        <v>0</v>
      </c>
      <c r="BF57" s="3">
        <v>0</v>
      </c>
      <c r="BG57" s="3">
        <v>0</v>
      </c>
      <c r="BH57" s="3">
        <v>0</v>
      </c>
      <c r="BI57" s="3">
        <v>0</v>
      </c>
      <c r="BJ57" s="95">
        <v>0</v>
      </c>
      <c r="BK57" s="70">
        <f t="shared" si="152"/>
        <v>0</v>
      </c>
    </row>
    <row r="58" spans="1:64" x14ac:dyDescent="0.25">
      <c r="A58" s="534"/>
      <c r="B58" s="196" t="s">
        <v>58</v>
      </c>
      <c r="C58" s="3">
        <v>0</v>
      </c>
      <c r="D58" s="3">
        <v>0</v>
      </c>
      <c r="E58" s="3">
        <v>0</v>
      </c>
      <c r="F58" s="3">
        <v>0</v>
      </c>
      <c r="G58" s="3">
        <v>0</v>
      </c>
      <c r="H58" s="3">
        <v>0</v>
      </c>
      <c r="I58" s="3">
        <v>0</v>
      </c>
      <c r="J58" s="3">
        <v>0</v>
      </c>
      <c r="K58" s="3">
        <v>0</v>
      </c>
      <c r="L58" s="3">
        <v>0</v>
      </c>
      <c r="M58" s="3">
        <v>0</v>
      </c>
      <c r="N58" s="95">
        <v>0</v>
      </c>
      <c r="O58" s="70">
        <f t="shared" si="149"/>
        <v>0</v>
      </c>
      <c r="Q58" s="534"/>
      <c r="R58" s="196" t="s">
        <v>58</v>
      </c>
      <c r="S58" s="3">
        <v>0</v>
      </c>
      <c r="T58" s="3">
        <v>0</v>
      </c>
      <c r="U58" s="3">
        <v>396540.86502665136</v>
      </c>
      <c r="V58" s="3">
        <v>0</v>
      </c>
      <c r="W58" s="3">
        <v>296110.78932586533</v>
      </c>
      <c r="X58" s="3">
        <v>0</v>
      </c>
      <c r="Y58" s="3">
        <v>0</v>
      </c>
      <c r="Z58" s="3">
        <v>0</v>
      </c>
      <c r="AA58" s="3">
        <v>0</v>
      </c>
      <c r="AB58" s="3">
        <v>604719.78719935415</v>
      </c>
      <c r="AC58" s="3">
        <v>0</v>
      </c>
      <c r="AD58" s="95">
        <v>2343140.5829276205</v>
      </c>
      <c r="AE58" s="70">
        <f t="shared" si="150"/>
        <v>3640512.0244794912</v>
      </c>
      <c r="AG58" s="534"/>
      <c r="AH58" s="196" t="s">
        <v>58</v>
      </c>
      <c r="AI58" s="3">
        <v>0</v>
      </c>
      <c r="AJ58" s="3">
        <v>0</v>
      </c>
      <c r="AK58" s="3">
        <v>0</v>
      </c>
      <c r="AL58" s="3">
        <v>0</v>
      </c>
      <c r="AM58" s="3">
        <v>0</v>
      </c>
      <c r="AN58" s="3">
        <v>0</v>
      </c>
      <c r="AO58" s="3">
        <v>0</v>
      </c>
      <c r="AP58" s="3">
        <v>0</v>
      </c>
      <c r="AQ58" s="3">
        <v>0</v>
      </c>
      <c r="AR58" s="3">
        <v>0</v>
      </c>
      <c r="AS58" s="3">
        <v>690920.85723482375</v>
      </c>
      <c r="AT58" s="95">
        <v>442436.38330007339</v>
      </c>
      <c r="AU58" s="70">
        <f t="shared" si="151"/>
        <v>1133357.2405348972</v>
      </c>
      <c r="AW58" s="534"/>
      <c r="AX58" s="196" t="s">
        <v>58</v>
      </c>
      <c r="AY58" s="3">
        <v>0</v>
      </c>
      <c r="AZ58" s="3">
        <v>0</v>
      </c>
      <c r="BA58" s="3">
        <v>0</v>
      </c>
      <c r="BB58" s="3">
        <v>0</v>
      </c>
      <c r="BC58" s="3">
        <v>0</v>
      </c>
      <c r="BD58" s="3">
        <v>0</v>
      </c>
      <c r="BE58" s="3">
        <v>0</v>
      </c>
      <c r="BF58" s="3">
        <v>0</v>
      </c>
      <c r="BG58" s="3">
        <v>0</v>
      </c>
      <c r="BH58" s="3">
        <v>0</v>
      </c>
      <c r="BI58" s="3">
        <v>0</v>
      </c>
      <c r="BJ58" s="95">
        <v>0</v>
      </c>
      <c r="BK58" s="70">
        <f t="shared" si="152"/>
        <v>0</v>
      </c>
    </row>
    <row r="59" spans="1:64" x14ac:dyDescent="0.25">
      <c r="A59" s="534"/>
      <c r="B59" s="196" t="s">
        <v>57</v>
      </c>
      <c r="C59" s="3">
        <v>0</v>
      </c>
      <c r="D59" s="3">
        <v>0</v>
      </c>
      <c r="E59" s="3">
        <v>0</v>
      </c>
      <c r="F59" s="3">
        <v>0</v>
      </c>
      <c r="G59" s="3">
        <v>0</v>
      </c>
      <c r="H59" s="3">
        <v>0</v>
      </c>
      <c r="I59" s="3">
        <v>0</v>
      </c>
      <c r="J59" s="3">
        <v>0</v>
      </c>
      <c r="K59" s="3">
        <v>0</v>
      </c>
      <c r="L59" s="3">
        <v>0</v>
      </c>
      <c r="M59" s="3">
        <v>0</v>
      </c>
      <c r="N59" s="95">
        <v>0</v>
      </c>
      <c r="O59" s="70">
        <f t="shared" si="149"/>
        <v>0</v>
      </c>
      <c r="Q59" s="534"/>
      <c r="R59" s="196" t="s">
        <v>57</v>
      </c>
      <c r="S59" s="3">
        <v>0</v>
      </c>
      <c r="T59" s="3">
        <v>0</v>
      </c>
      <c r="U59" s="3">
        <v>0</v>
      </c>
      <c r="V59" s="3">
        <v>0</v>
      </c>
      <c r="W59" s="3">
        <v>0</v>
      </c>
      <c r="X59" s="3">
        <v>0</v>
      </c>
      <c r="Y59" s="3">
        <v>0</v>
      </c>
      <c r="Z59" s="3">
        <v>0</v>
      </c>
      <c r="AA59" s="3">
        <v>0</v>
      </c>
      <c r="AB59" s="3">
        <v>0</v>
      </c>
      <c r="AC59" s="3">
        <v>0</v>
      </c>
      <c r="AD59" s="95">
        <v>0</v>
      </c>
      <c r="AE59" s="70">
        <f t="shared" si="150"/>
        <v>0</v>
      </c>
      <c r="AG59" s="534"/>
      <c r="AH59" s="196" t="s">
        <v>57</v>
      </c>
      <c r="AI59" s="3">
        <v>0</v>
      </c>
      <c r="AJ59" s="3">
        <v>0</v>
      </c>
      <c r="AK59" s="3">
        <v>0</v>
      </c>
      <c r="AL59" s="3">
        <v>0</v>
      </c>
      <c r="AM59" s="3">
        <v>0</v>
      </c>
      <c r="AN59" s="3">
        <v>0</v>
      </c>
      <c r="AO59" s="3">
        <v>0</v>
      </c>
      <c r="AP59" s="3">
        <v>0</v>
      </c>
      <c r="AQ59" s="3">
        <v>0</v>
      </c>
      <c r="AR59" s="3">
        <v>0</v>
      </c>
      <c r="AS59" s="3">
        <v>0</v>
      </c>
      <c r="AT59" s="95">
        <v>0</v>
      </c>
      <c r="AU59" s="70">
        <f t="shared" si="151"/>
        <v>0</v>
      </c>
      <c r="AW59" s="534"/>
      <c r="AX59" s="196" t="s">
        <v>57</v>
      </c>
      <c r="AY59" s="3">
        <v>0</v>
      </c>
      <c r="AZ59" s="3">
        <v>0</v>
      </c>
      <c r="BA59" s="3">
        <v>0</v>
      </c>
      <c r="BB59" s="3">
        <v>0</v>
      </c>
      <c r="BC59" s="3">
        <v>0</v>
      </c>
      <c r="BD59" s="3">
        <v>0</v>
      </c>
      <c r="BE59" s="3">
        <v>0</v>
      </c>
      <c r="BF59" s="3">
        <v>0</v>
      </c>
      <c r="BG59" s="3">
        <v>0</v>
      </c>
      <c r="BH59" s="3">
        <v>0</v>
      </c>
      <c r="BI59" s="3">
        <v>0</v>
      </c>
      <c r="BJ59" s="95">
        <v>0</v>
      </c>
      <c r="BK59" s="70">
        <f t="shared" si="152"/>
        <v>0</v>
      </c>
    </row>
    <row r="60" spans="1:64" x14ac:dyDescent="0.25">
      <c r="A60" s="534"/>
      <c r="B60" s="196" t="s">
        <v>56</v>
      </c>
      <c r="C60" s="3">
        <v>0</v>
      </c>
      <c r="D60" s="3">
        <v>0</v>
      </c>
      <c r="E60" s="3">
        <v>0</v>
      </c>
      <c r="F60" s="3">
        <v>0</v>
      </c>
      <c r="G60" s="3">
        <v>0</v>
      </c>
      <c r="H60" s="3">
        <v>0</v>
      </c>
      <c r="I60" s="3">
        <v>0</v>
      </c>
      <c r="J60" s="3">
        <v>0</v>
      </c>
      <c r="K60" s="3">
        <v>0</v>
      </c>
      <c r="L60" s="3">
        <v>0</v>
      </c>
      <c r="M60" s="3">
        <v>0</v>
      </c>
      <c r="N60" s="95">
        <v>0</v>
      </c>
      <c r="O60" s="70">
        <f t="shared" si="149"/>
        <v>0</v>
      </c>
      <c r="Q60" s="534"/>
      <c r="R60" s="196" t="s">
        <v>56</v>
      </c>
      <c r="S60" s="3">
        <v>0</v>
      </c>
      <c r="T60" s="3">
        <v>0</v>
      </c>
      <c r="U60" s="3">
        <v>0</v>
      </c>
      <c r="V60" s="3">
        <v>0</v>
      </c>
      <c r="W60" s="3">
        <v>0</v>
      </c>
      <c r="X60" s="3">
        <v>0</v>
      </c>
      <c r="Y60" s="3">
        <v>0</v>
      </c>
      <c r="Z60" s="3">
        <v>0</v>
      </c>
      <c r="AA60" s="3">
        <v>0</v>
      </c>
      <c r="AB60" s="3">
        <v>0</v>
      </c>
      <c r="AC60" s="3">
        <v>0</v>
      </c>
      <c r="AD60" s="95">
        <v>0</v>
      </c>
      <c r="AE60" s="70">
        <f t="shared" si="150"/>
        <v>0</v>
      </c>
      <c r="AG60" s="534"/>
      <c r="AH60" s="196" t="s">
        <v>56</v>
      </c>
      <c r="AI60" s="3">
        <v>0</v>
      </c>
      <c r="AJ60" s="3">
        <v>0</v>
      </c>
      <c r="AK60" s="3">
        <v>0</v>
      </c>
      <c r="AL60" s="3">
        <v>0</v>
      </c>
      <c r="AM60" s="3">
        <v>0</v>
      </c>
      <c r="AN60" s="3">
        <v>0</v>
      </c>
      <c r="AO60" s="3">
        <v>0</v>
      </c>
      <c r="AP60" s="3">
        <v>0</v>
      </c>
      <c r="AQ60" s="3">
        <v>0</v>
      </c>
      <c r="AR60" s="3">
        <v>0</v>
      </c>
      <c r="AS60" s="3">
        <v>0</v>
      </c>
      <c r="AT60" s="95">
        <v>0</v>
      </c>
      <c r="AU60" s="70">
        <f t="shared" si="151"/>
        <v>0</v>
      </c>
      <c r="AW60" s="534"/>
      <c r="AX60" s="196" t="s">
        <v>56</v>
      </c>
      <c r="AY60" s="3">
        <v>0</v>
      </c>
      <c r="AZ60" s="3">
        <v>0</v>
      </c>
      <c r="BA60" s="3">
        <v>0</v>
      </c>
      <c r="BB60" s="3">
        <v>0</v>
      </c>
      <c r="BC60" s="3">
        <v>0</v>
      </c>
      <c r="BD60" s="3">
        <v>0</v>
      </c>
      <c r="BE60" s="3">
        <v>0</v>
      </c>
      <c r="BF60" s="3">
        <v>0</v>
      </c>
      <c r="BG60" s="3">
        <v>0</v>
      </c>
      <c r="BH60" s="3">
        <v>0</v>
      </c>
      <c r="BI60" s="3">
        <v>0</v>
      </c>
      <c r="BJ60" s="95">
        <v>0</v>
      </c>
      <c r="BK60" s="70">
        <f t="shared" si="152"/>
        <v>0</v>
      </c>
    </row>
    <row r="61" spans="1:64" x14ac:dyDescent="0.25">
      <c r="A61" s="534"/>
      <c r="B61" s="196" t="s">
        <v>55</v>
      </c>
      <c r="C61" s="3">
        <v>0</v>
      </c>
      <c r="D61" s="3">
        <v>0</v>
      </c>
      <c r="E61" s="3">
        <v>0</v>
      </c>
      <c r="F61" s="3">
        <v>0</v>
      </c>
      <c r="G61" s="3">
        <v>0</v>
      </c>
      <c r="H61" s="3">
        <v>0</v>
      </c>
      <c r="I61" s="3">
        <v>0</v>
      </c>
      <c r="J61" s="3">
        <v>0</v>
      </c>
      <c r="K61" s="3">
        <v>0</v>
      </c>
      <c r="L61" s="3">
        <v>0</v>
      </c>
      <c r="M61" s="3">
        <v>0</v>
      </c>
      <c r="N61" s="95">
        <v>0</v>
      </c>
      <c r="O61" s="70">
        <f t="shared" si="149"/>
        <v>0</v>
      </c>
      <c r="Q61" s="534"/>
      <c r="R61" s="196" t="s">
        <v>55</v>
      </c>
      <c r="S61" s="3">
        <v>0</v>
      </c>
      <c r="T61" s="3">
        <v>0</v>
      </c>
      <c r="U61" s="3">
        <v>0</v>
      </c>
      <c r="V61" s="3">
        <v>0</v>
      </c>
      <c r="W61" s="3">
        <v>0</v>
      </c>
      <c r="X61" s="3">
        <v>0</v>
      </c>
      <c r="Y61" s="3">
        <v>0</v>
      </c>
      <c r="Z61" s="3">
        <v>0</v>
      </c>
      <c r="AA61" s="3">
        <v>0</v>
      </c>
      <c r="AB61" s="3">
        <v>0</v>
      </c>
      <c r="AC61" s="3">
        <v>0</v>
      </c>
      <c r="AD61" s="95">
        <v>0</v>
      </c>
      <c r="AE61" s="70">
        <f t="shared" si="150"/>
        <v>0</v>
      </c>
      <c r="AG61" s="534"/>
      <c r="AH61" s="196" t="s">
        <v>55</v>
      </c>
      <c r="AI61" s="3">
        <v>0</v>
      </c>
      <c r="AJ61" s="3">
        <v>0</v>
      </c>
      <c r="AK61" s="3">
        <v>0</v>
      </c>
      <c r="AL61" s="3">
        <v>0</v>
      </c>
      <c r="AM61" s="3">
        <v>0</v>
      </c>
      <c r="AN61" s="3">
        <v>0</v>
      </c>
      <c r="AO61" s="3">
        <v>0</v>
      </c>
      <c r="AP61" s="3">
        <v>0</v>
      </c>
      <c r="AQ61" s="3">
        <v>0</v>
      </c>
      <c r="AR61" s="3">
        <v>0</v>
      </c>
      <c r="AS61" s="3">
        <v>0</v>
      </c>
      <c r="AT61" s="95">
        <v>0</v>
      </c>
      <c r="AU61" s="70">
        <f t="shared" si="151"/>
        <v>0</v>
      </c>
      <c r="AW61" s="534"/>
      <c r="AX61" s="196" t="s">
        <v>55</v>
      </c>
      <c r="AY61" s="3">
        <v>0</v>
      </c>
      <c r="AZ61" s="3">
        <v>0</v>
      </c>
      <c r="BA61" s="3">
        <v>0</v>
      </c>
      <c r="BB61" s="3">
        <v>0</v>
      </c>
      <c r="BC61" s="3">
        <v>0</v>
      </c>
      <c r="BD61" s="3">
        <v>0</v>
      </c>
      <c r="BE61" s="3">
        <v>0</v>
      </c>
      <c r="BF61" s="3">
        <v>0</v>
      </c>
      <c r="BG61" s="3">
        <v>0</v>
      </c>
      <c r="BH61" s="3">
        <v>0</v>
      </c>
      <c r="BI61" s="3">
        <v>0</v>
      </c>
      <c r="BJ61" s="95">
        <v>0</v>
      </c>
      <c r="BK61" s="70">
        <f t="shared" si="152"/>
        <v>0</v>
      </c>
    </row>
    <row r="62" spans="1:64" x14ac:dyDescent="0.25">
      <c r="A62" s="534"/>
      <c r="B62" s="196" t="s">
        <v>54</v>
      </c>
      <c r="C62" s="3">
        <v>0</v>
      </c>
      <c r="D62" s="3">
        <v>0</v>
      </c>
      <c r="E62" s="3">
        <v>0</v>
      </c>
      <c r="F62" s="3">
        <v>0</v>
      </c>
      <c r="G62" s="3">
        <v>0</v>
      </c>
      <c r="H62" s="3">
        <v>0</v>
      </c>
      <c r="I62" s="3">
        <v>0</v>
      </c>
      <c r="J62" s="3">
        <v>0</v>
      </c>
      <c r="K62" s="3">
        <v>0</v>
      </c>
      <c r="L62" s="3">
        <v>0</v>
      </c>
      <c r="M62" s="3">
        <v>0</v>
      </c>
      <c r="N62" s="95">
        <v>0</v>
      </c>
      <c r="O62" s="70">
        <f t="shared" si="149"/>
        <v>0</v>
      </c>
      <c r="Q62" s="534"/>
      <c r="R62" s="196" t="s">
        <v>54</v>
      </c>
      <c r="S62" s="3">
        <v>0</v>
      </c>
      <c r="T62" s="3">
        <v>0</v>
      </c>
      <c r="U62" s="3">
        <v>0</v>
      </c>
      <c r="V62" s="3">
        <v>0</v>
      </c>
      <c r="W62" s="3">
        <v>0</v>
      </c>
      <c r="X62" s="3">
        <v>0</v>
      </c>
      <c r="Y62" s="3">
        <v>0</v>
      </c>
      <c r="Z62" s="3">
        <v>0</v>
      </c>
      <c r="AA62" s="3">
        <v>0</v>
      </c>
      <c r="AB62" s="3">
        <v>0</v>
      </c>
      <c r="AC62" s="3">
        <v>0</v>
      </c>
      <c r="AD62" s="95">
        <v>0</v>
      </c>
      <c r="AE62" s="70">
        <f t="shared" si="150"/>
        <v>0</v>
      </c>
      <c r="AG62" s="534"/>
      <c r="AH62" s="196" t="s">
        <v>54</v>
      </c>
      <c r="AI62" s="3">
        <v>0</v>
      </c>
      <c r="AJ62" s="3">
        <v>0</v>
      </c>
      <c r="AK62" s="3">
        <v>0</v>
      </c>
      <c r="AL62" s="3">
        <v>0</v>
      </c>
      <c r="AM62" s="3">
        <v>0</v>
      </c>
      <c r="AN62" s="3">
        <v>0</v>
      </c>
      <c r="AO62" s="3">
        <v>0</v>
      </c>
      <c r="AP62" s="3">
        <v>0</v>
      </c>
      <c r="AQ62" s="3">
        <v>0</v>
      </c>
      <c r="AR62" s="3">
        <v>0</v>
      </c>
      <c r="AS62" s="3">
        <v>0</v>
      </c>
      <c r="AT62" s="95">
        <v>0</v>
      </c>
      <c r="AU62" s="70">
        <f t="shared" si="151"/>
        <v>0</v>
      </c>
      <c r="AW62" s="534"/>
      <c r="AX62" s="196" t="s">
        <v>54</v>
      </c>
      <c r="AY62" s="3">
        <v>0</v>
      </c>
      <c r="AZ62" s="3">
        <v>0</v>
      </c>
      <c r="BA62" s="3">
        <v>0</v>
      </c>
      <c r="BB62" s="3">
        <v>0</v>
      </c>
      <c r="BC62" s="3">
        <v>0</v>
      </c>
      <c r="BD62" s="3">
        <v>0</v>
      </c>
      <c r="BE62" s="3">
        <v>0</v>
      </c>
      <c r="BF62" s="3">
        <v>0</v>
      </c>
      <c r="BG62" s="3">
        <v>0</v>
      </c>
      <c r="BH62" s="3">
        <v>0</v>
      </c>
      <c r="BI62" s="3">
        <v>0</v>
      </c>
      <c r="BJ62" s="95">
        <v>0</v>
      </c>
      <c r="BK62" s="70">
        <f t="shared" si="152"/>
        <v>0</v>
      </c>
    </row>
    <row r="63" spans="1:64" x14ac:dyDescent="0.25">
      <c r="A63" s="534"/>
      <c r="B63" s="196" t="s">
        <v>53</v>
      </c>
      <c r="C63" s="3">
        <v>0</v>
      </c>
      <c r="D63" s="3">
        <v>0</v>
      </c>
      <c r="E63" s="3">
        <v>0</v>
      </c>
      <c r="F63" s="3">
        <v>0</v>
      </c>
      <c r="G63" s="3">
        <v>0</v>
      </c>
      <c r="H63" s="3">
        <v>0</v>
      </c>
      <c r="I63" s="3">
        <v>0</v>
      </c>
      <c r="J63" s="3">
        <v>0</v>
      </c>
      <c r="K63" s="3">
        <v>0</v>
      </c>
      <c r="L63" s="3">
        <v>0</v>
      </c>
      <c r="M63" s="3">
        <v>0</v>
      </c>
      <c r="N63" s="95">
        <v>0</v>
      </c>
      <c r="O63" s="70">
        <f t="shared" si="149"/>
        <v>0</v>
      </c>
      <c r="Q63" s="534"/>
      <c r="R63" s="196" t="s">
        <v>53</v>
      </c>
      <c r="S63" s="3">
        <v>0</v>
      </c>
      <c r="T63" s="3">
        <v>0</v>
      </c>
      <c r="U63" s="3">
        <v>0</v>
      </c>
      <c r="V63" s="3">
        <v>0</v>
      </c>
      <c r="W63" s="3">
        <v>0</v>
      </c>
      <c r="X63" s="3">
        <v>0</v>
      </c>
      <c r="Y63" s="3">
        <v>0</v>
      </c>
      <c r="Z63" s="3">
        <v>0</v>
      </c>
      <c r="AA63" s="3">
        <v>0</v>
      </c>
      <c r="AB63" s="3">
        <v>0</v>
      </c>
      <c r="AC63" s="3">
        <v>0</v>
      </c>
      <c r="AD63" s="95">
        <v>0</v>
      </c>
      <c r="AE63" s="70">
        <f t="shared" si="150"/>
        <v>0</v>
      </c>
      <c r="AG63" s="534"/>
      <c r="AH63" s="196" t="s">
        <v>53</v>
      </c>
      <c r="AI63" s="3">
        <v>0</v>
      </c>
      <c r="AJ63" s="3">
        <v>0</v>
      </c>
      <c r="AK63" s="3">
        <v>0</v>
      </c>
      <c r="AL63" s="3">
        <v>0</v>
      </c>
      <c r="AM63" s="3">
        <v>0</v>
      </c>
      <c r="AN63" s="3">
        <v>0</v>
      </c>
      <c r="AO63" s="3">
        <v>0</v>
      </c>
      <c r="AP63" s="3">
        <v>0</v>
      </c>
      <c r="AQ63" s="3">
        <v>0</v>
      </c>
      <c r="AR63" s="3">
        <v>0</v>
      </c>
      <c r="AS63" s="3">
        <v>0</v>
      </c>
      <c r="AT63" s="95">
        <v>0</v>
      </c>
      <c r="AU63" s="70">
        <f t="shared" si="151"/>
        <v>0</v>
      </c>
      <c r="AW63" s="534"/>
      <c r="AX63" s="196" t="s">
        <v>53</v>
      </c>
      <c r="AY63" s="3">
        <v>0</v>
      </c>
      <c r="AZ63" s="3">
        <v>0</v>
      </c>
      <c r="BA63" s="3">
        <v>0</v>
      </c>
      <c r="BB63" s="3">
        <v>0</v>
      </c>
      <c r="BC63" s="3">
        <v>0</v>
      </c>
      <c r="BD63" s="3">
        <v>0</v>
      </c>
      <c r="BE63" s="3">
        <v>0</v>
      </c>
      <c r="BF63" s="3">
        <v>0</v>
      </c>
      <c r="BG63" s="3">
        <v>0</v>
      </c>
      <c r="BH63" s="3">
        <v>0</v>
      </c>
      <c r="BI63" s="3">
        <v>0</v>
      </c>
      <c r="BJ63" s="95">
        <v>0</v>
      </c>
      <c r="BK63" s="70">
        <f t="shared" si="152"/>
        <v>0</v>
      </c>
    </row>
    <row r="64" spans="1:64" ht="15.75" thickBot="1" x14ac:dyDescent="0.3">
      <c r="A64" s="535"/>
      <c r="B64" s="196" t="s">
        <v>52</v>
      </c>
      <c r="C64" s="3">
        <v>0</v>
      </c>
      <c r="D64" s="3">
        <v>0</v>
      </c>
      <c r="E64" s="3">
        <v>0</v>
      </c>
      <c r="F64" s="3">
        <v>0</v>
      </c>
      <c r="G64" s="3">
        <v>0</v>
      </c>
      <c r="H64" s="3">
        <v>0</v>
      </c>
      <c r="I64" s="3">
        <v>0</v>
      </c>
      <c r="J64" s="3">
        <v>0</v>
      </c>
      <c r="K64" s="3">
        <v>0</v>
      </c>
      <c r="L64" s="3">
        <v>0</v>
      </c>
      <c r="M64" s="3">
        <v>0</v>
      </c>
      <c r="N64" s="95">
        <v>0</v>
      </c>
      <c r="O64" s="70">
        <f t="shared" si="149"/>
        <v>0</v>
      </c>
      <c r="Q64" s="535"/>
      <c r="R64" s="196" t="s">
        <v>52</v>
      </c>
      <c r="S64" s="3">
        <v>0</v>
      </c>
      <c r="T64" s="3">
        <v>0</v>
      </c>
      <c r="U64" s="3">
        <v>0</v>
      </c>
      <c r="V64" s="3">
        <v>0</v>
      </c>
      <c r="W64" s="3">
        <v>0</v>
      </c>
      <c r="X64" s="3">
        <v>0</v>
      </c>
      <c r="Y64" s="3">
        <v>0</v>
      </c>
      <c r="Z64" s="3">
        <v>0</v>
      </c>
      <c r="AA64" s="3">
        <v>0</v>
      </c>
      <c r="AB64" s="3">
        <v>0</v>
      </c>
      <c r="AC64" s="3">
        <v>0</v>
      </c>
      <c r="AD64" s="95">
        <v>0</v>
      </c>
      <c r="AE64" s="70">
        <f t="shared" si="150"/>
        <v>0</v>
      </c>
      <c r="AG64" s="535"/>
      <c r="AH64" s="196" t="s">
        <v>52</v>
      </c>
      <c r="AI64" s="3">
        <v>0</v>
      </c>
      <c r="AJ64" s="3">
        <v>0</v>
      </c>
      <c r="AK64" s="3">
        <v>0</v>
      </c>
      <c r="AL64" s="3">
        <v>0</v>
      </c>
      <c r="AM64" s="3">
        <v>0</v>
      </c>
      <c r="AN64" s="3">
        <v>0</v>
      </c>
      <c r="AO64" s="3">
        <v>0</v>
      </c>
      <c r="AP64" s="3">
        <v>0</v>
      </c>
      <c r="AQ64" s="3">
        <v>0</v>
      </c>
      <c r="AR64" s="3">
        <v>0</v>
      </c>
      <c r="AS64" s="3">
        <v>0</v>
      </c>
      <c r="AT64" s="95">
        <v>0</v>
      </c>
      <c r="AU64" s="70">
        <f t="shared" si="151"/>
        <v>0</v>
      </c>
      <c r="AW64" s="535"/>
      <c r="AX64" s="196" t="s">
        <v>52</v>
      </c>
      <c r="AY64" s="3">
        <v>0</v>
      </c>
      <c r="AZ64" s="3">
        <v>0</v>
      </c>
      <c r="BA64" s="3">
        <v>0</v>
      </c>
      <c r="BB64" s="3">
        <v>0</v>
      </c>
      <c r="BC64" s="3">
        <v>0</v>
      </c>
      <c r="BD64" s="3">
        <v>0</v>
      </c>
      <c r="BE64" s="3">
        <v>0</v>
      </c>
      <c r="BF64" s="3">
        <v>0</v>
      </c>
      <c r="BG64" s="3">
        <v>0</v>
      </c>
      <c r="BH64" s="3">
        <v>0</v>
      </c>
      <c r="BI64" s="3">
        <v>0</v>
      </c>
      <c r="BJ64" s="95">
        <v>0</v>
      </c>
      <c r="BK64" s="70">
        <f t="shared" si="152"/>
        <v>0</v>
      </c>
    </row>
    <row r="65" spans="1:64" ht="15.75" thickBot="1" x14ac:dyDescent="0.3">
      <c r="B65" s="197" t="s">
        <v>43</v>
      </c>
      <c r="C65" s="189">
        <f>SUM(C52:C64)</f>
        <v>0</v>
      </c>
      <c r="D65" s="189">
        <f t="shared" ref="D65" si="153">SUM(D52:D64)</f>
        <v>0</v>
      </c>
      <c r="E65" s="189">
        <f t="shared" ref="E65" si="154">SUM(E52:E64)</f>
        <v>0</v>
      </c>
      <c r="F65" s="189">
        <f t="shared" ref="F65" si="155">SUM(F52:F64)</f>
        <v>0</v>
      </c>
      <c r="G65" s="189">
        <f t="shared" ref="G65" si="156">SUM(G52:G64)</f>
        <v>0</v>
      </c>
      <c r="H65" s="189">
        <f t="shared" ref="H65" si="157">SUM(H52:H64)</f>
        <v>0</v>
      </c>
      <c r="I65" s="189">
        <f t="shared" ref="I65" si="158">SUM(I52:I64)</f>
        <v>0</v>
      </c>
      <c r="J65" s="189">
        <f t="shared" ref="J65" si="159">SUM(J52:J64)</f>
        <v>0</v>
      </c>
      <c r="K65" s="189">
        <f t="shared" ref="K65" si="160">SUM(K52:K64)</f>
        <v>0</v>
      </c>
      <c r="L65" s="189">
        <f t="shared" ref="L65" si="161">SUM(L52:L64)</f>
        <v>0</v>
      </c>
      <c r="M65" s="189">
        <f t="shared" ref="M65" si="162">SUM(M52:M64)</f>
        <v>0</v>
      </c>
      <c r="N65" s="373">
        <f>SUM(N52:N64)</f>
        <v>0</v>
      </c>
      <c r="O65" s="73">
        <f t="shared" si="149"/>
        <v>0</v>
      </c>
      <c r="Q65" s="74"/>
      <c r="R65" s="197" t="s">
        <v>43</v>
      </c>
      <c r="S65" s="189">
        <f>SUM(S52:S64)</f>
        <v>0</v>
      </c>
      <c r="T65" s="189">
        <f t="shared" ref="T65" si="163">SUM(T52:T64)</f>
        <v>0</v>
      </c>
      <c r="U65" s="189">
        <f t="shared" ref="U65" si="164">SUM(U52:U64)</f>
        <v>488072.83004177385</v>
      </c>
      <c r="V65" s="189">
        <f t="shared" ref="V65" si="165">SUM(V52:V64)</f>
        <v>0</v>
      </c>
      <c r="W65" s="189">
        <f t="shared" ref="W65" si="166">SUM(W52:W64)</f>
        <v>296110.78932586533</v>
      </c>
      <c r="X65" s="189">
        <f t="shared" ref="X65" si="167">SUM(X52:X64)</f>
        <v>26290.778324885781</v>
      </c>
      <c r="Y65" s="189">
        <f t="shared" ref="Y65" si="168">SUM(Y52:Y64)</f>
        <v>0</v>
      </c>
      <c r="Z65" s="189">
        <f t="shared" ref="Z65" si="169">SUM(Z52:Z64)</f>
        <v>126710.88973599016</v>
      </c>
      <c r="AA65" s="189">
        <f t="shared" ref="AA65" si="170">SUM(AA52:AA64)</f>
        <v>0</v>
      </c>
      <c r="AB65" s="189">
        <f t="shared" ref="AB65" si="171">SUM(AB52:AB64)</f>
        <v>604719.78719935415</v>
      </c>
      <c r="AC65" s="189">
        <f t="shared" ref="AC65" si="172">SUM(AC52:AC64)</f>
        <v>0</v>
      </c>
      <c r="AD65" s="373">
        <f t="shared" ref="AD65" si="173">SUM(AD52:AD64)</f>
        <v>2659660.2303793267</v>
      </c>
      <c r="AE65" s="73">
        <f t="shared" si="150"/>
        <v>4201565.305007196</v>
      </c>
      <c r="AG65" s="74"/>
      <c r="AH65" s="197" t="s">
        <v>43</v>
      </c>
      <c r="AI65" s="189">
        <f>SUM(AI52:AI64)</f>
        <v>0</v>
      </c>
      <c r="AJ65" s="189">
        <f t="shared" ref="AJ65" si="174">SUM(AJ52:AJ64)</f>
        <v>0</v>
      </c>
      <c r="AK65" s="189">
        <f t="shared" ref="AK65" si="175">SUM(AK52:AK64)</f>
        <v>0</v>
      </c>
      <c r="AL65" s="189">
        <f t="shared" ref="AL65" si="176">SUM(AL52:AL64)</f>
        <v>0</v>
      </c>
      <c r="AM65" s="189">
        <f t="shared" ref="AM65" si="177">SUM(AM52:AM64)</f>
        <v>0</v>
      </c>
      <c r="AN65" s="189">
        <f t="shared" ref="AN65" si="178">SUM(AN52:AN64)</f>
        <v>71514.703473768328</v>
      </c>
      <c r="AO65" s="189">
        <f t="shared" ref="AO65" si="179">SUM(AO52:AO64)</f>
        <v>12419.490659138768</v>
      </c>
      <c r="AP65" s="189">
        <f t="shared" ref="AP65" si="180">SUM(AP52:AP64)</f>
        <v>0</v>
      </c>
      <c r="AQ65" s="189">
        <f t="shared" ref="AQ65" si="181">SUM(AQ52:AQ64)</f>
        <v>0</v>
      </c>
      <c r="AR65" s="189">
        <f t="shared" ref="AR65" si="182">SUM(AR52:AR64)</f>
        <v>0</v>
      </c>
      <c r="AS65" s="189">
        <f t="shared" ref="AS65" si="183">SUM(AS52:AS64)</f>
        <v>1027290.3661612334</v>
      </c>
      <c r="AT65" s="373">
        <f t="shared" ref="AT65" si="184">SUM(AT52:AT64)</f>
        <v>1614904.4572641954</v>
      </c>
      <c r="AU65" s="73">
        <f t="shared" si="151"/>
        <v>2726129.0175583363</v>
      </c>
      <c r="AW65" s="74"/>
      <c r="AX65" s="197" t="s">
        <v>43</v>
      </c>
      <c r="AY65" s="189">
        <f>SUM(AY52:AY64)</f>
        <v>0</v>
      </c>
      <c r="AZ65" s="189">
        <f t="shared" ref="AZ65" si="185">SUM(AZ52:AZ64)</f>
        <v>0</v>
      </c>
      <c r="BA65" s="189">
        <f t="shared" ref="BA65" si="186">SUM(BA52:BA64)</f>
        <v>0</v>
      </c>
      <c r="BB65" s="189">
        <f t="shared" ref="BB65" si="187">SUM(BB52:BB64)</f>
        <v>0</v>
      </c>
      <c r="BC65" s="189">
        <f t="shared" ref="BC65" si="188">SUM(BC52:BC64)</f>
        <v>0</v>
      </c>
      <c r="BD65" s="189">
        <f t="shared" ref="BD65" si="189">SUM(BD52:BD64)</f>
        <v>0</v>
      </c>
      <c r="BE65" s="189">
        <f t="shared" ref="BE65" si="190">SUM(BE52:BE64)</f>
        <v>0</v>
      </c>
      <c r="BF65" s="189">
        <f t="shared" ref="BF65" si="191">SUM(BF52:BF64)</f>
        <v>0</v>
      </c>
      <c r="BG65" s="189">
        <f t="shared" ref="BG65" si="192">SUM(BG52:BG64)</f>
        <v>0</v>
      </c>
      <c r="BH65" s="189">
        <f t="shared" ref="BH65" si="193">SUM(BH52:BH64)</f>
        <v>0</v>
      </c>
      <c r="BI65" s="189">
        <f t="shared" ref="BI65" si="194">SUM(BI52:BI64)</f>
        <v>0</v>
      </c>
      <c r="BJ65" s="373">
        <f t="shared" ref="BJ65" si="195">SUM(BJ52:BJ64)</f>
        <v>0</v>
      </c>
      <c r="BK65" s="73">
        <f t="shared" si="152"/>
        <v>0</v>
      </c>
    </row>
    <row r="66" spans="1:64" ht="21.75" thickBot="1" x14ac:dyDescent="0.4">
      <c r="A66" s="76"/>
      <c r="Q66" s="76"/>
      <c r="AG66" s="76"/>
      <c r="AW66" s="76"/>
    </row>
    <row r="67" spans="1:64" ht="21.75" thickBot="1" x14ac:dyDescent="0.4">
      <c r="A67" s="76"/>
      <c r="B67" s="184" t="s">
        <v>36</v>
      </c>
      <c r="C67" s="185">
        <f t="shared" ref="C67:N67" si="196">C$3</f>
        <v>44197</v>
      </c>
      <c r="D67" s="185">
        <f t="shared" si="196"/>
        <v>44228</v>
      </c>
      <c r="E67" s="185">
        <f t="shared" si="196"/>
        <v>44256</v>
      </c>
      <c r="F67" s="185">
        <f t="shared" si="196"/>
        <v>44287</v>
      </c>
      <c r="G67" s="185">
        <f t="shared" si="196"/>
        <v>44317</v>
      </c>
      <c r="H67" s="185">
        <f t="shared" si="196"/>
        <v>44348</v>
      </c>
      <c r="I67" s="185">
        <f t="shared" si="196"/>
        <v>44378</v>
      </c>
      <c r="J67" s="185">
        <f t="shared" si="196"/>
        <v>44409</v>
      </c>
      <c r="K67" s="185">
        <f t="shared" si="196"/>
        <v>44440</v>
      </c>
      <c r="L67" s="185">
        <f t="shared" si="196"/>
        <v>44470</v>
      </c>
      <c r="M67" s="185">
        <f t="shared" si="196"/>
        <v>44501</v>
      </c>
      <c r="N67" s="185" t="str">
        <f t="shared" si="196"/>
        <v>Dec-21 +</v>
      </c>
      <c r="O67" s="186" t="s">
        <v>34</v>
      </c>
      <c r="Q67" s="76"/>
      <c r="R67" s="184" t="s">
        <v>36</v>
      </c>
      <c r="S67" s="185">
        <f t="shared" ref="S67:AD67" si="197">S$3</f>
        <v>44197</v>
      </c>
      <c r="T67" s="185">
        <f t="shared" si="197"/>
        <v>44228</v>
      </c>
      <c r="U67" s="185">
        <f t="shared" si="197"/>
        <v>44256</v>
      </c>
      <c r="V67" s="185">
        <f t="shared" si="197"/>
        <v>44287</v>
      </c>
      <c r="W67" s="185">
        <f t="shared" si="197"/>
        <v>44317</v>
      </c>
      <c r="X67" s="185">
        <f t="shared" si="197"/>
        <v>44348</v>
      </c>
      <c r="Y67" s="185">
        <f t="shared" si="197"/>
        <v>44378</v>
      </c>
      <c r="Z67" s="185">
        <f t="shared" si="197"/>
        <v>44409</v>
      </c>
      <c r="AA67" s="185">
        <f t="shared" si="197"/>
        <v>44440</v>
      </c>
      <c r="AB67" s="185">
        <f t="shared" si="197"/>
        <v>44470</v>
      </c>
      <c r="AC67" s="185">
        <f t="shared" si="197"/>
        <v>44501</v>
      </c>
      <c r="AD67" s="185" t="str">
        <f t="shared" si="197"/>
        <v>Dec-21 +</v>
      </c>
      <c r="AE67" s="186" t="s">
        <v>34</v>
      </c>
      <c r="AG67" s="76"/>
      <c r="AH67" s="184" t="s">
        <v>36</v>
      </c>
      <c r="AI67" s="185">
        <f t="shared" ref="AI67:AT67" si="198">AI$3</f>
        <v>44197</v>
      </c>
      <c r="AJ67" s="185">
        <f t="shared" si="198"/>
        <v>44228</v>
      </c>
      <c r="AK67" s="185">
        <f t="shared" si="198"/>
        <v>44256</v>
      </c>
      <c r="AL67" s="185">
        <f t="shared" si="198"/>
        <v>44287</v>
      </c>
      <c r="AM67" s="185">
        <f t="shared" si="198"/>
        <v>44317</v>
      </c>
      <c r="AN67" s="185">
        <f t="shared" si="198"/>
        <v>44348</v>
      </c>
      <c r="AO67" s="185">
        <f t="shared" si="198"/>
        <v>44378</v>
      </c>
      <c r="AP67" s="185">
        <f t="shared" si="198"/>
        <v>44409</v>
      </c>
      <c r="AQ67" s="185">
        <f t="shared" si="198"/>
        <v>44440</v>
      </c>
      <c r="AR67" s="185">
        <f t="shared" si="198"/>
        <v>44470</v>
      </c>
      <c r="AS67" s="185">
        <f t="shared" si="198"/>
        <v>44501</v>
      </c>
      <c r="AT67" s="185" t="str">
        <f t="shared" si="198"/>
        <v>Dec-21 +</v>
      </c>
      <c r="AU67" s="186" t="s">
        <v>34</v>
      </c>
      <c r="AW67" s="76"/>
      <c r="AX67" s="184" t="s">
        <v>36</v>
      </c>
      <c r="AY67" s="185">
        <f t="shared" ref="AY67:BJ67" si="199">AY$3</f>
        <v>44197</v>
      </c>
      <c r="AZ67" s="185">
        <f t="shared" si="199"/>
        <v>44228</v>
      </c>
      <c r="BA67" s="185">
        <f t="shared" si="199"/>
        <v>44256</v>
      </c>
      <c r="BB67" s="185">
        <f t="shared" si="199"/>
        <v>44287</v>
      </c>
      <c r="BC67" s="185">
        <f t="shared" si="199"/>
        <v>44317</v>
      </c>
      <c r="BD67" s="185">
        <f t="shared" si="199"/>
        <v>44348</v>
      </c>
      <c r="BE67" s="185">
        <f t="shared" si="199"/>
        <v>44378</v>
      </c>
      <c r="BF67" s="185">
        <f t="shared" si="199"/>
        <v>44409</v>
      </c>
      <c r="BG67" s="185">
        <f t="shared" si="199"/>
        <v>44440</v>
      </c>
      <c r="BH67" s="185">
        <f t="shared" si="199"/>
        <v>44470</v>
      </c>
      <c r="BI67" s="185">
        <f t="shared" si="199"/>
        <v>44501</v>
      </c>
      <c r="BJ67" s="185" t="str">
        <f t="shared" si="199"/>
        <v>Dec-21 +</v>
      </c>
      <c r="BK67" s="186" t="s">
        <v>34</v>
      </c>
    </row>
    <row r="68" spans="1:64" ht="15" customHeight="1" x14ac:dyDescent="0.25">
      <c r="A68" s="539" t="s">
        <v>68</v>
      </c>
      <c r="B68" s="196" t="s">
        <v>64</v>
      </c>
      <c r="C68" s="3">
        <v>0</v>
      </c>
      <c r="D68" s="3">
        <v>0</v>
      </c>
      <c r="E68" s="3">
        <v>0</v>
      </c>
      <c r="F68" s="3">
        <v>0</v>
      </c>
      <c r="G68" s="3">
        <v>0</v>
      </c>
      <c r="H68" s="3">
        <v>0</v>
      </c>
      <c r="I68" s="3">
        <v>0</v>
      </c>
      <c r="J68" s="3">
        <v>0</v>
      </c>
      <c r="K68" s="3">
        <v>0</v>
      </c>
      <c r="L68" s="3">
        <v>0</v>
      </c>
      <c r="M68" s="3">
        <v>0</v>
      </c>
      <c r="N68" s="95">
        <v>0</v>
      </c>
      <c r="O68" s="70">
        <f t="shared" ref="O68:O81" si="200">SUM(C68:N68)</f>
        <v>0</v>
      </c>
      <c r="Q68" s="539" t="s">
        <v>68</v>
      </c>
      <c r="R68" s="196" t="s">
        <v>64</v>
      </c>
      <c r="S68" s="3">
        <v>0</v>
      </c>
      <c r="T68" s="3">
        <v>0</v>
      </c>
      <c r="U68" s="3">
        <v>0</v>
      </c>
      <c r="V68" s="3">
        <v>0</v>
      </c>
      <c r="W68" s="3">
        <v>0</v>
      </c>
      <c r="X68" s="3">
        <v>0</v>
      </c>
      <c r="Y68" s="3">
        <v>0</v>
      </c>
      <c r="Z68" s="3">
        <v>0</v>
      </c>
      <c r="AA68" s="3">
        <v>0</v>
      </c>
      <c r="AB68" s="3">
        <v>0</v>
      </c>
      <c r="AC68" s="3">
        <v>0</v>
      </c>
      <c r="AD68" s="95">
        <v>0</v>
      </c>
      <c r="AE68" s="70">
        <f t="shared" ref="AE68:AE81" si="201">SUM(S68:AD68)</f>
        <v>0</v>
      </c>
      <c r="AG68" s="539" t="s">
        <v>68</v>
      </c>
      <c r="AH68" s="196" t="s">
        <v>64</v>
      </c>
      <c r="AI68" s="3">
        <v>0</v>
      </c>
      <c r="AJ68" s="3">
        <v>0</v>
      </c>
      <c r="AK68" s="3">
        <v>0</v>
      </c>
      <c r="AL68" s="3">
        <v>0</v>
      </c>
      <c r="AM68" s="3">
        <v>0</v>
      </c>
      <c r="AN68" s="3">
        <v>0</v>
      </c>
      <c r="AO68" s="3">
        <v>0</v>
      </c>
      <c r="AP68" s="3">
        <v>0</v>
      </c>
      <c r="AQ68" s="3">
        <v>0</v>
      </c>
      <c r="AR68" s="3">
        <v>0</v>
      </c>
      <c r="AS68" s="3">
        <v>0</v>
      </c>
      <c r="AT68" s="95">
        <v>0</v>
      </c>
      <c r="AU68" s="70">
        <f t="shared" ref="AU68:AU81" si="202">SUM(AI68:AT68)</f>
        <v>0</v>
      </c>
      <c r="AW68" s="539" t="s">
        <v>68</v>
      </c>
      <c r="AX68" s="196" t="s">
        <v>64</v>
      </c>
      <c r="AY68" s="3">
        <v>0</v>
      </c>
      <c r="AZ68" s="3">
        <v>0</v>
      </c>
      <c r="BA68" s="3">
        <v>0</v>
      </c>
      <c r="BB68" s="3">
        <v>0</v>
      </c>
      <c r="BC68" s="3">
        <v>0</v>
      </c>
      <c r="BD68" s="3">
        <v>0</v>
      </c>
      <c r="BE68" s="3">
        <v>0</v>
      </c>
      <c r="BF68" s="3">
        <v>0</v>
      </c>
      <c r="BG68" s="3">
        <v>0</v>
      </c>
      <c r="BH68" s="3">
        <v>0</v>
      </c>
      <c r="BI68" s="3">
        <v>0</v>
      </c>
      <c r="BJ68" s="95">
        <v>0</v>
      </c>
      <c r="BK68" s="70">
        <f t="shared" ref="BK68:BK81" si="203">SUM(AY68:BJ68)</f>
        <v>0</v>
      </c>
      <c r="BL68" s="193"/>
    </row>
    <row r="69" spans="1:64" x14ac:dyDescent="0.25">
      <c r="A69" s="540"/>
      <c r="B69" s="196" t="s">
        <v>63</v>
      </c>
      <c r="C69" s="3">
        <v>0</v>
      </c>
      <c r="D69" s="3">
        <v>0</v>
      </c>
      <c r="E69" s="3">
        <v>0</v>
      </c>
      <c r="F69" s="3">
        <v>0</v>
      </c>
      <c r="G69" s="3">
        <v>0</v>
      </c>
      <c r="H69" s="3">
        <v>0</v>
      </c>
      <c r="I69" s="3">
        <v>0</v>
      </c>
      <c r="J69" s="3">
        <v>0</v>
      </c>
      <c r="K69" s="3">
        <v>0</v>
      </c>
      <c r="L69" s="3">
        <v>0</v>
      </c>
      <c r="M69" s="3">
        <v>0</v>
      </c>
      <c r="N69" s="95">
        <v>0</v>
      </c>
      <c r="O69" s="70">
        <f t="shared" si="200"/>
        <v>0</v>
      </c>
      <c r="Q69" s="540"/>
      <c r="R69" s="196" t="s">
        <v>63</v>
      </c>
      <c r="S69" s="3">
        <v>0</v>
      </c>
      <c r="T69" s="3">
        <v>0</v>
      </c>
      <c r="U69" s="3">
        <v>0</v>
      </c>
      <c r="V69" s="3">
        <v>0</v>
      </c>
      <c r="W69" s="3">
        <v>0</v>
      </c>
      <c r="X69" s="3">
        <v>0</v>
      </c>
      <c r="Y69" s="3">
        <v>0</v>
      </c>
      <c r="Z69" s="3">
        <v>0</v>
      </c>
      <c r="AA69" s="3">
        <v>0</v>
      </c>
      <c r="AB69" s="3">
        <v>0</v>
      </c>
      <c r="AC69" s="3">
        <v>0</v>
      </c>
      <c r="AD69" s="95">
        <v>0</v>
      </c>
      <c r="AE69" s="70">
        <f t="shared" si="201"/>
        <v>0</v>
      </c>
      <c r="AG69" s="540"/>
      <c r="AH69" s="196" t="s">
        <v>63</v>
      </c>
      <c r="AI69" s="3">
        <v>0</v>
      </c>
      <c r="AJ69" s="3">
        <v>0</v>
      </c>
      <c r="AK69" s="3">
        <v>0</v>
      </c>
      <c r="AL69" s="3">
        <v>0</v>
      </c>
      <c r="AM69" s="3">
        <v>0</v>
      </c>
      <c r="AN69" s="3">
        <v>0</v>
      </c>
      <c r="AO69" s="3">
        <v>0</v>
      </c>
      <c r="AP69" s="3">
        <v>0</v>
      </c>
      <c r="AQ69" s="3">
        <v>0</v>
      </c>
      <c r="AR69" s="3">
        <v>0</v>
      </c>
      <c r="AS69" s="3">
        <v>0</v>
      </c>
      <c r="AT69" s="95">
        <v>0</v>
      </c>
      <c r="AU69" s="70">
        <f t="shared" si="202"/>
        <v>0</v>
      </c>
      <c r="AW69" s="540"/>
      <c r="AX69" s="196" t="s">
        <v>63</v>
      </c>
      <c r="AY69" s="3">
        <v>0</v>
      </c>
      <c r="AZ69" s="3">
        <v>0</v>
      </c>
      <c r="BA69" s="3">
        <v>0</v>
      </c>
      <c r="BB69" s="3">
        <v>0</v>
      </c>
      <c r="BC69" s="3">
        <v>0</v>
      </c>
      <c r="BD69" s="3">
        <v>0</v>
      </c>
      <c r="BE69" s="3">
        <v>0</v>
      </c>
      <c r="BF69" s="3">
        <v>0</v>
      </c>
      <c r="BG69" s="3">
        <v>0</v>
      </c>
      <c r="BH69" s="3">
        <v>0</v>
      </c>
      <c r="BI69" s="3">
        <v>0</v>
      </c>
      <c r="BJ69" s="95">
        <v>0</v>
      </c>
      <c r="BK69" s="70">
        <f t="shared" si="203"/>
        <v>0</v>
      </c>
    </row>
    <row r="70" spans="1:64" x14ac:dyDescent="0.25">
      <c r="A70" s="540"/>
      <c r="B70" s="196" t="s">
        <v>62</v>
      </c>
      <c r="C70" s="3">
        <v>0</v>
      </c>
      <c r="D70" s="3">
        <v>0</v>
      </c>
      <c r="E70" s="3">
        <v>0</v>
      </c>
      <c r="F70" s="3">
        <v>0</v>
      </c>
      <c r="G70" s="3">
        <v>0</v>
      </c>
      <c r="H70" s="3">
        <v>0</v>
      </c>
      <c r="I70" s="3">
        <v>0</v>
      </c>
      <c r="J70" s="3">
        <v>0</v>
      </c>
      <c r="K70" s="3">
        <v>0</v>
      </c>
      <c r="L70" s="3">
        <v>0</v>
      </c>
      <c r="M70" s="3">
        <v>0</v>
      </c>
      <c r="N70" s="95">
        <v>0</v>
      </c>
      <c r="O70" s="70">
        <f t="shared" si="200"/>
        <v>0</v>
      </c>
      <c r="Q70" s="540"/>
      <c r="R70" s="196" t="s">
        <v>62</v>
      </c>
      <c r="S70" s="3">
        <v>0</v>
      </c>
      <c r="T70" s="3">
        <v>0</v>
      </c>
      <c r="U70" s="3">
        <v>0</v>
      </c>
      <c r="V70" s="3">
        <v>0</v>
      </c>
      <c r="W70" s="3">
        <v>0</v>
      </c>
      <c r="X70" s="3">
        <v>0</v>
      </c>
      <c r="Y70" s="3">
        <v>0</v>
      </c>
      <c r="Z70" s="3">
        <v>0</v>
      </c>
      <c r="AA70" s="3">
        <v>0</v>
      </c>
      <c r="AB70" s="3">
        <v>0</v>
      </c>
      <c r="AC70" s="3">
        <v>0</v>
      </c>
      <c r="AD70" s="95">
        <v>0</v>
      </c>
      <c r="AE70" s="70">
        <f t="shared" si="201"/>
        <v>0</v>
      </c>
      <c r="AG70" s="540"/>
      <c r="AH70" s="196" t="s">
        <v>62</v>
      </c>
      <c r="AI70" s="3">
        <v>0</v>
      </c>
      <c r="AJ70" s="3">
        <v>0</v>
      </c>
      <c r="AK70" s="3">
        <v>0</v>
      </c>
      <c r="AL70" s="3">
        <v>0</v>
      </c>
      <c r="AM70" s="3">
        <v>0</v>
      </c>
      <c r="AN70" s="3">
        <v>0</v>
      </c>
      <c r="AO70" s="3">
        <v>0</v>
      </c>
      <c r="AP70" s="3">
        <v>0</v>
      </c>
      <c r="AQ70" s="3">
        <v>0</v>
      </c>
      <c r="AR70" s="3">
        <v>0</v>
      </c>
      <c r="AS70" s="3">
        <v>0</v>
      </c>
      <c r="AT70" s="95">
        <v>0</v>
      </c>
      <c r="AU70" s="70">
        <f t="shared" si="202"/>
        <v>0</v>
      </c>
      <c r="AW70" s="540"/>
      <c r="AX70" s="196" t="s">
        <v>62</v>
      </c>
      <c r="AY70" s="3">
        <v>0</v>
      </c>
      <c r="AZ70" s="3">
        <v>0</v>
      </c>
      <c r="BA70" s="3">
        <v>0</v>
      </c>
      <c r="BB70" s="3">
        <v>0</v>
      </c>
      <c r="BC70" s="3">
        <v>0</v>
      </c>
      <c r="BD70" s="3">
        <v>0</v>
      </c>
      <c r="BE70" s="3">
        <v>0</v>
      </c>
      <c r="BF70" s="3">
        <v>0</v>
      </c>
      <c r="BG70" s="3">
        <v>0</v>
      </c>
      <c r="BH70" s="3">
        <v>0</v>
      </c>
      <c r="BI70" s="3">
        <v>0</v>
      </c>
      <c r="BJ70" s="95">
        <v>0</v>
      </c>
      <c r="BK70" s="70">
        <f t="shared" si="203"/>
        <v>0</v>
      </c>
    </row>
    <row r="71" spans="1:64" x14ac:dyDescent="0.25">
      <c r="A71" s="540"/>
      <c r="B71" s="196" t="s">
        <v>61</v>
      </c>
      <c r="C71" s="3">
        <v>0</v>
      </c>
      <c r="D71" s="3">
        <v>0</v>
      </c>
      <c r="E71" s="3">
        <v>0</v>
      </c>
      <c r="F71" s="3">
        <v>0</v>
      </c>
      <c r="G71" s="3">
        <v>0</v>
      </c>
      <c r="H71" s="3">
        <v>0</v>
      </c>
      <c r="I71" s="3">
        <v>0</v>
      </c>
      <c r="J71" s="3">
        <v>0</v>
      </c>
      <c r="K71" s="3">
        <v>0</v>
      </c>
      <c r="L71" s="3">
        <v>0</v>
      </c>
      <c r="M71" s="3">
        <v>0</v>
      </c>
      <c r="N71" s="95">
        <v>0</v>
      </c>
      <c r="O71" s="70">
        <f t="shared" si="200"/>
        <v>0</v>
      </c>
      <c r="Q71" s="540"/>
      <c r="R71" s="196" t="s">
        <v>61</v>
      </c>
      <c r="S71" s="3">
        <v>0</v>
      </c>
      <c r="T71" s="3">
        <v>0</v>
      </c>
      <c r="U71" s="3">
        <v>0</v>
      </c>
      <c r="V71" s="3">
        <v>0</v>
      </c>
      <c r="W71" s="3">
        <v>0</v>
      </c>
      <c r="X71" s="3">
        <v>0</v>
      </c>
      <c r="Y71" s="3">
        <v>0</v>
      </c>
      <c r="Z71" s="3">
        <v>0</v>
      </c>
      <c r="AA71" s="3">
        <v>0</v>
      </c>
      <c r="AB71" s="3">
        <v>0</v>
      </c>
      <c r="AC71" s="3">
        <v>0</v>
      </c>
      <c r="AD71" s="95">
        <v>0</v>
      </c>
      <c r="AE71" s="70">
        <f t="shared" si="201"/>
        <v>0</v>
      </c>
      <c r="AG71" s="540"/>
      <c r="AH71" s="196" t="s">
        <v>61</v>
      </c>
      <c r="AI71" s="3">
        <v>0</v>
      </c>
      <c r="AJ71" s="3">
        <v>0</v>
      </c>
      <c r="AK71" s="3">
        <v>0</v>
      </c>
      <c r="AL71" s="3">
        <v>0</v>
      </c>
      <c r="AM71" s="3">
        <v>0</v>
      </c>
      <c r="AN71" s="3">
        <v>0</v>
      </c>
      <c r="AO71" s="3">
        <v>0</v>
      </c>
      <c r="AP71" s="3">
        <v>0</v>
      </c>
      <c r="AQ71" s="3">
        <v>0</v>
      </c>
      <c r="AR71" s="3">
        <v>0</v>
      </c>
      <c r="AS71" s="3">
        <v>0</v>
      </c>
      <c r="AT71" s="95">
        <v>0</v>
      </c>
      <c r="AU71" s="70">
        <f t="shared" si="202"/>
        <v>0</v>
      </c>
      <c r="AW71" s="540"/>
      <c r="AX71" s="196" t="s">
        <v>61</v>
      </c>
      <c r="AY71" s="3">
        <v>0</v>
      </c>
      <c r="AZ71" s="3">
        <v>0</v>
      </c>
      <c r="BA71" s="3">
        <v>0</v>
      </c>
      <c r="BB71" s="3">
        <v>0</v>
      </c>
      <c r="BC71" s="3">
        <v>0</v>
      </c>
      <c r="BD71" s="3">
        <v>0</v>
      </c>
      <c r="BE71" s="3">
        <v>0</v>
      </c>
      <c r="BF71" s="3">
        <v>0</v>
      </c>
      <c r="BG71" s="3">
        <v>0</v>
      </c>
      <c r="BH71" s="3">
        <v>0</v>
      </c>
      <c r="BI71" s="3">
        <v>0</v>
      </c>
      <c r="BJ71" s="95">
        <v>0</v>
      </c>
      <c r="BK71" s="70">
        <f t="shared" si="203"/>
        <v>0</v>
      </c>
    </row>
    <row r="72" spans="1:64" x14ac:dyDescent="0.25">
      <c r="A72" s="540"/>
      <c r="B72" s="196" t="s">
        <v>60</v>
      </c>
      <c r="C72" s="3">
        <v>0</v>
      </c>
      <c r="D72" s="3">
        <v>0</v>
      </c>
      <c r="E72" s="3">
        <v>0</v>
      </c>
      <c r="F72" s="3">
        <v>0</v>
      </c>
      <c r="G72" s="3">
        <v>0</v>
      </c>
      <c r="H72" s="3">
        <v>0</v>
      </c>
      <c r="I72" s="3">
        <v>0</v>
      </c>
      <c r="J72" s="3">
        <v>0</v>
      </c>
      <c r="K72" s="3">
        <v>0</v>
      </c>
      <c r="L72" s="3">
        <v>0</v>
      </c>
      <c r="M72" s="3">
        <v>0</v>
      </c>
      <c r="N72" s="95">
        <v>0</v>
      </c>
      <c r="O72" s="70">
        <f t="shared" si="200"/>
        <v>0</v>
      </c>
      <c r="Q72" s="540"/>
      <c r="R72" s="196" t="s">
        <v>60</v>
      </c>
      <c r="S72" s="3">
        <v>0</v>
      </c>
      <c r="T72" s="3">
        <v>0</v>
      </c>
      <c r="U72" s="3">
        <v>0</v>
      </c>
      <c r="V72" s="3">
        <v>0</v>
      </c>
      <c r="W72" s="3">
        <v>0</v>
      </c>
      <c r="X72" s="3">
        <v>0</v>
      </c>
      <c r="Y72" s="3">
        <v>0</v>
      </c>
      <c r="Z72" s="3">
        <v>0</v>
      </c>
      <c r="AA72" s="3">
        <v>0</v>
      </c>
      <c r="AB72" s="3">
        <v>0</v>
      </c>
      <c r="AC72" s="3">
        <v>0</v>
      </c>
      <c r="AD72" s="95">
        <v>0</v>
      </c>
      <c r="AE72" s="70">
        <f t="shared" si="201"/>
        <v>0</v>
      </c>
      <c r="AG72" s="540"/>
      <c r="AH72" s="196" t="s">
        <v>60</v>
      </c>
      <c r="AI72" s="3">
        <v>0</v>
      </c>
      <c r="AJ72" s="3">
        <v>0</v>
      </c>
      <c r="AK72" s="3">
        <v>0</v>
      </c>
      <c r="AL72" s="3">
        <v>0</v>
      </c>
      <c r="AM72" s="3">
        <v>0</v>
      </c>
      <c r="AN72" s="3">
        <v>0</v>
      </c>
      <c r="AO72" s="3">
        <v>0</v>
      </c>
      <c r="AP72" s="3">
        <v>0</v>
      </c>
      <c r="AQ72" s="3">
        <v>0</v>
      </c>
      <c r="AR72" s="3">
        <v>0</v>
      </c>
      <c r="AS72" s="3">
        <v>0</v>
      </c>
      <c r="AT72" s="95">
        <v>0</v>
      </c>
      <c r="AU72" s="70">
        <f t="shared" si="202"/>
        <v>0</v>
      </c>
      <c r="AW72" s="540"/>
      <c r="AX72" s="196" t="s">
        <v>60</v>
      </c>
      <c r="AY72" s="3">
        <v>0</v>
      </c>
      <c r="AZ72" s="3">
        <v>0</v>
      </c>
      <c r="BA72" s="3">
        <v>0</v>
      </c>
      <c r="BB72" s="3">
        <v>0</v>
      </c>
      <c r="BC72" s="3">
        <v>0</v>
      </c>
      <c r="BD72" s="3">
        <v>0</v>
      </c>
      <c r="BE72" s="3">
        <v>0</v>
      </c>
      <c r="BF72" s="3">
        <v>0</v>
      </c>
      <c r="BG72" s="3">
        <v>0</v>
      </c>
      <c r="BH72" s="3">
        <v>0</v>
      </c>
      <c r="BI72" s="3">
        <v>0</v>
      </c>
      <c r="BJ72" s="95">
        <v>0</v>
      </c>
      <c r="BK72" s="70">
        <f t="shared" si="203"/>
        <v>0</v>
      </c>
    </row>
    <row r="73" spans="1:64" x14ac:dyDescent="0.25">
      <c r="A73" s="540"/>
      <c r="B73" s="196" t="s">
        <v>59</v>
      </c>
      <c r="C73" s="3">
        <v>0</v>
      </c>
      <c r="D73" s="3">
        <v>0</v>
      </c>
      <c r="E73" s="3">
        <v>0</v>
      </c>
      <c r="F73" s="3">
        <v>0</v>
      </c>
      <c r="G73" s="3">
        <v>0</v>
      </c>
      <c r="H73" s="3">
        <v>0</v>
      </c>
      <c r="I73" s="3">
        <v>0</v>
      </c>
      <c r="J73" s="3">
        <v>0</v>
      </c>
      <c r="K73" s="3">
        <v>0</v>
      </c>
      <c r="L73" s="3">
        <v>0</v>
      </c>
      <c r="M73" s="3">
        <v>0</v>
      </c>
      <c r="N73" s="95">
        <v>0</v>
      </c>
      <c r="O73" s="70">
        <f t="shared" si="200"/>
        <v>0</v>
      </c>
      <c r="Q73" s="540"/>
      <c r="R73" s="196" t="s">
        <v>59</v>
      </c>
      <c r="S73" s="3">
        <v>0</v>
      </c>
      <c r="T73" s="3">
        <v>0</v>
      </c>
      <c r="U73" s="3">
        <v>0</v>
      </c>
      <c r="V73" s="3">
        <v>0</v>
      </c>
      <c r="W73" s="3">
        <v>0</v>
      </c>
      <c r="X73" s="3">
        <v>0</v>
      </c>
      <c r="Y73" s="3">
        <v>0</v>
      </c>
      <c r="Z73" s="3">
        <v>0</v>
      </c>
      <c r="AA73" s="3">
        <v>0</v>
      </c>
      <c r="AB73" s="3">
        <v>0</v>
      </c>
      <c r="AC73" s="3">
        <v>0</v>
      </c>
      <c r="AD73" s="95">
        <v>0</v>
      </c>
      <c r="AE73" s="70">
        <f t="shared" si="201"/>
        <v>0</v>
      </c>
      <c r="AG73" s="540"/>
      <c r="AH73" s="196" t="s">
        <v>59</v>
      </c>
      <c r="AI73" s="3">
        <v>0</v>
      </c>
      <c r="AJ73" s="3">
        <v>0</v>
      </c>
      <c r="AK73" s="3">
        <v>0</v>
      </c>
      <c r="AL73" s="3">
        <v>0</v>
      </c>
      <c r="AM73" s="3">
        <v>0</v>
      </c>
      <c r="AN73" s="3">
        <v>0</v>
      </c>
      <c r="AO73" s="3">
        <v>0</v>
      </c>
      <c r="AP73" s="3">
        <v>0</v>
      </c>
      <c r="AQ73" s="3">
        <v>0</v>
      </c>
      <c r="AR73" s="3">
        <v>0</v>
      </c>
      <c r="AS73" s="3">
        <v>0</v>
      </c>
      <c r="AT73" s="95">
        <v>0</v>
      </c>
      <c r="AU73" s="70">
        <f t="shared" si="202"/>
        <v>0</v>
      </c>
      <c r="AW73" s="540"/>
      <c r="AX73" s="196" t="s">
        <v>59</v>
      </c>
      <c r="AY73" s="3">
        <v>0</v>
      </c>
      <c r="AZ73" s="3">
        <v>0</v>
      </c>
      <c r="BA73" s="3">
        <v>0</v>
      </c>
      <c r="BB73" s="3">
        <v>0</v>
      </c>
      <c r="BC73" s="3">
        <v>0</v>
      </c>
      <c r="BD73" s="3">
        <v>0</v>
      </c>
      <c r="BE73" s="3">
        <v>0</v>
      </c>
      <c r="BF73" s="3">
        <v>0</v>
      </c>
      <c r="BG73" s="3">
        <v>0</v>
      </c>
      <c r="BH73" s="3">
        <v>0</v>
      </c>
      <c r="BI73" s="3">
        <v>0</v>
      </c>
      <c r="BJ73" s="95">
        <v>0</v>
      </c>
      <c r="BK73" s="70">
        <f t="shared" si="203"/>
        <v>0</v>
      </c>
    </row>
    <row r="74" spans="1:64" x14ac:dyDescent="0.25">
      <c r="A74" s="540"/>
      <c r="B74" s="196" t="s">
        <v>58</v>
      </c>
      <c r="C74" s="3">
        <v>0</v>
      </c>
      <c r="D74" s="3">
        <v>0</v>
      </c>
      <c r="E74" s="3">
        <v>0</v>
      </c>
      <c r="F74" s="3">
        <v>0</v>
      </c>
      <c r="G74" s="3">
        <v>0</v>
      </c>
      <c r="H74" s="3">
        <v>0</v>
      </c>
      <c r="I74" s="3">
        <v>0</v>
      </c>
      <c r="J74" s="3">
        <v>0</v>
      </c>
      <c r="K74" s="3">
        <v>0</v>
      </c>
      <c r="L74" s="3">
        <v>0</v>
      </c>
      <c r="M74" s="3">
        <v>0</v>
      </c>
      <c r="N74" s="95">
        <v>0</v>
      </c>
      <c r="O74" s="70">
        <f t="shared" si="200"/>
        <v>0</v>
      </c>
      <c r="Q74" s="540"/>
      <c r="R74" s="196" t="s">
        <v>58</v>
      </c>
      <c r="S74" s="3">
        <v>0</v>
      </c>
      <c r="T74" s="3">
        <v>0</v>
      </c>
      <c r="U74" s="3">
        <v>0</v>
      </c>
      <c r="V74" s="3">
        <v>0</v>
      </c>
      <c r="W74" s="3">
        <v>0</v>
      </c>
      <c r="X74" s="3">
        <v>0</v>
      </c>
      <c r="Y74" s="3">
        <v>0</v>
      </c>
      <c r="Z74" s="3">
        <v>0</v>
      </c>
      <c r="AA74" s="3">
        <v>0</v>
      </c>
      <c r="AB74" s="3">
        <v>0</v>
      </c>
      <c r="AC74" s="3">
        <v>0</v>
      </c>
      <c r="AD74" s="95">
        <v>0</v>
      </c>
      <c r="AE74" s="70">
        <f t="shared" si="201"/>
        <v>0</v>
      </c>
      <c r="AG74" s="540"/>
      <c r="AH74" s="196" t="s">
        <v>58</v>
      </c>
      <c r="AI74" s="3">
        <v>0</v>
      </c>
      <c r="AJ74" s="3">
        <v>0</v>
      </c>
      <c r="AK74" s="3">
        <v>0</v>
      </c>
      <c r="AL74" s="3">
        <v>0</v>
      </c>
      <c r="AM74" s="3">
        <v>0</v>
      </c>
      <c r="AN74" s="3">
        <v>0</v>
      </c>
      <c r="AO74" s="3">
        <v>0</v>
      </c>
      <c r="AP74" s="3">
        <v>0</v>
      </c>
      <c r="AQ74" s="3">
        <v>0</v>
      </c>
      <c r="AR74" s="3">
        <v>0</v>
      </c>
      <c r="AS74" s="3">
        <v>0</v>
      </c>
      <c r="AT74" s="95">
        <v>0</v>
      </c>
      <c r="AU74" s="70">
        <f t="shared" si="202"/>
        <v>0</v>
      </c>
      <c r="AW74" s="540"/>
      <c r="AX74" s="196" t="s">
        <v>58</v>
      </c>
      <c r="AY74" s="3">
        <v>0</v>
      </c>
      <c r="AZ74" s="3">
        <v>0</v>
      </c>
      <c r="BA74" s="3">
        <v>0</v>
      </c>
      <c r="BB74" s="3">
        <v>0</v>
      </c>
      <c r="BC74" s="3">
        <v>0</v>
      </c>
      <c r="BD74" s="3">
        <v>0</v>
      </c>
      <c r="BE74" s="3">
        <v>0</v>
      </c>
      <c r="BF74" s="3">
        <v>0</v>
      </c>
      <c r="BG74" s="3">
        <v>0</v>
      </c>
      <c r="BH74" s="3">
        <v>0</v>
      </c>
      <c r="BI74" s="3">
        <v>0</v>
      </c>
      <c r="BJ74" s="95">
        <v>0</v>
      </c>
      <c r="BK74" s="70">
        <f t="shared" si="203"/>
        <v>0</v>
      </c>
    </row>
    <row r="75" spans="1:64" x14ac:dyDescent="0.25">
      <c r="A75" s="540"/>
      <c r="B75" s="196" t="s">
        <v>57</v>
      </c>
      <c r="C75" s="3">
        <v>0</v>
      </c>
      <c r="D75" s="3">
        <v>430086.77496756648</v>
      </c>
      <c r="E75" s="3">
        <v>285975.04244466289</v>
      </c>
      <c r="F75" s="3">
        <v>1318841.5377605406</v>
      </c>
      <c r="G75" s="3">
        <v>453977.64416375977</v>
      </c>
      <c r="H75" s="3">
        <v>564826.54578401765</v>
      </c>
      <c r="I75" s="3">
        <v>499134.52237346984</v>
      </c>
      <c r="J75" s="3">
        <v>177776.97099408007</v>
      </c>
      <c r="K75" s="3">
        <v>201179.67326829419</v>
      </c>
      <c r="L75" s="3">
        <v>325886.98424255993</v>
      </c>
      <c r="M75" s="3">
        <v>292240.25756963994</v>
      </c>
      <c r="N75" s="95">
        <v>949540.4253297355</v>
      </c>
      <c r="O75" s="70">
        <f t="shared" si="200"/>
        <v>5499466.3788983272</v>
      </c>
      <c r="Q75" s="540"/>
      <c r="R75" s="196" t="s">
        <v>57</v>
      </c>
      <c r="S75" s="3">
        <v>0</v>
      </c>
      <c r="T75" s="3">
        <v>0</v>
      </c>
      <c r="U75" s="3">
        <v>0</v>
      </c>
      <c r="V75" s="3">
        <v>52507.333546559996</v>
      </c>
      <c r="W75" s="3">
        <v>0</v>
      </c>
      <c r="X75" s="3">
        <v>0</v>
      </c>
      <c r="Y75" s="3">
        <v>0</v>
      </c>
      <c r="Z75" s="3">
        <v>0</v>
      </c>
      <c r="AA75" s="3">
        <v>0</v>
      </c>
      <c r="AB75" s="3">
        <v>0</v>
      </c>
      <c r="AC75" s="3">
        <v>0</v>
      </c>
      <c r="AD75" s="95">
        <v>0</v>
      </c>
      <c r="AE75" s="70">
        <f t="shared" si="201"/>
        <v>52507.333546559996</v>
      </c>
      <c r="AG75" s="540"/>
      <c r="AH75" s="196" t="s">
        <v>57</v>
      </c>
      <c r="AI75" s="3">
        <v>0</v>
      </c>
      <c r="AJ75" s="3">
        <v>0</v>
      </c>
      <c r="AK75" s="3">
        <v>0</v>
      </c>
      <c r="AL75" s="3">
        <v>0</v>
      </c>
      <c r="AM75" s="3">
        <v>0</v>
      </c>
      <c r="AN75" s="3">
        <v>0</v>
      </c>
      <c r="AO75" s="3">
        <v>0</v>
      </c>
      <c r="AP75" s="3">
        <v>0</v>
      </c>
      <c r="AQ75" s="3">
        <v>0</v>
      </c>
      <c r="AR75" s="3">
        <v>0</v>
      </c>
      <c r="AS75" s="3">
        <v>0</v>
      </c>
      <c r="AT75" s="95">
        <v>0</v>
      </c>
      <c r="AU75" s="70">
        <f t="shared" si="202"/>
        <v>0</v>
      </c>
      <c r="AW75" s="540"/>
      <c r="AX75" s="196" t="s">
        <v>57</v>
      </c>
      <c r="AY75" s="3">
        <v>0</v>
      </c>
      <c r="AZ75" s="3">
        <v>0</v>
      </c>
      <c r="BA75" s="3">
        <v>0</v>
      </c>
      <c r="BB75" s="3">
        <v>0</v>
      </c>
      <c r="BC75" s="3">
        <v>0</v>
      </c>
      <c r="BD75" s="3">
        <v>0</v>
      </c>
      <c r="BE75" s="3">
        <v>0</v>
      </c>
      <c r="BF75" s="3">
        <v>0</v>
      </c>
      <c r="BG75" s="3">
        <v>0</v>
      </c>
      <c r="BH75" s="3">
        <v>0</v>
      </c>
      <c r="BI75" s="3">
        <v>0</v>
      </c>
      <c r="BJ75" s="95">
        <v>0</v>
      </c>
      <c r="BK75" s="70">
        <f t="shared" si="203"/>
        <v>0</v>
      </c>
    </row>
    <row r="76" spans="1:64" x14ac:dyDescent="0.25">
      <c r="A76" s="540"/>
      <c r="B76" s="196" t="s">
        <v>56</v>
      </c>
      <c r="C76" s="3">
        <v>0</v>
      </c>
      <c r="D76" s="3">
        <v>0</v>
      </c>
      <c r="E76" s="3">
        <v>0</v>
      </c>
      <c r="F76" s="3">
        <v>0</v>
      </c>
      <c r="G76" s="3">
        <v>0</v>
      </c>
      <c r="H76" s="3">
        <v>0</v>
      </c>
      <c r="I76" s="3">
        <v>0</v>
      </c>
      <c r="J76" s="3">
        <v>0</v>
      </c>
      <c r="K76" s="3">
        <v>0</v>
      </c>
      <c r="L76" s="3">
        <v>0</v>
      </c>
      <c r="M76" s="3">
        <v>0</v>
      </c>
      <c r="N76" s="95">
        <v>0</v>
      </c>
      <c r="O76" s="70">
        <f t="shared" si="200"/>
        <v>0</v>
      </c>
      <c r="Q76" s="540"/>
      <c r="R76" s="196" t="s">
        <v>56</v>
      </c>
      <c r="S76" s="3">
        <v>0</v>
      </c>
      <c r="T76" s="3">
        <v>0</v>
      </c>
      <c r="U76" s="3">
        <v>0</v>
      </c>
      <c r="V76" s="3">
        <v>0</v>
      </c>
      <c r="W76" s="3">
        <v>0</v>
      </c>
      <c r="X76" s="3">
        <v>0</v>
      </c>
      <c r="Y76" s="3">
        <v>0</v>
      </c>
      <c r="Z76" s="3">
        <v>0</v>
      </c>
      <c r="AA76" s="3">
        <v>0</v>
      </c>
      <c r="AB76" s="3">
        <v>0</v>
      </c>
      <c r="AC76" s="3">
        <v>0</v>
      </c>
      <c r="AD76" s="95">
        <v>0</v>
      </c>
      <c r="AE76" s="70">
        <f t="shared" si="201"/>
        <v>0</v>
      </c>
      <c r="AG76" s="540"/>
      <c r="AH76" s="196" t="s">
        <v>56</v>
      </c>
      <c r="AI76" s="3">
        <v>0</v>
      </c>
      <c r="AJ76" s="3">
        <v>0</v>
      </c>
      <c r="AK76" s="3">
        <v>0</v>
      </c>
      <c r="AL76" s="3">
        <v>0</v>
      </c>
      <c r="AM76" s="3">
        <v>0</v>
      </c>
      <c r="AN76" s="3">
        <v>0</v>
      </c>
      <c r="AO76" s="3">
        <v>0</v>
      </c>
      <c r="AP76" s="3">
        <v>0</v>
      </c>
      <c r="AQ76" s="3">
        <v>0</v>
      </c>
      <c r="AR76" s="3">
        <v>0</v>
      </c>
      <c r="AS76" s="3">
        <v>0</v>
      </c>
      <c r="AT76" s="95">
        <v>0</v>
      </c>
      <c r="AU76" s="70">
        <f t="shared" si="202"/>
        <v>0</v>
      </c>
      <c r="AW76" s="540"/>
      <c r="AX76" s="196" t="s">
        <v>56</v>
      </c>
      <c r="AY76" s="3">
        <v>0</v>
      </c>
      <c r="AZ76" s="3">
        <v>0</v>
      </c>
      <c r="BA76" s="3">
        <v>0</v>
      </c>
      <c r="BB76" s="3">
        <v>0</v>
      </c>
      <c r="BC76" s="3">
        <v>0</v>
      </c>
      <c r="BD76" s="3">
        <v>0</v>
      </c>
      <c r="BE76" s="3">
        <v>0</v>
      </c>
      <c r="BF76" s="3">
        <v>0</v>
      </c>
      <c r="BG76" s="3">
        <v>0</v>
      </c>
      <c r="BH76" s="3">
        <v>0</v>
      </c>
      <c r="BI76" s="3">
        <v>0</v>
      </c>
      <c r="BJ76" s="95">
        <v>0</v>
      </c>
      <c r="BK76" s="70">
        <f t="shared" si="203"/>
        <v>0</v>
      </c>
    </row>
    <row r="77" spans="1:64" x14ac:dyDescent="0.25">
      <c r="A77" s="540"/>
      <c r="B77" s="196" t="s">
        <v>55</v>
      </c>
      <c r="C77" s="3">
        <v>0</v>
      </c>
      <c r="D77" s="3">
        <v>0</v>
      </c>
      <c r="E77" s="3">
        <v>0</v>
      </c>
      <c r="F77" s="3">
        <v>0</v>
      </c>
      <c r="G77" s="3">
        <v>0</v>
      </c>
      <c r="H77" s="3">
        <v>0</v>
      </c>
      <c r="I77" s="3">
        <v>0</v>
      </c>
      <c r="J77" s="3">
        <v>0</v>
      </c>
      <c r="K77" s="3">
        <v>0</v>
      </c>
      <c r="L77" s="3">
        <v>0</v>
      </c>
      <c r="M77" s="3">
        <v>0</v>
      </c>
      <c r="N77" s="95">
        <v>0</v>
      </c>
      <c r="O77" s="70">
        <f t="shared" si="200"/>
        <v>0</v>
      </c>
      <c r="Q77" s="540"/>
      <c r="R77" s="196" t="s">
        <v>55</v>
      </c>
      <c r="S77" s="3">
        <v>0</v>
      </c>
      <c r="T77" s="3">
        <v>0</v>
      </c>
      <c r="U77" s="3">
        <v>0</v>
      </c>
      <c r="V77" s="3">
        <v>0</v>
      </c>
      <c r="W77" s="3">
        <v>0</v>
      </c>
      <c r="X77" s="3">
        <v>0</v>
      </c>
      <c r="Y77" s="3">
        <v>0</v>
      </c>
      <c r="Z77" s="3">
        <v>0</v>
      </c>
      <c r="AA77" s="3">
        <v>0</v>
      </c>
      <c r="AB77" s="3">
        <v>0</v>
      </c>
      <c r="AC77" s="3">
        <v>0</v>
      </c>
      <c r="AD77" s="95">
        <v>0</v>
      </c>
      <c r="AE77" s="70">
        <f t="shared" si="201"/>
        <v>0</v>
      </c>
      <c r="AG77" s="540"/>
      <c r="AH77" s="196" t="s">
        <v>55</v>
      </c>
      <c r="AI77" s="3">
        <v>0</v>
      </c>
      <c r="AJ77" s="3">
        <v>0</v>
      </c>
      <c r="AK77" s="3">
        <v>0</v>
      </c>
      <c r="AL77" s="3">
        <v>0</v>
      </c>
      <c r="AM77" s="3">
        <v>0</v>
      </c>
      <c r="AN77" s="3">
        <v>0</v>
      </c>
      <c r="AO77" s="3">
        <v>0</v>
      </c>
      <c r="AP77" s="3">
        <v>0</v>
      </c>
      <c r="AQ77" s="3">
        <v>0</v>
      </c>
      <c r="AR77" s="3">
        <v>0</v>
      </c>
      <c r="AS77" s="3">
        <v>0</v>
      </c>
      <c r="AT77" s="95">
        <v>0</v>
      </c>
      <c r="AU77" s="70">
        <f t="shared" si="202"/>
        <v>0</v>
      </c>
      <c r="AW77" s="540"/>
      <c r="AX77" s="196" t="s">
        <v>55</v>
      </c>
      <c r="AY77" s="3">
        <v>0</v>
      </c>
      <c r="AZ77" s="3">
        <v>0</v>
      </c>
      <c r="BA77" s="3">
        <v>0</v>
      </c>
      <c r="BB77" s="3">
        <v>0</v>
      </c>
      <c r="BC77" s="3">
        <v>0</v>
      </c>
      <c r="BD77" s="3">
        <v>0</v>
      </c>
      <c r="BE77" s="3">
        <v>0</v>
      </c>
      <c r="BF77" s="3">
        <v>0</v>
      </c>
      <c r="BG77" s="3">
        <v>0</v>
      </c>
      <c r="BH77" s="3">
        <v>0</v>
      </c>
      <c r="BI77" s="3">
        <v>0</v>
      </c>
      <c r="BJ77" s="95">
        <v>0</v>
      </c>
      <c r="BK77" s="70">
        <f t="shared" si="203"/>
        <v>0</v>
      </c>
    </row>
    <row r="78" spans="1:64" x14ac:dyDescent="0.25">
      <c r="A78" s="540"/>
      <c r="B78" s="196" t="s">
        <v>54</v>
      </c>
      <c r="C78" s="3">
        <v>0</v>
      </c>
      <c r="D78" s="3">
        <v>0</v>
      </c>
      <c r="E78" s="3">
        <v>0</v>
      </c>
      <c r="F78" s="3">
        <v>0</v>
      </c>
      <c r="G78" s="3">
        <v>0</v>
      </c>
      <c r="H78" s="3">
        <v>0</v>
      </c>
      <c r="I78" s="3">
        <v>0</v>
      </c>
      <c r="J78" s="3">
        <v>0</v>
      </c>
      <c r="K78" s="3">
        <v>0</v>
      </c>
      <c r="L78" s="3">
        <v>0</v>
      </c>
      <c r="M78" s="3">
        <v>0</v>
      </c>
      <c r="N78" s="95">
        <v>0</v>
      </c>
      <c r="O78" s="70">
        <f t="shared" si="200"/>
        <v>0</v>
      </c>
      <c r="Q78" s="540"/>
      <c r="R78" s="196" t="s">
        <v>54</v>
      </c>
      <c r="S78" s="3">
        <v>0</v>
      </c>
      <c r="T78" s="3">
        <v>0</v>
      </c>
      <c r="U78" s="3">
        <v>0</v>
      </c>
      <c r="V78" s="3">
        <v>0</v>
      </c>
      <c r="W78" s="3">
        <v>0</v>
      </c>
      <c r="X78" s="3">
        <v>0</v>
      </c>
      <c r="Y78" s="3">
        <v>0</v>
      </c>
      <c r="Z78" s="3">
        <v>0</v>
      </c>
      <c r="AA78" s="3">
        <v>0</v>
      </c>
      <c r="AB78" s="3">
        <v>0</v>
      </c>
      <c r="AC78" s="3">
        <v>0</v>
      </c>
      <c r="AD78" s="95">
        <v>0</v>
      </c>
      <c r="AE78" s="70">
        <f t="shared" si="201"/>
        <v>0</v>
      </c>
      <c r="AG78" s="540"/>
      <c r="AH78" s="196" t="s">
        <v>54</v>
      </c>
      <c r="AI78" s="3">
        <v>0</v>
      </c>
      <c r="AJ78" s="3">
        <v>0</v>
      </c>
      <c r="AK78" s="3">
        <v>0</v>
      </c>
      <c r="AL78" s="3">
        <v>0</v>
      </c>
      <c r="AM78" s="3">
        <v>0</v>
      </c>
      <c r="AN78" s="3">
        <v>0</v>
      </c>
      <c r="AO78" s="3">
        <v>0</v>
      </c>
      <c r="AP78" s="3">
        <v>0</v>
      </c>
      <c r="AQ78" s="3">
        <v>0</v>
      </c>
      <c r="AR78" s="3">
        <v>0</v>
      </c>
      <c r="AS78" s="3">
        <v>0</v>
      </c>
      <c r="AT78" s="95">
        <v>0</v>
      </c>
      <c r="AU78" s="70">
        <f t="shared" si="202"/>
        <v>0</v>
      </c>
      <c r="AW78" s="540"/>
      <c r="AX78" s="196" t="s">
        <v>54</v>
      </c>
      <c r="AY78" s="3">
        <v>0</v>
      </c>
      <c r="AZ78" s="3">
        <v>0</v>
      </c>
      <c r="BA78" s="3">
        <v>0</v>
      </c>
      <c r="BB78" s="3">
        <v>0</v>
      </c>
      <c r="BC78" s="3">
        <v>0</v>
      </c>
      <c r="BD78" s="3">
        <v>0</v>
      </c>
      <c r="BE78" s="3">
        <v>0</v>
      </c>
      <c r="BF78" s="3">
        <v>0</v>
      </c>
      <c r="BG78" s="3">
        <v>0</v>
      </c>
      <c r="BH78" s="3">
        <v>0</v>
      </c>
      <c r="BI78" s="3">
        <v>0</v>
      </c>
      <c r="BJ78" s="95">
        <v>0</v>
      </c>
      <c r="BK78" s="70">
        <f t="shared" si="203"/>
        <v>0</v>
      </c>
    </row>
    <row r="79" spans="1:64" x14ac:dyDescent="0.25">
      <c r="A79" s="540"/>
      <c r="B79" s="196" t="s">
        <v>53</v>
      </c>
      <c r="C79" s="3">
        <v>0</v>
      </c>
      <c r="D79" s="3">
        <v>0</v>
      </c>
      <c r="E79" s="3">
        <v>0</v>
      </c>
      <c r="F79" s="3">
        <v>0</v>
      </c>
      <c r="G79" s="3">
        <v>0</v>
      </c>
      <c r="H79" s="3">
        <v>0</v>
      </c>
      <c r="I79" s="3">
        <v>0</v>
      </c>
      <c r="J79" s="3">
        <v>0</v>
      </c>
      <c r="K79" s="3">
        <v>0</v>
      </c>
      <c r="L79" s="3">
        <v>0</v>
      </c>
      <c r="M79" s="3">
        <v>0</v>
      </c>
      <c r="N79" s="95">
        <v>0</v>
      </c>
      <c r="O79" s="70">
        <f t="shared" si="200"/>
        <v>0</v>
      </c>
      <c r="Q79" s="540"/>
      <c r="R79" s="196" t="s">
        <v>53</v>
      </c>
      <c r="S79" s="3">
        <v>0</v>
      </c>
      <c r="T79" s="3">
        <v>0</v>
      </c>
      <c r="U79" s="3">
        <v>0</v>
      </c>
      <c r="V79" s="3">
        <v>0</v>
      </c>
      <c r="W79" s="3">
        <v>0</v>
      </c>
      <c r="X79" s="3">
        <v>0</v>
      </c>
      <c r="Y79" s="3">
        <v>0</v>
      </c>
      <c r="Z79" s="3">
        <v>0</v>
      </c>
      <c r="AA79" s="3">
        <v>0</v>
      </c>
      <c r="AB79" s="3">
        <v>0</v>
      </c>
      <c r="AC79" s="3">
        <v>0</v>
      </c>
      <c r="AD79" s="95">
        <v>0</v>
      </c>
      <c r="AE79" s="70">
        <f t="shared" si="201"/>
        <v>0</v>
      </c>
      <c r="AG79" s="540"/>
      <c r="AH79" s="196" t="s">
        <v>53</v>
      </c>
      <c r="AI79" s="3">
        <v>0</v>
      </c>
      <c r="AJ79" s="3">
        <v>0</v>
      </c>
      <c r="AK79" s="3">
        <v>0</v>
      </c>
      <c r="AL79" s="3">
        <v>0</v>
      </c>
      <c r="AM79" s="3">
        <v>0</v>
      </c>
      <c r="AN79" s="3">
        <v>0</v>
      </c>
      <c r="AO79" s="3">
        <v>0</v>
      </c>
      <c r="AP79" s="3">
        <v>0</v>
      </c>
      <c r="AQ79" s="3">
        <v>0</v>
      </c>
      <c r="AR79" s="3">
        <v>0</v>
      </c>
      <c r="AS79" s="3">
        <v>0</v>
      </c>
      <c r="AT79" s="95">
        <v>0</v>
      </c>
      <c r="AU79" s="70">
        <f t="shared" si="202"/>
        <v>0</v>
      </c>
      <c r="AW79" s="540"/>
      <c r="AX79" s="196" t="s">
        <v>53</v>
      </c>
      <c r="AY79" s="3">
        <v>0</v>
      </c>
      <c r="AZ79" s="3">
        <v>0</v>
      </c>
      <c r="BA79" s="3">
        <v>0</v>
      </c>
      <c r="BB79" s="3">
        <v>0</v>
      </c>
      <c r="BC79" s="3">
        <v>0</v>
      </c>
      <c r="BD79" s="3">
        <v>0</v>
      </c>
      <c r="BE79" s="3">
        <v>0</v>
      </c>
      <c r="BF79" s="3">
        <v>0</v>
      </c>
      <c r="BG79" s="3">
        <v>0</v>
      </c>
      <c r="BH79" s="3">
        <v>0</v>
      </c>
      <c r="BI79" s="3">
        <v>0</v>
      </c>
      <c r="BJ79" s="95">
        <v>0</v>
      </c>
      <c r="BK79" s="70">
        <f t="shared" si="203"/>
        <v>0</v>
      </c>
    </row>
    <row r="80" spans="1:64" ht="15.75" thickBot="1" x14ac:dyDescent="0.3">
      <c r="A80" s="541"/>
      <c r="B80" s="196" t="s">
        <v>52</v>
      </c>
      <c r="C80" s="3">
        <v>0</v>
      </c>
      <c r="D80" s="3">
        <v>0</v>
      </c>
      <c r="E80" s="3">
        <v>0</v>
      </c>
      <c r="F80" s="3">
        <v>0</v>
      </c>
      <c r="G80" s="3">
        <v>0</v>
      </c>
      <c r="H80" s="3">
        <v>0</v>
      </c>
      <c r="I80" s="3">
        <v>0</v>
      </c>
      <c r="J80" s="3">
        <v>0</v>
      </c>
      <c r="K80" s="3">
        <v>0</v>
      </c>
      <c r="L80" s="3">
        <v>0</v>
      </c>
      <c r="M80" s="3">
        <v>0</v>
      </c>
      <c r="N80" s="95">
        <v>0</v>
      </c>
      <c r="O80" s="70">
        <f t="shared" si="200"/>
        <v>0</v>
      </c>
      <c r="Q80" s="541"/>
      <c r="R80" s="196" t="s">
        <v>52</v>
      </c>
      <c r="S80" s="3">
        <v>0</v>
      </c>
      <c r="T80" s="3">
        <v>0</v>
      </c>
      <c r="U80" s="3">
        <v>0</v>
      </c>
      <c r="V80" s="3">
        <v>0</v>
      </c>
      <c r="W80" s="3">
        <v>0</v>
      </c>
      <c r="X80" s="3">
        <v>0</v>
      </c>
      <c r="Y80" s="3">
        <v>0</v>
      </c>
      <c r="Z80" s="3">
        <v>0</v>
      </c>
      <c r="AA80" s="3">
        <v>0</v>
      </c>
      <c r="AB80" s="3">
        <v>0</v>
      </c>
      <c r="AC80" s="3">
        <v>0</v>
      </c>
      <c r="AD80" s="95">
        <v>0</v>
      </c>
      <c r="AE80" s="70">
        <f t="shared" si="201"/>
        <v>0</v>
      </c>
      <c r="AG80" s="541"/>
      <c r="AH80" s="196" t="s">
        <v>52</v>
      </c>
      <c r="AI80" s="3">
        <v>0</v>
      </c>
      <c r="AJ80" s="3">
        <v>0</v>
      </c>
      <c r="AK80" s="3">
        <v>0</v>
      </c>
      <c r="AL80" s="3">
        <v>0</v>
      </c>
      <c r="AM80" s="3">
        <v>0</v>
      </c>
      <c r="AN80" s="3">
        <v>0</v>
      </c>
      <c r="AO80" s="3">
        <v>0</v>
      </c>
      <c r="AP80" s="3">
        <v>0</v>
      </c>
      <c r="AQ80" s="3">
        <v>0</v>
      </c>
      <c r="AR80" s="3">
        <v>0</v>
      </c>
      <c r="AS80" s="3">
        <v>0</v>
      </c>
      <c r="AT80" s="95">
        <v>0</v>
      </c>
      <c r="AU80" s="70">
        <f t="shared" si="202"/>
        <v>0</v>
      </c>
      <c r="AW80" s="541"/>
      <c r="AX80" s="196" t="s">
        <v>52</v>
      </c>
      <c r="AY80" s="3">
        <v>0</v>
      </c>
      <c r="AZ80" s="3">
        <v>0</v>
      </c>
      <c r="BA80" s="3">
        <v>0</v>
      </c>
      <c r="BB80" s="3">
        <v>0</v>
      </c>
      <c r="BC80" s="3">
        <v>0</v>
      </c>
      <c r="BD80" s="3">
        <v>0</v>
      </c>
      <c r="BE80" s="3">
        <v>0</v>
      </c>
      <c r="BF80" s="3">
        <v>0</v>
      </c>
      <c r="BG80" s="3">
        <v>0</v>
      </c>
      <c r="BH80" s="3">
        <v>0</v>
      </c>
      <c r="BI80" s="3">
        <v>0</v>
      </c>
      <c r="BJ80" s="95">
        <v>0</v>
      </c>
      <c r="BK80" s="70">
        <f t="shared" si="203"/>
        <v>0</v>
      </c>
    </row>
    <row r="81" spans="1:64" ht="15.75" thickBot="1" x14ac:dyDescent="0.3">
      <c r="B81" s="197" t="s">
        <v>43</v>
      </c>
      <c r="C81" s="189">
        <f>SUM(C68:C80)</f>
        <v>0</v>
      </c>
      <c r="D81" s="189">
        <f t="shared" ref="D81" si="204">SUM(D68:D80)</f>
        <v>430086.77496756648</v>
      </c>
      <c r="E81" s="189">
        <f t="shared" ref="E81" si="205">SUM(E68:E80)</f>
        <v>285975.04244466289</v>
      </c>
      <c r="F81" s="189">
        <f t="shared" ref="F81" si="206">SUM(F68:F80)</f>
        <v>1318841.5377605406</v>
      </c>
      <c r="G81" s="189">
        <f t="shared" ref="G81" si="207">SUM(G68:G80)</f>
        <v>453977.64416375977</v>
      </c>
      <c r="H81" s="189">
        <f t="shared" ref="H81" si="208">SUM(H68:H80)</f>
        <v>564826.54578401765</v>
      </c>
      <c r="I81" s="189">
        <f t="shared" ref="I81" si="209">SUM(I68:I80)</f>
        <v>499134.52237346984</v>
      </c>
      <c r="J81" s="189">
        <f t="shared" ref="J81" si="210">SUM(J68:J80)</f>
        <v>177776.97099408007</v>
      </c>
      <c r="K81" s="189">
        <f t="shared" ref="K81" si="211">SUM(K68:K80)</f>
        <v>201179.67326829419</v>
      </c>
      <c r="L81" s="189">
        <f t="shared" ref="L81" si="212">SUM(L68:L80)</f>
        <v>325886.98424255993</v>
      </c>
      <c r="M81" s="189">
        <f t="shared" ref="M81" si="213">SUM(M68:M80)</f>
        <v>292240.25756963994</v>
      </c>
      <c r="N81" s="373">
        <f t="shared" ref="N81" si="214">SUM(N68:N80)</f>
        <v>949540.4253297355</v>
      </c>
      <c r="O81" s="73">
        <f t="shared" si="200"/>
        <v>5499466.3788983272</v>
      </c>
      <c r="Q81" s="74"/>
      <c r="R81" s="197" t="s">
        <v>43</v>
      </c>
      <c r="S81" s="189">
        <f>SUM(S68:S80)</f>
        <v>0</v>
      </c>
      <c r="T81" s="189">
        <f t="shared" ref="T81" si="215">SUM(T68:T80)</f>
        <v>0</v>
      </c>
      <c r="U81" s="189">
        <f t="shared" ref="U81" si="216">SUM(U68:U80)</f>
        <v>0</v>
      </c>
      <c r="V81" s="189">
        <f t="shared" ref="V81" si="217">SUM(V68:V80)</f>
        <v>52507.333546559996</v>
      </c>
      <c r="W81" s="189">
        <f t="shared" ref="W81" si="218">SUM(W68:W80)</f>
        <v>0</v>
      </c>
      <c r="X81" s="189">
        <f t="shared" ref="X81" si="219">SUM(X68:X80)</f>
        <v>0</v>
      </c>
      <c r="Y81" s="189">
        <f t="shared" ref="Y81" si="220">SUM(Y68:Y80)</f>
        <v>0</v>
      </c>
      <c r="Z81" s="189">
        <f t="shared" ref="Z81" si="221">SUM(Z68:Z80)</f>
        <v>0</v>
      </c>
      <c r="AA81" s="189">
        <f t="shared" ref="AA81" si="222">SUM(AA68:AA80)</f>
        <v>0</v>
      </c>
      <c r="AB81" s="189">
        <f t="shared" ref="AB81" si="223">SUM(AB68:AB80)</f>
        <v>0</v>
      </c>
      <c r="AC81" s="189">
        <f t="shared" ref="AC81" si="224">SUM(AC68:AC80)</f>
        <v>0</v>
      </c>
      <c r="AD81" s="373">
        <f t="shared" ref="AD81" si="225">SUM(AD68:AD80)</f>
        <v>0</v>
      </c>
      <c r="AE81" s="73">
        <f t="shared" si="201"/>
        <v>52507.333546559996</v>
      </c>
      <c r="AG81" s="74"/>
      <c r="AH81" s="197" t="s">
        <v>43</v>
      </c>
      <c r="AI81" s="189">
        <f>SUM(AI68:AI80)</f>
        <v>0</v>
      </c>
      <c r="AJ81" s="189">
        <f t="shared" ref="AJ81" si="226">SUM(AJ68:AJ80)</f>
        <v>0</v>
      </c>
      <c r="AK81" s="189">
        <f t="shared" ref="AK81" si="227">SUM(AK68:AK80)</f>
        <v>0</v>
      </c>
      <c r="AL81" s="189">
        <f t="shared" ref="AL81" si="228">SUM(AL68:AL80)</f>
        <v>0</v>
      </c>
      <c r="AM81" s="189">
        <f t="shared" ref="AM81" si="229">SUM(AM68:AM80)</f>
        <v>0</v>
      </c>
      <c r="AN81" s="189">
        <f t="shared" ref="AN81" si="230">SUM(AN68:AN80)</f>
        <v>0</v>
      </c>
      <c r="AO81" s="189">
        <f t="shared" ref="AO81" si="231">SUM(AO68:AO80)</f>
        <v>0</v>
      </c>
      <c r="AP81" s="189">
        <f t="shared" ref="AP81" si="232">SUM(AP68:AP80)</f>
        <v>0</v>
      </c>
      <c r="AQ81" s="189">
        <f t="shared" ref="AQ81" si="233">SUM(AQ68:AQ80)</f>
        <v>0</v>
      </c>
      <c r="AR81" s="189">
        <f t="shared" ref="AR81" si="234">SUM(AR68:AR80)</f>
        <v>0</v>
      </c>
      <c r="AS81" s="189">
        <f t="shared" ref="AS81" si="235">SUM(AS68:AS80)</f>
        <v>0</v>
      </c>
      <c r="AT81" s="373">
        <f t="shared" ref="AT81" si="236">SUM(AT68:AT80)</f>
        <v>0</v>
      </c>
      <c r="AU81" s="73">
        <f t="shared" si="202"/>
        <v>0</v>
      </c>
      <c r="AW81" s="74"/>
      <c r="AX81" s="197" t="s">
        <v>43</v>
      </c>
      <c r="AY81" s="189">
        <f>SUM(AY68:AY80)</f>
        <v>0</v>
      </c>
      <c r="AZ81" s="189">
        <f t="shared" ref="AZ81" si="237">SUM(AZ68:AZ80)</f>
        <v>0</v>
      </c>
      <c r="BA81" s="189">
        <f t="shared" ref="BA81" si="238">SUM(BA68:BA80)</f>
        <v>0</v>
      </c>
      <c r="BB81" s="189">
        <f t="shared" ref="BB81" si="239">SUM(BB68:BB80)</f>
        <v>0</v>
      </c>
      <c r="BC81" s="189">
        <f t="shared" ref="BC81" si="240">SUM(BC68:BC80)</f>
        <v>0</v>
      </c>
      <c r="BD81" s="189">
        <f t="shared" ref="BD81" si="241">SUM(BD68:BD80)</f>
        <v>0</v>
      </c>
      <c r="BE81" s="189">
        <f t="shared" ref="BE81" si="242">SUM(BE68:BE80)</f>
        <v>0</v>
      </c>
      <c r="BF81" s="189">
        <f t="shared" ref="BF81" si="243">SUM(BF68:BF80)</f>
        <v>0</v>
      </c>
      <c r="BG81" s="189">
        <f t="shared" ref="BG81" si="244">SUM(BG68:BG80)</f>
        <v>0</v>
      </c>
      <c r="BH81" s="189">
        <f t="shared" ref="BH81" si="245">SUM(BH68:BH80)</f>
        <v>0</v>
      </c>
      <c r="BI81" s="189">
        <f t="shared" ref="BI81" si="246">SUM(BI68:BI80)</f>
        <v>0</v>
      </c>
      <c r="BJ81" s="373">
        <f t="shared" ref="BJ81" si="247">SUM(BJ68:BJ80)</f>
        <v>0</v>
      </c>
      <c r="BK81" s="73">
        <f t="shared" si="203"/>
        <v>0</v>
      </c>
    </row>
    <row r="82" spans="1:64" ht="21.75" thickBot="1" x14ac:dyDescent="0.4">
      <c r="A82" s="76"/>
      <c r="Q82" s="76"/>
      <c r="AG82" s="76"/>
      <c r="AW82" s="76"/>
    </row>
    <row r="83" spans="1:64" ht="21.75" thickBot="1" x14ac:dyDescent="0.4">
      <c r="A83" s="76"/>
      <c r="B83" s="184" t="s">
        <v>36</v>
      </c>
      <c r="C83" s="185">
        <f t="shared" ref="C83:N83" si="248">C$3</f>
        <v>44197</v>
      </c>
      <c r="D83" s="185">
        <f t="shared" si="248"/>
        <v>44228</v>
      </c>
      <c r="E83" s="185">
        <f t="shared" si="248"/>
        <v>44256</v>
      </c>
      <c r="F83" s="185">
        <f t="shared" si="248"/>
        <v>44287</v>
      </c>
      <c r="G83" s="185">
        <f t="shared" si="248"/>
        <v>44317</v>
      </c>
      <c r="H83" s="185">
        <f t="shared" si="248"/>
        <v>44348</v>
      </c>
      <c r="I83" s="185">
        <f t="shared" si="248"/>
        <v>44378</v>
      </c>
      <c r="J83" s="185">
        <f t="shared" si="248"/>
        <v>44409</v>
      </c>
      <c r="K83" s="185">
        <f t="shared" si="248"/>
        <v>44440</v>
      </c>
      <c r="L83" s="185">
        <f t="shared" si="248"/>
        <v>44470</v>
      </c>
      <c r="M83" s="185">
        <f t="shared" si="248"/>
        <v>44501</v>
      </c>
      <c r="N83" s="185" t="str">
        <f t="shared" si="248"/>
        <v>Dec-21 +</v>
      </c>
      <c r="O83" s="186" t="s">
        <v>34</v>
      </c>
      <c r="Q83" s="76"/>
      <c r="R83" s="184" t="s">
        <v>36</v>
      </c>
      <c r="S83" s="185">
        <f t="shared" ref="S83:AD83" si="249">S$3</f>
        <v>44197</v>
      </c>
      <c r="T83" s="185">
        <f t="shared" si="249"/>
        <v>44228</v>
      </c>
      <c r="U83" s="185">
        <f t="shared" si="249"/>
        <v>44256</v>
      </c>
      <c r="V83" s="185">
        <f t="shared" si="249"/>
        <v>44287</v>
      </c>
      <c r="W83" s="185">
        <f t="shared" si="249"/>
        <v>44317</v>
      </c>
      <c r="X83" s="185">
        <f t="shared" si="249"/>
        <v>44348</v>
      </c>
      <c r="Y83" s="185">
        <f t="shared" si="249"/>
        <v>44378</v>
      </c>
      <c r="Z83" s="185">
        <f t="shared" si="249"/>
        <v>44409</v>
      </c>
      <c r="AA83" s="185">
        <f t="shared" si="249"/>
        <v>44440</v>
      </c>
      <c r="AB83" s="185">
        <f t="shared" si="249"/>
        <v>44470</v>
      </c>
      <c r="AC83" s="185">
        <f t="shared" si="249"/>
        <v>44501</v>
      </c>
      <c r="AD83" s="185" t="str">
        <f t="shared" si="249"/>
        <v>Dec-21 +</v>
      </c>
      <c r="AE83" s="186" t="s">
        <v>34</v>
      </c>
      <c r="AG83" s="76"/>
      <c r="AH83" s="184" t="s">
        <v>36</v>
      </c>
      <c r="AI83" s="185">
        <f t="shared" ref="AI83:AT83" si="250">AI$3</f>
        <v>44197</v>
      </c>
      <c r="AJ83" s="185">
        <f t="shared" si="250"/>
        <v>44228</v>
      </c>
      <c r="AK83" s="185">
        <f t="shared" si="250"/>
        <v>44256</v>
      </c>
      <c r="AL83" s="185">
        <f t="shared" si="250"/>
        <v>44287</v>
      </c>
      <c r="AM83" s="185">
        <f t="shared" si="250"/>
        <v>44317</v>
      </c>
      <c r="AN83" s="185">
        <f t="shared" si="250"/>
        <v>44348</v>
      </c>
      <c r="AO83" s="185">
        <f t="shared" si="250"/>
        <v>44378</v>
      </c>
      <c r="AP83" s="185">
        <f t="shared" si="250"/>
        <v>44409</v>
      </c>
      <c r="AQ83" s="185">
        <f t="shared" si="250"/>
        <v>44440</v>
      </c>
      <c r="AR83" s="185">
        <f t="shared" si="250"/>
        <v>44470</v>
      </c>
      <c r="AS83" s="185">
        <f t="shared" si="250"/>
        <v>44501</v>
      </c>
      <c r="AT83" s="185" t="str">
        <f t="shared" si="250"/>
        <v>Dec-21 +</v>
      </c>
      <c r="AU83" s="186" t="s">
        <v>34</v>
      </c>
      <c r="AW83" s="76"/>
      <c r="AX83" s="184" t="s">
        <v>36</v>
      </c>
      <c r="AY83" s="185">
        <f t="shared" ref="AY83:BJ83" si="251">AY$3</f>
        <v>44197</v>
      </c>
      <c r="AZ83" s="185">
        <f t="shared" si="251"/>
        <v>44228</v>
      </c>
      <c r="BA83" s="185">
        <f t="shared" si="251"/>
        <v>44256</v>
      </c>
      <c r="BB83" s="185">
        <f t="shared" si="251"/>
        <v>44287</v>
      </c>
      <c r="BC83" s="185">
        <f t="shared" si="251"/>
        <v>44317</v>
      </c>
      <c r="BD83" s="185">
        <f t="shared" si="251"/>
        <v>44348</v>
      </c>
      <c r="BE83" s="185">
        <f t="shared" si="251"/>
        <v>44378</v>
      </c>
      <c r="BF83" s="185">
        <f t="shared" si="251"/>
        <v>44409</v>
      </c>
      <c r="BG83" s="185">
        <f t="shared" si="251"/>
        <v>44440</v>
      </c>
      <c r="BH83" s="185">
        <f t="shared" si="251"/>
        <v>44470</v>
      </c>
      <c r="BI83" s="185">
        <f t="shared" si="251"/>
        <v>44501</v>
      </c>
      <c r="BJ83" s="185" t="str">
        <f t="shared" si="251"/>
        <v>Dec-21 +</v>
      </c>
      <c r="BK83" s="186" t="s">
        <v>34</v>
      </c>
    </row>
    <row r="84" spans="1:64" ht="15" customHeight="1" x14ac:dyDescent="0.25">
      <c r="A84" s="533" t="s">
        <v>67</v>
      </c>
      <c r="B84" s="196" t="s">
        <v>64</v>
      </c>
      <c r="C84" s="3">
        <v>0</v>
      </c>
      <c r="D84" s="3">
        <v>0</v>
      </c>
      <c r="E84" s="3">
        <v>0</v>
      </c>
      <c r="F84" s="3">
        <v>0</v>
      </c>
      <c r="G84" s="3">
        <v>0</v>
      </c>
      <c r="H84" s="3">
        <v>0</v>
      </c>
      <c r="I84" s="3">
        <v>0</v>
      </c>
      <c r="J84" s="3">
        <v>0</v>
      </c>
      <c r="K84" s="3">
        <v>0</v>
      </c>
      <c r="L84" s="3">
        <v>0</v>
      </c>
      <c r="M84" s="3">
        <v>0</v>
      </c>
      <c r="N84" s="95">
        <v>0</v>
      </c>
      <c r="O84" s="70">
        <f t="shared" ref="O84:O97" si="252">SUM(C84:N84)</f>
        <v>0</v>
      </c>
      <c r="Q84" s="533" t="s">
        <v>67</v>
      </c>
      <c r="R84" s="196" t="s">
        <v>64</v>
      </c>
      <c r="S84" s="3">
        <v>0</v>
      </c>
      <c r="T84" s="3">
        <v>3748.780289662659</v>
      </c>
      <c r="U84" s="3">
        <v>0</v>
      </c>
      <c r="V84" s="3">
        <v>0</v>
      </c>
      <c r="W84" s="3">
        <v>0</v>
      </c>
      <c r="X84" s="3">
        <v>0</v>
      </c>
      <c r="Y84" s="3">
        <v>0</v>
      </c>
      <c r="Z84" s="3">
        <v>0</v>
      </c>
      <c r="AA84" s="3">
        <v>0</v>
      </c>
      <c r="AB84" s="3">
        <v>1874.7941953044553</v>
      </c>
      <c r="AC84" s="3">
        <v>0</v>
      </c>
      <c r="AD84" s="95">
        <v>119639.34509259682</v>
      </c>
      <c r="AE84" s="70">
        <f t="shared" ref="AE84:AE97" si="253">SUM(S84:AD84)</f>
        <v>125262.91957756394</v>
      </c>
      <c r="AG84" s="533" t="s">
        <v>67</v>
      </c>
      <c r="AH84" s="196" t="s">
        <v>64</v>
      </c>
      <c r="AI84" s="3">
        <v>0</v>
      </c>
      <c r="AJ84" s="3">
        <v>0</v>
      </c>
      <c r="AK84" s="3">
        <v>0</v>
      </c>
      <c r="AL84" s="3">
        <v>0</v>
      </c>
      <c r="AM84" s="3">
        <v>0</v>
      </c>
      <c r="AN84" s="3">
        <v>0</v>
      </c>
      <c r="AO84" s="3">
        <v>0</v>
      </c>
      <c r="AP84" s="3">
        <v>0</v>
      </c>
      <c r="AQ84" s="3">
        <v>0</v>
      </c>
      <c r="AR84" s="3">
        <v>0</v>
      </c>
      <c r="AS84" s="3">
        <v>0</v>
      </c>
      <c r="AT84" s="95">
        <v>0</v>
      </c>
      <c r="AU84" s="70">
        <f t="shared" ref="AU84:AU97" si="254">SUM(AI84:AT84)</f>
        <v>0</v>
      </c>
      <c r="AW84" s="533" t="s">
        <v>67</v>
      </c>
      <c r="AX84" s="196" t="s">
        <v>64</v>
      </c>
      <c r="AY84" s="3">
        <v>0</v>
      </c>
      <c r="AZ84" s="3">
        <v>0</v>
      </c>
      <c r="BA84" s="3">
        <v>0</v>
      </c>
      <c r="BB84" s="3">
        <v>0</v>
      </c>
      <c r="BC84" s="3">
        <v>0</v>
      </c>
      <c r="BD84" s="3">
        <v>0</v>
      </c>
      <c r="BE84" s="3">
        <v>0</v>
      </c>
      <c r="BF84" s="3">
        <v>0</v>
      </c>
      <c r="BG84" s="3">
        <v>0</v>
      </c>
      <c r="BH84" s="3">
        <v>0</v>
      </c>
      <c r="BI84" s="3">
        <v>0</v>
      </c>
      <c r="BJ84" s="95">
        <v>0</v>
      </c>
      <c r="BK84" s="70">
        <f t="shared" ref="BK84:BK97" si="255">SUM(AY84:BJ84)</f>
        <v>0</v>
      </c>
      <c r="BL84" s="193"/>
    </row>
    <row r="85" spans="1:64" x14ac:dyDescent="0.25">
      <c r="A85" s="534"/>
      <c r="B85" s="196" t="s">
        <v>63</v>
      </c>
      <c r="C85" s="3">
        <v>0</v>
      </c>
      <c r="D85" s="3">
        <v>0</v>
      </c>
      <c r="E85" s="3">
        <v>0</v>
      </c>
      <c r="F85" s="3">
        <v>0</v>
      </c>
      <c r="G85" s="3">
        <v>0</v>
      </c>
      <c r="H85" s="3">
        <v>0</v>
      </c>
      <c r="I85" s="3">
        <v>0</v>
      </c>
      <c r="J85" s="3">
        <v>0</v>
      </c>
      <c r="K85" s="3">
        <v>0</v>
      </c>
      <c r="L85" s="3">
        <v>0</v>
      </c>
      <c r="M85" s="3">
        <v>0</v>
      </c>
      <c r="N85" s="95">
        <v>0</v>
      </c>
      <c r="O85" s="70">
        <f t="shared" si="252"/>
        <v>0</v>
      </c>
      <c r="Q85" s="534"/>
      <c r="R85" s="196" t="s">
        <v>63</v>
      </c>
      <c r="S85" s="3">
        <v>0</v>
      </c>
      <c r="T85" s="3">
        <v>0</v>
      </c>
      <c r="U85" s="3">
        <v>0</v>
      </c>
      <c r="V85" s="3">
        <v>0</v>
      </c>
      <c r="W85" s="3">
        <v>0</v>
      </c>
      <c r="X85" s="3">
        <v>0</v>
      </c>
      <c r="Y85" s="3">
        <v>0</v>
      </c>
      <c r="Z85" s="3">
        <v>0</v>
      </c>
      <c r="AA85" s="3">
        <v>0</v>
      </c>
      <c r="AB85" s="3">
        <v>0</v>
      </c>
      <c r="AC85" s="3">
        <v>0</v>
      </c>
      <c r="AD85" s="95">
        <v>0</v>
      </c>
      <c r="AE85" s="70">
        <f t="shared" si="253"/>
        <v>0</v>
      </c>
      <c r="AG85" s="534"/>
      <c r="AH85" s="196" t="s">
        <v>63</v>
      </c>
      <c r="AI85" s="3">
        <v>0</v>
      </c>
      <c r="AJ85" s="3">
        <v>0</v>
      </c>
      <c r="AK85" s="3">
        <v>0</v>
      </c>
      <c r="AL85" s="3">
        <v>0</v>
      </c>
      <c r="AM85" s="3">
        <v>0</v>
      </c>
      <c r="AN85" s="3">
        <v>0</v>
      </c>
      <c r="AO85" s="3">
        <v>0</v>
      </c>
      <c r="AP85" s="3">
        <v>0</v>
      </c>
      <c r="AQ85" s="3">
        <v>0</v>
      </c>
      <c r="AR85" s="3">
        <v>0</v>
      </c>
      <c r="AS85" s="3">
        <v>0</v>
      </c>
      <c r="AT85" s="95">
        <v>0</v>
      </c>
      <c r="AU85" s="70">
        <f t="shared" si="254"/>
        <v>0</v>
      </c>
      <c r="AW85" s="534"/>
      <c r="AX85" s="196" t="s">
        <v>63</v>
      </c>
      <c r="AY85" s="3">
        <v>0</v>
      </c>
      <c r="AZ85" s="3">
        <v>0</v>
      </c>
      <c r="BA85" s="3">
        <v>0</v>
      </c>
      <c r="BB85" s="3">
        <v>0</v>
      </c>
      <c r="BC85" s="3">
        <v>0</v>
      </c>
      <c r="BD85" s="3">
        <v>0</v>
      </c>
      <c r="BE85" s="3">
        <v>0</v>
      </c>
      <c r="BF85" s="3">
        <v>0</v>
      </c>
      <c r="BG85" s="3">
        <v>0</v>
      </c>
      <c r="BH85" s="3">
        <v>0</v>
      </c>
      <c r="BI85" s="3">
        <v>0</v>
      </c>
      <c r="BJ85" s="95">
        <v>0</v>
      </c>
      <c r="BK85" s="70">
        <f t="shared" si="255"/>
        <v>0</v>
      </c>
    </row>
    <row r="86" spans="1:64" x14ac:dyDescent="0.25">
      <c r="A86" s="534"/>
      <c r="B86" s="196" t="s">
        <v>62</v>
      </c>
      <c r="C86" s="3">
        <v>0</v>
      </c>
      <c r="D86" s="3">
        <v>0</v>
      </c>
      <c r="E86" s="3">
        <v>0</v>
      </c>
      <c r="F86" s="3">
        <v>0</v>
      </c>
      <c r="G86" s="3">
        <v>0</v>
      </c>
      <c r="H86" s="3">
        <v>0</v>
      </c>
      <c r="I86" s="3">
        <v>0</v>
      </c>
      <c r="J86" s="3">
        <v>0</v>
      </c>
      <c r="K86" s="3">
        <v>0</v>
      </c>
      <c r="L86" s="3">
        <v>0</v>
      </c>
      <c r="M86" s="3">
        <v>0</v>
      </c>
      <c r="N86" s="95">
        <v>0</v>
      </c>
      <c r="O86" s="70">
        <f t="shared" si="252"/>
        <v>0</v>
      </c>
      <c r="Q86" s="534"/>
      <c r="R86" s="196" t="s">
        <v>62</v>
      </c>
      <c r="S86" s="3">
        <v>0</v>
      </c>
      <c r="T86" s="3">
        <v>0</v>
      </c>
      <c r="U86" s="3">
        <v>0</v>
      </c>
      <c r="V86" s="3">
        <v>0</v>
      </c>
      <c r="W86" s="3">
        <v>0</v>
      </c>
      <c r="X86" s="3">
        <v>6783.1993428386204</v>
      </c>
      <c r="Y86" s="3">
        <v>0</v>
      </c>
      <c r="Z86" s="3">
        <v>0</v>
      </c>
      <c r="AA86" s="3">
        <v>0</v>
      </c>
      <c r="AB86" s="3">
        <v>0</v>
      </c>
      <c r="AC86" s="3">
        <v>0</v>
      </c>
      <c r="AD86" s="95">
        <v>0</v>
      </c>
      <c r="AE86" s="70">
        <f t="shared" si="253"/>
        <v>6783.1993428386204</v>
      </c>
      <c r="AG86" s="534"/>
      <c r="AH86" s="196" t="s">
        <v>62</v>
      </c>
      <c r="AI86" s="3">
        <v>0</v>
      </c>
      <c r="AJ86" s="3">
        <v>0</v>
      </c>
      <c r="AK86" s="3">
        <v>0</v>
      </c>
      <c r="AL86" s="3">
        <v>0</v>
      </c>
      <c r="AM86" s="3">
        <v>0</v>
      </c>
      <c r="AN86" s="3">
        <v>0</v>
      </c>
      <c r="AO86" s="3">
        <v>0</v>
      </c>
      <c r="AP86" s="3">
        <v>0</v>
      </c>
      <c r="AQ86" s="3">
        <v>0</v>
      </c>
      <c r="AR86" s="3">
        <v>0</v>
      </c>
      <c r="AS86" s="3">
        <v>0</v>
      </c>
      <c r="AT86" s="95">
        <v>0</v>
      </c>
      <c r="AU86" s="70">
        <f t="shared" si="254"/>
        <v>0</v>
      </c>
      <c r="AW86" s="534"/>
      <c r="AX86" s="196" t="s">
        <v>62</v>
      </c>
      <c r="AY86" s="3">
        <v>0</v>
      </c>
      <c r="AZ86" s="3">
        <v>0</v>
      </c>
      <c r="BA86" s="3">
        <v>0</v>
      </c>
      <c r="BB86" s="3">
        <v>0</v>
      </c>
      <c r="BC86" s="3">
        <v>0</v>
      </c>
      <c r="BD86" s="3">
        <v>0</v>
      </c>
      <c r="BE86" s="3">
        <v>0</v>
      </c>
      <c r="BF86" s="3">
        <v>0</v>
      </c>
      <c r="BG86" s="3">
        <v>0</v>
      </c>
      <c r="BH86" s="3">
        <v>0</v>
      </c>
      <c r="BI86" s="3">
        <v>0</v>
      </c>
      <c r="BJ86" s="95">
        <v>0</v>
      </c>
      <c r="BK86" s="70">
        <f t="shared" si="255"/>
        <v>0</v>
      </c>
    </row>
    <row r="87" spans="1:64" x14ac:dyDescent="0.25">
      <c r="A87" s="534"/>
      <c r="B87" s="196" t="s">
        <v>61</v>
      </c>
      <c r="C87" s="3">
        <v>0</v>
      </c>
      <c r="D87" s="3">
        <v>1908.3986644594615</v>
      </c>
      <c r="E87" s="3">
        <v>37960.42860684749</v>
      </c>
      <c r="F87" s="3">
        <v>79263.085909210538</v>
      </c>
      <c r="G87" s="3">
        <v>47665.673539035553</v>
      </c>
      <c r="H87" s="3">
        <v>25062.285909121474</v>
      </c>
      <c r="I87" s="3">
        <v>27904.635644118789</v>
      </c>
      <c r="J87" s="3">
        <v>28009.673501645397</v>
      </c>
      <c r="K87" s="3">
        <v>22068.074211435069</v>
      </c>
      <c r="L87" s="3">
        <v>25571.023484129895</v>
      </c>
      <c r="M87" s="3">
        <v>12850.053076207805</v>
      </c>
      <c r="N87" s="95">
        <v>59965.227000495455</v>
      </c>
      <c r="O87" s="70">
        <f t="shared" si="252"/>
        <v>368228.55954670697</v>
      </c>
      <c r="Q87" s="534"/>
      <c r="R87" s="196" t="s">
        <v>61</v>
      </c>
      <c r="S87" s="3">
        <v>0</v>
      </c>
      <c r="T87" s="3">
        <v>92151.104476090579</v>
      </c>
      <c r="U87" s="3">
        <v>118433.34815214766</v>
      </c>
      <c r="V87" s="3">
        <v>596473.2929193296</v>
      </c>
      <c r="W87" s="3">
        <v>354398.99681115459</v>
      </c>
      <c r="X87" s="3">
        <v>304759.11775716097</v>
      </c>
      <c r="Y87" s="3">
        <v>677638.44991122081</v>
      </c>
      <c r="Z87" s="3">
        <v>189805.93958330472</v>
      </c>
      <c r="AA87" s="3">
        <v>180414.54270734068</v>
      </c>
      <c r="AB87" s="3">
        <v>306047.41340730659</v>
      </c>
      <c r="AC87" s="3">
        <v>723944.95888418937</v>
      </c>
      <c r="AD87" s="95">
        <v>1729902.6445474273</v>
      </c>
      <c r="AE87" s="70">
        <f t="shared" si="253"/>
        <v>5273969.809156673</v>
      </c>
      <c r="AG87" s="534"/>
      <c r="AH87" s="196" t="s">
        <v>61</v>
      </c>
      <c r="AI87" s="3">
        <v>0</v>
      </c>
      <c r="AJ87" s="3">
        <v>6025.1233696893223</v>
      </c>
      <c r="AK87" s="3">
        <v>1264.2508393866062</v>
      </c>
      <c r="AL87" s="3">
        <v>107651.14880122288</v>
      </c>
      <c r="AM87" s="3">
        <v>50154.944210780755</v>
      </c>
      <c r="AN87" s="3">
        <v>130932.85319781485</v>
      </c>
      <c r="AO87" s="3">
        <v>182820.28929960693</v>
      </c>
      <c r="AP87" s="3">
        <v>138738.55808003366</v>
      </c>
      <c r="AQ87" s="3">
        <v>62336.804651156606</v>
      </c>
      <c r="AR87" s="3">
        <v>49619.630792301745</v>
      </c>
      <c r="AS87" s="3">
        <v>0</v>
      </c>
      <c r="AT87" s="95">
        <v>66127.026136604924</v>
      </c>
      <c r="AU87" s="70">
        <f t="shared" si="254"/>
        <v>795670.6293785983</v>
      </c>
      <c r="AW87" s="534"/>
      <c r="AX87" s="196" t="s">
        <v>61</v>
      </c>
      <c r="AY87" s="3">
        <v>0</v>
      </c>
      <c r="AZ87" s="3">
        <v>0</v>
      </c>
      <c r="BA87" s="3">
        <v>0</v>
      </c>
      <c r="BB87" s="3">
        <v>0</v>
      </c>
      <c r="BC87" s="3">
        <v>0</v>
      </c>
      <c r="BD87" s="3">
        <v>0</v>
      </c>
      <c r="BE87" s="3">
        <v>0</v>
      </c>
      <c r="BF87" s="3">
        <v>0</v>
      </c>
      <c r="BG87" s="3">
        <v>0</v>
      </c>
      <c r="BH87" s="3">
        <v>0</v>
      </c>
      <c r="BI87" s="3">
        <v>11512.402288188145</v>
      </c>
      <c r="BJ87" s="95">
        <v>0</v>
      </c>
      <c r="BK87" s="70">
        <f t="shared" si="255"/>
        <v>11512.402288188145</v>
      </c>
    </row>
    <row r="88" spans="1:64" x14ac:dyDescent="0.25">
      <c r="A88" s="534"/>
      <c r="B88" s="196" t="s">
        <v>60</v>
      </c>
      <c r="C88" s="3">
        <v>0</v>
      </c>
      <c r="D88" s="3">
        <v>0</v>
      </c>
      <c r="E88" s="3">
        <v>0</v>
      </c>
      <c r="F88" s="3">
        <v>0</v>
      </c>
      <c r="G88" s="3">
        <v>0</v>
      </c>
      <c r="H88" s="3">
        <v>0</v>
      </c>
      <c r="I88" s="3">
        <v>0</v>
      </c>
      <c r="J88" s="3">
        <v>0</v>
      </c>
      <c r="K88" s="3">
        <v>0</v>
      </c>
      <c r="L88" s="3">
        <v>0</v>
      </c>
      <c r="M88" s="3">
        <v>0</v>
      </c>
      <c r="N88" s="95">
        <v>0</v>
      </c>
      <c r="O88" s="70">
        <f t="shared" si="252"/>
        <v>0</v>
      </c>
      <c r="Q88" s="534"/>
      <c r="R88" s="196" t="s">
        <v>60</v>
      </c>
      <c r="S88" s="3">
        <v>0</v>
      </c>
      <c r="T88" s="3">
        <v>0</v>
      </c>
      <c r="U88" s="3">
        <v>0</v>
      </c>
      <c r="V88" s="3">
        <v>0</v>
      </c>
      <c r="W88" s="3">
        <v>0</v>
      </c>
      <c r="X88" s="3">
        <v>0</v>
      </c>
      <c r="Y88" s="3">
        <v>0</v>
      </c>
      <c r="Z88" s="3">
        <v>0</v>
      </c>
      <c r="AA88" s="3">
        <v>0</v>
      </c>
      <c r="AB88" s="3">
        <v>0</v>
      </c>
      <c r="AC88" s="3">
        <v>0</v>
      </c>
      <c r="AD88" s="95">
        <v>0</v>
      </c>
      <c r="AE88" s="70">
        <f t="shared" si="253"/>
        <v>0</v>
      </c>
      <c r="AG88" s="534"/>
      <c r="AH88" s="196" t="s">
        <v>60</v>
      </c>
      <c r="AI88" s="3">
        <v>0</v>
      </c>
      <c r="AJ88" s="3">
        <v>0</v>
      </c>
      <c r="AK88" s="3">
        <v>0</v>
      </c>
      <c r="AL88" s="3">
        <v>0</v>
      </c>
      <c r="AM88" s="3">
        <v>0</v>
      </c>
      <c r="AN88" s="3">
        <v>0</v>
      </c>
      <c r="AO88" s="3">
        <v>0</v>
      </c>
      <c r="AP88" s="3">
        <v>0</v>
      </c>
      <c r="AQ88" s="3">
        <v>0</v>
      </c>
      <c r="AR88" s="3">
        <v>0</v>
      </c>
      <c r="AS88" s="3">
        <v>0</v>
      </c>
      <c r="AT88" s="95">
        <v>0</v>
      </c>
      <c r="AU88" s="70">
        <f t="shared" si="254"/>
        <v>0</v>
      </c>
      <c r="AW88" s="534"/>
      <c r="AX88" s="196" t="s">
        <v>60</v>
      </c>
      <c r="AY88" s="3">
        <v>0</v>
      </c>
      <c r="AZ88" s="3">
        <v>0</v>
      </c>
      <c r="BA88" s="3">
        <v>0</v>
      </c>
      <c r="BB88" s="3">
        <v>0</v>
      </c>
      <c r="BC88" s="3">
        <v>0</v>
      </c>
      <c r="BD88" s="3">
        <v>0</v>
      </c>
      <c r="BE88" s="3">
        <v>0</v>
      </c>
      <c r="BF88" s="3">
        <v>0</v>
      </c>
      <c r="BG88" s="3">
        <v>0</v>
      </c>
      <c r="BH88" s="3">
        <v>0</v>
      </c>
      <c r="BI88" s="3">
        <v>0</v>
      </c>
      <c r="BJ88" s="95">
        <v>0</v>
      </c>
      <c r="BK88" s="70">
        <f t="shared" si="255"/>
        <v>0</v>
      </c>
    </row>
    <row r="89" spans="1:64" x14ac:dyDescent="0.25">
      <c r="A89" s="534"/>
      <c r="B89" s="196" t="s">
        <v>59</v>
      </c>
      <c r="C89" s="3">
        <v>0</v>
      </c>
      <c r="D89" s="3">
        <v>0</v>
      </c>
      <c r="E89" s="3">
        <v>0</v>
      </c>
      <c r="F89" s="3">
        <v>0</v>
      </c>
      <c r="G89" s="3">
        <v>0</v>
      </c>
      <c r="H89" s="3">
        <v>0</v>
      </c>
      <c r="I89" s="3">
        <v>0</v>
      </c>
      <c r="J89" s="3">
        <v>0</v>
      </c>
      <c r="K89" s="3">
        <v>0</v>
      </c>
      <c r="L89" s="3">
        <v>0</v>
      </c>
      <c r="M89" s="3">
        <v>0</v>
      </c>
      <c r="N89" s="95">
        <v>0</v>
      </c>
      <c r="O89" s="70">
        <f t="shared" si="252"/>
        <v>0</v>
      </c>
      <c r="Q89" s="534"/>
      <c r="R89" s="196" t="s">
        <v>59</v>
      </c>
      <c r="S89" s="3">
        <v>0</v>
      </c>
      <c r="T89" s="3">
        <v>0</v>
      </c>
      <c r="U89" s="3">
        <v>0</v>
      </c>
      <c r="V89" s="3">
        <v>0</v>
      </c>
      <c r="W89" s="3">
        <v>0</v>
      </c>
      <c r="X89" s="3">
        <v>0</v>
      </c>
      <c r="Y89" s="3">
        <v>0</v>
      </c>
      <c r="Z89" s="3">
        <v>0</v>
      </c>
      <c r="AA89" s="3">
        <v>0</v>
      </c>
      <c r="AB89" s="3">
        <v>0</v>
      </c>
      <c r="AC89" s="3">
        <v>0</v>
      </c>
      <c r="AD89" s="95">
        <v>0</v>
      </c>
      <c r="AE89" s="70">
        <f t="shared" si="253"/>
        <v>0</v>
      </c>
      <c r="AG89" s="534"/>
      <c r="AH89" s="196" t="s">
        <v>59</v>
      </c>
      <c r="AI89" s="3">
        <v>0</v>
      </c>
      <c r="AJ89" s="3">
        <v>0</v>
      </c>
      <c r="AK89" s="3">
        <v>0</v>
      </c>
      <c r="AL89" s="3">
        <v>0</v>
      </c>
      <c r="AM89" s="3">
        <v>0</v>
      </c>
      <c r="AN89" s="3">
        <v>0</v>
      </c>
      <c r="AO89" s="3">
        <v>0</v>
      </c>
      <c r="AP89" s="3">
        <v>0</v>
      </c>
      <c r="AQ89" s="3">
        <v>0</v>
      </c>
      <c r="AR89" s="3">
        <v>0</v>
      </c>
      <c r="AS89" s="3">
        <v>0</v>
      </c>
      <c r="AT89" s="95">
        <v>0</v>
      </c>
      <c r="AU89" s="70">
        <f t="shared" si="254"/>
        <v>0</v>
      </c>
      <c r="AW89" s="534"/>
      <c r="AX89" s="196" t="s">
        <v>59</v>
      </c>
      <c r="AY89" s="3">
        <v>0</v>
      </c>
      <c r="AZ89" s="3">
        <v>0</v>
      </c>
      <c r="BA89" s="3">
        <v>0</v>
      </c>
      <c r="BB89" s="3">
        <v>0</v>
      </c>
      <c r="BC89" s="3">
        <v>0</v>
      </c>
      <c r="BD89" s="3">
        <v>0</v>
      </c>
      <c r="BE89" s="3">
        <v>0</v>
      </c>
      <c r="BF89" s="3">
        <v>0</v>
      </c>
      <c r="BG89" s="3">
        <v>0</v>
      </c>
      <c r="BH89" s="3">
        <v>0</v>
      </c>
      <c r="BI89" s="3">
        <v>0</v>
      </c>
      <c r="BJ89" s="95">
        <v>0</v>
      </c>
      <c r="BK89" s="70">
        <f t="shared" si="255"/>
        <v>0</v>
      </c>
    </row>
    <row r="90" spans="1:64" x14ac:dyDescent="0.25">
      <c r="A90" s="534"/>
      <c r="B90" s="196" t="s">
        <v>58</v>
      </c>
      <c r="C90" s="3">
        <v>0</v>
      </c>
      <c r="D90" s="3">
        <v>0</v>
      </c>
      <c r="E90" s="3">
        <v>645.41334142859773</v>
      </c>
      <c r="F90" s="3">
        <v>0</v>
      </c>
      <c r="G90" s="3">
        <v>1651.4988442437648</v>
      </c>
      <c r="H90" s="3">
        <v>1317.4025263277849</v>
      </c>
      <c r="I90" s="3">
        <v>0</v>
      </c>
      <c r="J90" s="3">
        <v>12741.218669613965</v>
      </c>
      <c r="K90" s="3">
        <v>0</v>
      </c>
      <c r="L90" s="3">
        <v>1245.2680940504711</v>
      </c>
      <c r="M90" s="3">
        <v>17928.570211801853</v>
      </c>
      <c r="N90" s="95">
        <v>114274.86140717834</v>
      </c>
      <c r="O90" s="70">
        <f t="shared" si="252"/>
        <v>149804.23309464479</v>
      </c>
      <c r="Q90" s="534"/>
      <c r="R90" s="196" t="s">
        <v>58</v>
      </c>
      <c r="S90" s="3">
        <v>0</v>
      </c>
      <c r="T90" s="3">
        <v>0</v>
      </c>
      <c r="U90" s="3">
        <v>0</v>
      </c>
      <c r="V90" s="3">
        <v>32206.125737287031</v>
      </c>
      <c r="W90" s="3">
        <v>36115.305760175142</v>
      </c>
      <c r="X90" s="3">
        <v>271605.12026942283</v>
      </c>
      <c r="Y90" s="3">
        <v>568421.85737794475</v>
      </c>
      <c r="Z90" s="3">
        <v>349187.60045820754</v>
      </c>
      <c r="AA90" s="3">
        <v>158661.58206848544</v>
      </c>
      <c r="AB90" s="3">
        <v>35764.757729634512</v>
      </c>
      <c r="AC90" s="3">
        <v>79080.851553983623</v>
      </c>
      <c r="AD90" s="95">
        <v>273870.39454620163</v>
      </c>
      <c r="AE90" s="70">
        <f t="shared" si="253"/>
        <v>1804913.5955013423</v>
      </c>
      <c r="AG90" s="534"/>
      <c r="AH90" s="196" t="s">
        <v>58</v>
      </c>
      <c r="AI90" s="3">
        <v>0</v>
      </c>
      <c r="AJ90" s="3">
        <v>0</v>
      </c>
      <c r="AK90" s="3">
        <v>0</v>
      </c>
      <c r="AL90" s="3">
        <v>0</v>
      </c>
      <c r="AM90" s="3">
        <v>0</v>
      </c>
      <c r="AN90" s="3">
        <v>2152.643321117735</v>
      </c>
      <c r="AO90" s="3">
        <v>40761.016302105309</v>
      </c>
      <c r="AP90" s="3">
        <v>0</v>
      </c>
      <c r="AQ90" s="3">
        <v>13781.473114034176</v>
      </c>
      <c r="AR90" s="3">
        <v>71353.608685820829</v>
      </c>
      <c r="AS90" s="3">
        <v>71352.343169465094</v>
      </c>
      <c r="AT90" s="95">
        <v>0</v>
      </c>
      <c r="AU90" s="70">
        <f t="shared" si="254"/>
        <v>199401.08459254313</v>
      </c>
      <c r="AW90" s="534"/>
      <c r="AX90" s="196" t="s">
        <v>58</v>
      </c>
      <c r="AY90" s="3">
        <v>0</v>
      </c>
      <c r="AZ90" s="3">
        <v>0</v>
      </c>
      <c r="BA90" s="3">
        <v>0</v>
      </c>
      <c r="BB90" s="3">
        <v>95136.457559286791</v>
      </c>
      <c r="BC90" s="3">
        <v>12882.956501457109</v>
      </c>
      <c r="BD90" s="3">
        <v>0</v>
      </c>
      <c r="BE90" s="3">
        <v>0</v>
      </c>
      <c r="BF90" s="3">
        <v>0</v>
      </c>
      <c r="BG90" s="3">
        <v>0</v>
      </c>
      <c r="BH90" s="3">
        <v>0</v>
      </c>
      <c r="BI90" s="3">
        <v>21583.381447185755</v>
      </c>
      <c r="BJ90" s="95">
        <v>0</v>
      </c>
      <c r="BK90" s="70">
        <f t="shared" si="255"/>
        <v>129602.79550792967</v>
      </c>
    </row>
    <row r="91" spans="1:64" x14ac:dyDescent="0.25">
      <c r="A91" s="534"/>
      <c r="B91" s="196" t="s">
        <v>57</v>
      </c>
      <c r="C91" s="3">
        <v>0</v>
      </c>
      <c r="D91" s="3">
        <v>719221.36706639989</v>
      </c>
      <c r="E91" s="3">
        <v>1132433.8093134011</v>
      </c>
      <c r="F91" s="3">
        <v>1779075.4911863368</v>
      </c>
      <c r="G91" s="3">
        <v>1134186.2825339714</v>
      </c>
      <c r="H91" s="3">
        <v>1078664.7307192143</v>
      </c>
      <c r="I91" s="3">
        <v>1754304.6232060499</v>
      </c>
      <c r="J91" s="3">
        <v>1676032.1039628088</v>
      </c>
      <c r="K91" s="3">
        <v>1413225.3772882584</v>
      </c>
      <c r="L91" s="3">
        <v>1086275.4191791397</v>
      </c>
      <c r="M91" s="3">
        <v>1260177.4166761141</v>
      </c>
      <c r="N91" s="95">
        <v>4406804.0507278526</v>
      </c>
      <c r="O91" s="70">
        <f t="shared" si="252"/>
        <v>17440400.671859547</v>
      </c>
      <c r="Q91" s="534"/>
      <c r="R91" s="196" t="s">
        <v>57</v>
      </c>
      <c r="S91" s="3">
        <v>0</v>
      </c>
      <c r="T91" s="3">
        <v>2273266.0708345347</v>
      </c>
      <c r="U91" s="3">
        <v>2318620.7936373549</v>
      </c>
      <c r="V91" s="3">
        <v>1827896.348873019</v>
      </c>
      <c r="W91" s="3">
        <v>1939957.3437576049</v>
      </c>
      <c r="X91" s="3">
        <v>2260105.5261781327</v>
      </c>
      <c r="Y91" s="3">
        <v>3167165.5002648779</v>
      </c>
      <c r="Z91" s="3">
        <v>3316358.7098049</v>
      </c>
      <c r="AA91" s="3">
        <v>1928256.2764621561</v>
      </c>
      <c r="AB91" s="3">
        <v>3236121.6193050225</v>
      </c>
      <c r="AC91" s="3">
        <v>2911118.1700407714</v>
      </c>
      <c r="AD91" s="95">
        <v>18873573.590493444</v>
      </c>
      <c r="AE91" s="70">
        <f t="shared" si="253"/>
        <v>44052439.949651822</v>
      </c>
      <c r="AG91" s="534"/>
      <c r="AH91" s="196" t="s">
        <v>57</v>
      </c>
      <c r="AI91" s="3">
        <v>0</v>
      </c>
      <c r="AJ91" s="3">
        <v>285102.19762200001</v>
      </c>
      <c r="AK91" s="3">
        <v>1389705.6395178004</v>
      </c>
      <c r="AL91" s="3">
        <v>176112.1034678171</v>
      </c>
      <c r="AM91" s="3">
        <v>738804.72936600016</v>
      </c>
      <c r="AN91" s="3">
        <v>513267.29506800004</v>
      </c>
      <c r="AO91" s="3">
        <v>860122.40747399989</v>
      </c>
      <c r="AP91" s="3">
        <v>709756.68646079989</v>
      </c>
      <c r="AQ91" s="3">
        <v>648531.97411415877</v>
      </c>
      <c r="AR91" s="3">
        <v>1144576.6259400002</v>
      </c>
      <c r="AS91" s="3">
        <v>427950.10605600011</v>
      </c>
      <c r="AT91" s="95">
        <v>3645645.0224665441</v>
      </c>
      <c r="AU91" s="70">
        <f t="shared" si="254"/>
        <v>10539574.78755312</v>
      </c>
      <c r="AW91" s="534"/>
      <c r="AX91" s="196" t="s">
        <v>57</v>
      </c>
      <c r="AY91" s="3">
        <v>0</v>
      </c>
      <c r="AZ91" s="3">
        <v>74315.530080000011</v>
      </c>
      <c r="BA91" s="3">
        <v>0</v>
      </c>
      <c r="BB91" s="3">
        <v>20061.342575999999</v>
      </c>
      <c r="BC91" s="3">
        <v>6234.3180899999998</v>
      </c>
      <c r="BD91" s="3">
        <v>11457.02052</v>
      </c>
      <c r="BE91" s="3">
        <v>542570.59945440001</v>
      </c>
      <c r="BF91" s="3">
        <v>22132.44</v>
      </c>
      <c r="BG91" s="3">
        <v>0</v>
      </c>
      <c r="BH91" s="3">
        <v>33575.100134400003</v>
      </c>
      <c r="BI91" s="3">
        <v>47631.249072000013</v>
      </c>
      <c r="BJ91" s="95">
        <v>333215.28899999999</v>
      </c>
      <c r="BK91" s="70">
        <f t="shared" si="255"/>
        <v>1091192.8889267999</v>
      </c>
    </row>
    <row r="92" spans="1:64" x14ac:dyDescent="0.25">
      <c r="A92" s="534"/>
      <c r="B92" s="196" t="s">
        <v>56</v>
      </c>
      <c r="C92" s="3">
        <v>0</v>
      </c>
      <c r="D92" s="3">
        <v>0</v>
      </c>
      <c r="E92" s="3">
        <v>0</v>
      </c>
      <c r="F92" s="3">
        <v>0</v>
      </c>
      <c r="G92" s="3">
        <v>0</v>
      </c>
      <c r="H92" s="3">
        <v>0</v>
      </c>
      <c r="I92" s="3">
        <v>0</v>
      </c>
      <c r="J92" s="3">
        <v>0</v>
      </c>
      <c r="K92" s="3">
        <v>0</v>
      </c>
      <c r="L92" s="3">
        <v>0</v>
      </c>
      <c r="M92" s="3">
        <v>0</v>
      </c>
      <c r="N92" s="95">
        <v>0</v>
      </c>
      <c r="O92" s="70">
        <f t="shared" si="252"/>
        <v>0</v>
      </c>
      <c r="Q92" s="534"/>
      <c r="R92" s="196" t="s">
        <v>56</v>
      </c>
      <c r="S92" s="3">
        <v>0</v>
      </c>
      <c r="T92" s="3">
        <v>0</v>
      </c>
      <c r="U92" s="3">
        <v>0</v>
      </c>
      <c r="V92" s="3">
        <v>0</v>
      </c>
      <c r="W92" s="3">
        <v>0</v>
      </c>
      <c r="X92" s="3">
        <v>2277.2284665379116</v>
      </c>
      <c r="Y92" s="3">
        <v>34158.426998068673</v>
      </c>
      <c r="Z92" s="3">
        <v>0</v>
      </c>
      <c r="AA92" s="3">
        <v>0</v>
      </c>
      <c r="AB92" s="3">
        <v>0</v>
      </c>
      <c r="AC92" s="3">
        <v>59207.940129985705</v>
      </c>
      <c r="AD92" s="95">
        <v>74009.925162482119</v>
      </c>
      <c r="AE92" s="70">
        <f t="shared" si="253"/>
        <v>169653.52075707441</v>
      </c>
      <c r="AG92" s="534"/>
      <c r="AH92" s="196" t="s">
        <v>56</v>
      </c>
      <c r="AI92" s="3">
        <v>0</v>
      </c>
      <c r="AJ92" s="3">
        <v>0</v>
      </c>
      <c r="AK92" s="3">
        <v>0</v>
      </c>
      <c r="AL92" s="3">
        <v>0</v>
      </c>
      <c r="AM92" s="3">
        <v>0</v>
      </c>
      <c r="AN92" s="3">
        <v>0</v>
      </c>
      <c r="AO92" s="3">
        <v>0</v>
      </c>
      <c r="AP92" s="3">
        <v>0</v>
      </c>
      <c r="AQ92" s="3">
        <v>0</v>
      </c>
      <c r="AR92" s="3">
        <v>0</v>
      </c>
      <c r="AS92" s="3">
        <v>0</v>
      </c>
      <c r="AT92" s="95">
        <v>0</v>
      </c>
      <c r="AU92" s="70">
        <f t="shared" si="254"/>
        <v>0</v>
      </c>
      <c r="AW92" s="534"/>
      <c r="AX92" s="196" t="s">
        <v>56</v>
      </c>
      <c r="AY92" s="3">
        <v>0</v>
      </c>
      <c r="AZ92" s="3">
        <v>0</v>
      </c>
      <c r="BA92" s="3">
        <v>0</v>
      </c>
      <c r="BB92" s="3">
        <v>0</v>
      </c>
      <c r="BC92" s="3">
        <v>0</v>
      </c>
      <c r="BD92" s="3">
        <v>0</v>
      </c>
      <c r="BE92" s="3">
        <v>0</v>
      </c>
      <c r="BF92" s="3">
        <v>0</v>
      </c>
      <c r="BG92" s="3">
        <v>0</v>
      </c>
      <c r="BH92" s="3">
        <v>0</v>
      </c>
      <c r="BI92" s="3">
        <v>0</v>
      </c>
      <c r="BJ92" s="95">
        <v>0</v>
      </c>
      <c r="BK92" s="70">
        <f t="shared" si="255"/>
        <v>0</v>
      </c>
    </row>
    <row r="93" spans="1:64" x14ac:dyDescent="0.25">
      <c r="A93" s="534"/>
      <c r="B93" s="196" t="s">
        <v>55</v>
      </c>
      <c r="C93" s="3">
        <v>0</v>
      </c>
      <c r="D93" s="3">
        <v>0</v>
      </c>
      <c r="E93" s="3">
        <v>0</v>
      </c>
      <c r="F93" s="3">
        <v>0</v>
      </c>
      <c r="G93" s="3">
        <v>0</v>
      </c>
      <c r="H93" s="3">
        <v>0</v>
      </c>
      <c r="I93" s="3">
        <v>112940.1882481684</v>
      </c>
      <c r="J93" s="3">
        <v>0</v>
      </c>
      <c r="K93" s="3">
        <v>0</v>
      </c>
      <c r="L93" s="3">
        <v>0</v>
      </c>
      <c r="M93" s="3">
        <v>0</v>
      </c>
      <c r="N93" s="95">
        <v>0</v>
      </c>
      <c r="O93" s="70">
        <f t="shared" si="252"/>
        <v>112940.1882481684</v>
      </c>
      <c r="Q93" s="534"/>
      <c r="R93" s="196" t="s">
        <v>55</v>
      </c>
      <c r="S93" s="3">
        <v>0</v>
      </c>
      <c r="T93" s="3">
        <v>0</v>
      </c>
      <c r="U93" s="3">
        <v>0</v>
      </c>
      <c r="V93" s="3">
        <v>0</v>
      </c>
      <c r="W93" s="3">
        <v>0</v>
      </c>
      <c r="X93" s="3">
        <v>0</v>
      </c>
      <c r="Y93" s="3">
        <v>0</v>
      </c>
      <c r="Z93" s="3">
        <v>0</v>
      </c>
      <c r="AA93" s="3">
        <v>0</v>
      </c>
      <c r="AB93" s="3">
        <v>0</v>
      </c>
      <c r="AC93" s="3">
        <v>0</v>
      </c>
      <c r="AD93" s="95">
        <v>0</v>
      </c>
      <c r="AE93" s="70">
        <f t="shared" si="253"/>
        <v>0</v>
      </c>
      <c r="AG93" s="534"/>
      <c r="AH93" s="196" t="s">
        <v>55</v>
      </c>
      <c r="AI93" s="3">
        <v>0</v>
      </c>
      <c r="AJ93" s="3">
        <v>0</v>
      </c>
      <c r="AK93" s="3">
        <v>0</v>
      </c>
      <c r="AL93" s="3">
        <v>0</v>
      </c>
      <c r="AM93" s="3">
        <v>0</v>
      </c>
      <c r="AN93" s="3">
        <v>0</v>
      </c>
      <c r="AO93" s="3">
        <v>0</v>
      </c>
      <c r="AP93" s="3">
        <v>0</v>
      </c>
      <c r="AQ93" s="3">
        <v>0</v>
      </c>
      <c r="AR93" s="3">
        <v>0</v>
      </c>
      <c r="AS93" s="3">
        <v>0</v>
      </c>
      <c r="AT93" s="95">
        <v>0</v>
      </c>
      <c r="AU93" s="70">
        <f t="shared" si="254"/>
        <v>0</v>
      </c>
      <c r="AW93" s="534"/>
      <c r="AX93" s="196" t="s">
        <v>55</v>
      </c>
      <c r="AY93" s="3">
        <v>0</v>
      </c>
      <c r="AZ93" s="3">
        <v>0</v>
      </c>
      <c r="BA93" s="3">
        <v>0</v>
      </c>
      <c r="BB93" s="3">
        <v>0</v>
      </c>
      <c r="BC93" s="3">
        <v>0</v>
      </c>
      <c r="BD93" s="3">
        <v>0</v>
      </c>
      <c r="BE93" s="3">
        <v>0</v>
      </c>
      <c r="BF93" s="3">
        <v>0</v>
      </c>
      <c r="BG93" s="3">
        <v>0</v>
      </c>
      <c r="BH93" s="3">
        <v>0</v>
      </c>
      <c r="BI93" s="3">
        <v>0</v>
      </c>
      <c r="BJ93" s="95">
        <v>0</v>
      </c>
      <c r="BK93" s="70">
        <f t="shared" si="255"/>
        <v>0</v>
      </c>
    </row>
    <row r="94" spans="1:64" x14ac:dyDescent="0.25">
      <c r="A94" s="534"/>
      <c r="B94" s="196" t="s">
        <v>54</v>
      </c>
      <c r="C94" s="3">
        <v>0</v>
      </c>
      <c r="D94" s="3">
        <v>0</v>
      </c>
      <c r="E94" s="3">
        <v>0</v>
      </c>
      <c r="F94" s="3">
        <v>0</v>
      </c>
      <c r="G94" s="3">
        <v>0</v>
      </c>
      <c r="H94" s="3">
        <v>0</v>
      </c>
      <c r="I94" s="3">
        <v>0</v>
      </c>
      <c r="J94" s="3">
        <v>0</v>
      </c>
      <c r="K94" s="3">
        <v>0</v>
      </c>
      <c r="L94" s="3">
        <v>0</v>
      </c>
      <c r="M94" s="3">
        <v>0</v>
      </c>
      <c r="N94" s="95">
        <v>0</v>
      </c>
      <c r="O94" s="70">
        <f t="shared" si="252"/>
        <v>0</v>
      </c>
      <c r="Q94" s="534"/>
      <c r="R94" s="196" t="s">
        <v>54</v>
      </c>
      <c r="S94" s="3">
        <v>0</v>
      </c>
      <c r="T94" s="3">
        <v>0</v>
      </c>
      <c r="U94" s="3">
        <v>0</v>
      </c>
      <c r="V94" s="3">
        <v>0</v>
      </c>
      <c r="W94" s="3">
        <v>0</v>
      </c>
      <c r="X94" s="3">
        <v>0</v>
      </c>
      <c r="Y94" s="3">
        <v>0</v>
      </c>
      <c r="Z94" s="3">
        <v>0</v>
      </c>
      <c r="AA94" s="3">
        <v>0</v>
      </c>
      <c r="AB94" s="3">
        <v>0</v>
      </c>
      <c r="AC94" s="3">
        <v>0</v>
      </c>
      <c r="AD94" s="95">
        <v>0</v>
      </c>
      <c r="AE94" s="70">
        <f t="shared" si="253"/>
        <v>0</v>
      </c>
      <c r="AG94" s="534"/>
      <c r="AH94" s="196" t="s">
        <v>54</v>
      </c>
      <c r="AI94" s="3">
        <v>0</v>
      </c>
      <c r="AJ94" s="3">
        <v>0</v>
      </c>
      <c r="AK94" s="3">
        <v>0</v>
      </c>
      <c r="AL94" s="3">
        <v>0</v>
      </c>
      <c r="AM94" s="3">
        <v>0</v>
      </c>
      <c r="AN94" s="3">
        <v>0</v>
      </c>
      <c r="AO94" s="3">
        <v>0</v>
      </c>
      <c r="AP94" s="3">
        <v>0</v>
      </c>
      <c r="AQ94" s="3">
        <v>0</v>
      </c>
      <c r="AR94" s="3">
        <v>0</v>
      </c>
      <c r="AS94" s="3">
        <v>0</v>
      </c>
      <c r="AT94" s="95">
        <v>0</v>
      </c>
      <c r="AU94" s="70">
        <f t="shared" si="254"/>
        <v>0</v>
      </c>
      <c r="AW94" s="534"/>
      <c r="AX94" s="196" t="s">
        <v>54</v>
      </c>
      <c r="AY94" s="3">
        <v>0</v>
      </c>
      <c r="AZ94" s="3">
        <v>0</v>
      </c>
      <c r="BA94" s="3">
        <v>0</v>
      </c>
      <c r="BB94" s="3">
        <v>0</v>
      </c>
      <c r="BC94" s="3">
        <v>0</v>
      </c>
      <c r="BD94" s="3">
        <v>0</v>
      </c>
      <c r="BE94" s="3">
        <v>0</v>
      </c>
      <c r="BF94" s="3">
        <v>0</v>
      </c>
      <c r="BG94" s="3">
        <v>0</v>
      </c>
      <c r="BH94" s="3">
        <v>0</v>
      </c>
      <c r="BI94" s="3">
        <v>0</v>
      </c>
      <c r="BJ94" s="95">
        <v>0</v>
      </c>
      <c r="BK94" s="70">
        <f t="shared" si="255"/>
        <v>0</v>
      </c>
    </row>
    <row r="95" spans="1:64" x14ac:dyDescent="0.25">
      <c r="A95" s="534"/>
      <c r="B95" s="196" t="s">
        <v>53</v>
      </c>
      <c r="C95" s="3">
        <v>0</v>
      </c>
      <c r="D95" s="3">
        <v>4254.6514820163611</v>
      </c>
      <c r="E95" s="3">
        <v>0</v>
      </c>
      <c r="F95" s="3">
        <v>0</v>
      </c>
      <c r="G95" s="3">
        <v>0</v>
      </c>
      <c r="H95" s="3">
        <v>0</v>
      </c>
      <c r="I95" s="3">
        <v>20701.930041081698</v>
      </c>
      <c r="J95" s="3">
        <v>0</v>
      </c>
      <c r="K95" s="3">
        <v>2212.5803908377579</v>
      </c>
      <c r="L95" s="3">
        <v>0</v>
      </c>
      <c r="M95" s="3">
        <v>0</v>
      </c>
      <c r="N95" s="95">
        <v>4699.9151034011693</v>
      </c>
      <c r="O95" s="70">
        <f t="shared" si="252"/>
        <v>31869.077017336986</v>
      </c>
      <c r="Q95" s="534"/>
      <c r="R95" s="196" t="s">
        <v>53</v>
      </c>
      <c r="S95" s="3">
        <v>0</v>
      </c>
      <c r="T95" s="3">
        <v>0</v>
      </c>
      <c r="U95" s="3">
        <v>0</v>
      </c>
      <c r="V95" s="3">
        <v>0</v>
      </c>
      <c r="W95" s="3">
        <v>0</v>
      </c>
      <c r="X95" s="3">
        <v>307.07835957572973</v>
      </c>
      <c r="Y95" s="3">
        <v>10797.84484381816</v>
      </c>
      <c r="Z95" s="3">
        <v>0</v>
      </c>
      <c r="AA95" s="3">
        <v>5777.9217657012305</v>
      </c>
      <c r="AB95" s="3">
        <v>0</v>
      </c>
      <c r="AC95" s="3">
        <v>75828.152291548962</v>
      </c>
      <c r="AD95" s="95">
        <v>0</v>
      </c>
      <c r="AE95" s="70">
        <f t="shared" si="253"/>
        <v>92710.997260644086</v>
      </c>
      <c r="AG95" s="534"/>
      <c r="AH95" s="196" t="s">
        <v>53</v>
      </c>
      <c r="AI95" s="3">
        <v>0</v>
      </c>
      <c r="AJ95" s="3">
        <v>0</v>
      </c>
      <c r="AK95" s="3">
        <v>0</v>
      </c>
      <c r="AL95" s="3">
        <v>0</v>
      </c>
      <c r="AM95" s="3">
        <v>0</v>
      </c>
      <c r="AN95" s="3">
        <v>0</v>
      </c>
      <c r="AO95" s="3">
        <v>0</v>
      </c>
      <c r="AP95" s="3">
        <v>0</v>
      </c>
      <c r="AQ95" s="3">
        <v>0</v>
      </c>
      <c r="AR95" s="3">
        <v>0</v>
      </c>
      <c r="AS95" s="3">
        <v>0</v>
      </c>
      <c r="AT95" s="95">
        <v>0</v>
      </c>
      <c r="AU95" s="70">
        <f t="shared" si="254"/>
        <v>0</v>
      </c>
      <c r="AW95" s="534"/>
      <c r="AX95" s="196" t="s">
        <v>53</v>
      </c>
      <c r="AY95" s="3">
        <v>0</v>
      </c>
      <c r="AZ95" s="3">
        <v>0</v>
      </c>
      <c r="BA95" s="3">
        <v>0</v>
      </c>
      <c r="BB95" s="3">
        <v>0</v>
      </c>
      <c r="BC95" s="3">
        <v>0</v>
      </c>
      <c r="BD95" s="3">
        <v>0</v>
      </c>
      <c r="BE95" s="3">
        <v>0</v>
      </c>
      <c r="BF95" s="3">
        <v>0</v>
      </c>
      <c r="BG95" s="3">
        <v>0</v>
      </c>
      <c r="BH95" s="3">
        <v>0</v>
      </c>
      <c r="BI95" s="3">
        <v>0</v>
      </c>
      <c r="BJ95" s="95">
        <v>0</v>
      </c>
      <c r="BK95" s="70">
        <f t="shared" si="255"/>
        <v>0</v>
      </c>
    </row>
    <row r="96" spans="1:64" ht="15.75" thickBot="1" x14ac:dyDescent="0.3">
      <c r="A96" s="535"/>
      <c r="B96" s="196" t="s">
        <v>52</v>
      </c>
      <c r="C96" s="3">
        <v>0</v>
      </c>
      <c r="D96" s="3">
        <v>0</v>
      </c>
      <c r="E96" s="3">
        <v>0</v>
      </c>
      <c r="F96" s="3">
        <v>0</v>
      </c>
      <c r="G96" s="3">
        <v>0</v>
      </c>
      <c r="H96" s="3">
        <v>0</v>
      </c>
      <c r="I96" s="3">
        <v>0</v>
      </c>
      <c r="J96" s="3">
        <v>0</v>
      </c>
      <c r="K96" s="3">
        <v>0</v>
      </c>
      <c r="L96" s="3">
        <v>0</v>
      </c>
      <c r="M96" s="3">
        <v>0</v>
      </c>
      <c r="N96" s="95">
        <v>0</v>
      </c>
      <c r="O96" s="70">
        <f t="shared" si="252"/>
        <v>0</v>
      </c>
      <c r="Q96" s="535"/>
      <c r="R96" s="196" t="s">
        <v>52</v>
      </c>
      <c r="S96" s="3">
        <v>0</v>
      </c>
      <c r="T96" s="3">
        <v>0</v>
      </c>
      <c r="U96" s="3">
        <v>0</v>
      </c>
      <c r="V96" s="3">
        <v>0</v>
      </c>
      <c r="W96" s="3">
        <v>0</v>
      </c>
      <c r="X96" s="3">
        <v>0</v>
      </c>
      <c r="Y96" s="3">
        <v>0</v>
      </c>
      <c r="Z96" s="3">
        <v>0</v>
      </c>
      <c r="AA96" s="3">
        <v>0</v>
      </c>
      <c r="AB96" s="3">
        <v>0</v>
      </c>
      <c r="AC96" s="3">
        <v>0</v>
      </c>
      <c r="AD96" s="95">
        <v>0</v>
      </c>
      <c r="AE96" s="70">
        <f t="shared" si="253"/>
        <v>0</v>
      </c>
      <c r="AG96" s="535"/>
      <c r="AH96" s="196" t="s">
        <v>52</v>
      </c>
      <c r="AI96" s="3">
        <v>0</v>
      </c>
      <c r="AJ96" s="3">
        <v>0</v>
      </c>
      <c r="AK96" s="3">
        <v>0</v>
      </c>
      <c r="AL96" s="3">
        <v>0</v>
      </c>
      <c r="AM96" s="3">
        <v>0</v>
      </c>
      <c r="AN96" s="3">
        <v>0</v>
      </c>
      <c r="AO96" s="3">
        <v>0</v>
      </c>
      <c r="AP96" s="3">
        <v>0</v>
      </c>
      <c r="AQ96" s="3">
        <v>0</v>
      </c>
      <c r="AR96" s="3">
        <v>0</v>
      </c>
      <c r="AS96" s="3">
        <v>0</v>
      </c>
      <c r="AT96" s="95">
        <v>0</v>
      </c>
      <c r="AU96" s="70">
        <f t="shared" si="254"/>
        <v>0</v>
      </c>
      <c r="AW96" s="535"/>
      <c r="AX96" s="196" t="s">
        <v>52</v>
      </c>
      <c r="AY96" s="3">
        <v>0</v>
      </c>
      <c r="AZ96" s="3">
        <v>0</v>
      </c>
      <c r="BA96" s="3">
        <v>0</v>
      </c>
      <c r="BB96" s="3">
        <v>0</v>
      </c>
      <c r="BC96" s="3">
        <v>0</v>
      </c>
      <c r="BD96" s="3">
        <v>0</v>
      </c>
      <c r="BE96" s="3">
        <v>0</v>
      </c>
      <c r="BF96" s="3">
        <v>0</v>
      </c>
      <c r="BG96" s="3">
        <v>0</v>
      </c>
      <c r="BH96" s="3">
        <v>0</v>
      </c>
      <c r="BI96" s="3">
        <v>0</v>
      </c>
      <c r="BJ96" s="95">
        <v>0</v>
      </c>
      <c r="BK96" s="70">
        <f t="shared" si="255"/>
        <v>0</v>
      </c>
    </row>
    <row r="97" spans="1:64" ht="15.75" thickBot="1" x14ac:dyDescent="0.3">
      <c r="B97" s="197" t="s">
        <v>43</v>
      </c>
      <c r="C97" s="189">
        <f>SUM(C84:C96)</f>
        <v>0</v>
      </c>
      <c r="D97" s="189">
        <f t="shared" ref="D97" si="256">SUM(D84:D96)</f>
        <v>725384.41721287568</v>
      </c>
      <c r="E97" s="189">
        <f t="shared" ref="E97" si="257">SUM(E84:E96)</f>
        <v>1171039.6512616773</v>
      </c>
      <c r="F97" s="189">
        <f t="shared" ref="F97" si="258">SUM(F84:F96)</f>
        <v>1858338.5770955475</v>
      </c>
      <c r="G97" s="189">
        <f t="shared" ref="G97" si="259">SUM(G84:G96)</f>
        <v>1183503.4549172507</v>
      </c>
      <c r="H97" s="189">
        <f t="shared" ref="H97" si="260">SUM(H84:H96)</f>
        <v>1105044.4191546636</v>
      </c>
      <c r="I97" s="189">
        <f t="shared" ref="I97" si="261">SUM(I84:I96)</f>
        <v>1915851.3771394189</v>
      </c>
      <c r="J97" s="189">
        <f t="shared" ref="J97" si="262">SUM(J84:J96)</f>
        <v>1716782.9961340681</v>
      </c>
      <c r="K97" s="189">
        <f t="shared" ref="K97" si="263">SUM(K84:K96)</f>
        <v>1437506.0318905313</v>
      </c>
      <c r="L97" s="189">
        <f t="shared" ref="L97" si="264">SUM(L84:L96)</f>
        <v>1113091.71075732</v>
      </c>
      <c r="M97" s="189">
        <f t="shared" ref="M97" si="265">SUM(M84:M96)</f>
        <v>1290956.0399641236</v>
      </c>
      <c r="N97" s="373">
        <f t="shared" ref="N97" si="266">SUM(N84:N96)</f>
        <v>4585744.0542389276</v>
      </c>
      <c r="O97" s="73">
        <f t="shared" si="252"/>
        <v>18103242.729766406</v>
      </c>
      <c r="Q97" s="74"/>
      <c r="R97" s="197" t="s">
        <v>43</v>
      </c>
      <c r="S97" s="189">
        <f>SUM(S84:S96)</f>
        <v>0</v>
      </c>
      <c r="T97" s="189">
        <f t="shared" ref="T97" si="267">SUM(T84:T96)</f>
        <v>2369165.9556002878</v>
      </c>
      <c r="U97" s="189">
        <f t="shared" ref="U97" si="268">SUM(U84:U96)</f>
        <v>2437054.1417895025</v>
      </c>
      <c r="V97" s="189">
        <f t="shared" ref="V97" si="269">SUM(V84:V96)</f>
        <v>2456575.7675296357</v>
      </c>
      <c r="W97" s="189">
        <f t="shared" ref="W97" si="270">SUM(W84:W96)</f>
        <v>2330471.6463289345</v>
      </c>
      <c r="X97" s="189">
        <f t="shared" ref="X97" si="271">SUM(X84:X96)</f>
        <v>2845837.270373669</v>
      </c>
      <c r="Y97" s="189">
        <f t="shared" ref="Y97" si="272">SUM(Y84:Y96)</f>
        <v>4458182.0793959303</v>
      </c>
      <c r="Z97" s="189">
        <f t="shared" ref="Z97" si="273">SUM(Z84:Z96)</f>
        <v>3855352.2498464123</v>
      </c>
      <c r="AA97" s="189">
        <f t="shared" ref="AA97" si="274">SUM(AA84:AA96)</f>
        <v>2273110.3230036837</v>
      </c>
      <c r="AB97" s="189">
        <f t="shared" ref="AB97" si="275">SUM(AB84:AB96)</f>
        <v>3579808.584637268</v>
      </c>
      <c r="AC97" s="189">
        <f t="shared" ref="AC97" si="276">SUM(AC84:AC96)</f>
        <v>3849180.0729004787</v>
      </c>
      <c r="AD97" s="373">
        <f t="shared" ref="AD97" si="277">SUM(AD84:AD96)</f>
        <v>21070995.899842154</v>
      </c>
      <c r="AE97" s="73">
        <f t="shared" si="253"/>
        <v>51525733.991247959</v>
      </c>
      <c r="AG97" s="74"/>
      <c r="AH97" s="197" t="s">
        <v>43</v>
      </c>
      <c r="AI97" s="189">
        <f>SUM(AI84:AI96)</f>
        <v>0</v>
      </c>
      <c r="AJ97" s="189">
        <f t="shared" ref="AJ97" si="278">SUM(AJ84:AJ96)</f>
        <v>291127.32099168934</v>
      </c>
      <c r="AK97" s="189">
        <f t="shared" ref="AK97" si="279">SUM(AK84:AK96)</f>
        <v>1390969.890357187</v>
      </c>
      <c r="AL97" s="189">
        <f t="shared" ref="AL97" si="280">SUM(AL84:AL96)</f>
        <v>283763.25226903998</v>
      </c>
      <c r="AM97" s="189">
        <f t="shared" ref="AM97" si="281">SUM(AM84:AM96)</f>
        <v>788959.67357678094</v>
      </c>
      <c r="AN97" s="189">
        <f t="shared" ref="AN97" si="282">SUM(AN84:AN96)</f>
        <v>646352.79158693261</v>
      </c>
      <c r="AO97" s="189">
        <f t="shared" ref="AO97" si="283">SUM(AO84:AO96)</f>
        <v>1083703.7130757121</v>
      </c>
      <c r="AP97" s="189">
        <f t="shared" ref="AP97" si="284">SUM(AP84:AP96)</f>
        <v>848495.24454083352</v>
      </c>
      <c r="AQ97" s="189">
        <f t="shared" ref="AQ97" si="285">SUM(AQ84:AQ96)</f>
        <v>724650.25187934958</v>
      </c>
      <c r="AR97" s="189">
        <f t="shared" ref="AR97" si="286">SUM(AR84:AR96)</f>
        <v>1265549.8654181228</v>
      </c>
      <c r="AS97" s="189">
        <f t="shared" ref="AS97" si="287">SUM(AS84:AS96)</f>
        <v>499302.44922546519</v>
      </c>
      <c r="AT97" s="373">
        <f t="shared" ref="AT97" si="288">SUM(AT84:AT96)</f>
        <v>3711772.0486031491</v>
      </c>
      <c r="AU97" s="73">
        <f t="shared" si="254"/>
        <v>11534646.501524262</v>
      </c>
      <c r="AW97" s="74"/>
      <c r="AX97" s="197" t="s">
        <v>43</v>
      </c>
      <c r="AY97" s="189">
        <f>SUM(AY84:AY96)</f>
        <v>0</v>
      </c>
      <c r="AZ97" s="189">
        <f t="shared" ref="AZ97" si="289">SUM(AZ84:AZ96)</f>
        <v>74315.530080000011</v>
      </c>
      <c r="BA97" s="189">
        <f t="shared" ref="BA97" si="290">SUM(BA84:BA96)</f>
        <v>0</v>
      </c>
      <c r="BB97" s="189">
        <f t="shared" ref="BB97" si="291">SUM(BB84:BB96)</f>
        <v>115197.80013528679</v>
      </c>
      <c r="BC97" s="189">
        <f t="shared" ref="BC97" si="292">SUM(BC84:BC96)</f>
        <v>19117.27459145711</v>
      </c>
      <c r="BD97" s="189">
        <f t="shared" ref="BD97" si="293">SUM(BD84:BD96)</f>
        <v>11457.02052</v>
      </c>
      <c r="BE97" s="189">
        <f t="shared" ref="BE97" si="294">SUM(BE84:BE96)</f>
        <v>542570.59945440001</v>
      </c>
      <c r="BF97" s="189">
        <f t="shared" ref="BF97" si="295">SUM(BF84:BF96)</f>
        <v>22132.44</v>
      </c>
      <c r="BG97" s="189">
        <f t="shared" ref="BG97" si="296">SUM(BG84:BG96)</f>
        <v>0</v>
      </c>
      <c r="BH97" s="189">
        <f t="shared" ref="BH97" si="297">SUM(BH84:BH96)</f>
        <v>33575.100134400003</v>
      </c>
      <c r="BI97" s="189">
        <f t="shared" ref="BI97" si="298">SUM(BI84:BI96)</f>
        <v>80727.032807373907</v>
      </c>
      <c r="BJ97" s="373">
        <f t="shared" ref="BJ97" si="299">SUM(BJ84:BJ96)</f>
        <v>333215.28899999999</v>
      </c>
      <c r="BK97" s="73">
        <f t="shared" si="255"/>
        <v>1232308.0867229179</v>
      </c>
    </row>
    <row r="98" spans="1:64" ht="21.75" thickBot="1" x14ac:dyDescent="0.4">
      <c r="A98" s="76"/>
      <c r="Q98" s="76"/>
      <c r="AG98" s="76"/>
      <c r="AW98" s="76"/>
    </row>
    <row r="99" spans="1:64" ht="21.75" thickBot="1" x14ac:dyDescent="0.4">
      <c r="A99" s="76"/>
      <c r="B99" s="184" t="s">
        <v>36</v>
      </c>
      <c r="C99" s="185">
        <f t="shared" ref="C99:N99" si="300">C$3</f>
        <v>44197</v>
      </c>
      <c r="D99" s="185">
        <f t="shared" si="300"/>
        <v>44228</v>
      </c>
      <c r="E99" s="185">
        <f t="shared" si="300"/>
        <v>44256</v>
      </c>
      <c r="F99" s="185">
        <f t="shared" si="300"/>
        <v>44287</v>
      </c>
      <c r="G99" s="185">
        <f t="shared" si="300"/>
        <v>44317</v>
      </c>
      <c r="H99" s="185">
        <f t="shared" si="300"/>
        <v>44348</v>
      </c>
      <c r="I99" s="185">
        <f t="shared" si="300"/>
        <v>44378</v>
      </c>
      <c r="J99" s="185">
        <f t="shared" si="300"/>
        <v>44409</v>
      </c>
      <c r="K99" s="185">
        <f t="shared" si="300"/>
        <v>44440</v>
      </c>
      <c r="L99" s="185">
        <f t="shared" si="300"/>
        <v>44470</v>
      </c>
      <c r="M99" s="185">
        <f t="shared" si="300"/>
        <v>44501</v>
      </c>
      <c r="N99" s="185" t="str">
        <f t="shared" si="300"/>
        <v>Dec-21 +</v>
      </c>
      <c r="O99" s="186" t="s">
        <v>34</v>
      </c>
      <c r="Q99" s="76"/>
      <c r="R99" s="184" t="s">
        <v>36</v>
      </c>
      <c r="S99" s="185">
        <f t="shared" ref="S99:AD99" si="301">S$3</f>
        <v>44197</v>
      </c>
      <c r="T99" s="185">
        <f t="shared" si="301"/>
        <v>44228</v>
      </c>
      <c r="U99" s="185">
        <f t="shared" si="301"/>
        <v>44256</v>
      </c>
      <c r="V99" s="185">
        <f t="shared" si="301"/>
        <v>44287</v>
      </c>
      <c r="W99" s="185">
        <f t="shared" si="301"/>
        <v>44317</v>
      </c>
      <c r="X99" s="185">
        <f t="shared" si="301"/>
        <v>44348</v>
      </c>
      <c r="Y99" s="185">
        <f t="shared" si="301"/>
        <v>44378</v>
      </c>
      <c r="Z99" s="185">
        <f t="shared" si="301"/>
        <v>44409</v>
      </c>
      <c r="AA99" s="185">
        <f t="shared" si="301"/>
        <v>44440</v>
      </c>
      <c r="AB99" s="185">
        <f t="shared" si="301"/>
        <v>44470</v>
      </c>
      <c r="AC99" s="185">
        <f t="shared" si="301"/>
        <v>44501</v>
      </c>
      <c r="AD99" s="185" t="str">
        <f t="shared" si="301"/>
        <v>Dec-21 +</v>
      </c>
      <c r="AE99" s="186" t="s">
        <v>34</v>
      </c>
      <c r="AG99" s="76"/>
      <c r="AH99" s="184" t="s">
        <v>36</v>
      </c>
      <c r="AI99" s="185">
        <f t="shared" ref="AI99:AT99" si="302">AI$3</f>
        <v>44197</v>
      </c>
      <c r="AJ99" s="185">
        <f t="shared" si="302"/>
        <v>44228</v>
      </c>
      <c r="AK99" s="185">
        <f t="shared" si="302"/>
        <v>44256</v>
      </c>
      <c r="AL99" s="185">
        <f t="shared" si="302"/>
        <v>44287</v>
      </c>
      <c r="AM99" s="185">
        <f t="shared" si="302"/>
        <v>44317</v>
      </c>
      <c r="AN99" s="185">
        <f t="shared" si="302"/>
        <v>44348</v>
      </c>
      <c r="AO99" s="185">
        <f t="shared" si="302"/>
        <v>44378</v>
      </c>
      <c r="AP99" s="185">
        <f t="shared" si="302"/>
        <v>44409</v>
      </c>
      <c r="AQ99" s="185">
        <f t="shared" si="302"/>
        <v>44440</v>
      </c>
      <c r="AR99" s="185">
        <f t="shared" si="302"/>
        <v>44470</v>
      </c>
      <c r="AS99" s="185">
        <f t="shared" si="302"/>
        <v>44501</v>
      </c>
      <c r="AT99" s="185" t="str">
        <f t="shared" si="302"/>
        <v>Dec-21 +</v>
      </c>
      <c r="AU99" s="186" t="s">
        <v>34</v>
      </c>
      <c r="AW99" s="76"/>
      <c r="AX99" s="184" t="s">
        <v>36</v>
      </c>
      <c r="AY99" s="185">
        <f t="shared" ref="AY99:BJ99" si="303">AY$3</f>
        <v>44197</v>
      </c>
      <c r="AZ99" s="185">
        <f t="shared" si="303"/>
        <v>44228</v>
      </c>
      <c r="BA99" s="185">
        <f t="shared" si="303"/>
        <v>44256</v>
      </c>
      <c r="BB99" s="185">
        <f t="shared" si="303"/>
        <v>44287</v>
      </c>
      <c r="BC99" s="185">
        <f t="shared" si="303"/>
        <v>44317</v>
      </c>
      <c r="BD99" s="185">
        <f t="shared" si="303"/>
        <v>44348</v>
      </c>
      <c r="BE99" s="185">
        <f t="shared" si="303"/>
        <v>44378</v>
      </c>
      <c r="BF99" s="185">
        <f t="shared" si="303"/>
        <v>44409</v>
      </c>
      <c r="BG99" s="185">
        <f t="shared" si="303"/>
        <v>44440</v>
      </c>
      <c r="BH99" s="185">
        <f t="shared" si="303"/>
        <v>44470</v>
      </c>
      <c r="BI99" s="185">
        <f t="shared" si="303"/>
        <v>44501</v>
      </c>
      <c r="BJ99" s="185" t="str">
        <f t="shared" si="303"/>
        <v>Dec-21 +</v>
      </c>
      <c r="BK99" s="186" t="s">
        <v>34</v>
      </c>
    </row>
    <row r="100" spans="1:64" ht="15" customHeight="1" x14ac:dyDescent="0.25">
      <c r="A100" s="542" t="s">
        <v>174</v>
      </c>
      <c r="B100" s="196" t="s">
        <v>64</v>
      </c>
      <c r="C100" s="166">
        <v>0</v>
      </c>
      <c r="D100" s="166">
        <v>0</v>
      </c>
      <c r="E100" s="166">
        <v>0</v>
      </c>
      <c r="F100" s="166">
        <v>0</v>
      </c>
      <c r="G100" s="3">
        <v>0</v>
      </c>
      <c r="H100" s="3">
        <v>0</v>
      </c>
      <c r="I100" s="3">
        <v>0</v>
      </c>
      <c r="J100" s="3">
        <v>0</v>
      </c>
      <c r="K100" s="3">
        <v>0</v>
      </c>
      <c r="L100" s="166">
        <v>0</v>
      </c>
      <c r="M100" s="166">
        <v>0</v>
      </c>
      <c r="N100" s="166">
        <v>0</v>
      </c>
      <c r="O100" s="70">
        <f t="shared" ref="O100:O113" si="304">SUM(C100:N100)</f>
        <v>0</v>
      </c>
      <c r="Q100" s="542" t="s">
        <v>174</v>
      </c>
      <c r="R100" s="196" t="s">
        <v>64</v>
      </c>
      <c r="S100" s="166">
        <v>0</v>
      </c>
      <c r="T100" s="166">
        <v>0</v>
      </c>
      <c r="U100" s="166">
        <v>0</v>
      </c>
      <c r="V100" s="166">
        <v>0</v>
      </c>
      <c r="W100" s="3">
        <v>0</v>
      </c>
      <c r="X100" s="3">
        <v>0</v>
      </c>
      <c r="Y100" s="3">
        <v>0</v>
      </c>
      <c r="Z100" s="3">
        <v>0</v>
      </c>
      <c r="AA100" s="3">
        <v>0</v>
      </c>
      <c r="AB100" s="166">
        <v>0</v>
      </c>
      <c r="AC100" s="166">
        <v>0</v>
      </c>
      <c r="AD100" s="166">
        <v>0</v>
      </c>
      <c r="AE100" s="70">
        <f t="shared" ref="AE100:AE113" si="305">SUM(S100:AD100)</f>
        <v>0</v>
      </c>
      <c r="AG100" s="542" t="s">
        <v>174</v>
      </c>
      <c r="AH100" s="196" t="s">
        <v>64</v>
      </c>
      <c r="AI100" s="166">
        <v>0</v>
      </c>
      <c r="AJ100" s="166">
        <v>0</v>
      </c>
      <c r="AK100" s="166">
        <v>0</v>
      </c>
      <c r="AL100" s="166">
        <v>0</v>
      </c>
      <c r="AM100" s="3">
        <v>0</v>
      </c>
      <c r="AN100" s="3">
        <v>0</v>
      </c>
      <c r="AO100" s="3">
        <v>0</v>
      </c>
      <c r="AP100" s="3">
        <v>0</v>
      </c>
      <c r="AQ100" s="3">
        <v>0</v>
      </c>
      <c r="AR100" s="166">
        <v>0</v>
      </c>
      <c r="AS100" s="166">
        <v>0</v>
      </c>
      <c r="AT100" s="166">
        <v>0</v>
      </c>
      <c r="AU100" s="70">
        <f t="shared" ref="AU100:AU113" si="306">SUM(AI100:AT100)</f>
        <v>0</v>
      </c>
      <c r="AW100" s="542" t="s">
        <v>174</v>
      </c>
      <c r="AX100" s="196" t="s">
        <v>64</v>
      </c>
      <c r="AY100" s="166">
        <v>0</v>
      </c>
      <c r="AZ100" s="166">
        <v>0</v>
      </c>
      <c r="BA100" s="166">
        <v>0</v>
      </c>
      <c r="BB100" s="166">
        <v>0</v>
      </c>
      <c r="BC100" s="3">
        <v>0</v>
      </c>
      <c r="BD100" s="3">
        <v>0</v>
      </c>
      <c r="BE100" s="3">
        <v>0</v>
      </c>
      <c r="BF100" s="3">
        <v>0</v>
      </c>
      <c r="BG100" s="3">
        <v>0</v>
      </c>
      <c r="BH100" s="166">
        <v>0</v>
      </c>
      <c r="BI100" s="166">
        <v>0</v>
      </c>
      <c r="BJ100" s="166">
        <v>0</v>
      </c>
      <c r="BK100" s="70">
        <f t="shared" ref="BK100:BK113" si="307">SUM(AY100:BJ100)</f>
        <v>0</v>
      </c>
      <c r="BL100" s="193"/>
    </row>
    <row r="101" spans="1:64" x14ac:dyDescent="0.25">
      <c r="A101" s="543"/>
      <c r="B101" s="196" t="s">
        <v>63</v>
      </c>
      <c r="C101" s="166">
        <v>0</v>
      </c>
      <c r="D101" s="166">
        <v>0</v>
      </c>
      <c r="E101" s="166">
        <v>0</v>
      </c>
      <c r="F101" s="166">
        <v>0</v>
      </c>
      <c r="G101" s="3">
        <v>0</v>
      </c>
      <c r="H101" s="3">
        <v>0</v>
      </c>
      <c r="I101" s="3">
        <v>0</v>
      </c>
      <c r="J101" s="3">
        <v>0</v>
      </c>
      <c r="K101" s="3">
        <v>0</v>
      </c>
      <c r="L101" s="166">
        <v>0</v>
      </c>
      <c r="M101" s="166">
        <v>0</v>
      </c>
      <c r="N101" s="166">
        <v>0</v>
      </c>
      <c r="O101" s="70">
        <f t="shared" si="304"/>
        <v>0</v>
      </c>
      <c r="Q101" s="543"/>
      <c r="R101" s="196" t="s">
        <v>63</v>
      </c>
      <c r="S101" s="166">
        <v>0</v>
      </c>
      <c r="T101" s="166">
        <v>0</v>
      </c>
      <c r="U101" s="166">
        <v>0</v>
      </c>
      <c r="V101" s="166">
        <v>0</v>
      </c>
      <c r="W101" s="3">
        <v>0</v>
      </c>
      <c r="X101" s="3">
        <v>0</v>
      </c>
      <c r="Y101" s="3">
        <v>0</v>
      </c>
      <c r="Z101" s="3">
        <v>0</v>
      </c>
      <c r="AA101" s="3">
        <v>0</v>
      </c>
      <c r="AB101" s="166">
        <v>0</v>
      </c>
      <c r="AC101" s="166">
        <v>0</v>
      </c>
      <c r="AD101" s="166">
        <v>0</v>
      </c>
      <c r="AE101" s="70">
        <f t="shared" si="305"/>
        <v>0</v>
      </c>
      <c r="AG101" s="543"/>
      <c r="AH101" s="196" t="s">
        <v>63</v>
      </c>
      <c r="AI101" s="166">
        <v>0</v>
      </c>
      <c r="AJ101" s="166">
        <v>0</v>
      </c>
      <c r="AK101" s="166">
        <v>0</v>
      </c>
      <c r="AL101" s="166">
        <v>0</v>
      </c>
      <c r="AM101" s="3">
        <v>0</v>
      </c>
      <c r="AN101" s="3">
        <v>0</v>
      </c>
      <c r="AO101" s="3">
        <v>0</v>
      </c>
      <c r="AP101" s="3">
        <v>0</v>
      </c>
      <c r="AQ101" s="3">
        <v>0</v>
      </c>
      <c r="AR101" s="166">
        <v>0</v>
      </c>
      <c r="AS101" s="166">
        <v>0</v>
      </c>
      <c r="AT101" s="166">
        <v>0</v>
      </c>
      <c r="AU101" s="70">
        <f t="shared" si="306"/>
        <v>0</v>
      </c>
      <c r="AW101" s="543"/>
      <c r="AX101" s="196" t="s">
        <v>63</v>
      </c>
      <c r="AY101" s="166">
        <v>0</v>
      </c>
      <c r="AZ101" s="166">
        <v>0</v>
      </c>
      <c r="BA101" s="166">
        <v>0</v>
      </c>
      <c r="BB101" s="166">
        <v>0</v>
      </c>
      <c r="BC101" s="3">
        <v>0</v>
      </c>
      <c r="BD101" s="3">
        <v>0</v>
      </c>
      <c r="BE101" s="3">
        <v>0</v>
      </c>
      <c r="BF101" s="3">
        <v>0</v>
      </c>
      <c r="BG101" s="3">
        <v>0</v>
      </c>
      <c r="BH101" s="166">
        <v>0</v>
      </c>
      <c r="BI101" s="166">
        <v>0</v>
      </c>
      <c r="BJ101" s="166">
        <v>0</v>
      </c>
      <c r="BK101" s="70">
        <f t="shared" si="307"/>
        <v>0</v>
      </c>
    </row>
    <row r="102" spans="1:64" x14ac:dyDescent="0.25">
      <c r="A102" s="543"/>
      <c r="B102" s="196" t="s">
        <v>62</v>
      </c>
      <c r="C102" s="166">
        <v>0</v>
      </c>
      <c r="D102" s="166">
        <v>0</v>
      </c>
      <c r="E102" s="166">
        <v>0</v>
      </c>
      <c r="F102" s="166">
        <v>0</v>
      </c>
      <c r="G102" s="3">
        <v>0</v>
      </c>
      <c r="H102" s="3">
        <v>0</v>
      </c>
      <c r="I102" s="3">
        <v>0</v>
      </c>
      <c r="J102" s="3">
        <v>0</v>
      </c>
      <c r="K102" s="3">
        <v>0</v>
      </c>
      <c r="L102" s="166">
        <v>0</v>
      </c>
      <c r="M102" s="166">
        <v>0</v>
      </c>
      <c r="N102" s="166">
        <v>0</v>
      </c>
      <c r="O102" s="70">
        <f t="shared" si="304"/>
        <v>0</v>
      </c>
      <c r="Q102" s="543"/>
      <c r="R102" s="196" t="s">
        <v>62</v>
      </c>
      <c r="S102" s="166">
        <v>0</v>
      </c>
      <c r="T102" s="166">
        <v>0</v>
      </c>
      <c r="U102" s="166">
        <v>0</v>
      </c>
      <c r="V102" s="166">
        <v>0</v>
      </c>
      <c r="W102" s="3">
        <v>0</v>
      </c>
      <c r="X102" s="3">
        <v>0</v>
      </c>
      <c r="Y102" s="3">
        <v>0</v>
      </c>
      <c r="Z102" s="3">
        <v>0</v>
      </c>
      <c r="AA102" s="3">
        <v>0</v>
      </c>
      <c r="AB102" s="166">
        <v>0</v>
      </c>
      <c r="AC102" s="166">
        <v>0</v>
      </c>
      <c r="AD102" s="166">
        <v>0</v>
      </c>
      <c r="AE102" s="70">
        <f t="shared" si="305"/>
        <v>0</v>
      </c>
      <c r="AG102" s="543"/>
      <c r="AH102" s="196" t="s">
        <v>62</v>
      </c>
      <c r="AI102" s="166">
        <v>0</v>
      </c>
      <c r="AJ102" s="166">
        <v>0</v>
      </c>
      <c r="AK102" s="166">
        <v>0</v>
      </c>
      <c r="AL102" s="166">
        <v>0</v>
      </c>
      <c r="AM102" s="3">
        <v>0</v>
      </c>
      <c r="AN102" s="3">
        <v>0</v>
      </c>
      <c r="AO102" s="3">
        <v>0</v>
      </c>
      <c r="AP102" s="3">
        <v>0</v>
      </c>
      <c r="AQ102" s="3">
        <v>0</v>
      </c>
      <c r="AR102" s="166">
        <v>0</v>
      </c>
      <c r="AS102" s="166">
        <v>0</v>
      </c>
      <c r="AT102" s="166">
        <v>0</v>
      </c>
      <c r="AU102" s="70">
        <f t="shared" si="306"/>
        <v>0</v>
      </c>
      <c r="AW102" s="543"/>
      <c r="AX102" s="196" t="s">
        <v>62</v>
      </c>
      <c r="AY102" s="166">
        <v>0</v>
      </c>
      <c r="AZ102" s="166">
        <v>0</v>
      </c>
      <c r="BA102" s="166">
        <v>0</v>
      </c>
      <c r="BB102" s="166">
        <v>0</v>
      </c>
      <c r="BC102" s="3">
        <v>0</v>
      </c>
      <c r="BD102" s="3">
        <v>0</v>
      </c>
      <c r="BE102" s="3">
        <v>0</v>
      </c>
      <c r="BF102" s="3">
        <v>0</v>
      </c>
      <c r="BG102" s="3">
        <v>0</v>
      </c>
      <c r="BH102" s="166">
        <v>0</v>
      </c>
      <c r="BI102" s="166">
        <v>0</v>
      </c>
      <c r="BJ102" s="166">
        <v>0</v>
      </c>
      <c r="BK102" s="70">
        <f t="shared" si="307"/>
        <v>0</v>
      </c>
    </row>
    <row r="103" spans="1:64" x14ac:dyDescent="0.25">
      <c r="A103" s="543"/>
      <c r="B103" s="196" t="s">
        <v>61</v>
      </c>
      <c r="C103" s="166">
        <v>0</v>
      </c>
      <c r="D103" s="166">
        <v>0</v>
      </c>
      <c r="E103" s="166">
        <v>0</v>
      </c>
      <c r="F103" s="166">
        <v>0</v>
      </c>
      <c r="G103" s="3">
        <v>0</v>
      </c>
      <c r="H103" s="3">
        <v>0</v>
      </c>
      <c r="I103" s="3">
        <v>0</v>
      </c>
      <c r="J103" s="3">
        <v>0</v>
      </c>
      <c r="K103" s="3">
        <v>0</v>
      </c>
      <c r="L103" s="166">
        <v>0</v>
      </c>
      <c r="M103" s="166">
        <v>0</v>
      </c>
      <c r="N103" s="166">
        <v>0</v>
      </c>
      <c r="O103" s="70">
        <f t="shared" si="304"/>
        <v>0</v>
      </c>
      <c r="Q103" s="543"/>
      <c r="R103" s="196" t="s">
        <v>61</v>
      </c>
      <c r="S103" s="166">
        <v>0</v>
      </c>
      <c r="T103" s="166">
        <v>0</v>
      </c>
      <c r="U103" s="166">
        <v>0</v>
      </c>
      <c r="V103" s="166">
        <v>0</v>
      </c>
      <c r="W103" s="3">
        <v>0</v>
      </c>
      <c r="X103" s="3">
        <v>0</v>
      </c>
      <c r="Y103" s="3">
        <v>0</v>
      </c>
      <c r="Z103" s="3">
        <v>0</v>
      </c>
      <c r="AA103" s="3">
        <v>0</v>
      </c>
      <c r="AB103" s="166">
        <v>0</v>
      </c>
      <c r="AC103" s="166">
        <v>0</v>
      </c>
      <c r="AD103" s="166">
        <v>0</v>
      </c>
      <c r="AE103" s="70">
        <f t="shared" si="305"/>
        <v>0</v>
      </c>
      <c r="AG103" s="543"/>
      <c r="AH103" s="196" t="s">
        <v>61</v>
      </c>
      <c r="AI103" s="166">
        <v>0</v>
      </c>
      <c r="AJ103" s="166">
        <v>0</v>
      </c>
      <c r="AK103" s="166">
        <v>0</v>
      </c>
      <c r="AL103" s="166">
        <v>0</v>
      </c>
      <c r="AM103" s="3">
        <v>0</v>
      </c>
      <c r="AN103" s="3">
        <v>0</v>
      </c>
      <c r="AO103" s="3">
        <v>0</v>
      </c>
      <c r="AP103" s="3">
        <v>0</v>
      </c>
      <c r="AQ103" s="3">
        <v>0</v>
      </c>
      <c r="AR103" s="166">
        <v>0</v>
      </c>
      <c r="AS103" s="166">
        <v>0</v>
      </c>
      <c r="AT103" s="166">
        <v>0</v>
      </c>
      <c r="AU103" s="70">
        <f t="shared" si="306"/>
        <v>0</v>
      </c>
      <c r="AW103" s="543"/>
      <c r="AX103" s="196" t="s">
        <v>61</v>
      </c>
      <c r="AY103" s="166">
        <v>0</v>
      </c>
      <c r="AZ103" s="166">
        <v>0</v>
      </c>
      <c r="BA103" s="166">
        <v>0</v>
      </c>
      <c r="BB103" s="166">
        <v>0</v>
      </c>
      <c r="BC103" s="3">
        <v>0</v>
      </c>
      <c r="BD103" s="3">
        <v>0</v>
      </c>
      <c r="BE103" s="3">
        <v>0</v>
      </c>
      <c r="BF103" s="3">
        <v>0</v>
      </c>
      <c r="BG103" s="3">
        <v>0</v>
      </c>
      <c r="BH103" s="166">
        <v>0</v>
      </c>
      <c r="BI103" s="166">
        <v>0</v>
      </c>
      <c r="BJ103" s="166">
        <v>0</v>
      </c>
      <c r="BK103" s="70">
        <f t="shared" si="307"/>
        <v>0</v>
      </c>
    </row>
    <row r="104" spans="1:64" x14ac:dyDescent="0.25">
      <c r="A104" s="543"/>
      <c r="B104" s="196" t="s">
        <v>60</v>
      </c>
      <c r="C104" s="166">
        <v>0</v>
      </c>
      <c r="D104" s="166">
        <v>0</v>
      </c>
      <c r="E104" s="166">
        <v>0</v>
      </c>
      <c r="F104" s="166">
        <v>0</v>
      </c>
      <c r="G104" s="3">
        <v>0</v>
      </c>
      <c r="H104" s="3">
        <v>0</v>
      </c>
      <c r="I104" s="3">
        <v>0</v>
      </c>
      <c r="J104" s="3">
        <v>0</v>
      </c>
      <c r="K104" s="3">
        <v>0</v>
      </c>
      <c r="L104" s="166">
        <v>0</v>
      </c>
      <c r="M104" s="166">
        <v>0</v>
      </c>
      <c r="N104" s="166">
        <v>0</v>
      </c>
      <c r="O104" s="70">
        <f t="shared" si="304"/>
        <v>0</v>
      </c>
      <c r="Q104" s="543"/>
      <c r="R104" s="196" t="s">
        <v>60</v>
      </c>
      <c r="S104" s="166">
        <v>0</v>
      </c>
      <c r="T104" s="166">
        <v>0</v>
      </c>
      <c r="U104" s="166">
        <v>0</v>
      </c>
      <c r="V104" s="166">
        <v>0</v>
      </c>
      <c r="W104" s="3">
        <v>0</v>
      </c>
      <c r="X104" s="3">
        <v>0</v>
      </c>
      <c r="Y104" s="3">
        <v>0</v>
      </c>
      <c r="Z104" s="3">
        <v>0</v>
      </c>
      <c r="AA104" s="3">
        <v>0</v>
      </c>
      <c r="AB104" s="166">
        <v>0</v>
      </c>
      <c r="AC104" s="166">
        <v>0</v>
      </c>
      <c r="AD104" s="166">
        <v>0</v>
      </c>
      <c r="AE104" s="70">
        <f t="shared" si="305"/>
        <v>0</v>
      </c>
      <c r="AG104" s="543"/>
      <c r="AH104" s="196" t="s">
        <v>60</v>
      </c>
      <c r="AI104" s="166">
        <v>0</v>
      </c>
      <c r="AJ104" s="166">
        <v>0</v>
      </c>
      <c r="AK104" s="166">
        <v>0</v>
      </c>
      <c r="AL104" s="166">
        <v>0</v>
      </c>
      <c r="AM104" s="3">
        <v>0</v>
      </c>
      <c r="AN104" s="3">
        <v>0</v>
      </c>
      <c r="AO104" s="3">
        <v>0</v>
      </c>
      <c r="AP104" s="3">
        <v>0</v>
      </c>
      <c r="AQ104" s="3">
        <v>0</v>
      </c>
      <c r="AR104" s="166">
        <v>0</v>
      </c>
      <c r="AS104" s="166">
        <v>0</v>
      </c>
      <c r="AT104" s="166">
        <v>0</v>
      </c>
      <c r="AU104" s="70">
        <f t="shared" si="306"/>
        <v>0</v>
      </c>
      <c r="AW104" s="543"/>
      <c r="AX104" s="196" t="s">
        <v>60</v>
      </c>
      <c r="AY104" s="166">
        <v>0</v>
      </c>
      <c r="AZ104" s="166">
        <v>0</v>
      </c>
      <c r="BA104" s="166">
        <v>0</v>
      </c>
      <c r="BB104" s="166">
        <v>0</v>
      </c>
      <c r="BC104" s="3">
        <v>0</v>
      </c>
      <c r="BD104" s="3">
        <v>0</v>
      </c>
      <c r="BE104" s="3">
        <v>0</v>
      </c>
      <c r="BF104" s="3">
        <v>0</v>
      </c>
      <c r="BG104" s="3">
        <v>0</v>
      </c>
      <c r="BH104" s="166">
        <v>0</v>
      </c>
      <c r="BI104" s="166">
        <v>0</v>
      </c>
      <c r="BJ104" s="166">
        <v>0</v>
      </c>
      <c r="BK104" s="70">
        <f t="shared" si="307"/>
        <v>0</v>
      </c>
    </row>
    <row r="105" spans="1:64" x14ac:dyDescent="0.25">
      <c r="A105" s="543"/>
      <c r="B105" s="196" t="s">
        <v>59</v>
      </c>
      <c r="C105" s="166">
        <v>0</v>
      </c>
      <c r="D105" s="166">
        <v>0</v>
      </c>
      <c r="E105" s="166">
        <v>0</v>
      </c>
      <c r="F105" s="166">
        <v>0</v>
      </c>
      <c r="G105" s="3">
        <v>0</v>
      </c>
      <c r="H105" s="3">
        <v>0</v>
      </c>
      <c r="I105" s="3">
        <v>0</v>
      </c>
      <c r="J105" s="3">
        <v>0</v>
      </c>
      <c r="K105" s="3">
        <v>0</v>
      </c>
      <c r="L105" s="166">
        <v>0</v>
      </c>
      <c r="M105" s="166">
        <v>0</v>
      </c>
      <c r="N105" s="166">
        <v>0</v>
      </c>
      <c r="O105" s="70">
        <f t="shared" si="304"/>
        <v>0</v>
      </c>
      <c r="Q105" s="543"/>
      <c r="R105" s="196" t="s">
        <v>59</v>
      </c>
      <c r="S105" s="166">
        <v>0</v>
      </c>
      <c r="T105" s="166">
        <v>0</v>
      </c>
      <c r="U105" s="166">
        <v>0</v>
      </c>
      <c r="V105" s="166">
        <v>0</v>
      </c>
      <c r="W105" s="3">
        <v>0</v>
      </c>
      <c r="X105" s="3">
        <v>0</v>
      </c>
      <c r="Y105" s="3">
        <v>0</v>
      </c>
      <c r="Z105" s="3">
        <v>0</v>
      </c>
      <c r="AA105" s="3">
        <v>0</v>
      </c>
      <c r="AB105" s="166">
        <v>0</v>
      </c>
      <c r="AC105" s="166">
        <v>0</v>
      </c>
      <c r="AD105" s="166">
        <v>0</v>
      </c>
      <c r="AE105" s="70">
        <f t="shared" si="305"/>
        <v>0</v>
      </c>
      <c r="AG105" s="543"/>
      <c r="AH105" s="196" t="s">
        <v>59</v>
      </c>
      <c r="AI105" s="166">
        <v>0</v>
      </c>
      <c r="AJ105" s="166">
        <v>0</v>
      </c>
      <c r="AK105" s="166">
        <v>0</v>
      </c>
      <c r="AL105" s="166">
        <v>0</v>
      </c>
      <c r="AM105" s="3">
        <v>0</v>
      </c>
      <c r="AN105" s="3">
        <v>0</v>
      </c>
      <c r="AO105" s="3">
        <v>0</v>
      </c>
      <c r="AP105" s="3">
        <v>0</v>
      </c>
      <c r="AQ105" s="3">
        <v>0</v>
      </c>
      <c r="AR105" s="166">
        <v>0</v>
      </c>
      <c r="AS105" s="166">
        <v>0</v>
      </c>
      <c r="AT105" s="166">
        <v>0</v>
      </c>
      <c r="AU105" s="70">
        <f t="shared" si="306"/>
        <v>0</v>
      </c>
      <c r="AW105" s="543"/>
      <c r="AX105" s="196" t="s">
        <v>59</v>
      </c>
      <c r="AY105" s="166">
        <v>0</v>
      </c>
      <c r="AZ105" s="166">
        <v>0</v>
      </c>
      <c r="BA105" s="166">
        <v>0</v>
      </c>
      <c r="BB105" s="166">
        <v>0</v>
      </c>
      <c r="BC105" s="3">
        <v>0</v>
      </c>
      <c r="BD105" s="3">
        <v>0</v>
      </c>
      <c r="BE105" s="3">
        <v>0</v>
      </c>
      <c r="BF105" s="3">
        <v>0</v>
      </c>
      <c r="BG105" s="3">
        <v>0</v>
      </c>
      <c r="BH105" s="166">
        <v>0</v>
      </c>
      <c r="BI105" s="166">
        <v>0</v>
      </c>
      <c r="BJ105" s="166">
        <v>0</v>
      </c>
      <c r="BK105" s="70">
        <f t="shared" si="307"/>
        <v>0</v>
      </c>
    </row>
    <row r="106" spans="1:64" x14ac:dyDescent="0.25">
      <c r="A106" s="543"/>
      <c r="B106" s="196" t="s">
        <v>58</v>
      </c>
      <c r="C106" s="166">
        <v>0</v>
      </c>
      <c r="D106" s="166">
        <v>0</v>
      </c>
      <c r="E106" s="166">
        <v>0</v>
      </c>
      <c r="F106" s="166">
        <v>0</v>
      </c>
      <c r="G106" s="3">
        <v>0</v>
      </c>
      <c r="H106" s="3">
        <v>0</v>
      </c>
      <c r="I106" s="3">
        <v>0</v>
      </c>
      <c r="J106" s="3">
        <v>0</v>
      </c>
      <c r="K106" s="3">
        <v>0</v>
      </c>
      <c r="L106" s="166">
        <v>0</v>
      </c>
      <c r="M106" s="166">
        <v>0</v>
      </c>
      <c r="N106" s="166">
        <v>0</v>
      </c>
      <c r="O106" s="70">
        <f t="shared" si="304"/>
        <v>0</v>
      </c>
      <c r="Q106" s="543"/>
      <c r="R106" s="196" t="s">
        <v>58</v>
      </c>
      <c r="S106" s="166">
        <v>0</v>
      </c>
      <c r="T106" s="166">
        <v>0</v>
      </c>
      <c r="U106" s="166">
        <v>0</v>
      </c>
      <c r="V106" s="166">
        <v>0</v>
      </c>
      <c r="W106" s="3">
        <v>0</v>
      </c>
      <c r="X106" s="3">
        <v>0</v>
      </c>
      <c r="Y106" s="3">
        <v>0</v>
      </c>
      <c r="Z106" s="3">
        <v>0</v>
      </c>
      <c r="AA106" s="3">
        <v>0</v>
      </c>
      <c r="AB106" s="166">
        <v>0</v>
      </c>
      <c r="AC106" s="166">
        <v>0</v>
      </c>
      <c r="AD106" s="166">
        <v>0</v>
      </c>
      <c r="AE106" s="70">
        <f t="shared" si="305"/>
        <v>0</v>
      </c>
      <c r="AG106" s="543"/>
      <c r="AH106" s="196" t="s">
        <v>58</v>
      </c>
      <c r="AI106" s="166">
        <v>0</v>
      </c>
      <c r="AJ106" s="166">
        <v>0</v>
      </c>
      <c r="AK106" s="166">
        <v>0</v>
      </c>
      <c r="AL106" s="166">
        <v>0</v>
      </c>
      <c r="AM106" s="3">
        <v>0</v>
      </c>
      <c r="AN106" s="3">
        <v>0</v>
      </c>
      <c r="AO106" s="3">
        <v>0</v>
      </c>
      <c r="AP106" s="3">
        <v>0</v>
      </c>
      <c r="AQ106" s="3">
        <v>0</v>
      </c>
      <c r="AR106" s="166">
        <v>0</v>
      </c>
      <c r="AS106" s="166">
        <v>0</v>
      </c>
      <c r="AT106" s="166">
        <v>0</v>
      </c>
      <c r="AU106" s="70">
        <f t="shared" si="306"/>
        <v>0</v>
      </c>
      <c r="AW106" s="543"/>
      <c r="AX106" s="196" t="s">
        <v>58</v>
      </c>
      <c r="AY106" s="166">
        <v>0</v>
      </c>
      <c r="AZ106" s="166">
        <v>0</v>
      </c>
      <c r="BA106" s="166">
        <v>0</v>
      </c>
      <c r="BB106" s="166">
        <v>0</v>
      </c>
      <c r="BC106" s="3">
        <v>0</v>
      </c>
      <c r="BD106" s="3">
        <v>0</v>
      </c>
      <c r="BE106" s="3">
        <v>0</v>
      </c>
      <c r="BF106" s="3">
        <v>0</v>
      </c>
      <c r="BG106" s="3">
        <v>0</v>
      </c>
      <c r="BH106" s="166">
        <v>0</v>
      </c>
      <c r="BI106" s="166">
        <v>0</v>
      </c>
      <c r="BJ106" s="166">
        <v>0</v>
      </c>
      <c r="BK106" s="70">
        <f t="shared" si="307"/>
        <v>0</v>
      </c>
    </row>
    <row r="107" spans="1:64" x14ac:dyDescent="0.25">
      <c r="A107" s="543"/>
      <c r="B107" s="196" t="s">
        <v>57</v>
      </c>
      <c r="C107" s="166">
        <v>0</v>
      </c>
      <c r="D107" s="166">
        <v>0</v>
      </c>
      <c r="E107" s="166">
        <v>0</v>
      </c>
      <c r="F107" s="166">
        <v>0</v>
      </c>
      <c r="G107" s="3">
        <v>0</v>
      </c>
      <c r="H107" s="3">
        <v>0</v>
      </c>
      <c r="I107" s="3">
        <v>0</v>
      </c>
      <c r="J107" s="3">
        <v>0</v>
      </c>
      <c r="K107" s="3">
        <v>0</v>
      </c>
      <c r="L107" s="166">
        <v>0</v>
      </c>
      <c r="M107" s="166">
        <v>0</v>
      </c>
      <c r="N107" s="166">
        <v>0</v>
      </c>
      <c r="O107" s="70">
        <f t="shared" si="304"/>
        <v>0</v>
      </c>
      <c r="Q107" s="543"/>
      <c r="R107" s="196" t="s">
        <v>57</v>
      </c>
      <c r="S107" s="166">
        <v>0</v>
      </c>
      <c r="T107" s="166">
        <v>0</v>
      </c>
      <c r="U107" s="166">
        <v>0</v>
      </c>
      <c r="V107" s="166">
        <v>0</v>
      </c>
      <c r="W107" s="3">
        <v>0</v>
      </c>
      <c r="X107" s="3">
        <v>0</v>
      </c>
      <c r="Y107" s="3">
        <v>0</v>
      </c>
      <c r="Z107" s="3">
        <v>0</v>
      </c>
      <c r="AA107" s="3">
        <v>0</v>
      </c>
      <c r="AB107" s="166">
        <v>0</v>
      </c>
      <c r="AC107" s="166">
        <v>0</v>
      </c>
      <c r="AD107" s="166">
        <v>0</v>
      </c>
      <c r="AE107" s="70">
        <f t="shared" si="305"/>
        <v>0</v>
      </c>
      <c r="AG107" s="543"/>
      <c r="AH107" s="196" t="s">
        <v>57</v>
      </c>
      <c r="AI107" s="166">
        <v>0</v>
      </c>
      <c r="AJ107" s="166">
        <v>0</v>
      </c>
      <c r="AK107" s="166">
        <v>0</v>
      </c>
      <c r="AL107" s="166">
        <v>0</v>
      </c>
      <c r="AM107" s="3">
        <v>0</v>
      </c>
      <c r="AN107" s="3">
        <v>0</v>
      </c>
      <c r="AO107" s="3">
        <v>0</v>
      </c>
      <c r="AP107" s="3">
        <v>0</v>
      </c>
      <c r="AQ107" s="3">
        <v>0</v>
      </c>
      <c r="AR107" s="166">
        <v>0</v>
      </c>
      <c r="AS107" s="166">
        <v>0</v>
      </c>
      <c r="AT107" s="166">
        <v>0</v>
      </c>
      <c r="AU107" s="70">
        <f t="shared" si="306"/>
        <v>0</v>
      </c>
      <c r="AW107" s="543"/>
      <c r="AX107" s="196" t="s">
        <v>57</v>
      </c>
      <c r="AY107" s="166">
        <v>0</v>
      </c>
      <c r="AZ107" s="166">
        <v>0</v>
      </c>
      <c r="BA107" s="166">
        <v>0</v>
      </c>
      <c r="BB107" s="166">
        <v>0</v>
      </c>
      <c r="BC107" s="3">
        <v>0</v>
      </c>
      <c r="BD107" s="3">
        <v>0</v>
      </c>
      <c r="BE107" s="3">
        <v>0</v>
      </c>
      <c r="BF107" s="3">
        <v>0</v>
      </c>
      <c r="BG107" s="3">
        <v>0</v>
      </c>
      <c r="BH107" s="166">
        <v>0</v>
      </c>
      <c r="BI107" s="166">
        <v>0</v>
      </c>
      <c r="BJ107" s="166">
        <v>0</v>
      </c>
      <c r="BK107" s="70">
        <f t="shared" si="307"/>
        <v>0</v>
      </c>
    </row>
    <row r="108" spans="1:64" x14ac:dyDescent="0.25">
      <c r="A108" s="543"/>
      <c r="B108" s="196" t="s">
        <v>56</v>
      </c>
      <c r="C108" s="166">
        <v>0</v>
      </c>
      <c r="D108" s="166">
        <v>0</v>
      </c>
      <c r="E108" s="166">
        <v>0</v>
      </c>
      <c r="F108" s="166">
        <v>0</v>
      </c>
      <c r="G108" s="3">
        <v>0</v>
      </c>
      <c r="H108" s="3">
        <v>965.67840865603421</v>
      </c>
      <c r="I108" s="3">
        <v>0</v>
      </c>
      <c r="J108" s="3">
        <v>53738.118840112984</v>
      </c>
      <c r="K108" s="3">
        <v>0</v>
      </c>
      <c r="L108" s="166">
        <v>0</v>
      </c>
      <c r="M108" s="166">
        <v>0</v>
      </c>
      <c r="N108" s="166">
        <v>4.9355999999997904</v>
      </c>
      <c r="O108" s="70">
        <f t="shared" si="304"/>
        <v>54708.732848769017</v>
      </c>
      <c r="Q108" s="543"/>
      <c r="R108" s="196" t="s">
        <v>56</v>
      </c>
      <c r="S108" s="166">
        <v>0</v>
      </c>
      <c r="T108" s="166">
        <v>0</v>
      </c>
      <c r="U108" s="166">
        <v>0</v>
      </c>
      <c r="V108" s="166">
        <v>0</v>
      </c>
      <c r="W108" s="3">
        <v>0</v>
      </c>
      <c r="X108" s="3">
        <v>48700.91776955199</v>
      </c>
      <c r="Y108" s="3">
        <v>0</v>
      </c>
      <c r="Z108" s="3">
        <v>314056.19429519755</v>
      </c>
      <c r="AA108" s="3">
        <v>-8842.9120975490187</v>
      </c>
      <c r="AB108" s="166">
        <v>0</v>
      </c>
      <c r="AC108" s="166">
        <v>0</v>
      </c>
      <c r="AD108" s="166">
        <v>2641.2137500000026</v>
      </c>
      <c r="AE108" s="70">
        <f t="shared" si="305"/>
        <v>356555.41371720051</v>
      </c>
      <c r="AG108" s="543"/>
      <c r="AH108" s="196" t="s">
        <v>56</v>
      </c>
      <c r="AI108" s="166">
        <v>0</v>
      </c>
      <c r="AJ108" s="166">
        <v>0</v>
      </c>
      <c r="AK108" s="166">
        <v>0</v>
      </c>
      <c r="AL108" s="166">
        <v>0</v>
      </c>
      <c r="AM108" s="3">
        <v>0</v>
      </c>
      <c r="AN108" s="3">
        <v>61392.10967788539</v>
      </c>
      <c r="AO108" s="3">
        <v>0</v>
      </c>
      <c r="AP108" s="3">
        <v>427037.45541002852</v>
      </c>
      <c r="AQ108" s="3">
        <v>-954.04847500000051</v>
      </c>
      <c r="AR108" s="166">
        <v>0</v>
      </c>
      <c r="AS108" s="166">
        <v>0</v>
      </c>
      <c r="AT108" s="166">
        <v>4417.3429500000002</v>
      </c>
      <c r="AU108" s="70">
        <f t="shared" si="306"/>
        <v>491892.85956291389</v>
      </c>
      <c r="AW108" s="543"/>
      <c r="AX108" s="196" t="s">
        <v>56</v>
      </c>
      <c r="AY108" s="166">
        <v>0</v>
      </c>
      <c r="AZ108" s="166">
        <v>0</v>
      </c>
      <c r="BA108" s="166">
        <v>0</v>
      </c>
      <c r="BB108" s="166">
        <v>0</v>
      </c>
      <c r="BC108" s="3">
        <v>0</v>
      </c>
      <c r="BD108" s="3">
        <v>-3846.56000000003</v>
      </c>
      <c r="BE108" s="3">
        <v>0</v>
      </c>
      <c r="BF108" s="3">
        <v>10166.071624999971</v>
      </c>
      <c r="BG108" s="3">
        <v>-522.89999999999418</v>
      </c>
      <c r="BH108" s="166">
        <v>0</v>
      </c>
      <c r="BI108" s="166">
        <v>0</v>
      </c>
      <c r="BJ108" s="166">
        <v>-390</v>
      </c>
      <c r="BK108" s="70">
        <f t="shared" si="307"/>
        <v>5406.6116249999468</v>
      </c>
    </row>
    <row r="109" spans="1:64" x14ac:dyDescent="0.25">
      <c r="A109" s="543"/>
      <c r="B109" s="196" t="s">
        <v>55</v>
      </c>
      <c r="C109" s="166">
        <v>0</v>
      </c>
      <c r="D109" s="166">
        <v>0</v>
      </c>
      <c r="E109" s="166">
        <v>0</v>
      </c>
      <c r="F109" s="166">
        <v>0</v>
      </c>
      <c r="G109" s="3">
        <v>0</v>
      </c>
      <c r="H109" s="3">
        <v>0</v>
      </c>
      <c r="I109" s="3">
        <v>0</v>
      </c>
      <c r="J109" s="3">
        <v>0</v>
      </c>
      <c r="K109" s="3">
        <v>0</v>
      </c>
      <c r="L109" s="166">
        <v>0</v>
      </c>
      <c r="M109" s="166">
        <v>0</v>
      </c>
      <c r="N109" s="166">
        <v>0</v>
      </c>
      <c r="O109" s="70">
        <f t="shared" si="304"/>
        <v>0</v>
      </c>
      <c r="Q109" s="543"/>
      <c r="R109" s="196" t="s">
        <v>55</v>
      </c>
      <c r="S109" s="166">
        <v>0</v>
      </c>
      <c r="T109" s="166">
        <v>0</v>
      </c>
      <c r="U109" s="166">
        <v>0</v>
      </c>
      <c r="V109" s="166">
        <v>0</v>
      </c>
      <c r="W109" s="3">
        <v>0</v>
      </c>
      <c r="X109" s="3">
        <v>0</v>
      </c>
      <c r="Y109" s="3">
        <v>0</v>
      </c>
      <c r="Z109" s="3">
        <v>0</v>
      </c>
      <c r="AA109" s="3">
        <v>0</v>
      </c>
      <c r="AB109" s="166">
        <v>0</v>
      </c>
      <c r="AC109" s="166">
        <v>0</v>
      </c>
      <c r="AD109" s="166">
        <v>0</v>
      </c>
      <c r="AE109" s="70">
        <f t="shared" si="305"/>
        <v>0</v>
      </c>
      <c r="AG109" s="543"/>
      <c r="AH109" s="196" t="s">
        <v>55</v>
      </c>
      <c r="AI109" s="166">
        <v>0</v>
      </c>
      <c r="AJ109" s="166">
        <v>0</v>
      </c>
      <c r="AK109" s="166">
        <v>0</v>
      </c>
      <c r="AL109" s="166">
        <v>0</v>
      </c>
      <c r="AM109" s="3">
        <v>0</v>
      </c>
      <c r="AN109" s="3">
        <v>0</v>
      </c>
      <c r="AO109" s="3">
        <v>0</v>
      </c>
      <c r="AP109" s="3">
        <v>0</v>
      </c>
      <c r="AQ109" s="3">
        <v>0</v>
      </c>
      <c r="AR109" s="166">
        <v>0</v>
      </c>
      <c r="AS109" s="166">
        <v>0</v>
      </c>
      <c r="AT109" s="166">
        <v>0</v>
      </c>
      <c r="AU109" s="70">
        <f t="shared" si="306"/>
        <v>0</v>
      </c>
      <c r="AW109" s="543"/>
      <c r="AX109" s="196" t="s">
        <v>55</v>
      </c>
      <c r="AY109" s="166">
        <v>0</v>
      </c>
      <c r="AZ109" s="166">
        <v>0</v>
      </c>
      <c r="BA109" s="166">
        <v>0</v>
      </c>
      <c r="BB109" s="166">
        <v>0</v>
      </c>
      <c r="BC109" s="3">
        <v>0</v>
      </c>
      <c r="BD109" s="3">
        <v>0</v>
      </c>
      <c r="BE109" s="3">
        <v>0</v>
      </c>
      <c r="BF109" s="3">
        <v>0</v>
      </c>
      <c r="BG109" s="3">
        <v>0</v>
      </c>
      <c r="BH109" s="166">
        <v>0</v>
      </c>
      <c r="BI109" s="166">
        <v>0</v>
      </c>
      <c r="BJ109" s="166">
        <v>0</v>
      </c>
      <c r="BK109" s="70">
        <f t="shared" si="307"/>
        <v>0</v>
      </c>
    </row>
    <row r="110" spans="1:64" x14ac:dyDescent="0.25">
      <c r="A110" s="543"/>
      <c r="B110" s="196" t="s">
        <v>54</v>
      </c>
      <c r="C110" s="166">
        <v>0</v>
      </c>
      <c r="D110" s="166">
        <v>0</v>
      </c>
      <c r="E110" s="166">
        <v>0</v>
      </c>
      <c r="F110" s="166">
        <v>0</v>
      </c>
      <c r="G110" s="3">
        <v>0</v>
      </c>
      <c r="H110" s="3">
        <v>0</v>
      </c>
      <c r="I110" s="3">
        <v>0</v>
      </c>
      <c r="J110" s="3">
        <v>0</v>
      </c>
      <c r="K110" s="3">
        <v>0</v>
      </c>
      <c r="L110" s="166">
        <v>0</v>
      </c>
      <c r="M110" s="166">
        <v>0</v>
      </c>
      <c r="N110" s="166">
        <v>0</v>
      </c>
      <c r="O110" s="70">
        <f t="shared" si="304"/>
        <v>0</v>
      </c>
      <c r="Q110" s="543"/>
      <c r="R110" s="196" t="s">
        <v>54</v>
      </c>
      <c r="S110" s="166">
        <v>0</v>
      </c>
      <c r="T110" s="166">
        <v>0</v>
      </c>
      <c r="U110" s="166">
        <v>0</v>
      </c>
      <c r="V110" s="166">
        <v>0</v>
      </c>
      <c r="W110" s="3">
        <v>0</v>
      </c>
      <c r="X110" s="3">
        <v>0</v>
      </c>
      <c r="Y110" s="3">
        <v>0</v>
      </c>
      <c r="Z110" s="3">
        <v>0</v>
      </c>
      <c r="AA110" s="3">
        <v>0</v>
      </c>
      <c r="AB110" s="166">
        <v>0</v>
      </c>
      <c r="AC110" s="166">
        <v>0</v>
      </c>
      <c r="AD110" s="166">
        <v>0</v>
      </c>
      <c r="AE110" s="70">
        <f t="shared" si="305"/>
        <v>0</v>
      </c>
      <c r="AG110" s="543"/>
      <c r="AH110" s="196" t="s">
        <v>54</v>
      </c>
      <c r="AI110" s="166">
        <v>0</v>
      </c>
      <c r="AJ110" s="166">
        <v>0</v>
      </c>
      <c r="AK110" s="166">
        <v>0</v>
      </c>
      <c r="AL110" s="166">
        <v>0</v>
      </c>
      <c r="AM110" s="3">
        <v>0</v>
      </c>
      <c r="AN110" s="3">
        <v>0</v>
      </c>
      <c r="AO110" s="3">
        <v>0</v>
      </c>
      <c r="AP110" s="3">
        <v>0</v>
      </c>
      <c r="AQ110" s="3">
        <v>0</v>
      </c>
      <c r="AR110" s="166">
        <v>0</v>
      </c>
      <c r="AS110" s="166">
        <v>0</v>
      </c>
      <c r="AT110" s="166">
        <v>0</v>
      </c>
      <c r="AU110" s="70">
        <f t="shared" si="306"/>
        <v>0</v>
      </c>
      <c r="AW110" s="543"/>
      <c r="AX110" s="196" t="s">
        <v>54</v>
      </c>
      <c r="AY110" s="166">
        <v>0</v>
      </c>
      <c r="AZ110" s="166">
        <v>0</v>
      </c>
      <c r="BA110" s="166">
        <v>0</v>
      </c>
      <c r="BB110" s="166">
        <v>0</v>
      </c>
      <c r="BC110" s="3">
        <v>0</v>
      </c>
      <c r="BD110" s="3">
        <v>0</v>
      </c>
      <c r="BE110" s="3">
        <v>0</v>
      </c>
      <c r="BF110" s="3">
        <v>0</v>
      </c>
      <c r="BG110" s="3">
        <v>0</v>
      </c>
      <c r="BH110" s="166">
        <v>0</v>
      </c>
      <c r="BI110" s="166">
        <v>0</v>
      </c>
      <c r="BJ110" s="166">
        <v>0</v>
      </c>
      <c r="BK110" s="70">
        <f t="shared" si="307"/>
        <v>0</v>
      </c>
    </row>
    <row r="111" spans="1:64" x14ac:dyDescent="0.25">
      <c r="A111" s="543"/>
      <c r="B111" s="196" t="s">
        <v>53</v>
      </c>
      <c r="C111" s="166">
        <v>0</v>
      </c>
      <c r="D111" s="166">
        <v>0</v>
      </c>
      <c r="E111" s="166">
        <v>0</v>
      </c>
      <c r="F111" s="166">
        <v>0</v>
      </c>
      <c r="G111" s="3">
        <v>0</v>
      </c>
      <c r="H111" s="3">
        <v>0</v>
      </c>
      <c r="I111" s="3">
        <v>0</v>
      </c>
      <c r="J111" s="3">
        <v>0</v>
      </c>
      <c r="K111" s="3">
        <v>0</v>
      </c>
      <c r="L111" s="166">
        <v>0</v>
      </c>
      <c r="M111" s="166">
        <v>0</v>
      </c>
      <c r="N111" s="166">
        <v>0</v>
      </c>
      <c r="O111" s="70">
        <f t="shared" si="304"/>
        <v>0</v>
      </c>
      <c r="Q111" s="543"/>
      <c r="R111" s="196" t="s">
        <v>53</v>
      </c>
      <c r="S111" s="166">
        <v>0</v>
      </c>
      <c r="T111" s="166">
        <v>0</v>
      </c>
      <c r="U111" s="166">
        <v>0</v>
      </c>
      <c r="V111" s="166">
        <v>0</v>
      </c>
      <c r="W111" s="3">
        <v>0</v>
      </c>
      <c r="X111" s="3">
        <v>0</v>
      </c>
      <c r="Y111" s="3">
        <v>0</v>
      </c>
      <c r="Z111" s="3">
        <v>0</v>
      </c>
      <c r="AA111" s="3">
        <v>0</v>
      </c>
      <c r="AB111" s="166">
        <v>0</v>
      </c>
      <c r="AC111" s="166">
        <v>0</v>
      </c>
      <c r="AD111" s="166">
        <v>0</v>
      </c>
      <c r="AE111" s="70">
        <f t="shared" si="305"/>
        <v>0</v>
      </c>
      <c r="AG111" s="543"/>
      <c r="AH111" s="196" t="s">
        <v>53</v>
      </c>
      <c r="AI111" s="166">
        <v>0</v>
      </c>
      <c r="AJ111" s="166">
        <v>0</v>
      </c>
      <c r="AK111" s="166">
        <v>0</v>
      </c>
      <c r="AL111" s="166">
        <v>0</v>
      </c>
      <c r="AM111" s="3">
        <v>0</v>
      </c>
      <c r="AN111" s="3">
        <v>0</v>
      </c>
      <c r="AO111" s="3">
        <v>0</v>
      </c>
      <c r="AP111" s="3">
        <v>0</v>
      </c>
      <c r="AQ111" s="3">
        <v>0</v>
      </c>
      <c r="AR111" s="166">
        <v>0</v>
      </c>
      <c r="AS111" s="166">
        <v>0</v>
      </c>
      <c r="AT111" s="166">
        <v>0</v>
      </c>
      <c r="AU111" s="70">
        <f t="shared" si="306"/>
        <v>0</v>
      </c>
      <c r="AW111" s="543"/>
      <c r="AX111" s="196" t="s">
        <v>53</v>
      </c>
      <c r="AY111" s="166">
        <v>0</v>
      </c>
      <c r="AZ111" s="166">
        <v>0</v>
      </c>
      <c r="BA111" s="166">
        <v>0</v>
      </c>
      <c r="BB111" s="166">
        <v>0</v>
      </c>
      <c r="BC111" s="3">
        <v>0</v>
      </c>
      <c r="BD111" s="3">
        <v>0</v>
      </c>
      <c r="BE111" s="3">
        <v>0</v>
      </c>
      <c r="BF111" s="3">
        <v>0</v>
      </c>
      <c r="BG111" s="3">
        <v>0</v>
      </c>
      <c r="BH111" s="166">
        <v>0</v>
      </c>
      <c r="BI111" s="166">
        <v>0</v>
      </c>
      <c r="BJ111" s="166">
        <v>0</v>
      </c>
      <c r="BK111" s="70">
        <f t="shared" si="307"/>
        <v>0</v>
      </c>
    </row>
    <row r="112" spans="1:64" ht="15.75" thickBot="1" x14ac:dyDescent="0.3">
      <c r="A112" s="544"/>
      <c r="B112" s="196" t="s">
        <v>52</v>
      </c>
      <c r="C112" s="166">
        <v>0</v>
      </c>
      <c r="D112" s="166">
        <v>0</v>
      </c>
      <c r="E112" s="166">
        <v>0</v>
      </c>
      <c r="F112" s="166">
        <v>0</v>
      </c>
      <c r="G112" s="3">
        <v>0</v>
      </c>
      <c r="H112" s="3">
        <v>0</v>
      </c>
      <c r="I112" s="3">
        <v>0</v>
      </c>
      <c r="J112" s="3">
        <v>0</v>
      </c>
      <c r="K112" s="3">
        <v>0</v>
      </c>
      <c r="L112" s="166">
        <v>0</v>
      </c>
      <c r="M112" s="166">
        <v>0</v>
      </c>
      <c r="N112" s="166">
        <v>0</v>
      </c>
      <c r="O112" s="70">
        <f t="shared" si="304"/>
        <v>0</v>
      </c>
      <c r="Q112" s="544"/>
      <c r="R112" s="196" t="s">
        <v>52</v>
      </c>
      <c r="S112" s="166">
        <v>0</v>
      </c>
      <c r="T112" s="166">
        <v>0</v>
      </c>
      <c r="U112" s="166">
        <v>0</v>
      </c>
      <c r="V112" s="166">
        <v>0</v>
      </c>
      <c r="W112" s="3">
        <v>0</v>
      </c>
      <c r="X112" s="3">
        <v>0</v>
      </c>
      <c r="Y112" s="3">
        <v>0</v>
      </c>
      <c r="Z112" s="3">
        <v>0</v>
      </c>
      <c r="AA112" s="3">
        <v>0</v>
      </c>
      <c r="AB112" s="166">
        <v>0</v>
      </c>
      <c r="AC112" s="166">
        <v>0</v>
      </c>
      <c r="AD112" s="166">
        <v>0</v>
      </c>
      <c r="AE112" s="70">
        <f t="shared" si="305"/>
        <v>0</v>
      </c>
      <c r="AG112" s="544"/>
      <c r="AH112" s="196" t="s">
        <v>52</v>
      </c>
      <c r="AI112" s="166">
        <v>0</v>
      </c>
      <c r="AJ112" s="166">
        <v>0</v>
      </c>
      <c r="AK112" s="166">
        <v>0</v>
      </c>
      <c r="AL112" s="166">
        <v>0</v>
      </c>
      <c r="AM112" s="3">
        <v>0</v>
      </c>
      <c r="AN112" s="3">
        <v>0</v>
      </c>
      <c r="AO112" s="3">
        <v>0</v>
      </c>
      <c r="AP112" s="3">
        <v>0</v>
      </c>
      <c r="AQ112" s="3">
        <v>0</v>
      </c>
      <c r="AR112" s="166">
        <v>0</v>
      </c>
      <c r="AS112" s="166">
        <v>0</v>
      </c>
      <c r="AT112" s="166">
        <v>0</v>
      </c>
      <c r="AU112" s="70">
        <f t="shared" si="306"/>
        <v>0</v>
      </c>
      <c r="AW112" s="544"/>
      <c r="AX112" s="196" t="s">
        <v>52</v>
      </c>
      <c r="AY112" s="166">
        <v>0</v>
      </c>
      <c r="AZ112" s="166">
        <v>0</v>
      </c>
      <c r="BA112" s="166">
        <v>0</v>
      </c>
      <c r="BB112" s="166">
        <v>0</v>
      </c>
      <c r="BC112" s="3">
        <v>0</v>
      </c>
      <c r="BD112" s="3">
        <v>0</v>
      </c>
      <c r="BE112" s="3">
        <v>0</v>
      </c>
      <c r="BF112" s="3">
        <v>0</v>
      </c>
      <c r="BG112" s="3">
        <v>0</v>
      </c>
      <c r="BH112" s="166">
        <v>0</v>
      </c>
      <c r="BI112" s="166">
        <v>0</v>
      </c>
      <c r="BJ112" s="166">
        <v>0</v>
      </c>
      <c r="BK112" s="70">
        <f t="shared" si="307"/>
        <v>0</v>
      </c>
    </row>
    <row r="113" spans="1:64" ht="15.75" thickBot="1" x14ac:dyDescent="0.3">
      <c r="B113" s="197" t="s">
        <v>43</v>
      </c>
      <c r="C113" s="189">
        <f>SUM(C100:C112)</f>
        <v>0</v>
      </c>
      <c r="D113" s="189">
        <f t="shared" ref="D113" si="308">SUM(D100:D112)</f>
        <v>0</v>
      </c>
      <c r="E113" s="189">
        <f t="shared" ref="E113" si="309">SUM(E100:E112)</f>
        <v>0</v>
      </c>
      <c r="F113" s="189">
        <f t="shared" ref="F113" si="310">SUM(F100:F112)</f>
        <v>0</v>
      </c>
      <c r="G113" s="189">
        <f t="shared" ref="G113" si="311">SUM(G100:G112)</f>
        <v>0</v>
      </c>
      <c r="H113" s="189">
        <f t="shared" ref="H113" si="312">SUM(H100:H112)</f>
        <v>965.67840865603421</v>
      </c>
      <c r="I113" s="189">
        <f t="shared" ref="I113" si="313">SUM(I100:I112)</f>
        <v>0</v>
      </c>
      <c r="J113" s="189">
        <f t="shared" ref="J113" si="314">SUM(J100:J112)</f>
        <v>53738.118840112984</v>
      </c>
      <c r="K113" s="189">
        <f t="shared" ref="K113" si="315">SUM(K100:K112)</f>
        <v>0</v>
      </c>
      <c r="L113" s="189">
        <f t="shared" ref="L113" si="316">SUM(L100:L112)</f>
        <v>0</v>
      </c>
      <c r="M113" s="189">
        <f t="shared" ref="M113" si="317">SUM(M100:M112)</f>
        <v>0</v>
      </c>
      <c r="N113" s="373">
        <f t="shared" ref="N113" si="318">SUM(N100:N112)</f>
        <v>4.9355999999997904</v>
      </c>
      <c r="O113" s="73">
        <f t="shared" si="304"/>
        <v>54708.732848769017</v>
      </c>
      <c r="P113" s="316">
        <f>SUM(C100:N112)</f>
        <v>54708.732848769017</v>
      </c>
      <c r="Q113" s="74"/>
      <c r="R113" s="197" t="s">
        <v>43</v>
      </c>
      <c r="S113" s="189">
        <f>SUM(S100:S112)</f>
        <v>0</v>
      </c>
      <c r="T113" s="189">
        <f t="shared" ref="T113" si="319">SUM(T100:T112)</f>
        <v>0</v>
      </c>
      <c r="U113" s="189">
        <f t="shared" ref="U113" si="320">SUM(U100:U112)</f>
        <v>0</v>
      </c>
      <c r="V113" s="189">
        <f t="shared" ref="V113" si="321">SUM(V100:V112)</f>
        <v>0</v>
      </c>
      <c r="W113" s="189">
        <f t="shared" ref="W113" si="322">SUM(W100:W112)</f>
        <v>0</v>
      </c>
      <c r="X113" s="189">
        <f t="shared" ref="X113" si="323">SUM(X100:X112)</f>
        <v>48700.91776955199</v>
      </c>
      <c r="Y113" s="189">
        <f t="shared" ref="Y113" si="324">SUM(Y100:Y112)</f>
        <v>0</v>
      </c>
      <c r="Z113" s="189">
        <f t="shared" ref="Z113" si="325">SUM(Z100:Z112)</f>
        <v>314056.19429519755</v>
      </c>
      <c r="AA113" s="189">
        <f t="shared" ref="AA113" si="326">SUM(AA100:AA112)</f>
        <v>-8842.9120975490187</v>
      </c>
      <c r="AB113" s="189">
        <f t="shared" ref="AB113" si="327">SUM(AB100:AB112)</f>
        <v>0</v>
      </c>
      <c r="AC113" s="189">
        <f t="shared" ref="AC113" si="328">SUM(AC100:AC112)</f>
        <v>0</v>
      </c>
      <c r="AD113" s="373">
        <f t="shared" ref="AD113" si="329">SUM(AD100:AD112)</f>
        <v>2641.2137500000026</v>
      </c>
      <c r="AE113" s="73">
        <f t="shared" si="305"/>
        <v>356555.41371720051</v>
      </c>
      <c r="AF113" s="316">
        <f>SUM(S100:AD112)</f>
        <v>356555.41371720051</v>
      </c>
      <c r="AG113" s="74"/>
      <c r="AH113" s="197" t="s">
        <v>43</v>
      </c>
      <c r="AI113" s="189">
        <f>SUM(AI100:AI112)</f>
        <v>0</v>
      </c>
      <c r="AJ113" s="189">
        <f t="shared" ref="AJ113" si="330">SUM(AJ100:AJ112)</f>
        <v>0</v>
      </c>
      <c r="AK113" s="189">
        <f t="shared" ref="AK113" si="331">SUM(AK100:AK112)</f>
        <v>0</v>
      </c>
      <c r="AL113" s="189">
        <f t="shared" ref="AL113" si="332">SUM(AL100:AL112)</f>
        <v>0</v>
      </c>
      <c r="AM113" s="189">
        <f t="shared" ref="AM113" si="333">SUM(AM100:AM112)</f>
        <v>0</v>
      </c>
      <c r="AN113" s="189">
        <f t="shared" ref="AN113" si="334">SUM(AN100:AN112)</f>
        <v>61392.10967788539</v>
      </c>
      <c r="AO113" s="189">
        <f t="shared" ref="AO113" si="335">SUM(AO100:AO112)</f>
        <v>0</v>
      </c>
      <c r="AP113" s="189">
        <f t="shared" ref="AP113" si="336">SUM(AP100:AP112)</f>
        <v>427037.45541002852</v>
      </c>
      <c r="AQ113" s="189">
        <f t="shared" ref="AQ113" si="337">SUM(AQ100:AQ112)</f>
        <v>-954.04847500000051</v>
      </c>
      <c r="AR113" s="189">
        <f t="shared" ref="AR113" si="338">SUM(AR100:AR112)</f>
        <v>0</v>
      </c>
      <c r="AS113" s="189">
        <f t="shared" ref="AS113" si="339">SUM(AS100:AS112)</f>
        <v>0</v>
      </c>
      <c r="AT113" s="373">
        <f t="shared" ref="AT113" si="340">SUM(AT100:AT112)</f>
        <v>4417.3429500000002</v>
      </c>
      <c r="AU113" s="73">
        <f t="shared" si="306"/>
        <v>491892.85956291389</v>
      </c>
      <c r="AV113" s="316">
        <f>SUM(AI100:AT112)</f>
        <v>491892.85956291389</v>
      </c>
      <c r="AW113" s="74"/>
      <c r="AX113" s="197" t="s">
        <v>43</v>
      </c>
      <c r="AY113" s="189">
        <f>SUM(AY100:AY112)</f>
        <v>0</v>
      </c>
      <c r="AZ113" s="189">
        <f t="shared" ref="AZ113" si="341">SUM(AZ100:AZ112)</f>
        <v>0</v>
      </c>
      <c r="BA113" s="189">
        <f t="shared" ref="BA113" si="342">SUM(BA100:BA112)</f>
        <v>0</v>
      </c>
      <c r="BB113" s="189">
        <f t="shared" ref="BB113" si="343">SUM(BB100:BB112)</f>
        <v>0</v>
      </c>
      <c r="BC113" s="189">
        <f t="shared" ref="BC113" si="344">SUM(BC100:BC112)</f>
        <v>0</v>
      </c>
      <c r="BD113" s="189">
        <f t="shared" ref="BD113" si="345">SUM(BD100:BD112)</f>
        <v>-3846.56000000003</v>
      </c>
      <c r="BE113" s="189">
        <f t="shared" ref="BE113" si="346">SUM(BE100:BE112)</f>
        <v>0</v>
      </c>
      <c r="BF113" s="189">
        <f t="shared" ref="BF113" si="347">SUM(BF100:BF112)</f>
        <v>10166.071624999971</v>
      </c>
      <c r="BG113" s="189">
        <f t="shared" ref="BG113" si="348">SUM(BG100:BG112)</f>
        <v>-522.89999999999418</v>
      </c>
      <c r="BH113" s="189">
        <f t="shared" ref="BH113" si="349">SUM(BH100:BH112)</f>
        <v>0</v>
      </c>
      <c r="BI113" s="189">
        <f t="shared" ref="BI113" si="350">SUM(BI100:BI112)</f>
        <v>0</v>
      </c>
      <c r="BJ113" s="373">
        <f t="shared" ref="BJ113" si="351">SUM(BJ100:BJ112)</f>
        <v>-390</v>
      </c>
      <c r="BK113" s="73">
        <f t="shared" si="307"/>
        <v>5406.6116249999468</v>
      </c>
      <c r="BL113" s="316">
        <f>SUM(AY100:BJ112)</f>
        <v>5406.6116249999468</v>
      </c>
    </row>
    <row r="114" spans="1:64" ht="21.75" thickBot="1" x14ac:dyDescent="0.3">
      <c r="A114" s="75"/>
      <c r="Q114" s="75"/>
      <c r="AG114" s="75"/>
      <c r="AW114" s="75"/>
    </row>
    <row r="115" spans="1:64" ht="21.75" thickBot="1" x14ac:dyDescent="0.3">
      <c r="A115" s="75"/>
      <c r="B115" s="184" t="s">
        <v>36</v>
      </c>
      <c r="C115" s="185">
        <f t="shared" ref="C115:N115" si="352">C$3</f>
        <v>44197</v>
      </c>
      <c r="D115" s="185">
        <f t="shared" si="352"/>
        <v>44228</v>
      </c>
      <c r="E115" s="185">
        <f t="shared" si="352"/>
        <v>44256</v>
      </c>
      <c r="F115" s="185">
        <f t="shared" si="352"/>
        <v>44287</v>
      </c>
      <c r="G115" s="185">
        <f t="shared" si="352"/>
        <v>44317</v>
      </c>
      <c r="H115" s="185">
        <f t="shared" si="352"/>
        <v>44348</v>
      </c>
      <c r="I115" s="185">
        <f t="shared" si="352"/>
        <v>44378</v>
      </c>
      <c r="J115" s="185">
        <f t="shared" si="352"/>
        <v>44409</v>
      </c>
      <c r="K115" s="185">
        <f t="shared" si="352"/>
        <v>44440</v>
      </c>
      <c r="L115" s="185">
        <f t="shared" si="352"/>
        <v>44470</v>
      </c>
      <c r="M115" s="185">
        <f t="shared" si="352"/>
        <v>44501</v>
      </c>
      <c r="N115" s="185" t="str">
        <f t="shared" si="352"/>
        <v>Dec-21 +</v>
      </c>
      <c r="O115" s="186" t="s">
        <v>34</v>
      </c>
      <c r="Q115" s="75"/>
      <c r="R115" s="184" t="s">
        <v>36</v>
      </c>
      <c r="S115" s="185">
        <f t="shared" ref="S115:AD115" si="353">S$3</f>
        <v>44197</v>
      </c>
      <c r="T115" s="185">
        <f t="shared" si="353"/>
        <v>44228</v>
      </c>
      <c r="U115" s="185">
        <f t="shared" si="353"/>
        <v>44256</v>
      </c>
      <c r="V115" s="185">
        <f t="shared" si="353"/>
        <v>44287</v>
      </c>
      <c r="W115" s="185">
        <f t="shared" si="353"/>
        <v>44317</v>
      </c>
      <c r="X115" s="185">
        <f t="shared" si="353"/>
        <v>44348</v>
      </c>
      <c r="Y115" s="185">
        <f t="shared" si="353"/>
        <v>44378</v>
      </c>
      <c r="Z115" s="185">
        <f t="shared" si="353"/>
        <v>44409</v>
      </c>
      <c r="AA115" s="185">
        <f t="shared" si="353"/>
        <v>44440</v>
      </c>
      <c r="AB115" s="185">
        <f t="shared" si="353"/>
        <v>44470</v>
      </c>
      <c r="AC115" s="185">
        <f t="shared" si="353"/>
        <v>44501</v>
      </c>
      <c r="AD115" s="185" t="str">
        <f t="shared" si="353"/>
        <v>Dec-21 +</v>
      </c>
      <c r="AE115" s="186" t="s">
        <v>34</v>
      </c>
      <c r="AG115" s="75"/>
      <c r="AH115" s="184" t="s">
        <v>36</v>
      </c>
      <c r="AI115" s="185">
        <f t="shared" ref="AI115:AT115" si="354">AI$3</f>
        <v>44197</v>
      </c>
      <c r="AJ115" s="185">
        <f t="shared" si="354"/>
        <v>44228</v>
      </c>
      <c r="AK115" s="185">
        <f t="shared" si="354"/>
        <v>44256</v>
      </c>
      <c r="AL115" s="185">
        <f t="shared" si="354"/>
        <v>44287</v>
      </c>
      <c r="AM115" s="185">
        <f t="shared" si="354"/>
        <v>44317</v>
      </c>
      <c r="AN115" s="185">
        <f t="shared" si="354"/>
        <v>44348</v>
      </c>
      <c r="AO115" s="185">
        <f t="shared" si="354"/>
        <v>44378</v>
      </c>
      <c r="AP115" s="185">
        <f t="shared" si="354"/>
        <v>44409</v>
      </c>
      <c r="AQ115" s="185">
        <f t="shared" si="354"/>
        <v>44440</v>
      </c>
      <c r="AR115" s="185">
        <f t="shared" si="354"/>
        <v>44470</v>
      </c>
      <c r="AS115" s="185">
        <f t="shared" si="354"/>
        <v>44501</v>
      </c>
      <c r="AT115" s="185" t="str">
        <f t="shared" si="354"/>
        <v>Dec-21 +</v>
      </c>
      <c r="AU115" s="186" t="s">
        <v>34</v>
      </c>
      <c r="AW115" s="75"/>
      <c r="AX115" s="184" t="s">
        <v>36</v>
      </c>
      <c r="AY115" s="185">
        <f t="shared" ref="AY115:BJ115" si="355">AY$3</f>
        <v>44197</v>
      </c>
      <c r="AZ115" s="185">
        <f t="shared" si="355"/>
        <v>44228</v>
      </c>
      <c r="BA115" s="185">
        <f t="shared" si="355"/>
        <v>44256</v>
      </c>
      <c r="BB115" s="185">
        <f t="shared" si="355"/>
        <v>44287</v>
      </c>
      <c r="BC115" s="185">
        <f t="shared" si="355"/>
        <v>44317</v>
      </c>
      <c r="BD115" s="185">
        <f t="shared" si="355"/>
        <v>44348</v>
      </c>
      <c r="BE115" s="185">
        <f t="shared" si="355"/>
        <v>44378</v>
      </c>
      <c r="BF115" s="185">
        <f t="shared" si="355"/>
        <v>44409</v>
      </c>
      <c r="BG115" s="185">
        <f t="shared" si="355"/>
        <v>44440</v>
      </c>
      <c r="BH115" s="185">
        <f t="shared" si="355"/>
        <v>44470</v>
      </c>
      <c r="BI115" s="185">
        <f t="shared" si="355"/>
        <v>44501</v>
      </c>
      <c r="BJ115" s="185" t="str">
        <f t="shared" si="355"/>
        <v>Dec-21 +</v>
      </c>
      <c r="BK115" s="186" t="s">
        <v>34</v>
      </c>
    </row>
    <row r="116" spans="1:64" ht="15" customHeight="1" x14ac:dyDescent="0.25">
      <c r="A116" s="530" t="s">
        <v>66</v>
      </c>
      <c r="B116" s="196" t="s">
        <v>64</v>
      </c>
      <c r="C116" s="3">
        <v>0</v>
      </c>
      <c r="D116" s="3">
        <v>0</v>
      </c>
      <c r="E116" s="3">
        <v>0</v>
      </c>
      <c r="F116" s="3">
        <v>0</v>
      </c>
      <c r="G116" s="3">
        <v>0</v>
      </c>
      <c r="H116" s="3">
        <v>0</v>
      </c>
      <c r="I116" s="3">
        <v>0</v>
      </c>
      <c r="J116" s="3">
        <v>0</v>
      </c>
      <c r="K116" s="3">
        <v>0</v>
      </c>
      <c r="L116" s="3">
        <v>0</v>
      </c>
      <c r="M116" s="3">
        <v>0</v>
      </c>
      <c r="N116" s="95">
        <v>0</v>
      </c>
      <c r="O116" s="70">
        <f t="shared" ref="O116:O129" si="356">SUM(C116:N116)</f>
        <v>0</v>
      </c>
      <c r="Q116" s="530" t="s">
        <v>66</v>
      </c>
      <c r="R116" s="196" t="s">
        <v>64</v>
      </c>
      <c r="S116" s="3">
        <v>0</v>
      </c>
      <c r="T116" s="3">
        <v>0</v>
      </c>
      <c r="U116" s="3">
        <v>0</v>
      </c>
      <c r="V116" s="3">
        <v>0</v>
      </c>
      <c r="W116" s="3">
        <v>0</v>
      </c>
      <c r="X116" s="3">
        <v>0</v>
      </c>
      <c r="Y116" s="3">
        <v>0</v>
      </c>
      <c r="Z116" s="3">
        <v>0</v>
      </c>
      <c r="AA116" s="3">
        <v>0</v>
      </c>
      <c r="AB116" s="3">
        <v>0</v>
      </c>
      <c r="AC116" s="3">
        <v>0</v>
      </c>
      <c r="AD116" s="95">
        <v>0</v>
      </c>
      <c r="AE116" s="70">
        <f t="shared" ref="AE116:AE129" si="357">SUM(S116:AD116)</f>
        <v>0</v>
      </c>
      <c r="AG116" s="530" t="s">
        <v>66</v>
      </c>
      <c r="AH116" s="196" t="s">
        <v>64</v>
      </c>
      <c r="AI116" s="3">
        <v>0</v>
      </c>
      <c r="AJ116" s="3">
        <v>0</v>
      </c>
      <c r="AK116" s="3">
        <v>0</v>
      </c>
      <c r="AL116" s="3">
        <v>0</v>
      </c>
      <c r="AM116" s="3">
        <v>0</v>
      </c>
      <c r="AN116" s="3">
        <v>0</v>
      </c>
      <c r="AO116" s="3">
        <v>0</v>
      </c>
      <c r="AP116" s="3">
        <v>0</v>
      </c>
      <c r="AQ116" s="3">
        <v>0</v>
      </c>
      <c r="AR116" s="3">
        <v>0</v>
      </c>
      <c r="AS116" s="3">
        <v>0</v>
      </c>
      <c r="AT116" s="95">
        <v>0</v>
      </c>
      <c r="AU116" s="70">
        <f t="shared" ref="AU116:AU129" si="358">SUM(AI116:AT116)</f>
        <v>0</v>
      </c>
      <c r="AW116" s="530" t="s">
        <v>66</v>
      </c>
      <c r="AX116" s="196" t="s">
        <v>64</v>
      </c>
      <c r="AY116" s="3">
        <v>0</v>
      </c>
      <c r="AZ116" s="3">
        <v>0</v>
      </c>
      <c r="BA116" s="3">
        <v>0</v>
      </c>
      <c r="BB116" s="3">
        <v>0</v>
      </c>
      <c r="BC116" s="3">
        <v>0</v>
      </c>
      <c r="BD116" s="3">
        <v>0</v>
      </c>
      <c r="BE116" s="3">
        <v>0</v>
      </c>
      <c r="BF116" s="3">
        <v>0</v>
      </c>
      <c r="BG116" s="3">
        <v>0</v>
      </c>
      <c r="BH116" s="3">
        <v>0</v>
      </c>
      <c r="BI116" s="3">
        <v>0</v>
      </c>
      <c r="BJ116" s="95">
        <v>0</v>
      </c>
      <c r="BK116" s="70">
        <f t="shared" ref="BK116:BK129" si="359">SUM(AY116:BJ116)</f>
        <v>0</v>
      </c>
    </row>
    <row r="117" spans="1:64" x14ac:dyDescent="0.25">
      <c r="A117" s="531"/>
      <c r="B117" s="196" t="s">
        <v>63</v>
      </c>
      <c r="C117" s="3">
        <v>0</v>
      </c>
      <c r="D117" s="3">
        <v>0</v>
      </c>
      <c r="E117" s="3">
        <v>0</v>
      </c>
      <c r="F117" s="3">
        <v>0</v>
      </c>
      <c r="G117" s="3">
        <v>0</v>
      </c>
      <c r="H117" s="3">
        <v>0</v>
      </c>
      <c r="I117" s="3">
        <v>0</v>
      </c>
      <c r="J117" s="3">
        <v>0</v>
      </c>
      <c r="K117" s="3">
        <v>0</v>
      </c>
      <c r="L117" s="3">
        <v>0</v>
      </c>
      <c r="M117" s="3">
        <v>0</v>
      </c>
      <c r="N117" s="95">
        <v>0</v>
      </c>
      <c r="O117" s="70">
        <f t="shared" si="356"/>
        <v>0</v>
      </c>
      <c r="Q117" s="531"/>
      <c r="R117" s="196" t="s">
        <v>63</v>
      </c>
      <c r="S117" s="3">
        <v>0</v>
      </c>
      <c r="T117" s="3">
        <v>0</v>
      </c>
      <c r="U117" s="3">
        <v>375.989990234375</v>
      </c>
      <c r="V117" s="3">
        <v>0</v>
      </c>
      <c r="W117" s="3">
        <v>0</v>
      </c>
      <c r="X117" s="3">
        <v>0</v>
      </c>
      <c r="Y117" s="3">
        <v>0</v>
      </c>
      <c r="Z117" s="3">
        <v>0</v>
      </c>
      <c r="AA117" s="3">
        <v>0</v>
      </c>
      <c r="AB117" s="3">
        <v>0</v>
      </c>
      <c r="AC117" s="3">
        <v>0</v>
      </c>
      <c r="AD117" s="95">
        <v>0</v>
      </c>
      <c r="AE117" s="70">
        <f t="shared" si="357"/>
        <v>375.989990234375</v>
      </c>
      <c r="AG117" s="531"/>
      <c r="AH117" s="196" t="s">
        <v>63</v>
      </c>
      <c r="AI117" s="3">
        <v>0</v>
      </c>
      <c r="AJ117" s="3">
        <v>0</v>
      </c>
      <c r="AK117" s="3">
        <v>0</v>
      </c>
      <c r="AL117" s="3">
        <v>0</v>
      </c>
      <c r="AM117" s="3">
        <v>0</v>
      </c>
      <c r="AN117" s="3">
        <v>0</v>
      </c>
      <c r="AO117" s="3">
        <v>0</v>
      </c>
      <c r="AP117" s="3">
        <v>0</v>
      </c>
      <c r="AQ117" s="3">
        <v>0</v>
      </c>
      <c r="AR117" s="3">
        <v>0</v>
      </c>
      <c r="AS117" s="3">
        <v>0</v>
      </c>
      <c r="AT117" s="95">
        <v>0</v>
      </c>
      <c r="AU117" s="70">
        <f t="shared" si="358"/>
        <v>0</v>
      </c>
      <c r="AW117" s="531"/>
      <c r="AX117" s="196" t="s">
        <v>63</v>
      </c>
      <c r="AY117" s="3">
        <v>0</v>
      </c>
      <c r="AZ117" s="3">
        <v>0</v>
      </c>
      <c r="BA117" s="3">
        <v>0</v>
      </c>
      <c r="BB117" s="3">
        <v>0</v>
      </c>
      <c r="BC117" s="3">
        <v>0</v>
      </c>
      <c r="BD117" s="3">
        <v>0</v>
      </c>
      <c r="BE117" s="3">
        <v>0</v>
      </c>
      <c r="BF117" s="3">
        <v>0</v>
      </c>
      <c r="BG117" s="3">
        <v>0</v>
      </c>
      <c r="BH117" s="3">
        <v>0</v>
      </c>
      <c r="BI117" s="3">
        <v>0</v>
      </c>
      <c r="BJ117" s="95">
        <v>0</v>
      </c>
      <c r="BK117" s="70">
        <f t="shared" si="359"/>
        <v>0</v>
      </c>
    </row>
    <row r="118" spans="1:64" x14ac:dyDescent="0.25">
      <c r="A118" s="531"/>
      <c r="B118" s="196" t="s">
        <v>62</v>
      </c>
      <c r="C118" s="3">
        <v>0</v>
      </c>
      <c r="D118" s="3">
        <v>0</v>
      </c>
      <c r="E118" s="3">
        <v>0</v>
      </c>
      <c r="F118" s="3">
        <v>0</v>
      </c>
      <c r="G118" s="3">
        <v>0</v>
      </c>
      <c r="H118" s="3">
        <v>0</v>
      </c>
      <c r="I118" s="3">
        <v>0</v>
      </c>
      <c r="J118" s="3">
        <v>0</v>
      </c>
      <c r="K118" s="3">
        <v>0</v>
      </c>
      <c r="L118" s="3">
        <v>0</v>
      </c>
      <c r="M118" s="3">
        <v>0</v>
      </c>
      <c r="N118" s="95">
        <v>0</v>
      </c>
      <c r="O118" s="70">
        <f t="shared" si="356"/>
        <v>0</v>
      </c>
      <c r="Q118" s="531"/>
      <c r="R118" s="196" t="s">
        <v>62</v>
      </c>
      <c r="S118" s="3">
        <v>0</v>
      </c>
      <c r="T118" s="3">
        <v>0</v>
      </c>
      <c r="U118" s="3">
        <v>0</v>
      </c>
      <c r="V118" s="3">
        <v>0</v>
      </c>
      <c r="W118" s="3">
        <v>0</v>
      </c>
      <c r="X118" s="3">
        <v>0</v>
      </c>
      <c r="Y118" s="3">
        <v>0</v>
      </c>
      <c r="Z118" s="3">
        <v>0</v>
      </c>
      <c r="AA118" s="3">
        <v>0</v>
      </c>
      <c r="AB118" s="3">
        <v>0</v>
      </c>
      <c r="AC118" s="3">
        <v>0</v>
      </c>
      <c r="AD118" s="95">
        <v>0</v>
      </c>
      <c r="AE118" s="70">
        <f t="shared" si="357"/>
        <v>0</v>
      </c>
      <c r="AG118" s="531"/>
      <c r="AH118" s="196" t="s">
        <v>62</v>
      </c>
      <c r="AI118" s="3">
        <v>0</v>
      </c>
      <c r="AJ118" s="3">
        <v>0</v>
      </c>
      <c r="AK118" s="3">
        <v>0</v>
      </c>
      <c r="AL118" s="3">
        <v>0</v>
      </c>
      <c r="AM118" s="3">
        <v>0</v>
      </c>
      <c r="AN118" s="3">
        <v>0</v>
      </c>
      <c r="AO118" s="3">
        <v>0</v>
      </c>
      <c r="AP118" s="3">
        <v>0</v>
      </c>
      <c r="AQ118" s="3">
        <v>0</v>
      </c>
      <c r="AR118" s="3">
        <v>0</v>
      </c>
      <c r="AS118" s="3">
        <v>0</v>
      </c>
      <c r="AT118" s="95">
        <v>0</v>
      </c>
      <c r="AU118" s="70">
        <f t="shared" si="358"/>
        <v>0</v>
      </c>
      <c r="AW118" s="531"/>
      <c r="AX118" s="196" t="s">
        <v>62</v>
      </c>
      <c r="AY118" s="3">
        <v>0</v>
      </c>
      <c r="AZ118" s="3">
        <v>0</v>
      </c>
      <c r="BA118" s="3">
        <v>0</v>
      </c>
      <c r="BB118" s="3">
        <v>0</v>
      </c>
      <c r="BC118" s="3">
        <v>0</v>
      </c>
      <c r="BD118" s="3">
        <v>0</v>
      </c>
      <c r="BE118" s="3">
        <v>0</v>
      </c>
      <c r="BF118" s="3">
        <v>0</v>
      </c>
      <c r="BG118" s="3">
        <v>0</v>
      </c>
      <c r="BH118" s="3">
        <v>0</v>
      </c>
      <c r="BI118" s="3">
        <v>0</v>
      </c>
      <c r="BJ118" s="95">
        <v>0</v>
      </c>
      <c r="BK118" s="70">
        <f t="shared" si="359"/>
        <v>0</v>
      </c>
    </row>
    <row r="119" spans="1:64" x14ac:dyDescent="0.25">
      <c r="A119" s="531"/>
      <c r="B119" s="196" t="s">
        <v>61</v>
      </c>
      <c r="C119" s="3">
        <v>0</v>
      </c>
      <c r="D119" s="3">
        <v>0</v>
      </c>
      <c r="E119" s="3">
        <v>0</v>
      </c>
      <c r="F119" s="3">
        <v>0</v>
      </c>
      <c r="G119" s="3">
        <v>0</v>
      </c>
      <c r="H119" s="3">
        <v>0</v>
      </c>
      <c r="I119" s="3">
        <v>0</v>
      </c>
      <c r="J119" s="3">
        <v>0</v>
      </c>
      <c r="K119" s="3">
        <v>0</v>
      </c>
      <c r="L119" s="3">
        <v>0</v>
      </c>
      <c r="M119" s="3">
        <v>0</v>
      </c>
      <c r="N119" s="95">
        <v>0</v>
      </c>
      <c r="O119" s="70">
        <f t="shared" si="356"/>
        <v>0</v>
      </c>
      <c r="Q119" s="531"/>
      <c r="R119" s="196" t="s">
        <v>61</v>
      </c>
      <c r="S119" s="3">
        <v>0</v>
      </c>
      <c r="T119" s="3">
        <v>0</v>
      </c>
      <c r="U119" s="3">
        <v>0</v>
      </c>
      <c r="V119" s="3">
        <v>0</v>
      </c>
      <c r="W119" s="3">
        <v>0</v>
      </c>
      <c r="X119" s="3">
        <v>58033.892578125</v>
      </c>
      <c r="Y119" s="3">
        <v>0</v>
      </c>
      <c r="Z119" s="3">
        <v>0</v>
      </c>
      <c r="AA119" s="3">
        <v>0</v>
      </c>
      <c r="AB119" s="3">
        <v>0</v>
      </c>
      <c r="AC119" s="3">
        <v>0</v>
      </c>
      <c r="AD119" s="95">
        <v>0</v>
      </c>
      <c r="AE119" s="70">
        <f t="shared" si="357"/>
        <v>58033.892578125</v>
      </c>
      <c r="AG119" s="531"/>
      <c r="AH119" s="196" t="s">
        <v>61</v>
      </c>
      <c r="AI119" s="3">
        <v>0</v>
      </c>
      <c r="AJ119" s="3">
        <v>0</v>
      </c>
      <c r="AK119" s="3">
        <v>0</v>
      </c>
      <c r="AL119" s="3">
        <v>0</v>
      </c>
      <c r="AM119" s="3">
        <v>0</v>
      </c>
      <c r="AN119" s="3">
        <v>0</v>
      </c>
      <c r="AO119" s="3">
        <v>0</v>
      </c>
      <c r="AP119" s="3">
        <v>0</v>
      </c>
      <c r="AQ119" s="3">
        <v>0</v>
      </c>
      <c r="AR119" s="3">
        <v>0</v>
      </c>
      <c r="AS119" s="3">
        <v>0</v>
      </c>
      <c r="AT119" s="95">
        <v>0</v>
      </c>
      <c r="AU119" s="70">
        <f t="shared" si="358"/>
        <v>0</v>
      </c>
      <c r="AW119" s="531"/>
      <c r="AX119" s="196" t="s">
        <v>61</v>
      </c>
      <c r="AY119" s="3">
        <v>0</v>
      </c>
      <c r="AZ119" s="3">
        <v>0</v>
      </c>
      <c r="BA119" s="3">
        <v>0</v>
      </c>
      <c r="BB119" s="3">
        <v>0</v>
      </c>
      <c r="BC119" s="3">
        <v>0</v>
      </c>
      <c r="BD119" s="3">
        <v>0</v>
      </c>
      <c r="BE119" s="3">
        <v>0</v>
      </c>
      <c r="BF119" s="3">
        <v>0</v>
      </c>
      <c r="BG119" s="3">
        <v>0</v>
      </c>
      <c r="BH119" s="3">
        <v>0</v>
      </c>
      <c r="BI119" s="3">
        <v>0</v>
      </c>
      <c r="BJ119" s="95">
        <v>0</v>
      </c>
      <c r="BK119" s="70">
        <f t="shared" si="359"/>
        <v>0</v>
      </c>
    </row>
    <row r="120" spans="1:64" x14ac:dyDescent="0.25">
      <c r="A120" s="531"/>
      <c r="B120" s="196" t="s">
        <v>60</v>
      </c>
      <c r="C120" s="3">
        <v>0</v>
      </c>
      <c r="D120" s="3">
        <v>0</v>
      </c>
      <c r="E120" s="3">
        <v>0</v>
      </c>
      <c r="F120" s="3">
        <v>0</v>
      </c>
      <c r="G120" s="3">
        <v>0</v>
      </c>
      <c r="H120" s="3">
        <v>0</v>
      </c>
      <c r="I120" s="3">
        <v>188391.71756744385</v>
      </c>
      <c r="J120" s="3">
        <v>6006.446044921875</v>
      </c>
      <c r="K120" s="3">
        <v>3003.2230224609375</v>
      </c>
      <c r="L120" s="3">
        <v>0</v>
      </c>
      <c r="M120" s="3">
        <v>0</v>
      </c>
      <c r="N120" s="95">
        <v>12109.3017578125</v>
      </c>
      <c r="O120" s="70">
        <f t="shared" si="356"/>
        <v>209510.68839263916</v>
      </c>
      <c r="Q120" s="531"/>
      <c r="R120" s="196" t="s">
        <v>60</v>
      </c>
      <c r="S120" s="3">
        <v>23371.287811279297</v>
      </c>
      <c r="T120" s="3">
        <v>10694.0234375</v>
      </c>
      <c r="U120" s="3">
        <v>0</v>
      </c>
      <c r="V120" s="3">
        <v>0</v>
      </c>
      <c r="W120" s="3">
        <v>0</v>
      </c>
      <c r="X120" s="3">
        <v>0</v>
      </c>
      <c r="Y120" s="3">
        <v>0</v>
      </c>
      <c r="Z120" s="3">
        <v>0</v>
      </c>
      <c r="AA120" s="3">
        <v>0</v>
      </c>
      <c r="AB120" s="3">
        <v>0</v>
      </c>
      <c r="AC120" s="3">
        <v>0</v>
      </c>
      <c r="AD120" s="95">
        <v>0</v>
      </c>
      <c r="AE120" s="70">
        <f t="shared" si="357"/>
        <v>34065.311248779297</v>
      </c>
      <c r="AG120" s="531"/>
      <c r="AH120" s="196" t="s">
        <v>60</v>
      </c>
      <c r="AI120" s="3">
        <v>0</v>
      </c>
      <c r="AJ120" s="3">
        <v>0</v>
      </c>
      <c r="AK120" s="3">
        <v>0</v>
      </c>
      <c r="AL120" s="3">
        <v>0</v>
      </c>
      <c r="AM120" s="3">
        <v>0</v>
      </c>
      <c r="AN120" s="3">
        <v>0</v>
      </c>
      <c r="AO120" s="3">
        <v>0</v>
      </c>
      <c r="AP120" s="3">
        <v>0</v>
      </c>
      <c r="AQ120" s="3">
        <v>0</v>
      </c>
      <c r="AR120" s="3">
        <v>0</v>
      </c>
      <c r="AS120" s="3">
        <v>0</v>
      </c>
      <c r="AT120" s="95">
        <v>0</v>
      </c>
      <c r="AU120" s="70">
        <f t="shared" si="358"/>
        <v>0</v>
      </c>
      <c r="AW120" s="531"/>
      <c r="AX120" s="196" t="s">
        <v>60</v>
      </c>
      <c r="AY120" s="3">
        <v>0</v>
      </c>
      <c r="AZ120" s="3">
        <v>0</v>
      </c>
      <c r="BA120" s="3">
        <v>0</v>
      </c>
      <c r="BB120" s="3">
        <v>0</v>
      </c>
      <c r="BC120" s="3">
        <v>0</v>
      </c>
      <c r="BD120" s="3">
        <v>0</v>
      </c>
      <c r="BE120" s="3">
        <v>0</v>
      </c>
      <c r="BF120" s="3">
        <v>0</v>
      </c>
      <c r="BG120" s="3">
        <v>0</v>
      </c>
      <c r="BH120" s="3">
        <v>0</v>
      </c>
      <c r="BI120" s="3">
        <v>0</v>
      </c>
      <c r="BJ120" s="95">
        <v>0</v>
      </c>
      <c r="BK120" s="70">
        <f t="shared" si="359"/>
        <v>0</v>
      </c>
    </row>
    <row r="121" spans="1:64" x14ac:dyDescent="0.25">
      <c r="A121" s="531"/>
      <c r="B121" s="196" t="s">
        <v>59</v>
      </c>
      <c r="C121" s="3">
        <v>0</v>
      </c>
      <c r="D121" s="3">
        <v>0</v>
      </c>
      <c r="E121" s="3">
        <v>0</v>
      </c>
      <c r="F121" s="3">
        <v>0</v>
      </c>
      <c r="G121" s="3">
        <v>0</v>
      </c>
      <c r="H121" s="3">
        <v>0</v>
      </c>
      <c r="I121" s="3">
        <v>0</v>
      </c>
      <c r="J121" s="3">
        <v>0</v>
      </c>
      <c r="K121" s="3">
        <v>0</v>
      </c>
      <c r="L121" s="3">
        <v>0</v>
      </c>
      <c r="M121" s="3">
        <v>0</v>
      </c>
      <c r="N121" s="95">
        <v>0</v>
      </c>
      <c r="O121" s="70">
        <f t="shared" si="356"/>
        <v>0</v>
      </c>
      <c r="Q121" s="531"/>
      <c r="R121" s="196" t="s">
        <v>59</v>
      </c>
      <c r="S121" s="3">
        <v>0</v>
      </c>
      <c r="T121" s="3">
        <v>0</v>
      </c>
      <c r="U121" s="3">
        <v>0</v>
      </c>
      <c r="V121" s="3">
        <v>0</v>
      </c>
      <c r="W121" s="3">
        <v>0</v>
      </c>
      <c r="X121" s="3">
        <v>0</v>
      </c>
      <c r="Y121" s="3">
        <v>0</v>
      </c>
      <c r="Z121" s="3">
        <v>0</v>
      </c>
      <c r="AA121" s="3">
        <v>0</v>
      </c>
      <c r="AB121" s="3">
        <v>0</v>
      </c>
      <c r="AC121" s="3">
        <v>0</v>
      </c>
      <c r="AD121" s="95">
        <v>0</v>
      </c>
      <c r="AE121" s="70">
        <f t="shared" si="357"/>
        <v>0</v>
      </c>
      <c r="AG121" s="531"/>
      <c r="AH121" s="196" t="s">
        <v>59</v>
      </c>
      <c r="AI121" s="3">
        <v>0</v>
      </c>
      <c r="AJ121" s="3">
        <v>0</v>
      </c>
      <c r="AK121" s="3">
        <v>0</v>
      </c>
      <c r="AL121" s="3">
        <v>0</v>
      </c>
      <c r="AM121" s="3">
        <v>0</v>
      </c>
      <c r="AN121" s="3">
        <v>0</v>
      </c>
      <c r="AO121" s="3">
        <v>0</v>
      </c>
      <c r="AP121" s="3">
        <v>0</v>
      </c>
      <c r="AQ121" s="3">
        <v>0</v>
      </c>
      <c r="AR121" s="3">
        <v>0</v>
      </c>
      <c r="AS121" s="3">
        <v>0</v>
      </c>
      <c r="AT121" s="95">
        <v>0</v>
      </c>
      <c r="AU121" s="70">
        <f t="shared" si="358"/>
        <v>0</v>
      </c>
      <c r="AW121" s="531"/>
      <c r="AX121" s="196" t="s">
        <v>59</v>
      </c>
      <c r="AY121" s="3">
        <v>0</v>
      </c>
      <c r="AZ121" s="3">
        <v>0</v>
      </c>
      <c r="BA121" s="3">
        <v>0</v>
      </c>
      <c r="BB121" s="3">
        <v>0</v>
      </c>
      <c r="BC121" s="3">
        <v>0</v>
      </c>
      <c r="BD121" s="3">
        <v>0</v>
      </c>
      <c r="BE121" s="3">
        <v>0</v>
      </c>
      <c r="BF121" s="3">
        <v>0</v>
      </c>
      <c r="BG121" s="3">
        <v>0</v>
      </c>
      <c r="BH121" s="3">
        <v>0</v>
      </c>
      <c r="BI121" s="3">
        <v>0</v>
      </c>
      <c r="BJ121" s="95">
        <v>0</v>
      </c>
      <c r="BK121" s="70">
        <f t="shared" si="359"/>
        <v>0</v>
      </c>
    </row>
    <row r="122" spans="1:64" x14ac:dyDescent="0.25">
      <c r="A122" s="531"/>
      <c r="B122" s="196" t="s">
        <v>58</v>
      </c>
      <c r="C122" s="3">
        <v>0</v>
      </c>
      <c r="D122" s="3">
        <v>0</v>
      </c>
      <c r="E122" s="3">
        <v>0</v>
      </c>
      <c r="F122" s="3">
        <v>0</v>
      </c>
      <c r="G122" s="3">
        <v>0</v>
      </c>
      <c r="H122" s="3">
        <v>0</v>
      </c>
      <c r="I122" s="3">
        <v>0</v>
      </c>
      <c r="J122" s="3">
        <v>0</v>
      </c>
      <c r="K122" s="3">
        <v>0</v>
      </c>
      <c r="L122" s="3">
        <v>2188.6162109375</v>
      </c>
      <c r="M122" s="3">
        <v>0</v>
      </c>
      <c r="N122" s="95">
        <v>0</v>
      </c>
      <c r="O122" s="70">
        <f t="shared" si="356"/>
        <v>2188.6162109375</v>
      </c>
      <c r="Q122" s="531"/>
      <c r="R122" s="196" t="s">
        <v>58</v>
      </c>
      <c r="S122" s="3">
        <v>0</v>
      </c>
      <c r="T122" s="3">
        <v>0</v>
      </c>
      <c r="U122" s="3">
        <v>0</v>
      </c>
      <c r="V122" s="3">
        <v>0</v>
      </c>
      <c r="W122" s="3">
        <v>0</v>
      </c>
      <c r="X122" s="3">
        <v>0</v>
      </c>
      <c r="Y122" s="3">
        <v>0</v>
      </c>
      <c r="Z122" s="3">
        <v>0</v>
      </c>
      <c r="AA122" s="3">
        <v>0</v>
      </c>
      <c r="AB122" s="3">
        <v>0</v>
      </c>
      <c r="AC122" s="3">
        <v>0</v>
      </c>
      <c r="AD122" s="95">
        <v>0</v>
      </c>
      <c r="AE122" s="70">
        <f t="shared" si="357"/>
        <v>0</v>
      </c>
      <c r="AG122" s="531"/>
      <c r="AH122" s="196" t="s">
        <v>58</v>
      </c>
      <c r="AI122" s="3">
        <v>0</v>
      </c>
      <c r="AJ122" s="3">
        <v>0</v>
      </c>
      <c r="AK122" s="3">
        <v>0</v>
      </c>
      <c r="AL122" s="3">
        <v>0</v>
      </c>
      <c r="AM122" s="3">
        <v>0</v>
      </c>
      <c r="AN122" s="3">
        <v>0</v>
      </c>
      <c r="AO122" s="3">
        <v>0</v>
      </c>
      <c r="AP122" s="3">
        <v>0</v>
      </c>
      <c r="AQ122" s="3">
        <v>0</v>
      </c>
      <c r="AR122" s="3">
        <v>0</v>
      </c>
      <c r="AS122" s="3">
        <v>0</v>
      </c>
      <c r="AT122" s="95">
        <v>0</v>
      </c>
      <c r="AU122" s="70">
        <f t="shared" si="358"/>
        <v>0</v>
      </c>
      <c r="AW122" s="531"/>
      <c r="AX122" s="196" t="s">
        <v>58</v>
      </c>
      <c r="AY122" s="3">
        <v>0</v>
      </c>
      <c r="AZ122" s="3">
        <v>0</v>
      </c>
      <c r="BA122" s="3">
        <v>0</v>
      </c>
      <c r="BB122" s="3">
        <v>0</v>
      </c>
      <c r="BC122" s="3">
        <v>0</v>
      </c>
      <c r="BD122" s="3">
        <v>0</v>
      </c>
      <c r="BE122" s="3">
        <v>0</v>
      </c>
      <c r="BF122" s="3">
        <v>0</v>
      </c>
      <c r="BG122" s="3">
        <v>0</v>
      </c>
      <c r="BH122" s="3">
        <v>0</v>
      </c>
      <c r="BI122" s="3">
        <v>0</v>
      </c>
      <c r="BJ122" s="95">
        <v>0</v>
      </c>
      <c r="BK122" s="70">
        <f t="shared" si="359"/>
        <v>0</v>
      </c>
    </row>
    <row r="123" spans="1:64" x14ac:dyDescent="0.25">
      <c r="A123" s="531"/>
      <c r="B123" s="196" t="s">
        <v>57</v>
      </c>
      <c r="C123" s="3">
        <v>50344.794738769531</v>
      </c>
      <c r="D123" s="3">
        <v>0</v>
      </c>
      <c r="E123" s="3">
        <v>0</v>
      </c>
      <c r="F123" s="3">
        <v>0</v>
      </c>
      <c r="G123" s="3">
        <v>0</v>
      </c>
      <c r="H123" s="3">
        <v>36053.286437988281</v>
      </c>
      <c r="I123" s="3">
        <v>51792.490158081055</v>
      </c>
      <c r="J123" s="3">
        <v>754.56085205078125</v>
      </c>
      <c r="K123" s="3">
        <v>36828.587173461914</v>
      </c>
      <c r="L123" s="3">
        <v>0</v>
      </c>
      <c r="M123" s="3">
        <v>0</v>
      </c>
      <c r="N123" s="95">
        <v>41773.53515625</v>
      </c>
      <c r="O123" s="70">
        <f t="shared" si="356"/>
        <v>217547.25451660156</v>
      </c>
      <c r="Q123" s="531"/>
      <c r="R123" s="196" t="s">
        <v>57</v>
      </c>
      <c r="S123" s="3">
        <v>97151.001754760742</v>
      </c>
      <c r="T123" s="3">
        <v>121785.41333007813</v>
      </c>
      <c r="U123" s="3">
        <v>0</v>
      </c>
      <c r="V123" s="3">
        <v>0</v>
      </c>
      <c r="W123" s="3">
        <v>0</v>
      </c>
      <c r="X123" s="3">
        <v>155900.24841308594</v>
      </c>
      <c r="Y123" s="3">
        <v>0</v>
      </c>
      <c r="Z123" s="3">
        <v>0</v>
      </c>
      <c r="AA123" s="3">
        <v>0</v>
      </c>
      <c r="AB123" s="3">
        <v>0</v>
      </c>
      <c r="AC123" s="3">
        <v>0</v>
      </c>
      <c r="AD123" s="95">
        <v>0</v>
      </c>
      <c r="AE123" s="70">
        <f t="shared" si="357"/>
        <v>374836.6634979248</v>
      </c>
      <c r="AG123" s="531"/>
      <c r="AH123" s="196" t="s">
        <v>57</v>
      </c>
      <c r="AI123" s="3">
        <v>0</v>
      </c>
      <c r="AJ123" s="3">
        <v>0</v>
      </c>
      <c r="AK123" s="3">
        <v>0</v>
      </c>
      <c r="AL123" s="3">
        <v>0</v>
      </c>
      <c r="AM123" s="3">
        <v>0</v>
      </c>
      <c r="AN123" s="3">
        <v>0</v>
      </c>
      <c r="AO123" s="3">
        <v>0</v>
      </c>
      <c r="AP123" s="3">
        <v>0</v>
      </c>
      <c r="AQ123" s="3">
        <v>0</v>
      </c>
      <c r="AR123" s="3">
        <v>0</v>
      </c>
      <c r="AS123" s="3">
        <v>0</v>
      </c>
      <c r="AT123" s="95">
        <v>0</v>
      </c>
      <c r="AU123" s="70">
        <f t="shared" si="358"/>
        <v>0</v>
      </c>
      <c r="AW123" s="531"/>
      <c r="AX123" s="196" t="s">
        <v>57</v>
      </c>
      <c r="AY123" s="3">
        <v>0</v>
      </c>
      <c r="AZ123" s="3">
        <v>0</v>
      </c>
      <c r="BA123" s="3">
        <v>0</v>
      </c>
      <c r="BB123" s="3">
        <v>0</v>
      </c>
      <c r="BC123" s="3">
        <v>0</v>
      </c>
      <c r="BD123" s="3">
        <v>0</v>
      </c>
      <c r="BE123" s="3">
        <v>0</v>
      </c>
      <c r="BF123" s="3">
        <v>0</v>
      </c>
      <c r="BG123" s="3">
        <v>0</v>
      </c>
      <c r="BH123" s="3">
        <v>0</v>
      </c>
      <c r="BI123" s="3">
        <v>0</v>
      </c>
      <c r="BJ123" s="95">
        <v>0</v>
      </c>
      <c r="BK123" s="70">
        <f t="shared" si="359"/>
        <v>0</v>
      </c>
    </row>
    <row r="124" spans="1:64" x14ac:dyDescent="0.25">
      <c r="A124" s="531"/>
      <c r="B124" s="196" t="s">
        <v>56</v>
      </c>
      <c r="C124" s="3">
        <v>0</v>
      </c>
      <c r="D124" s="3">
        <v>0</v>
      </c>
      <c r="E124" s="3">
        <v>0</v>
      </c>
      <c r="F124" s="3">
        <v>0</v>
      </c>
      <c r="G124" s="3">
        <v>0</v>
      </c>
      <c r="H124" s="3">
        <v>0</v>
      </c>
      <c r="I124" s="3">
        <v>0</v>
      </c>
      <c r="J124" s="3">
        <v>0</v>
      </c>
      <c r="K124" s="3">
        <v>0</v>
      </c>
      <c r="L124" s="3">
        <v>0</v>
      </c>
      <c r="M124" s="3">
        <v>0</v>
      </c>
      <c r="N124" s="95">
        <v>0</v>
      </c>
      <c r="O124" s="70">
        <f t="shared" si="356"/>
        <v>0</v>
      </c>
      <c r="Q124" s="531"/>
      <c r="R124" s="196" t="s">
        <v>56</v>
      </c>
      <c r="S124" s="3">
        <v>0</v>
      </c>
      <c r="T124" s="3">
        <v>0</v>
      </c>
      <c r="U124" s="3">
        <v>0</v>
      </c>
      <c r="V124" s="3">
        <v>0</v>
      </c>
      <c r="W124" s="3">
        <v>0</v>
      </c>
      <c r="X124" s="3">
        <v>0</v>
      </c>
      <c r="Y124" s="3">
        <v>0</v>
      </c>
      <c r="Z124" s="3">
        <v>0</v>
      </c>
      <c r="AA124" s="3">
        <v>0</v>
      </c>
      <c r="AB124" s="3">
        <v>0</v>
      </c>
      <c r="AC124" s="3">
        <v>0</v>
      </c>
      <c r="AD124" s="95">
        <v>0</v>
      </c>
      <c r="AE124" s="70">
        <f t="shared" si="357"/>
        <v>0</v>
      </c>
      <c r="AG124" s="531"/>
      <c r="AH124" s="196" t="s">
        <v>56</v>
      </c>
      <c r="AI124" s="3">
        <v>0</v>
      </c>
      <c r="AJ124" s="3">
        <v>0</v>
      </c>
      <c r="AK124" s="3">
        <v>0</v>
      </c>
      <c r="AL124" s="3">
        <v>0</v>
      </c>
      <c r="AM124" s="3">
        <v>0</v>
      </c>
      <c r="AN124" s="3">
        <v>0</v>
      </c>
      <c r="AO124" s="3">
        <v>0</v>
      </c>
      <c r="AP124" s="3">
        <v>0</v>
      </c>
      <c r="AQ124" s="3">
        <v>0</v>
      </c>
      <c r="AR124" s="3">
        <v>0</v>
      </c>
      <c r="AS124" s="3">
        <v>0</v>
      </c>
      <c r="AT124" s="95">
        <v>0</v>
      </c>
      <c r="AU124" s="70">
        <f t="shared" si="358"/>
        <v>0</v>
      </c>
      <c r="AW124" s="531"/>
      <c r="AX124" s="196" t="s">
        <v>56</v>
      </c>
      <c r="AY124" s="3">
        <v>0</v>
      </c>
      <c r="AZ124" s="3">
        <v>0</v>
      </c>
      <c r="BA124" s="3">
        <v>0</v>
      </c>
      <c r="BB124" s="3">
        <v>0</v>
      </c>
      <c r="BC124" s="3">
        <v>0</v>
      </c>
      <c r="BD124" s="3">
        <v>0</v>
      </c>
      <c r="BE124" s="3">
        <v>0</v>
      </c>
      <c r="BF124" s="3">
        <v>0</v>
      </c>
      <c r="BG124" s="3">
        <v>0</v>
      </c>
      <c r="BH124" s="3">
        <v>0</v>
      </c>
      <c r="BI124" s="3">
        <v>0</v>
      </c>
      <c r="BJ124" s="95">
        <v>0</v>
      </c>
      <c r="BK124" s="70">
        <f t="shared" si="359"/>
        <v>0</v>
      </c>
    </row>
    <row r="125" spans="1:64" x14ac:dyDescent="0.25">
      <c r="A125" s="531"/>
      <c r="B125" s="196" t="s">
        <v>55</v>
      </c>
      <c r="C125" s="3">
        <v>4367.5001220703125</v>
      </c>
      <c r="D125" s="3">
        <v>0</v>
      </c>
      <c r="E125" s="3">
        <v>0</v>
      </c>
      <c r="F125" s="3">
        <v>0</v>
      </c>
      <c r="G125" s="3">
        <v>0</v>
      </c>
      <c r="H125" s="3">
        <v>0</v>
      </c>
      <c r="I125" s="3">
        <v>0</v>
      </c>
      <c r="J125" s="3">
        <v>0</v>
      </c>
      <c r="K125" s="3">
        <v>5823.33349609375</v>
      </c>
      <c r="L125" s="3">
        <v>0</v>
      </c>
      <c r="M125" s="3">
        <v>0</v>
      </c>
      <c r="N125" s="95">
        <v>2911.666748046875</v>
      </c>
      <c r="O125" s="70">
        <f t="shared" si="356"/>
        <v>13102.500366210938</v>
      </c>
      <c r="Q125" s="531"/>
      <c r="R125" s="196" t="s">
        <v>55</v>
      </c>
      <c r="S125" s="3">
        <v>0</v>
      </c>
      <c r="T125" s="3">
        <v>0</v>
      </c>
      <c r="U125" s="3">
        <v>0</v>
      </c>
      <c r="V125" s="3">
        <v>0</v>
      </c>
      <c r="W125" s="3">
        <v>0</v>
      </c>
      <c r="X125" s="3">
        <v>0</v>
      </c>
      <c r="Y125" s="3">
        <v>0</v>
      </c>
      <c r="Z125" s="3">
        <v>0</v>
      </c>
      <c r="AA125" s="3">
        <v>0</v>
      </c>
      <c r="AB125" s="3">
        <v>0</v>
      </c>
      <c r="AC125" s="3">
        <v>0</v>
      </c>
      <c r="AD125" s="95">
        <v>0</v>
      </c>
      <c r="AE125" s="70">
        <f t="shared" si="357"/>
        <v>0</v>
      </c>
      <c r="AG125" s="531"/>
      <c r="AH125" s="196" t="s">
        <v>55</v>
      </c>
      <c r="AI125" s="3">
        <v>0</v>
      </c>
      <c r="AJ125" s="3">
        <v>0</v>
      </c>
      <c r="AK125" s="3">
        <v>0</v>
      </c>
      <c r="AL125" s="3">
        <v>0</v>
      </c>
      <c r="AM125" s="3">
        <v>0</v>
      </c>
      <c r="AN125" s="3">
        <v>0</v>
      </c>
      <c r="AO125" s="3">
        <v>0</v>
      </c>
      <c r="AP125" s="3">
        <v>0</v>
      </c>
      <c r="AQ125" s="3">
        <v>0</v>
      </c>
      <c r="AR125" s="3">
        <v>0</v>
      </c>
      <c r="AS125" s="3">
        <v>0</v>
      </c>
      <c r="AT125" s="95">
        <v>0</v>
      </c>
      <c r="AU125" s="70">
        <f t="shared" si="358"/>
        <v>0</v>
      </c>
      <c r="AW125" s="531"/>
      <c r="AX125" s="196" t="s">
        <v>55</v>
      </c>
      <c r="AY125" s="3">
        <v>0</v>
      </c>
      <c r="AZ125" s="3">
        <v>0</v>
      </c>
      <c r="BA125" s="3">
        <v>0</v>
      </c>
      <c r="BB125" s="3">
        <v>0</v>
      </c>
      <c r="BC125" s="3">
        <v>0</v>
      </c>
      <c r="BD125" s="3">
        <v>0</v>
      </c>
      <c r="BE125" s="3">
        <v>0</v>
      </c>
      <c r="BF125" s="3">
        <v>0</v>
      </c>
      <c r="BG125" s="3">
        <v>0</v>
      </c>
      <c r="BH125" s="3">
        <v>0</v>
      </c>
      <c r="BI125" s="3">
        <v>0</v>
      </c>
      <c r="BJ125" s="95">
        <v>0</v>
      </c>
      <c r="BK125" s="70">
        <f t="shared" si="359"/>
        <v>0</v>
      </c>
    </row>
    <row r="126" spans="1:64" x14ac:dyDescent="0.25">
      <c r="A126" s="531"/>
      <c r="B126" s="196" t="s">
        <v>54</v>
      </c>
      <c r="C126" s="3">
        <v>0</v>
      </c>
      <c r="D126" s="3">
        <v>0</v>
      </c>
      <c r="E126" s="3">
        <v>0</v>
      </c>
      <c r="F126" s="3">
        <v>0</v>
      </c>
      <c r="G126" s="3">
        <v>0</v>
      </c>
      <c r="H126" s="3">
        <v>0</v>
      </c>
      <c r="I126" s="3">
        <v>0</v>
      </c>
      <c r="J126" s="3">
        <v>0</v>
      </c>
      <c r="K126" s="3">
        <v>0</v>
      </c>
      <c r="L126" s="3">
        <v>0</v>
      </c>
      <c r="M126" s="3">
        <v>0</v>
      </c>
      <c r="N126" s="95">
        <v>0</v>
      </c>
      <c r="O126" s="70">
        <f t="shared" si="356"/>
        <v>0</v>
      </c>
      <c r="Q126" s="531"/>
      <c r="R126" s="196" t="s">
        <v>54</v>
      </c>
      <c r="S126" s="3">
        <v>0</v>
      </c>
      <c r="T126" s="3">
        <v>0</v>
      </c>
      <c r="U126" s="3">
        <v>0</v>
      </c>
      <c r="V126" s="3">
        <v>0</v>
      </c>
      <c r="W126" s="3">
        <v>0</v>
      </c>
      <c r="X126" s="3">
        <v>0</v>
      </c>
      <c r="Y126" s="3">
        <v>0</v>
      </c>
      <c r="Z126" s="3">
        <v>0</v>
      </c>
      <c r="AA126" s="3">
        <v>0</v>
      </c>
      <c r="AB126" s="3">
        <v>0</v>
      </c>
      <c r="AC126" s="3">
        <v>0</v>
      </c>
      <c r="AD126" s="95">
        <v>0</v>
      </c>
      <c r="AE126" s="70">
        <f t="shared" si="357"/>
        <v>0</v>
      </c>
      <c r="AG126" s="531"/>
      <c r="AH126" s="196" t="s">
        <v>54</v>
      </c>
      <c r="AI126" s="3">
        <v>0</v>
      </c>
      <c r="AJ126" s="3">
        <v>0</v>
      </c>
      <c r="AK126" s="3">
        <v>0</v>
      </c>
      <c r="AL126" s="3">
        <v>0</v>
      </c>
      <c r="AM126" s="3">
        <v>0</v>
      </c>
      <c r="AN126" s="3">
        <v>0</v>
      </c>
      <c r="AO126" s="3">
        <v>0</v>
      </c>
      <c r="AP126" s="3">
        <v>0</v>
      </c>
      <c r="AQ126" s="3">
        <v>0</v>
      </c>
      <c r="AR126" s="3">
        <v>0</v>
      </c>
      <c r="AS126" s="3">
        <v>0</v>
      </c>
      <c r="AT126" s="95">
        <v>0</v>
      </c>
      <c r="AU126" s="70">
        <f t="shared" si="358"/>
        <v>0</v>
      </c>
      <c r="AW126" s="531"/>
      <c r="AX126" s="196" t="s">
        <v>54</v>
      </c>
      <c r="AY126" s="3">
        <v>0</v>
      </c>
      <c r="AZ126" s="3">
        <v>0</v>
      </c>
      <c r="BA126" s="3">
        <v>0</v>
      </c>
      <c r="BB126" s="3">
        <v>0</v>
      </c>
      <c r="BC126" s="3">
        <v>0</v>
      </c>
      <c r="BD126" s="3">
        <v>0</v>
      </c>
      <c r="BE126" s="3">
        <v>0</v>
      </c>
      <c r="BF126" s="3">
        <v>0</v>
      </c>
      <c r="BG126" s="3">
        <v>0</v>
      </c>
      <c r="BH126" s="3">
        <v>0</v>
      </c>
      <c r="BI126" s="3">
        <v>0</v>
      </c>
      <c r="BJ126" s="95">
        <v>0</v>
      </c>
      <c r="BK126" s="70">
        <f t="shared" si="359"/>
        <v>0</v>
      </c>
    </row>
    <row r="127" spans="1:64" x14ac:dyDescent="0.25">
      <c r="A127" s="531"/>
      <c r="B127" s="196" t="s">
        <v>53</v>
      </c>
      <c r="C127" s="3">
        <v>0</v>
      </c>
      <c r="D127" s="3">
        <v>0</v>
      </c>
      <c r="E127" s="3">
        <v>0</v>
      </c>
      <c r="F127" s="3">
        <v>0</v>
      </c>
      <c r="G127" s="3">
        <v>0</v>
      </c>
      <c r="H127" s="3">
        <v>0</v>
      </c>
      <c r="I127" s="3">
        <v>0</v>
      </c>
      <c r="J127" s="3">
        <v>0</v>
      </c>
      <c r="K127" s="3">
        <v>0</v>
      </c>
      <c r="L127" s="3">
        <v>0</v>
      </c>
      <c r="M127" s="3">
        <v>0</v>
      </c>
      <c r="N127" s="95">
        <v>0</v>
      </c>
      <c r="O127" s="70">
        <f t="shared" si="356"/>
        <v>0</v>
      </c>
      <c r="Q127" s="531"/>
      <c r="R127" s="196" t="s">
        <v>53</v>
      </c>
      <c r="S127" s="3">
        <v>0</v>
      </c>
      <c r="T127" s="3">
        <v>0</v>
      </c>
      <c r="U127" s="3">
        <v>0</v>
      </c>
      <c r="V127" s="3">
        <v>0</v>
      </c>
      <c r="W127" s="3">
        <v>0</v>
      </c>
      <c r="X127" s="3">
        <v>0</v>
      </c>
      <c r="Y127" s="3">
        <v>0</v>
      </c>
      <c r="Z127" s="3">
        <v>0</v>
      </c>
      <c r="AA127" s="3">
        <v>0</v>
      </c>
      <c r="AB127" s="3">
        <v>0</v>
      </c>
      <c r="AC127" s="3">
        <v>0</v>
      </c>
      <c r="AD127" s="95">
        <v>0</v>
      </c>
      <c r="AE127" s="70">
        <f t="shared" si="357"/>
        <v>0</v>
      </c>
      <c r="AG127" s="531"/>
      <c r="AH127" s="196" t="s">
        <v>53</v>
      </c>
      <c r="AI127" s="3">
        <v>0</v>
      </c>
      <c r="AJ127" s="3">
        <v>0</v>
      </c>
      <c r="AK127" s="3">
        <v>0</v>
      </c>
      <c r="AL127" s="3">
        <v>0</v>
      </c>
      <c r="AM127" s="3">
        <v>0</v>
      </c>
      <c r="AN127" s="3">
        <v>0</v>
      </c>
      <c r="AO127" s="3">
        <v>0</v>
      </c>
      <c r="AP127" s="3">
        <v>0</v>
      </c>
      <c r="AQ127" s="3">
        <v>0</v>
      </c>
      <c r="AR127" s="3">
        <v>0</v>
      </c>
      <c r="AS127" s="3">
        <v>0</v>
      </c>
      <c r="AT127" s="95">
        <v>0</v>
      </c>
      <c r="AU127" s="70">
        <f t="shared" si="358"/>
        <v>0</v>
      </c>
      <c r="AW127" s="531"/>
      <c r="AX127" s="196" t="s">
        <v>53</v>
      </c>
      <c r="AY127" s="3">
        <v>0</v>
      </c>
      <c r="AZ127" s="3">
        <v>0</v>
      </c>
      <c r="BA127" s="3">
        <v>0</v>
      </c>
      <c r="BB127" s="3">
        <v>0</v>
      </c>
      <c r="BC127" s="3">
        <v>0</v>
      </c>
      <c r="BD127" s="3">
        <v>0</v>
      </c>
      <c r="BE127" s="3">
        <v>0</v>
      </c>
      <c r="BF127" s="3">
        <v>0</v>
      </c>
      <c r="BG127" s="3">
        <v>0</v>
      </c>
      <c r="BH127" s="3">
        <v>0</v>
      </c>
      <c r="BI127" s="3">
        <v>0</v>
      </c>
      <c r="BJ127" s="95">
        <v>0</v>
      </c>
      <c r="BK127" s="70">
        <f t="shared" si="359"/>
        <v>0</v>
      </c>
    </row>
    <row r="128" spans="1:64" ht="15.75" thickBot="1" x14ac:dyDescent="0.3">
      <c r="A128" s="532"/>
      <c r="B128" s="196" t="s">
        <v>52</v>
      </c>
      <c r="C128" s="3">
        <v>0</v>
      </c>
      <c r="D128" s="3">
        <v>0</v>
      </c>
      <c r="E128" s="3">
        <v>0</v>
      </c>
      <c r="F128" s="3">
        <v>0</v>
      </c>
      <c r="G128" s="3">
        <v>0</v>
      </c>
      <c r="H128" s="3">
        <v>0</v>
      </c>
      <c r="I128" s="3">
        <v>0</v>
      </c>
      <c r="J128" s="3">
        <v>0</v>
      </c>
      <c r="K128" s="3">
        <v>0</v>
      </c>
      <c r="L128" s="3">
        <v>0</v>
      </c>
      <c r="M128" s="3">
        <v>0</v>
      </c>
      <c r="N128" s="95">
        <v>0</v>
      </c>
      <c r="O128" s="70">
        <f t="shared" si="356"/>
        <v>0</v>
      </c>
      <c r="Q128" s="532"/>
      <c r="R128" s="196" t="s">
        <v>52</v>
      </c>
      <c r="S128" s="3">
        <v>0</v>
      </c>
      <c r="T128" s="3">
        <v>0</v>
      </c>
      <c r="U128" s="3">
        <v>0</v>
      </c>
      <c r="V128" s="3">
        <v>0</v>
      </c>
      <c r="W128" s="3">
        <v>0</v>
      </c>
      <c r="X128" s="3">
        <v>0</v>
      </c>
      <c r="Y128" s="3">
        <v>0</v>
      </c>
      <c r="Z128" s="3">
        <v>0</v>
      </c>
      <c r="AA128" s="3">
        <v>0</v>
      </c>
      <c r="AB128" s="3">
        <v>0</v>
      </c>
      <c r="AC128" s="3">
        <v>0</v>
      </c>
      <c r="AD128" s="95">
        <v>0</v>
      </c>
      <c r="AE128" s="70">
        <f t="shared" si="357"/>
        <v>0</v>
      </c>
      <c r="AG128" s="532"/>
      <c r="AH128" s="196" t="s">
        <v>52</v>
      </c>
      <c r="AI128" s="3">
        <v>0</v>
      </c>
      <c r="AJ128" s="3">
        <v>0</v>
      </c>
      <c r="AK128" s="3">
        <v>0</v>
      </c>
      <c r="AL128" s="3">
        <v>0</v>
      </c>
      <c r="AM128" s="3">
        <v>0</v>
      </c>
      <c r="AN128" s="3">
        <v>0</v>
      </c>
      <c r="AO128" s="3">
        <v>0</v>
      </c>
      <c r="AP128" s="3">
        <v>0</v>
      </c>
      <c r="AQ128" s="3">
        <v>0</v>
      </c>
      <c r="AR128" s="3">
        <v>0</v>
      </c>
      <c r="AS128" s="3">
        <v>0</v>
      </c>
      <c r="AT128" s="95">
        <v>0</v>
      </c>
      <c r="AU128" s="70">
        <f t="shared" si="358"/>
        <v>0</v>
      </c>
      <c r="AW128" s="532"/>
      <c r="AX128" s="196" t="s">
        <v>52</v>
      </c>
      <c r="AY128" s="3">
        <v>0</v>
      </c>
      <c r="AZ128" s="3">
        <v>0</v>
      </c>
      <c r="BA128" s="3">
        <v>0</v>
      </c>
      <c r="BB128" s="3">
        <v>0</v>
      </c>
      <c r="BC128" s="3">
        <v>0</v>
      </c>
      <c r="BD128" s="3">
        <v>0</v>
      </c>
      <c r="BE128" s="3">
        <v>0</v>
      </c>
      <c r="BF128" s="3">
        <v>0</v>
      </c>
      <c r="BG128" s="3">
        <v>0</v>
      </c>
      <c r="BH128" s="3">
        <v>0</v>
      </c>
      <c r="BI128" s="3">
        <v>0</v>
      </c>
      <c r="BJ128" s="95">
        <v>0</v>
      </c>
      <c r="BK128" s="70">
        <f t="shared" si="359"/>
        <v>0</v>
      </c>
    </row>
    <row r="129" spans="1:63" ht="15.75" thickBot="1" x14ac:dyDescent="0.3">
      <c r="B129" s="197" t="s">
        <v>43</v>
      </c>
      <c r="C129" s="189">
        <f>SUM(C116:C128)</f>
        <v>54712.294860839844</v>
      </c>
      <c r="D129" s="189">
        <f t="shared" ref="D129" si="360">SUM(D116:D128)</f>
        <v>0</v>
      </c>
      <c r="E129" s="189">
        <f t="shared" ref="E129" si="361">SUM(E116:E128)</f>
        <v>0</v>
      </c>
      <c r="F129" s="189">
        <f t="shared" ref="F129" si="362">SUM(F116:F128)</f>
        <v>0</v>
      </c>
      <c r="G129" s="189">
        <f t="shared" ref="G129" si="363">SUM(G116:G128)</f>
        <v>0</v>
      </c>
      <c r="H129" s="189">
        <f t="shared" ref="H129" si="364">SUM(H116:H128)</f>
        <v>36053.286437988281</v>
      </c>
      <c r="I129" s="189">
        <f t="shared" ref="I129" si="365">SUM(I116:I128)</f>
        <v>240184.2077255249</v>
      </c>
      <c r="J129" s="189">
        <f t="shared" ref="J129" si="366">SUM(J116:J128)</f>
        <v>6761.0068969726563</v>
      </c>
      <c r="K129" s="189">
        <f t="shared" ref="K129" si="367">SUM(K116:K128)</f>
        <v>45655.143692016602</v>
      </c>
      <c r="L129" s="189">
        <f t="shared" ref="L129" si="368">SUM(L116:L128)</f>
        <v>2188.6162109375</v>
      </c>
      <c r="M129" s="189">
        <f t="shared" ref="M129" si="369">SUM(M116:M128)</f>
        <v>0</v>
      </c>
      <c r="N129" s="373">
        <f t="shared" ref="N129" si="370">SUM(N116:N128)</f>
        <v>56794.503662109375</v>
      </c>
      <c r="O129" s="73">
        <f t="shared" si="356"/>
        <v>442349.05948638916</v>
      </c>
      <c r="Q129" s="74"/>
      <c r="R129" s="197" t="s">
        <v>43</v>
      </c>
      <c r="S129" s="189">
        <f>SUM(S116:S128)</f>
        <v>120522.28956604004</v>
      </c>
      <c r="T129" s="189">
        <f t="shared" ref="T129" si="371">SUM(T116:T128)</f>
        <v>132479.43676757813</v>
      </c>
      <c r="U129" s="189">
        <f t="shared" ref="U129" si="372">SUM(U116:U128)</f>
        <v>375.989990234375</v>
      </c>
      <c r="V129" s="189">
        <f t="shared" ref="V129" si="373">SUM(V116:V128)</f>
        <v>0</v>
      </c>
      <c r="W129" s="189">
        <f t="shared" ref="W129" si="374">SUM(W116:W128)</f>
        <v>0</v>
      </c>
      <c r="X129" s="189">
        <f t="shared" ref="X129" si="375">SUM(X116:X128)</f>
        <v>213934.14099121094</v>
      </c>
      <c r="Y129" s="189">
        <f t="shared" ref="Y129" si="376">SUM(Y116:Y128)</f>
        <v>0</v>
      </c>
      <c r="Z129" s="189">
        <f t="shared" ref="Z129" si="377">SUM(Z116:Z128)</f>
        <v>0</v>
      </c>
      <c r="AA129" s="189">
        <f t="shared" ref="AA129" si="378">SUM(AA116:AA128)</f>
        <v>0</v>
      </c>
      <c r="AB129" s="189">
        <f t="shared" ref="AB129" si="379">SUM(AB116:AB128)</f>
        <v>0</v>
      </c>
      <c r="AC129" s="189">
        <f t="shared" ref="AC129" si="380">SUM(AC116:AC128)</f>
        <v>0</v>
      </c>
      <c r="AD129" s="373">
        <f t="shared" ref="AD129" si="381">SUM(AD116:AD128)</f>
        <v>0</v>
      </c>
      <c r="AE129" s="73">
        <f t="shared" si="357"/>
        <v>467311.85731506348</v>
      </c>
      <c r="AG129" s="74"/>
      <c r="AH129" s="197" t="s">
        <v>43</v>
      </c>
      <c r="AI129" s="189">
        <f>SUM(AI116:AI128)</f>
        <v>0</v>
      </c>
      <c r="AJ129" s="189">
        <f t="shared" ref="AJ129" si="382">SUM(AJ116:AJ128)</f>
        <v>0</v>
      </c>
      <c r="AK129" s="189">
        <f t="shared" ref="AK129" si="383">SUM(AK116:AK128)</f>
        <v>0</v>
      </c>
      <c r="AL129" s="189">
        <f t="shared" ref="AL129" si="384">SUM(AL116:AL128)</f>
        <v>0</v>
      </c>
      <c r="AM129" s="189">
        <f t="shared" ref="AM129" si="385">SUM(AM116:AM128)</f>
        <v>0</v>
      </c>
      <c r="AN129" s="189">
        <f t="shared" ref="AN129" si="386">SUM(AN116:AN128)</f>
        <v>0</v>
      </c>
      <c r="AO129" s="189">
        <f t="shared" ref="AO129" si="387">SUM(AO116:AO128)</f>
        <v>0</v>
      </c>
      <c r="AP129" s="189">
        <f t="shared" ref="AP129" si="388">SUM(AP116:AP128)</f>
        <v>0</v>
      </c>
      <c r="AQ129" s="189">
        <f t="shared" ref="AQ129" si="389">SUM(AQ116:AQ128)</f>
        <v>0</v>
      </c>
      <c r="AR129" s="189">
        <f t="shared" ref="AR129" si="390">SUM(AR116:AR128)</f>
        <v>0</v>
      </c>
      <c r="AS129" s="189">
        <f t="shared" ref="AS129" si="391">SUM(AS116:AS128)</f>
        <v>0</v>
      </c>
      <c r="AT129" s="373">
        <f t="shared" ref="AT129" si="392">SUM(AT116:AT128)</f>
        <v>0</v>
      </c>
      <c r="AU129" s="73">
        <f t="shared" si="358"/>
        <v>0</v>
      </c>
      <c r="AW129" s="74"/>
      <c r="AX129" s="197" t="s">
        <v>43</v>
      </c>
      <c r="AY129" s="189">
        <f>SUM(AY116:AY128)</f>
        <v>0</v>
      </c>
      <c r="AZ129" s="189">
        <f t="shared" ref="AZ129" si="393">SUM(AZ116:AZ128)</f>
        <v>0</v>
      </c>
      <c r="BA129" s="189">
        <f t="shared" ref="BA129" si="394">SUM(BA116:BA128)</f>
        <v>0</v>
      </c>
      <c r="BB129" s="189">
        <f t="shared" ref="BB129" si="395">SUM(BB116:BB128)</f>
        <v>0</v>
      </c>
      <c r="BC129" s="189">
        <f t="shared" ref="BC129" si="396">SUM(BC116:BC128)</f>
        <v>0</v>
      </c>
      <c r="BD129" s="189">
        <f t="shared" ref="BD129" si="397">SUM(BD116:BD128)</f>
        <v>0</v>
      </c>
      <c r="BE129" s="189">
        <f t="shared" ref="BE129" si="398">SUM(BE116:BE128)</f>
        <v>0</v>
      </c>
      <c r="BF129" s="189">
        <f t="shared" ref="BF129" si="399">SUM(BF116:BF128)</f>
        <v>0</v>
      </c>
      <c r="BG129" s="189">
        <f t="shared" ref="BG129" si="400">SUM(BG116:BG128)</f>
        <v>0</v>
      </c>
      <c r="BH129" s="189">
        <f t="shared" ref="BH129" si="401">SUM(BH116:BH128)</f>
        <v>0</v>
      </c>
      <c r="BI129" s="189">
        <f t="shared" ref="BI129" si="402">SUM(BI116:BI128)</f>
        <v>0</v>
      </c>
      <c r="BJ129" s="373">
        <f t="shared" ref="BJ129" si="403">SUM(BJ116:BJ128)</f>
        <v>0</v>
      </c>
      <c r="BK129" s="73">
        <f t="shared" si="359"/>
        <v>0</v>
      </c>
    </row>
    <row r="130" spans="1:63" ht="21.75" thickBot="1" x14ac:dyDescent="0.3">
      <c r="A130" s="75"/>
      <c r="Q130" s="75"/>
      <c r="AG130" s="75"/>
      <c r="AW130" s="75"/>
    </row>
    <row r="131" spans="1:63" ht="21.75" thickBot="1" x14ac:dyDescent="0.3">
      <c r="A131" s="75"/>
      <c r="B131" s="184" t="s">
        <v>36</v>
      </c>
      <c r="C131" s="185">
        <f t="shared" ref="C131:N131" si="404">C$3</f>
        <v>44197</v>
      </c>
      <c r="D131" s="185">
        <f t="shared" si="404"/>
        <v>44228</v>
      </c>
      <c r="E131" s="185">
        <f t="shared" si="404"/>
        <v>44256</v>
      </c>
      <c r="F131" s="185">
        <f t="shared" si="404"/>
        <v>44287</v>
      </c>
      <c r="G131" s="185">
        <f t="shared" si="404"/>
        <v>44317</v>
      </c>
      <c r="H131" s="185">
        <f t="shared" si="404"/>
        <v>44348</v>
      </c>
      <c r="I131" s="185">
        <f t="shared" si="404"/>
        <v>44378</v>
      </c>
      <c r="J131" s="185">
        <f t="shared" si="404"/>
        <v>44409</v>
      </c>
      <c r="K131" s="185">
        <f t="shared" si="404"/>
        <v>44440</v>
      </c>
      <c r="L131" s="185">
        <f t="shared" si="404"/>
        <v>44470</v>
      </c>
      <c r="M131" s="185">
        <f t="shared" si="404"/>
        <v>44501</v>
      </c>
      <c r="N131" s="185" t="str">
        <f t="shared" si="404"/>
        <v>Dec-21 +</v>
      </c>
      <c r="O131" s="186" t="s">
        <v>34</v>
      </c>
      <c r="Q131" s="75"/>
      <c r="R131" s="184" t="s">
        <v>36</v>
      </c>
      <c r="S131" s="185">
        <f t="shared" ref="S131:AD131" si="405">S$3</f>
        <v>44197</v>
      </c>
      <c r="T131" s="185">
        <f t="shared" si="405"/>
        <v>44228</v>
      </c>
      <c r="U131" s="185">
        <f t="shared" si="405"/>
        <v>44256</v>
      </c>
      <c r="V131" s="185">
        <f t="shared" si="405"/>
        <v>44287</v>
      </c>
      <c r="W131" s="185">
        <f t="shared" si="405"/>
        <v>44317</v>
      </c>
      <c r="X131" s="185">
        <f t="shared" si="405"/>
        <v>44348</v>
      </c>
      <c r="Y131" s="185">
        <f t="shared" si="405"/>
        <v>44378</v>
      </c>
      <c r="Z131" s="185">
        <f t="shared" si="405"/>
        <v>44409</v>
      </c>
      <c r="AA131" s="185">
        <f t="shared" si="405"/>
        <v>44440</v>
      </c>
      <c r="AB131" s="185">
        <f t="shared" si="405"/>
        <v>44470</v>
      </c>
      <c r="AC131" s="185">
        <f t="shared" si="405"/>
        <v>44501</v>
      </c>
      <c r="AD131" s="185" t="str">
        <f t="shared" si="405"/>
        <v>Dec-21 +</v>
      </c>
      <c r="AE131" s="186" t="s">
        <v>34</v>
      </c>
      <c r="AG131" s="75"/>
      <c r="AH131" s="184" t="s">
        <v>36</v>
      </c>
      <c r="AI131" s="185">
        <f t="shared" ref="AI131:AT131" si="406">AI$3</f>
        <v>44197</v>
      </c>
      <c r="AJ131" s="185">
        <f t="shared" si="406"/>
        <v>44228</v>
      </c>
      <c r="AK131" s="185">
        <f t="shared" si="406"/>
        <v>44256</v>
      </c>
      <c r="AL131" s="185">
        <f t="shared" si="406"/>
        <v>44287</v>
      </c>
      <c r="AM131" s="185">
        <f t="shared" si="406"/>
        <v>44317</v>
      </c>
      <c r="AN131" s="185">
        <f t="shared" si="406"/>
        <v>44348</v>
      </c>
      <c r="AO131" s="185">
        <f t="shared" si="406"/>
        <v>44378</v>
      </c>
      <c r="AP131" s="185">
        <f t="shared" si="406"/>
        <v>44409</v>
      </c>
      <c r="AQ131" s="185">
        <f t="shared" si="406"/>
        <v>44440</v>
      </c>
      <c r="AR131" s="185">
        <f t="shared" si="406"/>
        <v>44470</v>
      </c>
      <c r="AS131" s="185">
        <f t="shared" si="406"/>
        <v>44501</v>
      </c>
      <c r="AT131" s="185" t="str">
        <f t="shared" si="406"/>
        <v>Dec-21 +</v>
      </c>
      <c r="AU131" s="186" t="s">
        <v>34</v>
      </c>
      <c r="AW131" s="75"/>
      <c r="AX131" s="184" t="s">
        <v>36</v>
      </c>
      <c r="AY131" s="185">
        <f t="shared" ref="AY131:BJ131" si="407">AY$3</f>
        <v>44197</v>
      </c>
      <c r="AZ131" s="185">
        <f t="shared" si="407"/>
        <v>44228</v>
      </c>
      <c r="BA131" s="185">
        <f t="shared" si="407"/>
        <v>44256</v>
      </c>
      <c r="BB131" s="185">
        <f t="shared" si="407"/>
        <v>44287</v>
      </c>
      <c r="BC131" s="185">
        <f t="shared" si="407"/>
        <v>44317</v>
      </c>
      <c r="BD131" s="185">
        <f t="shared" si="407"/>
        <v>44348</v>
      </c>
      <c r="BE131" s="185">
        <f t="shared" si="407"/>
        <v>44378</v>
      </c>
      <c r="BF131" s="185">
        <f t="shared" si="407"/>
        <v>44409</v>
      </c>
      <c r="BG131" s="185">
        <f t="shared" si="407"/>
        <v>44440</v>
      </c>
      <c r="BH131" s="185">
        <f t="shared" si="407"/>
        <v>44470</v>
      </c>
      <c r="BI131" s="185">
        <f t="shared" si="407"/>
        <v>44501</v>
      </c>
      <c r="BJ131" s="185" t="str">
        <f t="shared" si="407"/>
        <v>Dec-21 +</v>
      </c>
      <c r="BK131" s="186" t="s">
        <v>34</v>
      </c>
    </row>
    <row r="132" spans="1:63" ht="15" customHeight="1" x14ac:dyDescent="0.25">
      <c r="A132" s="533" t="s">
        <v>73</v>
      </c>
      <c r="B132" s="196" t="s">
        <v>64</v>
      </c>
      <c r="C132" s="3">
        <v>0</v>
      </c>
      <c r="D132" s="3">
        <v>0</v>
      </c>
      <c r="E132" s="3">
        <v>0</v>
      </c>
      <c r="F132" s="3">
        <v>0</v>
      </c>
      <c r="G132" s="3">
        <v>0</v>
      </c>
      <c r="H132" s="3">
        <v>0</v>
      </c>
      <c r="I132" s="3">
        <v>0</v>
      </c>
      <c r="J132" s="3">
        <v>0</v>
      </c>
      <c r="K132" s="3">
        <v>0</v>
      </c>
      <c r="L132" s="3">
        <v>0</v>
      </c>
      <c r="M132" s="3">
        <v>0</v>
      </c>
      <c r="N132" s="95">
        <v>0</v>
      </c>
      <c r="O132" s="70">
        <f t="shared" ref="O132:O145" si="408">SUM(C132:N132)</f>
        <v>0</v>
      </c>
      <c r="Q132" s="533" t="s">
        <v>73</v>
      </c>
      <c r="R132" s="196" t="s">
        <v>64</v>
      </c>
      <c r="S132" s="3">
        <v>0</v>
      </c>
      <c r="T132" s="3">
        <v>0</v>
      </c>
      <c r="U132" s="3">
        <v>0</v>
      </c>
      <c r="V132" s="3">
        <v>0</v>
      </c>
      <c r="W132" s="3">
        <v>0</v>
      </c>
      <c r="X132" s="3">
        <v>0</v>
      </c>
      <c r="Y132" s="3">
        <v>0</v>
      </c>
      <c r="Z132" s="3">
        <v>0</v>
      </c>
      <c r="AA132" s="3">
        <v>0</v>
      </c>
      <c r="AB132" s="3">
        <v>0</v>
      </c>
      <c r="AC132" s="3">
        <v>0</v>
      </c>
      <c r="AD132" s="95">
        <v>0</v>
      </c>
      <c r="AE132" s="70">
        <f t="shared" ref="AE132:AE145" si="409">SUM(S132:AD132)</f>
        <v>0</v>
      </c>
      <c r="AG132" s="533" t="s">
        <v>73</v>
      </c>
      <c r="AH132" s="196" t="s">
        <v>64</v>
      </c>
      <c r="AI132" s="3">
        <v>0</v>
      </c>
      <c r="AJ132" s="3">
        <v>0</v>
      </c>
      <c r="AK132" s="3">
        <v>0</v>
      </c>
      <c r="AL132" s="3">
        <v>0</v>
      </c>
      <c r="AM132" s="3">
        <v>0</v>
      </c>
      <c r="AN132" s="3">
        <v>0</v>
      </c>
      <c r="AO132" s="3">
        <v>0</v>
      </c>
      <c r="AP132" s="3">
        <v>0</v>
      </c>
      <c r="AQ132" s="3">
        <v>0</v>
      </c>
      <c r="AR132" s="3">
        <v>0</v>
      </c>
      <c r="AS132" s="3">
        <v>0</v>
      </c>
      <c r="AT132" s="95">
        <v>0</v>
      </c>
      <c r="AU132" s="70">
        <f t="shared" ref="AU132:AU145" si="410">SUM(AI132:AT132)</f>
        <v>0</v>
      </c>
      <c r="AW132" s="533" t="s">
        <v>73</v>
      </c>
      <c r="AX132" s="196" t="s">
        <v>64</v>
      </c>
      <c r="AY132" s="3">
        <v>0</v>
      </c>
      <c r="AZ132" s="3">
        <v>0</v>
      </c>
      <c r="BA132" s="3">
        <v>0</v>
      </c>
      <c r="BB132" s="3">
        <v>0</v>
      </c>
      <c r="BC132" s="3">
        <v>0</v>
      </c>
      <c r="BD132" s="3">
        <v>0</v>
      </c>
      <c r="BE132" s="3">
        <v>0</v>
      </c>
      <c r="BF132" s="3">
        <v>0</v>
      </c>
      <c r="BG132" s="3">
        <v>0</v>
      </c>
      <c r="BH132" s="3">
        <v>0</v>
      </c>
      <c r="BI132" s="3">
        <v>0</v>
      </c>
      <c r="BJ132" s="95">
        <v>0</v>
      </c>
      <c r="BK132" s="70">
        <f t="shared" ref="BK132:BK145" si="411">SUM(AY132:BJ132)</f>
        <v>0</v>
      </c>
    </row>
    <row r="133" spans="1:63" x14ac:dyDescent="0.25">
      <c r="A133" s="534"/>
      <c r="B133" s="196" t="s">
        <v>63</v>
      </c>
      <c r="C133" s="3">
        <v>0</v>
      </c>
      <c r="D133" s="3">
        <v>0</v>
      </c>
      <c r="E133" s="3">
        <v>0</v>
      </c>
      <c r="F133" s="3">
        <v>0</v>
      </c>
      <c r="G133" s="3">
        <v>0</v>
      </c>
      <c r="H133" s="3">
        <v>0</v>
      </c>
      <c r="I133" s="3">
        <v>0</v>
      </c>
      <c r="J133" s="3">
        <v>0</v>
      </c>
      <c r="K133" s="3">
        <v>0</v>
      </c>
      <c r="L133" s="3">
        <v>11270.532760620117</v>
      </c>
      <c r="M133" s="3">
        <v>0</v>
      </c>
      <c r="N133" s="95">
        <v>0</v>
      </c>
      <c r="O133" s="70">
        <f t="shared" si="408"/>
        <v>11270.532760620117</v>
      </c>
      <c r="Q133" s="534"/>
      <c r="R133" s="196" t="s">
        <v>63</v>
      </c>
      <c r="S133" s="3">
        <v>0</v>
      </c>
      <c r="T133" s="3">
        <v>0</v>
      </c>
      <c r="U133" s="3">
        <v>0</v>
      </c>
      <c r="V133" s="3">
        <v>0</v>
      </c>
      <c r="W133" s="3">
        <v>0</v>
      </c>
      <c r="X133" s="3">
        <v>0</v>
      </c>
      <c r="Y133" s="3">
        <v>0</v>
      </c>
      <c r="Z133" s="3">
        <v>0</v>
      </c>
      <c r="AA133" s="3">
        <v>0</v>
      </c>
      <c r="AB133" s="3">
        <v>0</v>
      </c>
      <c r="AC133" s="3">
        <v>0</v>
      </c>
      <c r="AD133" s="95">
        <v>0</v>
      </c>
      <c r="AE133" s="70">
        <f t="shared" si="409"/>
        <v>0</v>
      </c>
      <c r="AG133" s="534"/>
      <c r="AH133" s="196" t="s">
        <v>63</v>
      </c>
      <c r="AI133" s="3">
        <v>0</v>
      </c>
      <c r="AJ133" s="3">
        <v>0</v>
      </c>
      <c r="AK133" s="3">
        <v>0</v>
      </c>
      <c r="AL133" s="3">
        <v>0</v>
      </c>
      <c r="AM133" s="3">
        <v>0</v>
      </c>
      <c r="AN133" s="3">
        <v>0</v>
      </c>
      <c r="AO133" s="3">
        <v>0</v>
      </c>
      <c r="AP133" s="3">
        <v>0</v>
      </c>
      <c r="AQ133" s="3">
        <v>0</v>
      </c>
      <c r="AR133" s="3">
        <v>0</v>
      </c>
      <c r="AS133" s="3">
        <v>0</v>
      </c>
      <c r="AT133" s="95">
        <v>0</v>
      </c>
      <c r="AU133" s="70">
        <f t="shared" si="410"/>
        <v>0</v>
      </c>
      <c r="AW133" s="534"/>
      <c r="AX133" s="196" t="s">
        <v>63</v>
      </c>
      <c r="AY133" s="3">
        <v>0</v>
      </c>
      <c r="AZ133" s="3">
        <v>0</v>
      </c>
      <c r="BA133" s="3">
        <v>0</v>
      </c>
      <c r="BB133" s="3">
        <v>0</v>
      </c>
      <c r="BC133" s="3">
        <v>0</v>
      </c>
      <c r="BD133" s="3">
        <v>0</v>
      </c>
      <c r="BE133" s="3">
        <v>0</v>
      </c>
      <c r="BF133" s="3">
        <v>0</v>
      </c>
      <c r="BG133" s="3">
        <v>0</v>
      </c>
      <c r="BH133" s="3">
        <v>0</v>
      </c>
      <c r="BI133" s="3">
        <v>0</v>
      </c>
      <c r="BJ133" s="95">
        <v>0</v>
      </c>
      <c r="BK133" s="70">
        <f t="shared" si="411"/>
        <v>0</v>
      </c>
    </row>
    <row r="134" spans="1:63" x14ac:dyDescent="0.25">
      <c r="A134" s="534"/>
      <c r="B134" s="196" t="s">
        <v>62</v>
      </c>
      <c r="C134" s="3">
        <v>0</v>
      </c>
      <c r="D134" s="3">
        <v>0</v>
      </c>
      <c r="E134" s="3">
        <v>0</v>
      </c>
      <c r="F134" s="3">
        <v>0</v>
      </c>
      <c r="G134" s="3">
        <v>0</v>
      </c>
      <c r="H134" s="3">
        <v>0</v>
      </c>
      <c r="I134" s="3">
        <v>0</v>
      </c>
      <c r="J134" s="3">
        <v>0</v>
      </c>
      <c r="K134" s="3">
        <v>0</v>
      </c>
      <c r="L134" s="3">
        <v>0</v>
      </c>
      <c r="M134" s="3">
        <v>0</v>
      </c>
      <c r="N134" s="95">
        <v>0</v>
      </c>
      <c r="O134" s="70">
        <f t="shared" si="408"/>
        <v>0</v>
      </c>
      <c r="Q134" s="534"/>
      <c r="R134" s="196" t="s">
        <v>62</v>
      </c>
      <c r="S134" s="3">
        <v>0</v>
      </c>
      <c r="T134" s="3">
        <v>0</v>
      </c>
      <c r="U134" s="3">
        <v>0</v>
      </c>
      <c r="V134" s="3">
        <v>0</v>
      </c>
      <c r="W134" s="3">
        <v>0</v>
      </c>
      <c r="X134" s="3">
        <v>0</v>
      </c>
      <c r="Y134" s="3">
        <v>0</v>
      </c>
      <c r="Z134" s="3">
        <v>0</v>
      </c>
      <c r="AA134" s="3">
        <v>0</v>
      </c>
      <c r="AB134" s="3">
        <v>0</v>
      </c>
      <c r="AC134" s="3">
        <v>0</v>
      </c>
      <c r="AD134" s="95">
        <v>0</v>
      </c>
      <c r="AE134" s="70">
        <f t="shared" si="409"/>
        <v>0</v>
      </c>
      <c r="AG134" s="534"/>
      <c r="AH134" s="196" t="s">
        <v>62</v>
      </c>
      <c r="AI134" s="3">
        <v>0</v>
      </c>
      <c r="AJ134" s="3">
        <v>0</v>
      </c>
      <c r="AK134" s="3">
        <v>0</v>
      </c>
      <c r="AL134" s="3">
        <v>0</v>
      </c>
      <c r="AM134" s="3">
        <v>0</v>
      </c>
      <c r="AN134" s="3">
        <v>0</v>
      </c>
      <c r="AO134" s="3">
        <v>0</v>
      </c>
      <c r="AP134" s="3">
        <v>0</v>
      </c>
      <c r="AQ134" s="3">
        <v>0</v>
      </c>
      <c r="AR134" s="3">
        <v>0</v>
      </c>
      <c r="AS134" s="3">
        <v>0</v>
      </c>
      <c r="AT134" s="95">
        <v>0</v>
      </c>
      <c r="AU134" s="70">
        <f t="shared" si="410"/>
        <v>0</v>
      </c>
      <c r="AW134" s="534"/>
      <c r="AX134" s="196" t="s">
        <v>62</v>
      </c>
      <c r="AY134" s="3">
        <v>0</v>
      </c>
      <c r="AZ134" s="3">
        <v>0</v>
      </c>
      <c r="BA134" s="3">
        <v>0</v>
      </c>
      <c r="BB134" s="3">
        <v>0</v>
      </c>
      <c r="BC134" s="3">
        <v>0</v>
      </c>
      <c r="BD134" s="3">
        <v>0</v>
      </c>
      <c r="BE134" s="3">
        <v>0</v>
      </c>
      <c r="BF134" s="3">
        <v>0</v>
      </c>
      <c r="BG134" s="3">
        <v>0</v>
      </c>
      <c r="BH134" s="3">
        <v>0</v>
      </c>
      <c r="BI134" s="3">
        <v>0</v>
      </c>
      <c r="BJ134" s="95">
        <v>0</v>
      </c>
      <c r="BK134" s="70">
        <f t="shared" si="411"/>
        <v>0</v>
      </c>
    </row>
    <row r="135" spans="1:63" x14ac:dyDescent="0.25">
      <c r="A135" s="534"/>
      <c r="B135" s="196" t="s">
        <v>61</v>
      </c>
      <c r="C135" s="3">
        <v>0</v>
      </c>
      <c r="D135" s="3">
        <v>0</v>
      </c>
      <c r="E135" s="3">
        <v>0</v>
      </c>
      <c r="F135" s="3">
        <v>0</v>
      </c>
      <c r="G135" s="3">
        <v>0</v>
      </c>
      <c r="H135" s="3">
        <v>0</v>
      </c>
      <c r="I135" s="3">
        <v>0</v>
      </c>
      <c r="J135" s="3">
        <v>0</v>
      </c>
      <c r="K135" s="3">
        <v>0</v>
      </c>
      <c r="L135" s="3">
        <v>20658.999572753906</v>
      </c>
      <c r="M135" s="3">
        <v>0</v>
      </c>
      <c r="N135" s="95">
        <v>0</v>
      </c>
      <c r="O135" s="70">
        <f t="shared" si="408"/>
        <v>20658.999572753906</v>
      </c>
      <c r="Q135" s="534"/>
      <c r="R135" s="196" t="s">
        <v>61</v>
      </c>
      <c r="S135" s="3">
        <v>0</v>
      </c>
      <c r="T135" s="3">
        <v>0</v>
      </c>
      <c r="U135" s="3">
        <v>0</v>
      </c>
      <c r="V135" s="3">
        <v>0</v>
      </c>
      <c r="W135" s="3">
        <v>0</v>
      </c>
      <c r="X135" s="3">
        <v>0</v>
      </c>
      <c r="Y135" s="3">
        <v>0</v>
      </c>
      <c r="Z135" s="3">
        <v>0</v>
      </c>
      <c r="AA135" s="3">
        <v>0</v>
      </c>
      <c r="AB135" s="3">
        <v>0</v>
      </c>
      <c r="AC135" s="3">
        <v>0</v>
      </c>
      <c r="AD135" s="95">
        <v>0</v>
      </c>
      <c r="AE135" s="70">
        <f t="shared" si="409"/>
        <v>0</v>
      </c>
      <c r="AG135" s="534"/>
      <c r="AH135" s="196" t="s">
        <v>61</v>
      </c>
      <c r="AI135" s="3">
        <v>0</v>
      </c>
      <c r="AJ135" s="3">
        <v>0</v>
      </c>
      <c r="AK135" s="3">
        <v>0</v>
      </c>
      <c r="AL135" s="3">
        <v>0</v>
      </c>
      <c r="AM135" s="3">
        <v>0</v>
      </c>
      <c r="AN135" s="3">
        <v>0</v>
      </c>
      <c r="AO135" s="3">
        <v>0</v>
      </c>
      <c r="AP135" s="3">
        <v>0</v>
      </c>
      <c r="AQ135" s="3">
        <v>0</v>
      </c>
      <c r="AR135" s="3">
        <v>0</v>
      </c>
      <c r="AS135" s="3">
        <v>0</v>
      </c>
      <c r="AT135" s="95">
        <v>0</v>
      </c>
      <c r="AU135" s="70">
        <f t="shared" si="410"/>
        <v>0</v>
      </c>
      <c r="AW135" s="534"/>
      <c r="AX135" s="196" t="s">
        <v>61</v>
      </c>
      <c r="AY135" s="3">
        <v>0</v>
      </c>
      <c r="AZ135" s="3">
        <v>0</v>
      </c>
      <c r="BA135" s="3">
        <v>0</v>
      </c>
      <c r="BB135" s="3">
        <v>0</v>
      </c>
      <c r="BC135" s="3">
        <v>0</v>
      </c>
      <c r="BD135" s="3">
        <v>0</v>
      </c>
      <c r="BE135" s="3">
        <v>0</v>
      </c>
      <c r="BF135" s="3">
        <v>0</v>
      </c>
      <c r="BG135" s="3">
        <v>0</v>
      </c>
      <c r="BH135" s="3">
        <v>0</v>
      </c>
      <c r="BI135" s="3">
        <v>0</v>
      </c>
      <c r="BJ135" s="95">
        <v>0</v>
      </c>
      <c r="BK135" s="70">
        <f t="shared" si="411"/>
        <v>0</v>
      </c>
    </row>
    <row r="136" spans="1:63" x14ac:dyDescent="0.25">
      <c r="A136" s="534"/>
      <c r="B136" s="196" t="s">
        <v>60</v>
      </c>
      <c r="C136" s="3">
        <v>0</v>
      </c>
      <c r="D136" s="3">
        <v>0</v>
      </c>
      <c r="E136" s="3">
        <v>0</v>
      </c>
      <c r="F136" s="3">
        <v>0</v>
      </c>
      <c r="G136" s="3">
        <v>0</v>
      </c>
      <c r="H136" s="3">
        <v>0</v>
      </c>
      <c r="I136" s="3">
        <v>0</v>
      </c>
      <c r="J136" s="3">
        <v>53523.6025390625</v>
      </c>
      <c r="K136" s="3">
        <v>27252.359664916992</v>
      </c>
      <c r="L136" s="3">
        <v>0</v>
      </c>
      <c r="M136" s="3">
        <v>27401.279418945313</v>
      </c>
      <c r="N136" s="95">
        <v>0</v>
      </c>
      <c r="O136" s="70">
        <f t="shared" si="408"/>
        <v>108177.2416229248</v>
      </c>
      <c r="Q136" s="534"/>
      <c r="R136" s="196" t="s">
        <v>60</v>
      </c>
      <c r="S136" s="3">
        <v>0</v>
      </c>
      <c r="T136" s="3">
        <v>0</v>
      </c>
      <c r="U136" s="3">
        <v>0</v>
      </c>
      <c r="V136" s="3">
        <v>0</v>
      </c>
      <c r="W136" s="3">
        <v>0</v>
      </c>
      <c r="X136" s="3">
        <v>0</v>
      </c>
      <c r="Y136" s="3">
        <v>0</v>
      </c>
      <c r="Z136" s="3">
        <v>0</v>
      </c>
      <c r="AA136" s="3">
        <v>0</v>
      </c>
      <c r="AB136" s="3">
        <v>0</v>
      </c>
      <c r="AC136" s="3">
        <v>0</v>
      </c>
      <c r="AD136" s="95">
        <v>0</v>
      </c>
      <c r="AE136" s="70">
        <f t="shared" si="409"/>
        <v>0</v>
      </c>
      <c r="AG136" s="534"/>
      <c r="AH136" s="196" t="s">
        <v>60</v>
      </c>
      <c r="AI136" s="3">
        <v>0</v>
      </c>
      <c r="AJ136" s="3">
        <v>0</v>
      </c>
      <c r="AK136" s="3">
        <v>0</v>
      </c>
      <c r="AL136" s="3">
        <v>0</v>
      </c>
      <c r="AM136" s="3">
        <v>0</v>
      </c>
      <c r="AN136" s="3">
        <v>0</v>
      </c>
      <c r="AO136" s="3">
        <v>0</v>
      </c>
      <c r="AP136" s="3">
        <v>0</v>
      </c>
      <c r="AQ136" s="3">
        <v>0</v>
      </c>
      <c r="AR136" s="3">
        <v>0</v>
      </c>
      <c r="AS136" s="3">
        <v>0</v>
      </c>
      <c r="AT136" s="95">
        <v>0</v>
      </c>
      <c r="AU136" s="70">
        <f t="shared" si="410"/>
        <v>0</v>
      </c>
      <c r="AW136" s="534"/>
      <c r="AX136" s="196" t="s">
        <v>60</v>
      </c>
      <c r="AY136" s="3">
        <v>0</v>
      </c>
      <c r="AZ136" s="3">
        <v>0</v>
      </c>
      <c r="BA136" s="3">
        <v>0</v>
      </c>
      <c r="BB136" s="3">
        <v>0</v>
      </c>
      <c r="BC136" s="3">
        <v>0</v>
      </c>
      <c r="BD136" s="3">
        <v>0</v>
      </c>
      <c r="BE136" s="3">
        <v>0</v>
      </c>
      <c r="BF136" s="3">
        <v>0</v>
      </c>
      <c r="BG136" s="3">
        <v>0</v>
      </c>
      <c r="BH136" s="3">
        <v>0</v>
      </c>
      <c r="BI136" s="3">
        <v>0</v>
      </c>
      <c r="BJ136" s="95">
        <v>0</v>
      </c>
      <c r="BK136" s="70">
        <f t="shared" si="411"/>
        <v>0</v>
      </c>
    </row>
    <row r="137" spans="1:63" x14ac:dyDescent="0.25">
      <c r="A137" s="534"/>
      <c r="B137" s="196" t="s">
        <v>59</v>
      </c>
      <c r="C137" s="3">
        <v>0</v>
      </c>
      <c r="D137" s="3">
        <v>0</v>
      </c>
      <c r="E137" s="3">
        <v>0</v>
      </c>
      <c r="F137" s="3">
        <v>0</v>
      </c>
      <c r="G137" s="3">
        <v>0</v>
      </c>
      <c r="H137" s="3">
        <v>0</v>
      </c>
      <c r="I137" s="3">
        <v>0</v>
      </c>
      <c r="J137" s="3">
        <v>0</v>
      </c>
      <c r="K137" s="3">
        <v>0</v>
      </c>
      <c r="L137" s="3">
        <v>15112.437744140625</v>
      </c>
      <c r="M137" s="3">
        <v>0</v>
      </c>
      <c r="N137" s="95">
        <v>0</v>
      </c>
      <c r="O137" s="70">
        <f t="shared" si="408"/>
        <v>15112.437744140625</v>
      </c>
      <c r="Q137" s="534"/>
      <c r="R137" s="196" t="s">
        <v>59</v>
      </c>
      <c r="S137" s="3">
        <v>0</v>
      </c>
      <c r="T137" s="3">
        <v>0</v>
      </c>
      <c r="U137" s="3">
        <v>0</v>
      </c>
      <c r="V137" s="3">
        <v>0</v>
      </c>
      <c r="W137" s="3">
        <v>0</v>
      </c>
      <c r="X137" s="3">
        <v>0</v>
      </c>
      <c r="Y137" s="3">
        <v>0</v>
      </c>
      <c r="Z137" s="3">
        <v>0</v>
      </c>
      <c r="AA137" s="3">
        <v>0</v>
      </c>
      <c r="AB137" s="3">
        <v>0</v>
      </c>
      <c r="AC137" s="3">
        <v>0</v>
      </c>
      <c r="AD137" s="95">
        <v>0</v>
      </c>
      <c r="AE137" s="70">
        <f t="shared" si="409"/>
        <v>0</v>
      </c>
      <c r="AG137" s="534"/>
      <c r="AH137" s="196" t="s">
        <v>59</v>
      </c>
      <c r="AI137" s="3">
        <v>0</v>
      </c>
      <c r="AJ137" s="3">
        <v>0</v>
      </c>
      <c r="AK137" s="3">
        <v>0</v>
      </c>
      <c r="AL137" s="3">
        <v>0</v>
      </c>
      <c r="AM137" s="3">
        <v>0</v>
      </c>
      <c r="AN137" s="3">
        <v>0</v>
      </c>
      <c r="AO137" s="3">
        <v>0</v>
      </c>
      <c r="AP137" s="3">
        <v>0</v>
      </c>
      <c r="AQ137" s="3">
        <v>0</v>
      </c>
      <c r="AR137" s="3">
        <v>0</v>
      </c>
      <c r="AS137" s="3">
        <v>0</v>
      </c>
      <c r="AT137" s="95">
        <v>0</v>
      </c>
      <c r="AU137" s="70">
        <f t="shared" si="410"/>
        <v>0</v>
      </c>
      <c r="AW137" s="534"/>
      <c r="AX137" s="196" t="s">
        <v>59</v>
      </c>
      <c r="AY137" s="3">
        <v>0</v>
      </c>
      <c r="AZ137" s="3">
        <v>0</v>
      </c>
      <c r="BA137" s="3">
        <v>0</v>
      </c>
      <c r="BB137" s="3">
        <v>0</v>
      </c>
      <c r="BC137" s="3">
        <v>0</v>
      </c>
      <c r="BD137" s="3">
        <v>0</v>
      </c>
      <c r="BE137" s="3">
        <v>0</v>
      </c>
      <c r="BF137" s="3">
        <v>0</v>
      </c>
      <c r="BG137" s="3">
        <v>0</v>
      </c>
      <c r="BH137" s="3">
        <v>0</v>
      </c>
      <c r="BI137" s="3">
        <v>0</v>
      </c>
      <c r="BJ137" s="95">
        <v>0</v>
      </c>
      <c r="BK137" s="70">
        <f t="shared" si="411"/>
        <v>0</v>
      </c>
    </row>
    <row r="138" spans="1:63" x14ac:dyDescent="0.25">
      <c r="A138" s="534"/>
      <c r="B138" s="196" t="s">
        <v>58</v>
      </c>
      <c r="C138" s="3">
        <v>0</v>
      </c>
      <c r="D138" s="3">
        <v>0</v>
      </c>
      <c r="E138" s="3">
        <v>0</v>
      </c>
      <c r="F138" s="3">
        <v>0</v>
      </c>
      <c r="G138" s="3">
        <v>0</v>
      </c>
      <c r="H138" s="3">
        <v>0</v>
      </c>
      <c r="I138" s="3">
        <v>0</v>
      </c>
      <c r="J138" s="3">
        <v>0</v>
      </c>
      <c r="K138" s="3">
        <v>0</v>
      </c>
      <c r="L138" s="3">
        <v>0</v>
      </c>
      <c r="M138" s="3">
        <v>0</v>
      </c>
      <c r="N138" s="95">
        <v>0</v>
      </c>
      <c r="O138" s="70">
        <f t="shared" si="408"/>
        <v>0</v>
      </c>
      <c r="Q138" s="534"/>
      <c r="R138" s="196" t="s">
        <v>58</v>
      </c>
      <c r="S138" s="3">
        <v>0</v>
      </c>
      <c r="T138" s="3">
        <v>0</v>
      </c>
      <c r="U138" s="3">
        <v>0</v>
      </c>
      <c r="V138" s="3">
        <v>0</v>
      </c>
      <c r="W138" s="3">
        <v>0</v>
      </c>
      <c r="X138" s="3">
        <v>0</v>
      </c>
      <c r="Y138" s="3">
        <v>0</v>
      </c>
      <c r="Z138" s="3">
        <v>0</v>
      </c>
      <c r="AA138" s="3">
        <v>0</v>
      </c>
      <c r="AB138" s="3">
        <v>0</v>
      </c>
      <c r="AC138" s="3">
        <v>85042.066772460938</v>
      </c>
      <c r="AD138" s="95">
        <v>107292</v>
      </c>
      <c r="AE138" s="70">
        <f t="shared" si="409"/>
        <v>192334.06677246094</v>
      </c>
      <c r="AG138" s="534"/>
      <c r="AH138" s="196" t="s">
        <v>58</v>
      </c>
      <c r="AI138" s="3">
        <v>0</v>
      </c>
      <c r="AJ138" s="3">
        <v>0</v>
      </c>
      <c r="AK138" s="3">
        <v>0</v>
      </c>
      <c r="AL138" s="3">
        <v>0</v>
      </c>
      <c r="AM138" s="3">
        <v>0</v>
      </c>
      <c r="AN138" s="3">
        <v>0</v>
      </c>
      <c r="AO138" s="3">
        <v>0</v>
      </c>
      <c r="AP138" s="3">
        <v>0</v>
      </c>
      <c r="AQ138" s="3">
        <v>0</v>
      </c>
      <c r="AR138" s="3">
        <v>0</v>
      </c>
      <c r="AS138" s="3">
        <v>0</v>
      </c>
      <c r="AT138" s="95">
        <v>0</v>
      </c>
      <c r="AU138" s="70">
        <f t="shared" si="410"/>
        <v>0</v>
      </c>
      <c r="AW138" s="534"/>
      <c r="AX138" s="196" t="s">
        <v>58</v>
      </c>
      <c r="AY138" s="3">
        <v>0</v>
      </c>
      <c r="AZ138" s="3">
        <v>0</v>
      </c>
      <c r="BA138" s="3">
        <v>0</v>
      </c>
      <c r="BB138" s="3">
        <v>0</v>
      </c>
      <c r="BC138" s="3">
        <v>0</v>
      </c>
      <c r="BD138" s="3">
        <v>0</v>
      </c>
      <c r="BE138" s="3">
        <v>0</v>
      </c>
      <c r="BF138" s="3">
        <v>0</v>
      </c>
      <c r="BG138" s="3">
        <v>0</v>
      </c>
      <c r="BH138" s="3">
        <v>0</v>
      </c>
      <c r="BI138" s="3">
        <v>0</v>
      </c>
      <c r="BJ138" s="95">
        <v>0</v>
      </c>
      <c r="BK138" s="70">
        <f t="shared" si="411"/>
        <v>0</v>
      </c>
    </row>
    <row r="139" spans="1:63" x14ac:dyDescent="0.25">
      <c r="A139" s="534"/>
      <c r="B139" s="196" t="s">
        <v>57</v>
      </c>
      <c r="C139" s="3">
        <v>0</v>
      </c>
      <c r="D139" s="3">
        <v>0</v>
      </c>
      <c r="E139" s="3">
        <v>349906.18959630764</v>
      </c>
      <c r="F139" s="3">
        <v>0</v>
      </c>
      <c r="G139" s="3">
        <v>0</v>
      </c>
      <c r="H139" s="3">
        <v>0</v>
      </c>
      <c r="I139" s="3">
        <v>0</v>
      </c>
      <c r="J139" s="3">
        <v>332754.48999955133</v>
      </c>
      <c r="K139" s="3">
        <v>9020.5248566406262</v>
      </c>
      <c r="L139" s="3">
        <v>0</v>
      </c>
      <c r="M139" s="3">
        <v>10417.666005535968</v>
      </c>
      <c r="N139" s="95">
        <v>7912.9745454545446</v>
      </c>
      <c r="O139" s="70">
        <f t="shared" si="408"/>
        <v>710011.8450034901</v>
      </c>
      <c r="Q139" s="534"/>
      <c r="R139" s="196" t="s">
        <v>57</v>
      </c>
      <c r="S139" s="3">
        <v>0</v>
      </c>
      <c r="T139" s="3">
        <v>0</v>
      </c>
      <c r="U139" s="3">
        <v>0</v>
      </c>
      <c r="V139" s="3">
        <v>0</v>
      </c>
      <c r="W139" s="3">
        <v>0</v>
      </c>
      <c r="X139" s="3">
        <v>37084.904113769531</v>
      </c>
      <c r="Y139" s="3">
        <v>0</v>
      </c>
      <c r="Z139" s="3">
        <v>0</v>
      </c>
      <c r="AA139" s="3">
        <v>0</v>
      </c>
      <c r="AB139" s="3">
        <v>0</v>
      </c>
      <c r="AC139" s="3">
        <v>0</v>
      </c>
      <c r="AD139" s="95">
        <v>0</v>
      </c>
      <c r="AE139" s="70">
        <f t="shared" si="409"/>
        <v>37084.904113769531</v>
      </c>
      <c r="AG139" s="534"/>
      <c r="AH139" s="196" t="s">
        <v>57</v>
      </c>
      <c r="AI139" s="3">
        <v>0</v>
      </c>
      <c r="AJ139" s="3">
        <v>0</v>
      </c>
      <c r="AK139" s="3">
        <v>0</v>
      </c>
      <c r="AL139" s="3">
        <v>0</v>
      </c>
      <c r="AM139" s="3">
        <v>0</v>
      </c>
      <c r="AN139" s="3">
        <v>0</v>
      </c>
      <c r="AO139" s="3">
        <v>0</v>
      </c>
      <c r="AP139" s="3">
        <v>0</v>
      </c>
      <c r="AQ139" s="3">
        <v>0</v>
      </c>
      <c r="AR139" s="3">
        <v>0</v>
      </c>
      <c r="AS139" s="3">
        <v>0</v>
      </c>
      <c r="AT139" s="95">
        <v>0</v>
      </c>
      <c r="AU139" s="70">
        <f t="shared" si="410"/>
        <v>0</v>
      </c>
      <c r="AW139" s="534"/>
      <c r="AX139" s="196" t="s">
        <v>57</v>
      </c>
      <c r="AY139" s="3">
        <v>0</v>
      </c>
      <c r="AZ139" s="3">
        <v>0</v>
      </c>
      <c r="BA139" s="3">
        <v>0</v>
      </c>
      <c r="BB139" s="3">
        <v>0</v>
      </c>
      <c r="BC139" s="3">
        <v>0</v>
      </c>
      <c r="BD139" s="3">
        <v>0</v>
      </c>
      <c r="BE139" s="3">
        <v>0</v>
      </c>
      <c r="BF139" s="3">
        <v>0</v>
      </c>
      <c r="BG139" s="3">
        <v>0</v>
      </c>
      <c r="BH139" s="3">
        <v>0</v>
      </c>
      <c r="BI139" s="3">
        <v>0</v>
      </c>
      <c r="BJ139" s="95">
        <v>0</v>
      </c>
      <c r="BK139" s="70">
        <f t="shared" si="411"/>
        <v>0</v>
      </c>
    </row>
    <row r="140" spans="1:63" x14ac:dyDescent="0.25">
      <c r="A140" s="534"/>
      <c r="B140" s="196" t="s">
        <v>56</v>
      </c>
      <c r="C140" s="3">
        <v>0</v>
      </c>
      <c r="D140" s="3">
        <v>0</v>
      </c>
      <c r="E140" s="3">
        <v>0</v>
      </c>
      <c r="F140" s="3">
        <v>0</v>
      </c>
      <c r="G140" s="3">
        <v>0</v>
      </c>
      <c r="H140" s="3">
        <v>0</v>
      </c>
      <c r="I140" s="3">
        <v>0</v>
      </c>
      <c r="J140" s="3">
        <v>0</v>
      </c>
      <c r="K140" s="3">
        <v>0</v>
      </c>
      <c r="L140" s="3">
        <v>0</v>
      </c>
      <c r="M140" s="3">
        <v>0</v>
      </c>
      <c r="N140" s="95">
        <v>0</v>
      </c>
      <c r="O140" s="70">
        <f t="shared" si="408"/>
        <v>0</v>
      </c>
      <c r="Q140" s="534"/>
      <c r="R140" s="196" t="s">
        <v>56</v>
      </c>
      <c r="S140" s="3">
        <v>0</v>
      </c>
      <c r="T140" s="3">
        <v>0</v>
      </c>
      <c r="U140" s="3">
        <v>0</v>
      </c>
      <c r="V140" s="3">
        <v>0</v>
      </c>
      <c r="W140" s="3">
        <v>0</v>
      </c>
      <c r="X140" s="3">
        <v>0</v>
      </c>
      <c r="Y140" s="3">
        <v>0</v>
      </c>
      <c r="Z140" s="3">
        <v>0</v>
      </c>
      <c r="AA140" s="3">
        <v>0</v>
      </c>
      <c r="AB140" s="3">
        <v>0</v>
      </c>
      <c r="AC140" s="3">
        <v>0</v>
      </c>
      <c r="AD140" s="95">
        <v>0</v>
      </c>
      <c r="AE140" s="70">
        <f t="shared" si="409"/>
        <v>0</v>
      </c>
      <c r="AG140" s="534"/>
      <c r="AH140" s="196" t="s">
        <v>56</v>
      </c>
      <c r="AI140" s="3">
        <v>0</v>
      </c>
      <c r="AJ140" s="3">
        <v>0</v>
      </c>
      <c r="AK140" s="3">
        <v>0</v>
      </c>
      <c r="AL140" s="3">
        <v>0</v>
      </c>
      <c r="AM140" s="3">
        <v>0</v>
      </c>
      <c r="AN140" s="3">
        <v>0</v>
      </c>
      <c r="AO140" s="3">
        <v>0</v>
      </c>
      <c r="AP140" s="3">
        <v>0</v>
      </c>
      <c r="AQ140" s="3">
        <v>0</v>
      </c>
      <c r="AR140" s="3">
        <v>0</v>
      </c>
      <c r="AS140" s="3">
        <v>0</v>
      </c>
      <c r="AT140" s="95">
        <v>0</v>
      </c>
      <c r="AU140" s="70">
        <f t="shared" si="410"/>
        <v>0</v>
      </c>
      <c r="AW140" s="534"/>
      <c r="AX140" s="196" t="s">
        <v>56</v>
      </c>
      <c r="AY140" s="3">
        <v>0</v>
      </c>
      <c r="AZ140" s="3">
        <v>0</v>
      </c>
      <c r="BA140" s="3">
        <v>0</v>
      </c>
      <c r="BB140" s="3">
        <v>0</v>
      </c>
      <c r="BC140" s="3">
        <v>0</v>
      </c>
      <c r="BD140" s="3">
        <v>0</v>
      </c>
      <c r="BE140" s="3">
        <v>0</v>
      </c>
      <c r="BF140" s="3">
        <v>0</v>
      </c>
      <c r="BG140" s="3">
        <v>0</v>
      </c>
      <c r="BH140" s="3">
        <v>0</v>
      </c>
      <c r="BI140" s="3">
        <v>0</v>
      </c>
      <c r="BJ140" s="95">
        <v>0</v>
      </c>
      <c r="BK140" s="70">
        <f t="shared" si="411"/>
        <v>0</v>
      </c>
    </row>
    <row r="141" spans="1:63" x14ac:dyDescent="0.25">
      <c r="A141" s="534"/>
      <c r="B141" s="196" t="s">
        <v>55</v>
      </c>
      <c r="C141" s="3">
        <v>0</v>
      </c>
      <c r="D141" s="3">
        <v>0</v>
      </c>
      <c r="E141" s="3">
        <v>0</v>
      </c>
      <c r="F141" s="3">
        <v>0</v>
      </c>
      <c r="G141" s="3">
        <v>0</v>
      </c>
      <c r="H141" s="3">
        <v>0</v>
      </c>
      <c r="I141" s="3">
        <v>0</v>
      </c>
      <c r="J141" s="3">
        <v>0</v>
      </c>
      <c r="K141" s="3">
        <v>1747</v>
      </c>
      <c r="L141" s="3">
        <v>0</v>
      </c>
      <c r="M141" s="3">
        <v>0</v>
      </c>
      <c r="N141" s="95">
        <v>0</v>
      </c>
      <c r="O141" s="70">
        <f t="shared" si="408"/>
        <v>1747</v>
      </c>
      <c r="Q141" s="534"/>
      <c r="R141" s="196" t="s">
        <v>55</v>
      </c>
      <c r="S141" s="3">
        <v>0</v>
      </c>
      <c r="T141" s="3">
        <v>0</v>
      </c>
      <c r="U141" s="3">
        <v>0</v>
      </c>
      <c r="V141" s="3">
        <v>0</v>
      </c>
      <c r="W141" s="3">
        <v>0</v>
      </c>
      <c r="X141" s="3">
        <v>0</v>
      </c>
      <c r="Y141" s="3">
        <v>0</v>
      </c>
      <c r="Z141" s="3">
        <v>0</v>
      </c>
      <c r="AA141" s="3">
        <v>0</v>
      </c>
      <c r="AB141" s="3">
        <v>0</v>
      </c>
      <c r="AC141" s="3">
        <v>0</v>
      </c>
      <c r="AD141" s="95">
        <v>0</v>
      </c>
      <c r="AE141" s="70">
        <f t="shared" si="409"/>
        <v>0</v>
      </c>
      <c r="AG141" s="534"/>
      <c r="AH141" s="196" t="s">
        <v>55</v>
      </c>
      <c r="AI141" s="3">
        <v>0</v>
      </c>
      <c r="AJ141" s="3">
        <v>0</v>
      </c>
      <c r="AK141" s="3">
        <v>0</v>
      </c>
      <c r="AL141" s="3">
        <v>0</v>
      </c>
      <c r="AM141" s="3">
        <v>0</v>
      </c>
      <c r="AN141" s="3">
        <v>0</v>
      </c>
      <c r="AO141" s="3">
        <v>0</v>
      </c>
      <c r="AP141" s="3">
        <v>0</v>
      </c>
      <c r="AQ141" s="3">
        <v>0</v>
      </c>
      <c r="AR141" s="3">
        <v>0</v>
      </c>
      <c r="AS141" s="3">
        <v>0</v>
      </c>
      <c r="AT141" s="95">
        <v>0</v>
      </c>
      <c r="AU141" s="70">
        <f t="shared" si="410"/>
        <v>0</v>
      </c>
      <c r="AW141" s="534"/>
      <c r="AX141" s="196" t="s">
        <v>55</v>
      </c>
      <c r="AY141" s="3">
        <v>0</v>
      </c>
      <c r="AZ141" s="3">
        <v>0</v>
      </c>
      <c r="BA141" s="3">
        <v>0</v>
      </c>
      <c r="BB141" s="3">
        <v>0</v>
      </c>
      <c r="BC141" s="3">
        <v>0</v>
      </c>
      <c r="BD141" s="3">
        <v>0</v>
      </c>
      <c r="BE141" s="3">
        <v>0</v>
      </c>
      <c r="BF141" s="3">
        <v>0</v>
      </c>
      <c r="BG141" s="3">
        <v>0</v>
      </c>
      <c r="BH141" s="3">
        <v>0</v>
      </c>
      <c r="BI141" s="3">
        <v>0</v>
      </c>
      <c r="BJ141" s="95">
        <v>0</v>
      </c>
      <c r="BK141" s="70">
        <f t="shared" si="411"/>
        <v>0</v>
      </c>
    </row>
    <row r="142" spans="1:63" x14ac:dyDescent="0.25">
      <c r="A142" s="534"/>
      <c r="B142" s="196" t="s">
        <v>54</v>
      </c>
      <c r="C142" s="3">
        <v>0</v>
      </c>
      <c r="D142" s="3">
        <v>0</v>
      </c>
      <c r="E142" s="3">
        <v>0</v>
      </c>
      <c r="F142" s="3">
        <v>0</v>
      </c>
      <c r="G142" s="3">
        <v>0</v>
      </c>
      <c r="H142" s="3">
        <v>0</v>
      </c>
      <c r="I142" s="3">
        <v>0</v>
      </c>
      <c r="J142" s="3">
        <v>0</v>
      </c>
      <c r="K142" s="3">
        <v>0</v>
      </c>
      <c r="L142" s="3">
        <v>0</v>
      </c>
      <c r="M142" s="3">
        <v>0</v>
      </c>
      <c r="N142" s="95">
        <v>0</v>
      </c>
      <c r="O142" s="70">
        <f t="shared" si="408"/>
        <v>0</v>
      </c>
      <c r="Q142" s="534"/>
      <c r="R142" s="196" t="s">
        <v>54</v>
      </c>
      <c r="S142" s="3">
        <v>0</v>
      </c>
      <c r="T142" s="3">
        <v>0</v>
      </c>
      <c r="U142" s="3">
        <v>0</v>
      </c>
      <c r="V142" s="3">
        <v>0</v>
      </c>
      <c r="W142" s="3">
        <v>0</v>
      </c>
      <c r="X142" s="3">
        <v>0</v>
      </c>
      <c r="Y142" s="3">
        <v>0</v>
      </c>
      <c r="Z142" s="3">
        <v>0</v>
      </c>
      <c r="AA142" s="3">
        <v>0</v>
      </c>
      <c r="AB142" s="3">
        <v>0</v>
      </c>
      <c r="AC142" s="3">
        <v>0</v>
      </c>
      <c r="AD142" s="95">
        <v>0</v>
      </c>
      <c r="AE142" s="70">
        <f t="shared" si="409"/>
        <v>0</v>
      </c>
      <c r="AG142" s="534"/>
      <c r="AH142" s="196" t="s">
        <v>54</v>
      </c>
      <c r="AI142" s="3">
        <v>0</v>
      </c>
      <c r="AJ142" s="3">
        <v>0</v>
      </c>
      <c r="AK142" s="3">
        <v>0</v>
      </c>
      <c r="AL142" s="3">
        <v>0</v>
      </c>
      <c r="AM142" s="3">
        <v>0</v>
      </c>
      <c r="AN142" s="3">
        <v>0</v>
      </c>
      <c r="AO142" s="3">
        <v>0</v>
      </c>
      <c r="AP142" s="3">
        <v>0</v>
      </c>
      <c r="AQ142" s="3">
        <v>0</v>
      </c>
      <c r="AR142" s="3">
        <v>0</v>
      </c>
      <c r="AS142" s="3">
        <v>0</v>
      </c>
      <c r="AT142" s="95">
        <v>0</v>
      </c>
      <c r="AU142" s="70">
        <f t="shared" si="410"/>
        <v>0</v>
      </c>
      <c r="AW142" s="534"/>
      <c r="AX142" s="196" t="s">
        <v>54</v>
      </c>
      <c r="AY142" s="3">
        <v>0</v>
      </c>
      <c r="AZ142" s="3">
        <v>0</v>
      </c>
      <c r="BA142" s="3">
        <v>0</v>
      </c>
      <c r="BB142" s="3">
        <v>0</v>
      </c>
      <c r="BC142" s="3">
        <v>0</v>
      </c>
      <c r="BD142" s="3">
        <v>0</v>
      </c>
      <c r="BE142" s="3">
        <v>0</v>
      </c>
      <c r="BF142" s="3">
        <v>0</v>
      </c>
      <c r="BG142" s="3">
        <v>0</v>
      </c>
      <c r="BH142" s="3">
        <v>0</v>
      </c>
      <c r="BI142" s="3">
        <v>0</v>
      </c>
      <c r="BJ142" s="95">
        <v>0</v>
      </c>
      <c r="BK142" s="70">
        <f t="shared" si="411"/>
        <v>0</v>
      </c>
    </row>
    <row r="143" spans="1:63" x14ac:dyDescent="0.25">
      <c r="A143" s="534"/>
      <c r="B143" s="196" t="s">
        <v>53</v>
      </c>
      <c r="C143" s="3">
        <v>0</v>
      </c>
      <c r="D143" s="3">
        <v>0</v>
      </c>
      <c r="E143" s="3">
        <v>0</v>
      </c>
      <c r="F143" s="3">
        <v>0</v>
      </c>
      <c r="G143" s="3">
        <v>0</v>
      </c>
      <c r="H143" s="3">
        <v>0</v>
      </c>
      <c r="I143" s="3">
        <v>0</v>
      </c>
      <c r="J143" s="3">
        <v>0</v>
      </c>
      <c r="K143" s="3">
        <v>0</v>
      </c>
      <c r="L143" s="3">
        <v>0</v>
      </c>
      <c r="M143" s="3">
        <v>0</v>
      </c>
      <c r="N143" s="95">
        <v>0</v>
      </c>
      <c r="O143" s="70">
        <f t="shared" si="408"/>
        <v>0</v>
      </c>
      <c r="Q143" s="534"/>
      <c r="R143" s="196" t="s">
        <v>53</v>
      </c>
      <c r="S143" s="3">
        <v>0</v>
      </c>
      <c r="T143" s="3">
        <v>0</v>
      </c>
      <c r="U143" s="3">
        <v>0</v>
      </c>
      <c r="V143" s="3">
        <v>0</v>
      </c>
      <c r="W143" s="3">
        <v>0</v>
      </c>
      <c r="X143" s="3">
        <v>0</v>
      </c>
      <c r="Y143" s="3">
        <v>0</v>
      </c>
      <c r="Z143" s="3">
        <v>0</v>
      </c>
      <c r="AA143" s="3">
        <v>0</v>
      </c>
      <c r="AB143" s="3">
        <v>0</v>
      </c>
      <c r="AC143" s="3">
        <v>0</v>
      </c>
      <c r="AD143" s="95">
        <v>0</v>
      </c>
      <c r="AE143" s="70">
        <f t="shared" si="409"/>
        <v>0</v>
      </c>
      <c r="AG143" s="534"/>
      <c r="AH143" s="196" t="s">
        <v>53</v>
      </c>
      <c r="AI143" s="3">
        <v>0</v>
      </c>
      <c r="AJ143" s="3">
        <v>0</v>
      </c>
      <c r="AK143" s="3">
        <v>0</v>
      </c>
      <c r="AL143" s="3">
        <v>0</v>
      </c>
      <c r="AM143" s="3">
        <v>0</v>
      </c>
      <c r="AN143" s="3">
        <v>0</v>
      </c>
      <c r="AO143" s="3">
        <v>0</v>
      </c>
      <c r="AP143" s="3">
        <v>0</v>
      </c>
      <c r="AQ143" s="3">
        <v>0</v>
      </c>
      <c r="AR143" s="3">
        <v>0</v>
      </c>
      <c r="AS143" s="3">
        <v>0</v>
      </c>
      <c r="AT143" s="95">
        <v>0</v>
      </c>
      <c r="AU143" s="70">
        <f t="shared" si="410"/>
        <v>0</v>
      </c>
      <c r="AW143" s="534"/>
      <c r="AX143" s="196" t="s">
        <v>53</v>
      </c>
      <c r="AY143" s="3">
        <v>0</v>
      </c>
      <c r="AZ143" s="3">
        <v>0</v>
      </c>
      <c r="BA143" s="3">
        <v>0</v>
      </c>
      <c r="BB143" s="3">
        <v>0</v>
      </c>
      <c r="BC143" s="3">
        <v>0</v>
      </c>
      <c r="BD143" s="3">
        <v>0</v>
      </c>
      <c r="BE143" s="3">
        <v>0</v>
      </c>
      <c r="BF143" s="3">
        <v>0</v>
      </c>
      <c r="BG143" s="3">
        <v>0</v>
      </c>
      <c r="BH143" s="3">
        <v>0</v>
      </c>
      <c r="BI143" s="3">
        <v>0</v>
      </c>
      <c r="BJ143" s="95">
        <v>0</v>
      </c>
      <c r="BK143" s="70">
        <f t="shared" si="411"/>
        <v>0</v>
      </c>
    </row>
    <row r="144" spans="1:63" ht="15.75" thickBot="1" x14ac:dyDescent="0.3">
      <c r="A144" s="535"/>
      <c r="B144" s="196" t="s">
        <v>52</v>
      </c>
      <c r="C144" s="3">
        <v>0</v>
      </c>
      <c r="D144" s="3">
        <v>0</v>
      </c>
      <c r="E144" s="3">
        <v>0</v>
      </c>
      <c r="F144" s="3">
        <v>0</v>
      </c>
      <c r="G144" s="3">
        <v>0</v>
      </c>
      <c r="H144" s="3">
        <v>0</v>
      </c>
      <c r="I144" s="3">
        <v>0</v>
      </c>
      <c r="J144" s="3">
        <v>0</v>
      </c>
      <c r="K144" s="3">
        <v>0</v>
      </c>
      <c r="L144" s="3">
        <v>0</v>
      </c>
      <c r="M144" s="3">
        <v>0</v>
      </c>
      <c r="N144" s="95">
        <v>0</v>
      </c>
      <c r="O144" s="70">
        <f t="shared" si="408"/>
        <v>0</v>
      </c>
      <c r="Q144" s="535"/>
      <c r="R144" s="196" t="s">
        <v>52</v>
      </c>
      <c r="S144" s="3">
        <v>0</v>
      </c>
      <c r="T144" s="3">
        <v>0</v>
      </c>
      <c r="U144" s="3">
        <v>0</v>
      </c>
      <c r="V144" s="3">
        <v>0</v>
      </c>
      <c r="W144" s="3">
        <v>0</v>
      </c>
      <c r="X144" s="3">
        <v>0</v>
      </c>
      <c r="Y144" s="3">
        <v>0</v>
      </c>
      <c r="Z144" s="3">
        <v>0</v>
      </c>
      <c r="AA144" s="3">
        <v>0</v>
      </c>
      <c r="AB144" s="3">
        <v>0</v>
      </c>
      <c r="AC144" s="3">
        <v>0</v>
      </c>
      <c r="AD144" s="95">
        <v>0</v>
      </c>
      <c r="AE144" s="70">
        <f t="shared" si="409"/>
        <v>0</v>
      </c>
      <c r="AG144" s="535"/>
      <c r="AH144" s="196" t="s">
        <v>52</v>
      </c>
      <c r="AI144" s="3">
        <v>0</v>
      </c>
      <c r="AJ144" s="3">
        <v>0</v>
      </c>
      <c r="AK144" s="3">
        <v>0</v>
      </c>
      <c r="AL144" s="3">
        <v>0</v>
      </c>
      <c r="AM144" s="3">
        <v>0</v>
      </c>
      <c r="AN144" s="3">
        <v>0</v>
      </c>
      <c r="AO144" s="3">
        <v>0</v>
      </c>
      <c r="AP144" s="3">
        <v>0</v>
      </c>
      <c r="AQ144" s="3">
        <v>0</v>
      </c>
      <c r="AR144" s="3">
        <v>0</v>
      </c>
      <c r="AS144" s="3">
        <v>0</v>
      </c>
      <c r="AT144" s="95">
        <v>0</v>
      </c>
      <c r="AU144" s="70">
        <f t="shared" si="410"/>
        <v>0</v>
      </c>
      <c r="AW144" s="535"/>
      <c r="AX144" s="196" t="s">
        <v>52</v>
      </c>
      <c r="AY144" s="3">
        <v>0</v>
      </c>
      <c r="AZ144" s="3">
        <v>0</v>
      </c>
      <c r="BA144" s="3">
        <v>0</v>
      </c>
      <c r="BB144" s="3">
        <v>0</v>
      </c>
      <c r="BC144" s="3">
        <v>0</v>
      </c>
      <c r="BD144" s="3">
        <v>0</v>
      </c>
      <c r="BE144" s="3">
        <v>0</v>
      </c>
      <c r="BF144" s="3">
        <v>0</v>
      </c>
      <c r="BG144" s="3">
        <v>0</v>
      </c>
      <c r="BH144" s="3">
        <v>0</v>
      </c>
      <c r="BI144" s="3">
        <v>0</v>
      </c>
      <c r="BJ144" s="95">
        <v>0</v>
      </c>
      <c r="BK144" s="70">
        <f t="shared" si="411"/>
        <v>0</v>
      </c>
    </row>
    <row r="145" spans="1:63" ht="15.75" thickBot="1" x14ac:dyDescent="0.3">
      <c r="B145" s="197" t="s">
        <v>43</v>
      </c>
      <c r="C145" s="189">
        <f>SUM(C132:C144)</f>
        <v>0</v>
      </c>
      <c r="D145" s="189">
        <f t="shared" ref="D145" si="412">SUM(D132:D144)</f>
        <v>0</v>
      </c>
      <c r="E145" s="189">
        <f t="shared" ref="E145" si="413">SUM(E132:E144)</f>
        <v>349906.18959630764</v>
      </c>
      <c r="F145" s="189">
        <f t="shared" ref="F145" si="414">SUM(F132:F144)</f>
        <v>0</v>
      </c>
      <c r="G145" s="189">
        <f t="shared" ref="G145" si="415">SUM(G132:G144)</f>
        <v>0</v>
      </c>
      <c r="H145" s="189">
        <f t="shared" ref="H145" si="416">SUM(H132:H144)</f>
        <v>0</v>
      </c>
      <c r="I145" s="189">
        <f t="shared" ref="I145" si="417">SUM(I132:I144)</f>
        <v>0</v>
      </c>
      <c r="J145" s="189">
        <f t="shared" ref="J145" si="418">SUM(J132:J144)</f>
        <v>386278.09253861383</v>
      </c>
      <c r="K145" s="189">
        <f t="shared" ref="K145" si="419">SUM(K132:K144)</f>
        <v>38019.884521557615</v>
      </c>
      <c r="L145" s="189">
        <f t="shared" ref="L145" si="420">SUM(L132:L144)</f>
        <v>47041.970077514648</v>
      </c>
      <c r="M145" s="189">
        <f t="shared" ref="M145" si="421">SUM(M132:M144)</f>
        <v>37818.94542448128</v>
      </c>
      <c r="N145" s="373">
        <f t="shared" ref="N145" si="422">SUM(N132:N144)</f>
        <v>7912.9745454545446</v>
      </c>
      <c r="O145" s="73">
        <f t="shared" si="408"/>
        <v>866978.05670392956</v>
      </c>
      <c r="Q145" s="74"/>
      <c r="R145" s="197" t="s">
        <v>43</v>
      </c>
      <c r="S145" s="189">
        <f>SUM(S132:S144)</f>
        <v>0</v>
      </c>
      <c r="T145" s="189">
        <f t="shared" ref="T145" si="423">SUM(T132:T144)</f>
        <v>0</v>
      </c>
      <c r="U145" s="189">
        <f t="shared" ref="U145" si="424">SUM(U132:U144)</f>
        <v>0</v>
      </c>
      <c r="V145" s="189">
        <f t="shared" ref="V145" si="425">SUM(V132:V144)</f>
        <v>0</v>
      </c>
      <c r="W145" s="189">
        <f t="shared" ref="W145" si="426">SUM(W132:W144)</f>
        <v>0</v>
      </c>
      <c r="X145" s="189">
        <f t="shared" ref="X145" si="427">SUM(X132:X144)</f>
        <v>37084.904113769531</v>
      </c>
      <c r="Y145" s="189">
        <f t="shared" ref="Y145" si="428">SUM(Y132:Y144)</f>
        <v>0</v>
      </c>
      <c r="Z145" s="189">
        <f t="shared" ref="Z145" si="429">SUM(Z132:Z144)</f>
        <v>0</v>
      </c>
      <c r="AA145" s="189">
        <f t="shared" ref="AA145" si="430">SUM(AA132:AA144)</f>
        <v>0</v>
      </c>
      <c r="AB145" s="189">
        <f t="shared" ref="AB145" si="431">SUM(AB132:AB144)</f>
        <v>0</v>
      </c>
      <c r="AC145" s="189">
        <f t="shared" ref="AC145" si="432">SUM(AC132:AC144)</f>
        <v>85042.066772460938</v>
      </c>
      <c r="AD145" s="373">
        <f t="shared" ref="AD145" si="433">SUM(AD132:AD144)</f>
        <v>107292</v>
      </c>
      <c r="AE145" s="73">
        <f t="shared" si="409"/>
        <v>229418.97088623047</v>
      </c>
      <c r="AG145" s="74"/>
      <c r="AH145" s="197" t="s">
        <v>43</v>
      </c>
      <c r="AI145" s="189">
        <f>SUM(AI132:AI144)</f>
        <v>0</v>
      </c>
      <c r="AJ145" s="189">
        <f t="shared" ref="AJ145" si="434">SUM(AJ132:AJ144)</f>
        <v>0</v>
      </c>
      <c r="AK145" s="189">
        <f t="shared" ref="AK145" si="435">SUM(AK132:AK144)</f>
        <v>0</v>
      </c>
      <c r="AL145" s="189">
        <f t="shared" ref="AL145" si="436">SUM(AL132:AL144)</f>
        <v>0</v>
      </c>
      <c r="AM145" s="189">
        <f t="shared" ref="AM145" si="437">SUM(AM132:AM144)</f>
        <v>0</v>
      </c>
      <c r="AN145" s="189">
        <f t="shared" ref="AN145" si="438">SUM(AN132:AN144)</f>
        <v>0</v>
      </c>
      <c r="AO145" s="189">
        <f t="shared" ref="AO145" si="439">SUM(AO132:AO144)</f>
        <v>0</v>
      </c>
      <c r="AP145" s="189">
        <f t="shared" ref="AP145" si="440">SUM(AP132:AP144)</f>
        <v>0</v>
      </c>
      <c r="AQ145" s="189">
        <f t="shared" ref="AQ145" si="441">SUM(AQ132:AQ144)</f>
        <v>0</v>
      </c>
      <c r="AR145" s="189">
        <f t="shared" ref="AR145" si="442">SUM(AR132:AR144)</f>
        <v>0</v>
      </c>
      <c r="AS145" s="189">
        <f t="shared" ref="AS145" si="443">SUM(AS132:AS144)</f>
        <v>0</v>
      </c>
      <c r="AT145" s="373">
        <f t="shared" ref="AT145" si="444">SUM(AT132:AT144)</f>
        <v>0</v>
      </c>
      <c r="AU145" s="73">
        <f t="shared" si="410"/>
        <v>0</v>
      </c>
      <c r="AW145" s="74"/>
      <c r="AX145" s="197" t="s">
        <v>43</v>
      </c>
      <c r="AY145" s="189">
        <f>SUM(AY132:AY144)</f>
        <v>0</v>
      </c>
      <c r="AZ145" s="189">
        <f t="shared" ref="AZ145" si="445">SUM(AZ132:AZ144)</f>
        <v>0</v>
      </c>
      <c r="BA145" s="189">
        <f t="shared" ref="BA145" si="446">SUM(BA132:BA144)</f>
        <v>0</v>
      </c>
      <c r="BB145" s="189">
        <f t="shared" ref="BB145" si="447">SUM(BB132:BB144)</f>
        <v>0</v>
      </c>
      <c r="BC145" s="189">
        <f t="shared" ref="BC145" si="448">SUM(BC132:BC144)</f>
        <v>0</v>
      </c>
      <c r="BD145" s="189">
        <f t="shared" ref="BD145" si="449">SUM(BD132:BD144)</f>
        <v>0</v>
      </c>
      <c r="BE145" s="189">
        <f t="shared" ref="BE145" si="450">SUM(BE132:BE144)</f>
        <v>0</v>
      </c>
      <c r="BF145" s="189">
        <f t="shared" ref="BF145" si="451">SUM(BF132:BF144)</f>
        <v>0</v>
      </c>
      <c r="BG145" s="189">
        <f t="shared" ref="BG145" si="452">SUM(BG132:BG144)</f>
        <v>0</v>
      </c>
      <c r="BH145" s="189">
        <f t="shared" ref="BH145" si="453">SUM(BH132:BH144)</f>
        <v>0</v>
      </c>
      <c r="BI145" s="189">
        <f t="shared" ref="BI145" si="454">SUM(BI132:BI144)</f>
        <v>0</v>
      </c>
      <c r="BJ145" s="373">
        <f t="shared" ref="BJ145" si="455">SUM(BJ132:BJ144)</f>
        <v>0</v>
      </c>
      <c r="BK145" s="73">
        <f t="shared" si="411"/>
        <v>0</v>
      </c>
    </row>
    <row r="146" spans="1:63" ht="21.75" thickBot="1" x14ac:dyDescent="0.3">
      <c r="A146" s="75"/>
      <c r="Q146" s="75"/>
      <c r="AG146" s="75"/>
      <c r="AW146" s="75"/>
    </row>
    <row r="147" spans="1:63" ht="21.75" thickBot="1" x14ac:dyDescent="0.3">
      <c r="A147" s="75"/>
      <c r="B147" s="184" t="s">
        <v>36</v>
      </c>
      <c r="C147" s="185">
        <v>44197</v>
      </c>
      <c r="D147" s="185">
        <v>44228</v>
      </c>
      <c r="E147" s="185">
        <v>44256</v>
      </c>
      <c r="F147" s="185">
        <v>44287</v>
      </c>
      <c r="G147" s="185">
        <v>44317</v>
      </c>
      <c r="H147" s="185">
        <v>44348</v>
      </c>
      <c r="I147" s="185">
        <v>44378</v>
      </c>
      <c r="J147" s="185">
        <v>44409</v>
      </c>
      <c r="K147" s="185">
        <v>44440</v>
      </c>
      <c r="L147" s="185">
        <v>44470</v>
      </c>
      <c r="M147" s="185">
        <v>44501</v>
      </c>
      <c r="N147" s="185" t="s">
        <v>205</v>
      </c>
      <c r="O147" s="186" t="s">
        <v>34</v>
      </c>
      <c r="Q147" s="75"/>
      <c r="R147" s="184" t="s">
        <v>36</v>
      </c>
      <c r="S147" s="185">
        <f t="shared" ref="S147:AD147" si="456">S$3</f>
        <v>44197</v>
      </c>
      <c r="T147" s="185">
        <f t="shared" si="456"/>
        <v>44228</v>
      </c>
      <c r="U147" s="185">
        <f t="shared" si="456"/>
        <v>44256</v>
      </c>
      <c r="V147" s="185">
        <f t="shared" si="456"/>
        <v>44287</v>
      </c>
      <c r="W147" s="185">
        <f t="shared" si="456"/>
        <v>44317</v>
      </c>
      <c r="X147" s="185">
        <f t="shared" si="456"/>
        <v>44348</v>
      </c>
      <c r="Y147" s="185">
        <f t="shared" si="456"/>
        <v>44378</v>
      </c>
      <c r="Z147" s="185">
        <f t="shared" si="456"/>
        <v>44409</v>
      </c>
      <c r="AA147" s="185">
        <f t="shared" si="456"/>
        <v>44440</v>
      </c>
      <c r="AB147" s="185">
        <f t="shared" si="456"/>
        <v>44470</v>
      </c>
      <c r="AC147" s="185">
        <f t="shared" si="456"/>
        <v>44501</v>
      </c>
      <c r="AD147" s="185" t="str">
        <f t="shared" si="456"/>
        <v>Dec-21 +</v>
      </c>
      <c r="AE147" s="186" t="s">
        <v>34</v>
      </c>
      <c r="AG147" s="75"/>
      <c r="AH147" s="184" t="s">
        <v>36</v>
      </c>
      <c r="AI147" s="185">
        <f t="shared" ref="AI147:AT147" si="457">AI$3</f>
        <v>44197</v>
      </c>
      <c r="AJ147" s="185">
        <f t="shared" si="457"/>
        <v>44228</v>
      </c>
      <c r="AK147" s="185">
        <f t="shared" si="457"/>
        <v>44256</v>
      </c>
      <c r="AL147" s="185">
        <f t="shared" si="457"/>
        <v>44287</v>
      </c>
      <c r="AM147" s="185">
        <f t="shared" si="457"/>
        <v>44317</v>
      </c>
      <c r="AN147" s="185">
        <f t="shared" si="457"/>
        <v>44348</v>
      </c>
      <c r="AO147" s="185">
        <f t="shared" si="457"/>
        <v>44378</v>
      </c>
      <c r="AP147" s="185">
        <f t="shared" si="457"/>
        <v>44409</v>
      </c>
      <c r="AQ147" s="185">
        <f t="shared" si="457"/>
        <v>44440</v>
      </c>
      <c r="AR147" s="185">
        <f t="shared" si="457"/>
        <v>44470</v>
      </c>
      <c r="AS147" s="185">
        <f t="shared" si="457"/>
        <v>44501</v>
      </c>
      <c r="AT147" s="185" t="str">
        <f t="shared" si="457"/>
        <v>Dec-21 +</v>
      </c>
      <c r="AU147" s="186" t="s">
        <v>34</v>
      </c>
      <c r="AW147" s="75"/>
      <c r="AX147" s="184" t="s">
        <v>36</v>
      </c>
      <c r="AY147" s="185">
        <f t="shared" ref="AY147:BJ147" si="458">AY$3</f>
        <v>44197</v>
      </c>
      <c r="AZ147" s="185">
        <f t="shared" si="458"/>
        <v>44228</v>
      </c>
      <c r="BA147" s="185">
        <f t="shared" si="458"/>
        <v>44256</v>
      </c>
      <c r="BB147" s="185">
        <f t="shared" si="458"/>
        <v>44287</v>
      </c>
      <c r="BC147" s="185">
        <f t="shared" si="458"/>
        <v>44317</v>
      </c>
      <c r="BD147" s="185">
        <f t="shared" si="458"/>
        <v>44348</v>
      </c>
      <c r="BE147" s="185">
        <f t="shared" si="458"/>
        <v>44378</v>
      </c>
      <c r="BF147" s="185">
        <f t="shared" si="458"/>
        <v>44409</v>
      </c>
      <c r="BG147" s="185">
        <f t="shared" si="458"/>
        <v>44440</v>
      </c>
      <c r="BH147" s="185">
        <f t="shared" si="458"/>
        <v>44470</v>
      </c>
      <c r="BI147" s="185">
        <f t="shared" si="458"/>
        <v>44501</v>
      </c>
      <c r="BJ147" s="185" t="str">
        <f t="shared" si="458"/>
        <v>Dec-21 +</v>
      </c>
      <c r="BK147" s="186" t="s">
        <v>34</v>
      </c>
    </row>
    <row r="148" spans="1:63" ht="15" customHeight="1" x14ac:dyDescent="0.25">
      <c r="A148" s="533" t="s">
        <v>65</v>
      </c>
      <c r="B148" s="196" t="s">
        <v>64</v>
      </c>
      <c r="C148" s="3">
        <v>0</v>
      </c>
      <c r="D148" s="3">
        <v>0</v>
      </c>
      <c r="E148" s="3">
        <v>0</v>
      </c>
      <c r="F148" s="3">
        <v>0</v>
      </c>
      <c r="G148" s="3">
        <v>0</v>
      </c>
      <c r="H148" s="3">
        <v>0</v>
      </c>
      <c r="I148" s="3">
        <v>0</v>
      </c>
      <c r="J148" s="3">
        <v>0</v>
      </c>
      <c r="K148" s="3">
        <v>0</v>
      </c>
      <c r="L148" s="3">
        <v>0</v>
      </c>
      <c r="M148" s="3">
        <v>0</v>
      </c>
      <c r="N148" s="95">
        <v>0</v>
      </c>
      <c r="O148" s="70">
        <f t="shared" ref="O148:O161" si="459">SUM(C148:N148)</f>
        <v>0</v>
      </c>
      <c r="Q148" s="533" t="s">
        <v>65</v>
      </c>
      <c r="R148" s="196" t="s">
        <v>64</v>
      </c>
      <c r="S148" s="3">
        <v>0</v>
      </c>
      <c r="T148" s="3">
        <v>0</v>
      </c>
      <c r="U148" s="3">
        <v>0</v>
      </c>
      <c r="V148" s="3">
        <v>0</v>
      </c>
      <c r="W148" s="3">
        <v>0</v>
      </c>
      <c r="X148" s="3">
        <v>0</v>
      </c>
      <c r="Y148" s="3">
        <v>0</v>
      </c>
      <c r="Z148" s="3">
        <v>0</v>
      </c>
      <c r="AA148" s="3">
        <v>0</v>
      </c>
      <c r="AB148" s="3">
        <v>0</v>
      </c>
      <c r="AC148" s="3">
        <v>0</v>
      </c>
      <c r="AD148" s="95">
        <v>0</v>
      </c>
      <c r="AE148" s="70">
        <f t="shared" ref="AE148:AE161" si="460">SUM(S148:AD148)</f>
        <v>0</v>
      </c>
      <c r="AG148" s="533" t="s">
        <v>65</v>
      </c>
      <c r="AH148" s="196" t="s">
        <v>64</v>
      </c>
      <c r="AI148" s="3">
        <v>0</v>
      </c>
      <c r="AJ148" s="3">
        <v>0</v>
      </c>
      <c r="AK148" s="3">
        <v>0</v>
      </c>
      <c r="AL148" s="3">
        <v>0</v>
      </c>
      <c r="AM148" s="3">
        <v>0</v>
      </c>
      <c r="AN148" s="3">
        <v>0</v>
      </c>
      <c r="AO148" s="3">
        <v>0</v>
      </c>
      <c r="AP148" s="3">
        <v>0</v>
      </c>
      <c r="AQ148" s="3">
        <v>0</v>
      </c>
      <c r="AR148" s="3">
        <v>0</v>
      </c>
      <c r="AS148" s="3">
        <v>0</v>
      </c>
      <c r="AT148" s="95">
        <v>0</v>
      </c>
      <c r="AU148" s="70">
        <f t="shared" ref="AU148:AU161" si="461">SUM(AI148:AT148)</f>
        <v>0</v>
      </c>
      <c r="AW148" s="533" t="s">
        <v>65</v>
      </c>
      <c r="AX148" s="196" t="s">
        <v>64</v>
      </c>
      <c r="AY148" s="3">
        <v>0</v>
      </c>
      <c r="AZ148" s="3">
        <v>0</v>
      </c>
      <c r="BA148" s="3">
        <v>0</v>
      </c>
      <c r="BB148" s="3">
        <v>0</v>
      </c>
      <c r="BC148" s="3">
        <v>0</v>
      </c>
      <c r="BD148" s="3">
        <v>0</v>
      </c>
      <c r="BE148" s="3">
        <v>0</v>
      </c>
      <c r="BF148" s="3">
        <v>0</v>
      </c>
      <c r="BG148" s="3">
        <v>0</v>
      </c>
      <c r="BH148" s="3">
        <v>0</v>
      </c>
      <c r="BI148" s="3">
        <v>0</v>
      </c>
      <c r="BJ148" s="95">
        <v>0</v>
      </c>
      <c r="BK148" s="70">
        <f t="shared" ref="BK148:BK161" si="462">SUM(AY148:BJ148)</f>
        <v>0</v>
      </c>
    </row>
    <row r="149" spans="1:63" x14ac:dyDescent="0.25">
      <c r="A149" s="534"/>
      <c r="B149" s="196" t="s">
        <v>63</v>
      </c>
      <c r="C149" s="3">
        <v>0</v>
      </c>
      <c r="D149" s="3">
        <v>0</v>
      </c>
      <c r="E149" s="3">
        <v>0</v>
      </c>
      <c r="F149" s="3">
        <v>0</v>
      </c>
      <c r="G149" s="3">
        <v>0</v>
      </c>
      <c r="H149" s="3">
        <v>0</v>
      </c>
      <c r="I149" s="3">
        <v>0</v>
      </c>
      <c r="J149" s="3">
        <v>0</v>
      </c>
      <c r="K149" s="3">
        <v>0</v>
      </c>
      <c r="L149" s="3">
        <v>0</v>
      </c>
      <c r="M149" s="3">
        <v>0</v>
      </c>
      <c r="N149" s="95">
        <v>0</v>
      </c>
      <c r="O149" s="70">
        <f t="shared" si="459"/>
        <v>0</v>
      </c>
      <c r="Q149" s="534"/>
      <c r="R149" s="196" t="s">
        <v>63</v>
      </c>
      <c r="S149" s="3">
        <v>0</v>
      </c>
      <c r="T149" s="3">
        <v>0</v>
      </c>
      <c r="U149" s="3">
        <v>0</v>
      </c>
      <c r="V149" s="3">
        <v>0</v>
      </c>
      <c r="W149" s="3">
        <v>0</v>
      </c>
      <c r="X149" s="3">
        <v>0</v>
      </c>
      <c r="Y149" s="3">
        <v>0</v>
      </c>
      <c r="Z149" s="3">
        <v>0</v>
      </c>
      <c r="AA149" s="3">
        <v>0</v>
      </c>
      <c r="AB149" s="3">
        <v>0</v>
      </c>
      <c r="AC149" s="3">
        <v>0</v>
      </c>
      <c r="AD149" s="95">
        <v>0</v>
      </c>
      <c r="AE149" s="70">
        <f t="shared" si="460"/>
        <v>0</v>
      </c>
      <c r="AG149" s="534"/>
      <c r="AH149" s="196" t="s">
        <v>63</v>
      </c>
      <c r="AI149" s="3">
        <v>0</v>
      </c>
      <c r="AJ149" s="3">
        <v>0</v>
      </c>
      <c r="AK149" s="3">
        <v>0</v>
      </c>
      <c r="AL149" s="3">
        <v>0</v>
      </c>
      <c r="AM149" s="3">
        <v>0</v>
      </c>
      <c r="AN149" s="3">
        <v>0</v>
      </c>
      <c r="AO149" s="3">
        <v>0</v>
      </c>
      <c r="AP149" s="3">
        <v>0</v>
      </c>
      <c r="AQ149" s="3">
        <v>0</v>
      </c>
      <c r="AR149" s="3">
        <v>0</v>
      </c>
      <c r="AS149" s="3">
        <v>0</v>
      </c>
      <c r="AT149" s="95">
        <v>0</v>
      </c>
      <c r="AU149" s="70">
        <f t="shared" si="461"/>
        <v>0</v>
      </c>
      <c r="AW149" s="534"/>
      <c r="AX149" s="196" t="s">
        <v>63</v>
      </c>
      <c r="AY149" s="3">
        <v>0</v>
      </c>
      <c r="AZ149" s="3">
        <v>0</v>
      </c>
      <c r="BA149" s="3">
        <v>0</v>
      </c>
      <c r="BB149" s="3">
        <v>0</v>
      </c>
      <c r="BC149" s="3">
        <v>0</v>
      </c>
      <c r="BD149" s="3">
        <v>0</v>
      </c>
      <c r="BE149" s="3">
        <v>0</v>
      </c>
      <c r="BF149" s="3">
        <v>0</v>
      </c>
      <c r="BG149" s="3">
        <v>0</v>
      </c>
      <c r="BH149" s="3">
        <v>0</v>
      </c>
      <c r="BI149" s="3">
        <v>0</v>
      </c>
      <c r="BJ149" s="95">
        <v>0</v>
      </c>
      <c r="BK149" s="70">
        <f t="shared" si="462"/>
        <v>0</v>
      </c>
    </row>
    <row r="150" spans="1:63" x14ac:dyDescent="0.25">
      <c r="A150" s="534"/>
      <c r="B150" s="196" t="s">
        <v>62</v>
      </c>
      <c r="C150" s="3">
        <v>0</v>
      </c>
      <c r="D150" s="3">
        <v>0</v>
      </c>
      <c r="E150" s="3">
        <v>0</v>
      </c>
      <c r="F150" s="3">
        <v>0</v>
      </c>
      <c r="G150" s="3">
        <v>0</v>
      </c>
      <c r="H150" s="3">
        <v>0</v>
      </c>
      <c r="I150" s="3">
        <v>0</v>
      </c>
      <c r="J150" s="3">
        <v>0</v>
      </c>
      <c r="K150" s="3">
        <v>0</v>
      </c>
      <c r="L150" s="3">
        <v>0</v>
      </c>
      <c r="M150" s="3">
        <v>0</v>
      </c>
      <c r="N150" s="95">
        <v>0</v>
      </c>
      <c r="O150" s="70">
        <f t="shared" si="459"/>
        <v>0</v>
      </c>
      <c r="Q150" s="534"/>
      <c r="R150" s="196" t="s">
        <v>62</v>
      </c>
      <c r="S150" s="3">
        <v>0</v>
      </c>
      <c r="T150" s="3">
        <v>0</v>
      </c>
      <c r="U150" s="3">
        <v>0</v>
      </c>
      <c r="V150" s="3">
        <v>0</v>
      </c>
      <c r="W150" s="3">
        <v>0</v>
      </c>
      <c r="X150" s="3">
        <v>0</v>
      </c>
      <c r="Y150" s="3">
        <v>0</v>
      </c>
      <c r="Z150" s="3">
        <v>0</v>
      </c>
      <c r="AA150" s="3">
        <v>0</v>
      </c>
      <c r="AB150" s="3">
        <v>0</v>
      </c>
      <c r="AC150" s="3">
        <v>0</v>
      </c>
      <c r="AD150" s="95">
        <v>0</v>
      </c>
      <c r="AE150" s="70">
        <f t="shared" si="460"/>
        <v>0</v>
      </c>
      <c r="AG150" s="534"/>
      <c r="AH150" s="196" t="s">
        <v>62</v>
      </c>
      <c r="AI150" s="3">
        <v>0</v>
      </c>
      <c r="AJ150" s="3">
        <v>0</v>
      </c>
      <c r="AK150" s="3">
        <v>0</v>
      </c>
      <c r="AL150" s="3">
        <v>0</v>
      </c>
      <c r="AM150" s="3">
        <v>0</v>
      </c>
      <c r="AN150" s="3">
        <v>0</v>
      </c>
      <c r="AO150" s="3">
        <v>0</v>
      </c>
      <c r="AP150" s="3">
        <v>0</v>
      </c>
      <c r="AQ150" s="3">
        <v>0</v>
      </c>
      <c r="AR150" s="3">
        <v>0</v>
      </c>
      <c r="AS150" s="3">
        <v>0</v>
      </c>
      <c r="AT150" s="95">
        <v>0</v>
      </c>
      <c r="AU150" s="70">
        <f t="shared" si="461"/>
        <v>0</v>
      </c>
      <c r="AW150" s="534"/>
      <c r="AX150" s="196" t="s">
        <v>62</v>
      </c>
      <c r="AY150" s="3">
        <v>0</v>
      </c>
      <c r="AZ150" s="3">
        <v>0</v>
      </c>
      <c r="BA150" s="3">
        <v>0</v>
      </c>
      <c r="BB150" s="3">
        <v>0</v>
      </c>
      <c r="BC150" s="3">
        <v>0</v>
      </c>
      <c r="BD150" s="3">
        <v>0</v>
      </c>
      <c r="BE150" s="3">
        <v>0</v>
      </c>
      <c r="BF150" s="3">
        <v>0</v>
      </c>
      <c r="BG150" s="3">
        <v>0</v>
      </c>
      <c r="BH150" s="3">
        <v>0</v>
      </c>
      <c r="BI150" s="3">
        <v>0</v>
      </c>
      <c r="BJ150" s="95">
        <v>0</v>
      </c>
      <c r="BK150" s="70">
        <f t="shared" si="462"/>
        <v>0</v>
      </c>
    </row>
    <row r="151" spans="1:63" x14ac:dyDescent="0.25">
      <c r="A151" s="534"/>
      <c r="B151" s="196" t="s">
        <v>61</v>
      </c>
      <c r="C151" s="3">
        <v>0</v>
      </c>
      <c r="D151" s="3">
        <v>0</v>
      </c>
      <c r="E151" s="3">
        <v>0</v>
      </c>
      <c r="F151" s="3">
        <v>0</v>
      </c>
      <c r="G151" s="3">
        <v>0</v>
      </c>
      <c r="H151" s="3">
        <v>0</v>
      </c>
      <c r="I151" s="3">
        <v>0</v>
      </c>
      <c r="J151" s="3">
        <v>0</v>
      </c>
      <c r="K151" s="3">
        <v>0</v>
      </c>
      <c r="L151" s="3">
        <v>0</v>
      </c>
      <c r="M151" s="3">
        <v>0</v>
      </c>
      <c r="N151" s="95">
        <v>0</v>
      </c>
      <c r="O151" s="70">
        <f t="shared" si="459"/>
        <v>0</v>
      </c>
      <c r="Q151" s="534"/>
      <c r="R151" s="196" t="s">
        <v>61</v>
      </c>
      <c r="S151" s="3">
        <v>0</v>
      </c>
      <c r="T151" s="3">
        <v>0</v>
      </c>
      <c r="U151" s="3">
        <v>0</v>
      </c>
      <c r="V151" s="3">
        <v>0</v>
      </c>
      <c r="W151" s="3">
        <v>0</v>
      </c>
      <c r="X151" s="3">
        <v>0</v>
      </c>
      <c r="Y151" s="3">
        <v>0</v>
      </c>
      <c r="Z151" s="3">
        <v>0</v>
      </c>
      <c r="AA151" s="3">
        <v>0</v>
      </c>
      <c r="AB151" s="3">
        <v>0</v>
      </c>
      <c r="AC151" s="3">
        <v>0</v>
      </c>
      <c r="AD151" s="95">
        <v>0</v>
      </c>
      <c r="AE151" s="70">
        <f t="shared" si="460"/>
        <v>0</v>
      </c>
      <c r="AG151" s="534"/>
      <c r="AH151" s="196" t="s">
        <v>61</v>
      </c>
      <c r="AI151" s="3">
        <v>0</v>
      </c>
      <c r="AJ151" s="3">
        <v>0</v>
      </c>
      <c r="AK151" s="3">
        <v>0</v>
      </c>
      <c r="AL151" s="3">
        <v>0</v>
      </c>
      <c r="AM151" s="3">
        <v>0</v>
      </c>
      <c r="AN151" s="3">
        <v>0</v>
      </c>
      <c r="AO151" s="3">
        <v>0</v>
      </c>
      <c r="AP151" s="3">
        <v>0</v>
      </c>
      <c r="AQ151" s="3">
        <v>0</v>
      </c>
      <c r="AR151" s="3">
        <v>0</v>
      </c>
      <c r="AS151" s="3">
        <v>0</v>
      </c>
      <c r="AT151" s="95">
        <v>0</v>
      </c>
      <c r="AU151" s="70">
        <f t="shared" si="461"/>
        <v>0</v>
      </c>
      <c r="AW151" s="534"/>
      <c r="AX151" s="196" t="s">
        <v>61</v>
      </c>
      <c r="AY151" s="3">
        <v>0</v>
      </c>
      <c r="AZ151" s="3">
        <v>0</v>
      </c>
      <c r="BA151" s="3">
        <v>0</v>
      </c>
      <c r="BB151" s="3">
        <v>0</v>
      </c>
      <c r="BC151" s="3">
        <v>0</v>
      </c>
      <c r="BD151" s="3">
        <v>0</v>
      </c>
      <c r="BE151" s="3">
        <v>0</v>
      </c>
      <c r="BF151" s="3">
        <v>0</v>
      </c>
      <c r="BG151" s="3">
        <v>0</v>
      </c>
      <c r="BH151" s="3">
        <v>0</v>
      </c>
      <c r="BI151" s="3">
        <v>0</v>
      </c>
      <c r="BJ151" s="95">
        <v>0</v>
      </c>
      <c r="BK151" s="70">
        <f t="shared" si="462"/>
        <v>0</v>
      </c>
    </row>
    <row r="152" spans="1:63" ht="15" customHeight="1" x14ac:dyDescent="0.25">
      <c r="A152" s="534"/>
      <c r="B152" s="196" t="s">
        <v>60</v>
      </c>
      <c r="C152" s="3">
        <v>0</v>
      </c>
      <c r="D152" s="3">
        <v>0</v>
      </c>
      <c r="E152" s="3">
        <v>0</v>
      </c>
      <c r="F152" s="3">
        <v>0</v>
      </c>
      <c r="G152" s="3">
        <v>0</v>
      </c>
      <c r="H152" s="3">
        <v>0</v>
      </c>
      <c r="I152" s="3">
        <v>0</v>
      </c>
      <c r="J152" s="3">
        <v>0</v>
      </c>
      <c r="K152" s="3">
        <v>0</v>
      </c>
      <c r="L152" s="3">
        <v>0</v>
      </c>
      <c r="M152" s="3">
        <v>0</v>
      </c>
      <c r="N152" s="95">
        <v>0</v>
      </c>
      <c r="O152" s="70">
        <f t="shared" si="459"/>
        <v>0</v>
      </c>
      <c r="Q152" s="534"/>
      <c r="R152" s="196" t="s">
        <v>60</v>
      </c>
      <c r="S152" s="3">
        <v>0</v>
      </c>
      <c r="T152" s="3">
        <v>0</v>
      </c>
      <c r="U152" s="3">
        <v>0</v>
      </c>
      <c r="V152" s="3">
        <v>0</v>
      </c>
      <c r="W152" s="3">
        <v>0</v>
      </c>
      <c r="X152" s="3">
        <v>0</v>
      </c>
      <c r="Y152" s="3">
        <v>0</v>
      </c>
      <c r="Z152" s="3">
        <v>0</v>
      </c>
      <c r="AA152" s="3">
        <v>0</v>
      </c>
      <c r="AB152" s="3">
        <v>0</v>
      </c>
      <c r="AC152" s="3">
        <v>0</v>
      </c>
      <c r="AD152" s="95">
        <v>0</v>
      </c>
      <c r="AE152" s="70">
        <f t="shared" si="460"/>
        <v>0</v>
      </c>
      <c r="AG152" s="534"/>
      <c r="AH152" s="196" t="s">
        <v>60</v>
      </c>
      <c r="AI152" s="3">
        <v>0</v>
      </c>
      <c r="AJ152" s="3">
        <v>0</v>
      </c>
      <c r="AK152" s="3">
        <v>0</v>
      </c>
      <c r="AL152" s="3">
        <v>0</v>
      </c>
      <c r="AM152" s="3">
        <v>0</v>
      </c>
      <c r="AN152" s="3">
        <v>0</v>
      </c>
      <c r="AO152" s="3">
        <v>0</v>
      </c>
      <c r="AP152" s="3">
        <v>0</v>
      </c>
      <c r="AQ152" s="3">
        <v>0</v>
      </c>
      <c r="AR152" s="3">
        <v>0</v>
      </c>
      <c r="AS152" s="3">
        <v>0</v>
      </c>
      <c r="AT152" s="95">
        <v>0</v>
      </c>
      <c r="AU152" s="70">
        <f t="shared" si="461"/>
        <v>0</v>
      </c>
      <c r="AW152" s="534"/>
      <c r="AX152" s="196" t="s">
        <v>60</v>
      </c>
      <c r="AY152" s="3">
        <v>0</v>
      </c>
      <c r="AZ152" s="3">
        <v>0</v>
      </c>
      <c r="BA152" s="3">
        <v>0</v>
      </c>
      <c r="BB152" s="3">
        <v>0</v>
      </c>
      <c r="BC152" s="3">
        <v>0</v>
      </c>
      <c r="BD152" s="3">
        <v>0</v>
      </c>
      <c r="BE152" s="3">
        <v>0</v>
      </c>
      <c r="BF152" s="3">
        <v>0</v>
      </c>
      <c r="BG152" s="3">
        <v>0</v>
      </c>
      <c r="BH152" s="3">
        <v>0</v>
      </c>
      <c r="BI152" s="3">
        <v>0</v>
      </c>
      <c r="BJ152" s="95">
        <v>0</v>
      </c>
      <c r="BK152" s="70">
        <f t="shared" si="462"/>
        <v>0</v>
      </c>
    </row>
    <row r="153" spans="1:63" x14ac:dyDescent="0.25">
      <c r="A153" s="534"/>
      <c r="B153" s="196" t="s">
        <v>59</v>
      </c>
      <c r="C153" s="3">
        <v>0</v>
      </c>
      <c r="D153" s="3">
        <v>0</v>
      </c>
      <c r="E153" s="3">
        <v>0</v>
      </c>
      <c r="F153" s="3">
        <v>0</v>
      </c>
      <c r="G153" s="3">
        <v>0</v>
      </c>
      <c r="H153" s="3">
        <v>0</v>
      </c>
      <c r="I153" s="3">
        <v>0</v>
      </c>
      <c r="J153" s="3">
        <v>0</v>
      </c>
      <c r="K153" s="3">
        <v>0</v>
      </c>
      <c r="L153" s="3">
        <v>0</v>
      </c>
      <c r="M153" s="3">
        <v>0</v>
      </c>
      <c r="N153" s="95">
        <v>0</v>
      </c>
      <c r="O153" s="70">
        <f t="shared" si="459"/>
        <v>0</v>
      </c>
      <c r="Q153" s="534"/>
      <c r="R153" s="196" t="s">
        <v>59</v>
      </c>
      <c r="S153" s="3">
        <v>0</v>
      </c>
      <c r="T153" s="3">
        <v>0</v>
      </c>
      <c r="U153" s="3">
        <v>0</v>
      </c>
      <c r="V153" s="3">
        <v>0</v>
      </c>
      <c r="W153" s="3">
        <v>0</v>
      </c>
      <c r="X153" s="3">
        <v>0</v>
      </c>
      <c r="Y153" s="3">
        <v>0</v>
      </c>
      <c r="Z153" s="3">
        <v>0</v>
      </c>
      <c r="AA153" s="3">
        <v>0</v>
      </c>
      <c r="AB153" s="3">
        <v>0</v>
      </c>
      <c r="AC153" s="3">
        <v>0</v>
      </c>
      <c r="AD153" s="95">
        <v>0</v>
      </c>
      <c r="AE153" s="70">
        <f t="shared" si="460"/>
        <v>0</v>
      </c>
      <c r="AG153" s="534"/>
      <c r="AH153" s="196" t="s">
        <v>59</v>
      </c>
      <c r="AI153" s="3">
        <v>0</v>
      </c>
      <c r="AJ153" s="3">
        <v>0</v>
      </c>
      <c r="AK153" s="3">
        <v>0</v>
      </c>
      <c r="AL153" s="3">
        <v>0</v>
      </c>
      <c r="AM153" s="3">
        <v>0</v>
      </c>
      <c r="AN153" s="3">
        <v>0</v>
      </c>
      <c r="AO153" s="3">
        <v>0</v>
      </c>
      <c r="AP153" s="3">
        <v>0</v>
      </c>
      <c r="AQ153" s="3">
        <v>0</v>
      </c>
      <c r="AR153" s="3">
        <v>0</v>
      </c>
      <c r="AS153" s="3">
        <v>0</v>
      </c>
      <c r="AT153" s="95">
        <v>0</v>
      </c>
      <c r="AU153" s="70">
        <f t="shared" si="461"/>
        <v>0</v>
      </c>
      <c r="AW153" s="534"/>
      <c r="AX153" s="196" t="s">
        <v>59</v>
      </c>
      <c r="AY153" s="3">
        <v>0</v>
      </c>
      <c r="AZ153" s="3">
        <v>0</v>
      </c>
      <c r="BA153" s="3">
        <v>0</v>
      </c>
      <c r="BB153" s="3">
        <v>0</v>
      </c>
      <c r="BC153" s="3">
        <v>0</v>
      </c>
      <c r="BD153" s="3">
        <v>0</v>
      </c>
      <c r="BE153" s="3">
        <v>0</v>
      </c>
      <c r="BF153" s="3">
        <v>0</v>
      </c>
      <c r="BG153" s="3">
        <v>0</v>
      </c>
      <c r="BH153" s="3">
        <v>0</v>
      </c>
      <c r="BI153" s="3">
        <v>0</v>
      </c>
      <c r="BJ153" s="95">
        <v>0</v>
      </c>
      <c r="BK153" s="70">
        <f t="shared" si="462"/>
        <v>0</v>
      </c>
    </row>
    <row r="154" spans="1:63" x14ac:dyDescent="0.25">
      <c r="A154" s="534"/>
      <c r="B154" s="196" t="s">
        <v>58</v>
      </c>
      <c r="C154" s="3">
        <v>0</v>
      </c>
      <c r="D154" s="3">
        <v>0</v>
      </c>
      <c r="E154" s="3">
        <v>0</v>
      </c>
      <c r="F154" s="3">
        <v>0</v>
      </c>
      <c r="G154" s="3">
        <v>0</v>
      </c>
      <c r="H154" s="3">
        <v>0</v>
      </c>
      <c r="I154" s="3">
        <v>0</v>
      </c>
      <c r="J154" s="3">
        <v>0</v>
      </c>
      <c r="K154" s="3">
        <v>0</v>
      </c>
      <c r="L154" s="3">
        <v>0</v>
      </c>
      <c r="M154" s="3">
        <v>0</v>
      </c>
      <c r="N154" s="95">
        <v>0</v>
      </c>
      <c r="O154" s="70">
        <f t="shared" si="459"/>
        <v>0</v>
      </c>
      <c r="Q154" s="534"/>
      <c r="R154" s="196" t="s">
        <v>58</v>
      </c>
      <c r="S154" s="3">
        <v>0</v>
      </c>
      <c r="T154" s="3">
        <v>0</v>
      </c>
      <c r="U154" s="3">
        <v>0</v>
      </c>
      <c r="V154" s="3">
        <v>0</v>
      </c>
      <c r="W154" s="3">
        <v>0</v>
      </c>
      <c r="X154" s="3">
        <v>0</v>
      </c>
      <c r="Y154" s="3">
        <v>0</v>
      </c>
      <c r="Z154" s="3">
        <v>0</v>
      </c>
      <c r="AA154" s="3">
        <v>0</v>
      </c>
      <c r="AB154" s="3">
        <v>0</v>
      </c>
      <c r="AC154" s="3">
        <v>0</v>
      </c>
      <c r="AD154" s="95">
        <v>0</v>
      </c>
      <c r="AE154" s="70">
        <f t="shared" si="460"/>
        <v>0</v>
      </c>
      <c r="AG154" s="534"/>
      <c r="AH154" s="196" t="s">
        <v>58</v>
      </c>
      <c r="AI154" s="3">
        <v>0</v>
      </c>
      <c r="AJ154" s="3">
        <v>0</v>
      </c>
      <c r="AK154" s="3">
        <v>0</v>
      </c>
      <c r="AL154" s="3">
        <v>0</v>
      </c>
      <c r="AM154" s="3">
        <v>0</v>
      </c>
      <c r="AN154" s="3">
        <v>0</v>
      </c>
      <c r="AO154" s="3">
        <v>0</v>
      </c>
      <c r="AP154" s="3">
        <v>0</v>
      </c>
      <c r="AQ154" s="3">
        <v>0</v>
      </c>
      <c r="AR154" s="3">
        <v>0</v>
      </c>
      <c r="AS154" s="3">
        <v>0</v>
      </c>
      <c r="AT154" s="95">
        <v>0</v>
      </c>
      <c r="AU154" s="70">
        <f t="shared" si="461"/>
        <v>0</v>
      </c>
      <c r="AW154" s="534"/>
      <c r="AX154" s="196" t="s">
        <v>58</v>
      </c>
      <c r="AY154" s="3">
        <v>0</v>
      </c>
      <c r="AZ154" s="3">
        <v>0</v>
      </c>
      <c r="BA154" s="3">
        <v>0</v>
      </c>
      <c r="BB154" s="3">
        <v>0</v>
      </c>
      <c r="BC154" s="3">
        <v>0</v>
      </c>
      <c r="BD154" s="3">
        <v>0</v>
      </c>
      <c r="BE154" s="3">
        <v>0</v>
      </c>
      <c r="BF154" s="3">
        <v>0</v>
      </c>
      <c r="BG154" s="3">
        <v>0</v>
      </c>
      <c r="BH154" s="3">
        <v>0</v>
      </c>
      <c r="BI154" s="3">
        <v>0</v>
      </c>
      <c r="BJ154" s="95">
        <v>0</v>
      </c>
      <c r="BK154" s="70">
        <f t="shared" si="462"/>
        <v>0</v>
      </c>
    </row>
    <row r="155" spans="1:63" x14ac:dyDescent="0.25">
      <c r="A155" s="534"/>
      <c r="B155" s="196" t="s">
        <v>57</v>
      </c>
      <c r="C155" s="3">
        <v>0</v>
      </c>
      <c r="D155" s="3">
        <v>0</v>
      </c>
      <c r="E155" s="3">
        <v>0</v>
      </c>
      <c r="F155" s="3">
        <v>0</v>
      </c>
      <c r="G155" s="3">
        <v>0</v>
      </c>
      <c r="H155" s="3">
        <v>0</v>
      </c>
      <c r="I155" s="3">
        <v>0</v>
      </c>
      <c r="J155" s="3">
        <v>0</v>
      </c>
      <c r="K155" s="3">
        <v>0</v>
      </c>
      <c r="L155" s="3">
        <v>0</v>
      </c>
      <c r="M155" s="3">
        <v>0</v>
      </c>
      <c r="N155" s="95">
        <v>0</v>
      </c>
      <c r="O155" s="70">
        <f t="shared" si="459"/>
        <v>0</v>
      </c>
      <c r="Q155" s="534"/>
      <c r="R155" s="196" t="s">
        <v>57</v>
      </c>
      <c r="S155" s="3">
        <v>0</v>
      </c>
      <c r="T155" s="3">
        <v>0</v>
      </c>
      <c r="U155" s="3">
        <v>0</v>
      </c>
      <c r="V155" s="3">
        <v>0</v>
      </c>
      <c r="W155" s="3">
        <v>0</v>
      </c>
      <c r="X155" s="3">
        <v>0</v>
      </c>
      <c r="Y155" s="3">
        <v>0</v>
      </c>
      <c r="Z155" s="3">
        <v>0</v>
      </c>
      <c r="AA155" s="3">
        <v>0</v>
      </c>
      <c r="AB155" s="3">
        <v>0</v>
      </c>
      <c r="AC155" s="3">
        <v>0</v>
      </c>
      <c r="AD155" s="95">
        <v>0</v>
      </c>
      <c r="AE155" s="70">
        <f t="shared" si="460"/>
        <v>0</v>
      </c>
      <c r="AG155" s="534"/>
      <c r="AH155" s="196" t="s">
        <v>57</v>
      </c>
      <c r="AI155" s="3">
        <v>0</v>
      </c>
      <c r="AJ155" s="3">
        <v>0</v>
      </c>
      <c r="AK155" s="3">
        <v>0</v>
      </c>
      <c r="AL155" s="3">
        <v>0</v>
      </c>
      <c r="AM155" s="3">
        <v>0</v>
      </c>
      <c r="AN155" s="3">
        <v>0</v>
      </c>
      <c r="AO155" s="3">
        <v>0</v>
      </c>
      <c r="AP155" s="3">
        <v>0</v>
      </c>
      <c r="AQ155" s="3">
        <v>0</v>
      </c>
      <c r="AR155" s="3">
        <v>0</v>
      </c>
      <c r="AS155" s="3">
        <v>0</v>
      </c>
      <c r="AT155" s="95">
        <v>0</v>
      </c>
      <c r="AU155" s="70">
        <f t="shared" si="461"/>
        <v>0</v>
      </c>
      <c r="AW155" s="534"/>
      <c r="AX155" s="196" t="s">
        <v>57</v>
      </c>
      <c r="AY155" s="3">
        <v>0</v>
      </c>
      <c r="AZ155" s="3">
        <v>0</v>
      </c>
      <c r="BA155" s="3">
        <v>0</v>
      </c>
      <c r="BB155" s="3">
        <v>0</v>
      </c>
      <c r="BC155" s="3">
        <v>0</v>
      </c>
      <c r="BD155" s="3">
        <v>0</v>
      </c>
      <c r="BE155" s="3">
        <v>0</v>
      </c>
      <c r="BF155" s="3">
        <v>0</v>
      </c>
      <c r="BG155" s="3">
        <v>0</v>
      </c>
      <c r="BH155" s="3">
        <v>0</v>
      </c>
      <c r="BI155" s="3">
        <v>0</v>
      </c>
      <c r="BJ155" s="95">
        <v>0</v>
      </c>
      <c r="BK155" s="70">
        <f t="shared" si="462"/>
        <v>0</v>
      </c>
    </row>
    <row r="156" spans="1:63" x14ac:dyDescent="0.25">
      <c r="A156" s="534"/>
      <c r="B156" s="196" t="s">
        <v>56</v>
      </c>
      <c r="C156" s="3">
        <v>0</v>
      </c>
      <c r="D156" s="3">
        <v>0</v>
      </c>
      <c r="E156" s="3">
        <v>0</v>
      </c>
      <c r="F156" s="3">
        <v>0</v>
      </c>
      <c r="G156" s="3">
        <v>0</v>
      </c>
      <c r="H156" s="3">
        <v>0</v>
      </c>
      <c r="I156" s="3">
        <v>0</v>
      </c>
      <c r="J156" s="3">
        <v>0</v>
      </c>
      <c r="K156" s="3">
        <v>0</v>
      </c>
      <c r="L156" s="3">
        <v>0</v>
      </c>
      <c r="M156" s="3">
        <v>0</v>
      </c>
      <c r="N156" s="95">
        <v>0</v>
      </c>
      <c r="O156" s="70">
        <f t="shared" si="459"/>
        <v>0</v>
      </c>
      <c r="Q156" s="534"/>
      <c r="R156" s="196" t="s">
        <v>56</v>
      </c>
      <c r="S156" s="3">
        <v>0</v>
      </c>
      <c r="T156" s="3">
        <v>0</v>
      </c>
      <c r="U156" s="3">
        <v>0</v>
      </c>
      <c r="V156" s="3">
        <v>0</v>
      </c>
      <c r="W156" s="3">
        <v>0</v>
      </c>
      <c r="X156" s="3">
        <v>0</v>
      </c>
      <c r="Y156" s="3">
        <v>0</v>
      </c>
      <c r="Z156" s="3">
        <v>0</v>
      </c>
      <c r="AA156" s="3">
        <v>0</v>
      </c>
      <c r="AB156" s="3">
        <v>0</v>
      </c>
      <c r="AC156" s="3">
        <v>0</v>
      </c>
      <c r="AD156" s="95">
        <v>0</v>
      </c>
      <c r="AE156" s="70">
        <f t="shared" si="460"/>
        <v>0</v>
      </c>
      <c r="AG156" s="534"/>
      <c r="AH156" s="196" t="s">
        <v>56</v>
      </c>
      <c r="AI156" s="3">
        <v>0</v>
      </c>
      <c r="AJ156" s="3">
        <v>0</v>
      </c>
      <c r="AK156" s="3">
        <v>0</v>
      </c>
      <c r="AL156" s="3">
        <v>0</v>
      </c>
      <c r="AM156" s="3">
        <v>0</v>
      </c>
      <c r="AN156" s="3">
        <v>0</v>
      </c>
      <c r="AO156" s="3">
        <v>0</v>
      </c>
      <c r="AP156" s="3">
        <v>0</v>
      </c>
      <c r="AQ156" s="3">
        <v>0</v>
      </c>
      <c r="AR156" s="3">
        <v>0</v>
      </c>
      <c r="AS156" s="3">
        <v>0</v>
      </c>
      <c r="AT156" s="95">
        <v>0</v>
      </c>
      <c r="AU156" s="70">
        <f t="shared" si="461"/>
        <v>0</v>
      </c>
      <c r="AW156" s="534"/>
      <c r="AX156" s="196" t="s">
        <v>56</v>
      </c>
      <c r="AY156" s="3">
        <v>0</v>
      </c>
      <c r="AZ156" s="3">
        <v>0</v>
      </c>
      <c r="BA156" s="3">
        <v>0</v>
      </c>
      <c r="BB156" s="3">
        <v>0</v>
      </c>
      <c r="BC156" s="3">
        <v>0</v>
      </c>
      <c r="BD156" s="3">
        <v>0</v>
      </c>
      <c r="BE156" s="3">
        <v>0</v>
      </c>
      <c r="BF156" s="3">
        <v>0</v>
      </c>
      <c r="BG156" s="3">
        <v>0</v>
      </c>
      <c r="BH156" s="3">
        <v>0</v>
      </c>
      <c r="BI156" s="3">
        <v>0</v>
      </c>
      <c r="BJ156" s="95">
        <v>0</v>
      </c>
      <c r="BK156" s="70">
        <f t="shared" si="462"/>
        <v>0</v>
      </c>
    </row>
    <row r="157" spans="1:63" x14ac:dyDescent="0.25">
      <c r="A157" s="534"/>
      <c r="B157" s="196" t="s">
        <v>55</v>
      </c>
      <c r="C157" s="3">
        <v>0</v>
      </c>
      <c r="D157" s="3">
        <v>0</v>
      </c>
      <c r="E157" s="3">
        <v>0</v>
      </c>
      <c r="F157" s="3">
        <v>0</v>
      </c>
      <c r="G157" s="3">
        <v>0</v>
      </c>
      <c r="H157" s="3">
        <v>0</v>
      </c>
      <c r="I157" s="3">
        <v>0</v>
      </c>
      <c r="J157" s="3">
        <v>0</v>
      </c>
      <c r="K157" s="3">
        <v>0</v>
      </c>
      <c r="L157" s="3">
        <v>0</v>
      </c>
      <c r="M157" s="3">
        <v>0</v>
      </c>
      <c r="N157" s="95">
        <v>0</v>
      </c>
      <c r="O157" s="70">
        <f t="shared" si="459"/>
        <v>0</v>
      </c>
      <c r="Q157" s="534"/>
      <c r="R157" s="196" t="s">
        <v>55</v>
      </c>
      <c r="S157" s="3">
        <v>0</v>
      </c>
      <c r="T157" s="3">
        <v>0</v>
      </c>
      <c r="U157" s="3">
        <v>0</v>
      </c>
      <c r="V157" s="3">
        <v>0</v>
      </c>
      <c r="W157" s="3">
        <v>0</v>
      </c>
      <c r="X157" s="3">
        <v>0</v>
      </c>
      <c r="Y157" s="3">
        <v>0</v>
      </c>
      <c r="Z157" s="3">
        <v>0</v>
      </c>
      <c r="AA157" s="3">
        <v>0</v>
      </c>
      <c r="AB157" s="3">
        <v>0</v>
      </c>
      <c r="AC157" s="3">
        <v>0</v>
      </c>
      <c r="AD157" s="95">
        <v>0</v>
      </c>
      <c r="AE157" s="70">
        <f t="shared" si="460"/>
        <v>0</v>
      </c>
      <c r="AG157" s="534"/>
      <c r="AH157" s="196" t="s">
        <v>55</v>
      </c>
      <c r="AI157" s="3">
        <v>0</v>
      </c>
      <c r="AJ157" s="3">
        <v>0</v>
      </c>
      <c r="AK157" s="3">
        <v>0</v>
      </c>
      <c r="AL157" s="3">
        <v>0</v>
      </c>
      <c r="AM157" s="3">
        <v>0</v>
      </c>
      <c r="AN157" s="3">
        <v>0</v>
      </c>
      <c r="AO157" s="3">
        <v>0</v>
      </c>
      <c r="AP157" s="3">
        <v>0</v>
      </c>
      <c r="AQ157" s="3">
        <v>0</v>
      </c>
      <c r="AR157" s="3">
        <v>0</v>
      </c>
      <c r="AS157" s="3">
        <v>0</v>
      </c>
      <c r="AT157" s="95">
        <v>0</v>
      </c>
      <c r="AU157" s="70">
        <f t="shared" si="461"/>
        <v>0</v>
      </c>
      <c r="AW157" s="534"/>
      <c r="AX157" s="196" t="s">
        <v>55</v>
      </c>
      <c r="AY157" s="3">
        <v>0</v>
      </c>
      <c r="AZ157" s="3">
        <v>0</v>
      </c>
      <c r="BA157" s="3">
        <v>0</v>
      </c>
      <c r="BB157" s="3">
        <v>0</v>
      </c>
      <c r="BC157" s="3">
        <v>0</v>
      </c>
      <c r="BD157" s="3">
        <v>0</v>
      </c>
      <c r="BE157" s="3">
        <v>0</v>
      </c>
      <c r="BF157" s="3">
        <v>0</v>
      </c>
      <c r="BG157" s="3">
        <v>0</v>
      </c>
      <c r="BH157" s="3">
        <v>0</v>
      </c>
      <c r="BI157" s="3">
        <v>0</v>
      </c>
      <c r="BJ157" s="95">
        <v>0</v>
      </c>
      <c r="BK157" s="70">
        <f t="shared" si="462"/>
        <v>0</v>
      </c>
    </row>
    <row r="158" spans="1:63" x14ac:dyDescent="0.25">
      <c r="A158" s="534"/>
      <c r="B158" s="196" t="s">
        <v>54</v>
      </c>
      <c r="C158" s="3">
        <v>0</v>
      </c>
      <c r="D158" s="3">
        <v>0</v>
      </c>
      <c r="E158" s="3">
        <v>0</v>
      </c>
      <c r="F158" s="3">
        <v>0</v>
      </c>
      <c r="G158" s="3">
        <v>0</v>
      </c>
      <c r="H158" s="3">
        <v>0</v>
      </c>
      <c r="I158" s="3">
        <v>0</v>
      </c>
      <c r="J158" s="3">
        <v>0</v>
      </c>
      <c r="K158" s="3">
        <v>0</v>
      </c>
      <c r="L158" s="3">
        <v>0</v>
      </c>
      <c r="M158" s="3">
        <v>0</v>
      </c>
      <c r="N158" s="95">
        <v>0</v>
      </c>
      <c r="O158" s="70">
        <f t="shared" si="459"/>
        <v>0</v>
      </c>
      <c r="Q158" s="534"/>
      <c r="R158" s="196" t="s">
        <v>54</v>
      </c>
      <c r="S158" s="3">
        <v>0</v>
      </c>
      <c r="T158" s="3">
        <v>0</v>
      </c>
      <c r="U158" s="3">
        <v>0</v>
      </c>
      <c r="V158" s="3">
        <v>0</v>
      </c>
      <c r="W158" s="3">
        <v>0</v>
      </c>
      <c r="X158" s="3">
        <v>0</v>
      </c>
      <c r="Y158" s="3">
        <v>0</v>
      </c>
      <c r="Z158" s="3">
        <v>0</v>
      </c>
      <c r="AA158" s="3">
        <v>0</v>
      </c>
      <c r="AB158" s="3">
        <v>0</v>
      </c>
      <c r="AC158" s="3">
        <v>0</v>
      </c>
      <c r="AD158" s="95">
        <v>0</v>
      </c>
      <c r="AE158" s="70">
        <f t="shared" si="460"/>
        <v>0</v>
      </c>
      <c r="AG158" s="534"/>
      <c r="AH158" s="196" t="s">
        <v>54</v>
      </c>
      <c r="AI158" s="3">
        <v>0</v>
      </c>
      <c r="AJ158" s="3">
        <v>0</v>
      </c>
      <c r="AK158" s="3">
        <v>0</v>
      </c>
      <c r="AL158" s="3">
        <v>0</v>
      </c>
      <c r="AM158" s="3">
        <v>0</v>
      </c>
      <c r="AN158" s="3">
        <v>0</v>
      </c>
      <c r="AO158" s="3">
        <v>0</v>
      </c>
      <c r="AP158" s="3">
        <v>0</v>
      </c>
      <c r="AQ158" s="3">
        <v>0</v>
      </c>
      <c r="AR158" s="3">
        <v>0</v>
      </c>
      <c r="AS158" s="3">
        <v>0</v>
      </c>
      <c r="AT158" s="95">
        <v>0</v>
      </c>
      <c r="AU158" s="70">
        <f t="shared" si="461"/>
        <v>0</v>
      </c>
      <c r="AW158" s="534"/>
      <c r="AX158" s="196" t="s">
        <v>54</v>
      </c>
      <c r="AY158" s="3">
        <v>0</v>
      </c>
      <c r="AZ158" s="3">
        <v>0</v>
      </c>
      <c r="BA158" s="3">
        <v>0</v>
      </c>
      <c r="BB158" s="3">
        <v>0</v>
      </c>
      <c r="BC158" s="3">
        <v>0</v>
      </c>
      <c r="BD158" s="3">
        <v>0</v>
      </c>
      <c r="BE158" s="3">
        <v>0</v>
      </c>
      <c r="BF158" s="3">
        <v>0</v>
      </c>
      <c r="BG158" s="3">
        <v>0</v>
      </c>
      <c r="BH158" s="3">
        <v>0</v>
      </c>
      <c r="BI158" s="3">
        <v>0</v>
      </c>
      <c r="BJ158" s="95">
        <v>0</v>
      </c>
      <c r="BK158" s="70">
        <f t="shared" si="462"/>
        <v>0</v>
      </c>
    </row>
    <row r="159" spans="1:63" x14ac:dyDescent="0.25">
      <c r="A159" s="534"/>
      <c r="B159" s="196" t="s">
        <v>53</v>
      </c>
      <c r="C159" s="3">
        <v>0</v>
      </c>
      <c r="D159" s="3">
        <v>0</v>
      </c>
      <c r="E159" s="3">
        <v>0</v>
      </c>
      <c r="F159" s="3">
        <v>0</v>
      </c>
      <c r="G159" s="3">
        <v>0</v>
      </c>
      <c r="H159" s="3">
        <v>0</v>
      </c>
      <c r="I159" s="3">
        <v>0</v>
      </c>
      <c r="J159" s="3">
        <v>0</v>
      </c>
      <c r="K159" s="3">
        <v>0</v>
      </c>
      <c r="L159" s="3">
        <v>0</v>
      </c>
      <c r="M159" s="3">
        <v>0</v>
      </c>
      <c r="N159" s="95">
        <v>0</v>
      </c>
      <c r="O159" s="70">
        <f t="shared" si="459"/>
        <v>0</v>
      </c>
      <c r="Q159" s="534"/>
      <c r="R159" s="196" t="s">
        <v>53</v>
      </c>
      <c r="S159" s="3">
        <v>0</v>
      </c>
      <c r="T159" s="3">
        <v>0</v>
      </c>
      <c r="U159" s="3">
        <v>0</v>
      </c>
      <c r="V159" s="3">
        <v>0</v>
      </c>
      <c r="W159" s="3">
        <v>0</v>
      </c>
      <c r="X159" s="3">
        <v>0</v>
      </c>
      <c r="Y159" s="3">
        <v>0</v>
      </c>
      <c r="Z159" s="3">
        <v>0</v>
      </c>
      <c r="AA159" s="3">
        <v>0</v>
      </c>
      <c r="AB159" s="3">
        <v>0</v>
      </c>
      <c r="AC159" s="3">
        <v>0</v>
      </c>
      <c r="AD159" s="95">
        <v>0</v>
      </c>
      <c r="AE159" s="70">
        <f t="shared" si="460"/>
        <v>0</v>
      </c>
      <c r="AG159" s="534"/>
      <c r="AH159" s="196" t="s">
        <v>53</v>
      </c>
      <c r="AI159" s="3">
        <v>0</v>
      </c>
      <c r="AJ159" s="3">
        <v>0</v>
      </c>
      <c r="AK159" s="3">
        <v>0</v>
      </c>
      <c r="AL159" s="3">
        <v>0</v>
      </c>
      <c r="AM159" s="3">
        <v>0</v>
      </c>
      <c r="AN159" s="3">
        <v>0</v>
      </c>
      <c r="AO159" s="3">
        <v>0</v>
      </c>
      <c r="AP159" s="3">
        <v>0</v>
      </c>
      <c r="AQ159" s="3">
        <v>0</v>
      </c>
      <c r="AR159" s="3">
        <v>0</v>
      </c>
      <c r="AS159" s="3">
        <v>0</v>
      </c>
      <c r="AT159" s="95">
        <v>0</v>
      </c>
      <c r="AU159" s="70">
        <f t="shared" si="461"/>
        <v>0</v>
      </c>
      <c r="AW159" s="534"/>
      <c r="AX159" s="196" t="s">
        <v>53</v>
      </c>
      <c r="AY159" s="3">
        <v>0</v>
      </c>
      <c r="AZ159" s="3">
        <v>0</v>
      </c>
      <c r="BA159" s="3">
        <v>0</v>
      </c>
      <c r="BB159" s="3">
        <v>0</v>
      </c>
      <c r="BC159" s="3">
        <v>0</v>
      </c>
      <c r="BD159" s="3">
        <v>0</v>
      </c>
      <c r="BE159" s="3">
        <v>0</v>
      </c>
      <c r="BF159" s="3">
        <v>0</v>
      </c>
      <c r="BG159" s="3">
        <v>0</v>
      </c>
      <c r="BH159" s="3">
        <v>0</v>
      </c>
      <c r="BI159" s="3">
        <v>0</v>
      </c>
      <c r="BJ159" s="95">
        <v>0</v>
      </c>
      <c r="BK159" s="70">
        <f t="shared" si="462"/>
        <v>0</v>
      </c>
    </row>
    <row r="160" spans="1:63" ht="15.75" thickBot="1" x14ac:dyDescent="0.3">
      <c r="A160" s="535"/>
      <c r="B160" s="196" t="s">
        <v>52</v>
      </c>
      <c r="C160" s="3">
        <v>0</v>
      </c>
      <c r="D160" s="3">
        <v>0</v>
      </c>
      <c r="E160" s="3">
        <v>0</v>
      </c>
      <c r="F160" s="3">
        <v>0</v>
      </c>
      <c r="G160" s="3">
        <v>0</v>
      </c>
      <c r="H160" s="3">
        <v>0</v>
      </c>
      <c r="I160" s="3">
        <v>0</v>
      </c>
      <c r="J160" s="3">
        <v>0</v>
      </c>
      <c r="K160" s="3">
        <v>0</v>
      </c>
      <c r="L160" s="3">
        <v>0</v>
      </c>
      <c r="M160" s="3">
        <v>0</v>
      </c>
      <c r="N160" s="95">
        <v>0</v>
      </c>
      <c r="O160" s="70">
        <f t="shared" si="459"/>
        <v>0</v>
      </c>
      <c r="Q160" s="535"/>
      <c r="R160" s="196" t="s">
        <v>52</v>
      </c>
      <c r="S160" s="3">
        <v>0</v>
      </c>
      <c r="T160" s="3">
        <v>0</v>
      </c>
      <c r="U160" s="3">
        <v>0</v>
      </c>
      <c r="V160" s="3">
        <v>0</v>
      </c>
      <c r="W160" s="3">
        <v>0</v>
      </c>
      <c r="X160" s="3">
        <v>0</v>
      </c>
      <c r="Y160" s="3">
        <v>0</v>
      </c>
      <c r="Z160" s="3">
        <v>0</v>
      </c>
      <c r="AA160" s="3">
        <v>0</v>
      </c>
      <c r="AB160" s="3">
        <v>0</v>
      </c>
      <c r="AC160" s="3">
        <v>0</v>
      </c>
      <c r="AD160" s="95">
        <v>0</v>
      </c>
      <c r="AE160" s="70">
        <f t="shared" si="460"/>
        <v>0</v>
      </c>
      <c r="AG160" s="535"/>
      <c r="AH160" s="196" t="s">
        <v>52</v>
      </c>
      <c r="AI160" s="3">
        <v>0</v>
      </c>
      <c r="AJ160" s="3">
        <v>0</v>
      </c>
      <c r="AK160" s="3">
        <v>0</v>
      </c>
      <c r="AL160" s="3">
        <v>0</v>
      </c>
      <c r="AM160" s="3">
        <v>0</v>
      </c>
      <c r="AN160" s="3">
        <v>0</v>
      </c>
      <c r="AO160" s="3">
        <v>0</v>
      </c>
      <c r="AP160" s="3">
        <v>0</v>
      </c>
      <c r="AQ160" s="3">
        <v>0</v>
      </c>
      <c r="AR160" s="3">
        <v>0</v>
      </c>
      <c r="AS160" s="3">
        <v>0</v>
      </c>
      <c r="AT160" s="95">
        <v>0</v>
      </c>
      <c r="AU160" s="70">
        <f t="shared" si="461"/>
        <v>0</v>
      </c>
      <c r="AW160" s="535"/>
      <c r="AX160" s="196" t="s">
        <v>52</v>
      </c>
      <c r="AY160" s="3">
        <v>0</v>
      </c>
      <c r="AZ160" s="3">
        <v>0</v>
      </c>
      <c r="BA160" s="3">
        <v>0</v>
      </c>
      <c r="BB160" s="3">
        <v>0</v>
      </c>
      <c r="BC160" s="3">
        <v>0</v>
      </c>
      <c r="BD160" s="3">
        <v>0</v>
      </c>
      <c r="BE160" s="3">
        <v>0</v>
      </c>
      <c r="BF160" s="3">
        <v>0</v>
      </c>
      <c r="BG160" s="3">
        <v>0</v>
      </c>
      <c r="BH160" s="3">
        <v>0</v>
      </c>
      <c r="BI160" s="3">
        <v>0</v>
      </c>
      <c r="BJ160" s="95">
        <v>0</v>
      </c>
      <c r="BK160" s="70">
        <f t="shared" si="462"/>
        <v>0</v>
      </c>
    </row>
    <row r="161" spans="1:64" ht="15.75" thickBot="1" x14ac:dyDescent="0.3">
      <c r="B161" s="197" t="s">
        <v>43</v>
      </c>
      <c r="C161" s="189">
        <f>SUM(C148:C160)</f>
        <v>0</v>
      </c>
      <c r="D161" s="189">
        <f t="shared" ref="D161" si="463">SUM(D148:D160)</f>
        <v>0</v>
      </c>
      <c r="E161" s="189">
        <f t="shared" ref="E161" si="464">SUM(E148:E160)</f>
        <v>0</v>
      </c>
      <c r="F161" s="189">
        <f t="shared" ref="F161" si="465">SUM(F148:F160)</f>
        <v>0</v>
      </c>
      <c r="G161" s="189">
        <f t="shared" ref="G161" si="466">SUM(G148:G160)</f>
        <v>0</v>
      </c>
      <c r="H161" s="189">
        <f t="shared" ref="H161" si="467">SUM(H148:H160)</f>
        <v>0</v>
      </c>
      <c r="I161" s="189">
        <f t="shared" ref="I161" si="468">SUM(I148:I160)</f>
        <v>0</v>
      </c>
      <c r="J161" s="189">
        <f t="shared" ref="J161" si="469">SUM(J148:J160)</f>
        <v>0</v>
      </c>
      <c r="K161" s="189">
        <f t="shared" ref="K161" si="470">SUM(K148:K160)</f>
        <v>0</v>
      </c>
      <c r="L161" s="189">
        <f t="shared" ref="L161" si="471">SUM(L148:L160)</f>
        <v>0</v>
      </c>
      <c r="M161" s="189">
        <f t="shared" ref="M161" si="472">SUM(M148:M160)</f>
        <v>0</v>
      </c>
      <c r="N161" s="373">
        <f t="shared" ref="N161" si="473">SUM(N148:N160)</f>
        <v>0</v>
      </c>
      <c r="O161" s="73">
        <f t="shared" si="459"/>
        <v>0</v>
      </c>
      <c r="Q161" s="74"/>
      <c r="R161" s="197" t="s">
        <v>43</v>
      </c>
      <c r="S161" s="189">
        <f>SUM(S148:S160)</f>
        <v>0</v>
      </c>
      <c r="T161" s="189">
        <f t="shared" ref="T161" si="474">SUM(T148:T160)</f>
        <v>0</v>
      </c>
      <c r="U161" s="189">
        <f t="shared" ref="U161" si="475">SUM(U148:U160)</f>
        <v>0</v>
      </c>
      <c r="V161" s="189">
        <f t="shared" ref="V161" si="476">SUM(V148:V160)</f>
        <v>0</v>
      </c>
      <c r="W161" s="189">
        <f t="shared" ref="W161" si="477">SUM(W148:W160)</f>
        <v>0</v>
      </c>
      <c r="X161" s="189">
        <f t="shared" ref="X161" si="478">SUM(X148:X160)</f>
        <v>0</v>
      </c>
      <c r="Y161" s="189">
        <f t="shared" ref="Y161" si="479">SUM(Y148:Y160)</f>
        <v>0</v>
      </c>
      <c r="Z161" s="189">
        <f t="shared" ref="Z161" si="480">SUM(Z148:Z160)</f>
        <v>0</v>
      </c>
      <c r="AA161" s="189">
        <f t="shared" ref="AA161" si="481">SUM(AA148:AA160)</f>
        <v>0</v>
      </c>
      <c r="AB161" s="189">
        <f t="shared" ref="AB161" si="482">SUM(AB148:AB160)</f>
        <v>0</v>
      </c>
      <c r="AC161" s="189">
        <f t="shared" ref="AC161" si="483">SUM(AC148:AC160)</f>
        <v>0</v>
      </c>
      <c r="AD161" s="373">
        <f t="shared" ref="AD161" si="484">SUM(AD148:AD160)</f>
        <v>0</v>
      </c>
      <c r="AE161" s="73">
        <f t="shared" si="460"/>
        <v>0</v>
      </c>
      <c r="AG161" s="74"/>
      <c r="AH161" s="197" t="s">
        <v>43</v>
      </c>
      <c r="AI161" s="189">
        <f>SUM(AI148:AI160)</f>
        <v>0</v>
      </c>
      <c r="AJ161" s="189">
        <f t="shared" ref="AJ161" si="485">SUM(AJ148:AJ160)</f>
        <v>0</v>
      </c>
      <c r="AK161" s="189">
        <f t="shared" ref="AK161" si="486">SUM(AK148:AK160)</f>
        <v>0</v>
      </c>
      <c r="AL161" s="189">
        <f t="shared" ref="AL161" si="487">SUM(AL148:AL160)</f>
        <v>0</v>
      </c>
      <c r="AM161" s="189">
        <f t="shared" ref="AM161" si="488">SUM(AM148:AM160)</f>
        <v>0</v>
      </c>
      <c r="AN161" s="189">
        <f t="shared" ref="AN161" si="489">SUM(AN148:AN160)</f>
        <v>0</v>
      </c>
      <c r="AO161" s="189">
        <f t="shared" ref="AO161" si="490">SUM(AO148:AO160)</f>
        <v>0</v>
      </c>
      <c r="AP161" s="189">
        <f t="shared" ref="AP161" si="491">SUM(AP148:AP160)</f>
        <v>0</v>
      </c>
      <c r="AQ161" s="189">
        <f t="shared" ref="AQ161" si="492">SUM(AQ148:AQ160)</f>
        <v>0</v>
      </c>
      <c r="AR161" s="189">
        <f t="shared" ref="AR161" si="493">SUM(AR148:AR160)</f>
        <v>0</v>
      </c>
      <c r="AS161" s="189">
        <f t="shared" ref="AS161" si="494">SUM(AS148:AS160)</f>
        <v>0</v>
      </c>
      <c r="AT161" s="373">
        <f t="shared" ref="AT161" si="495">SUM(AT148:AT160)</f>
        <v>0</v>
      </c>
      <c r="AU161" s="73">
        <f t="shared" si="461"/>
        <v>0</v>
      </c>
      <c r="AW161" s="74"/>
      <c r="AX161" s="197" t="s">
        <v>43</v>
      </c>
      <c r="AY161" s="189">
        <f>SUM(AY148:AY160)</f>
        <v>0</v>
      </c>
      <c r="AZ161" s="189">
        <f t="shared" ref="AZ161" si="496">SUM(AZ148:AZ160)</f>
        <v>0</v>
      </c>
      <c r="BA161" s="189">
        <f t="shared" ref="BA161" si="497">SUM(BA148:BA160)</f>
        <v>0</v>
      </c>
      <c r="BB161" s="189">
        <f t="shared" ref="BB161" si="498">SUM(BB148:BB160)</f>
        <v>0</v>
      </c>
      <c r="BC161" s="189">
        <f t="shared" ref="BC161" si="499">SUM(BC148:BC160)</f>
        <v>0</v>
      </c>
      <c r="BD161" s="189">
        <f t="shared" ref="BD161" si="500">SUM(BD148:BD160)</f>
        <v>0</v>
      </c>
      <c r="BE161" s="189">
        <f t="shared" ref="BE161" si="501">SUM(BE148:BE160)</f>
        <v>0</v>
      </c>
      <c r="BF161" s="189">
        <f t="shared" ref="BF161" si="502">SUM(BF148:BF160)</f>
        <v>0</v>
      </c>
      <c r="BG161" s="189">
        <f t="shared" ref="BG161" si="503">SUM(BG148:BG160)</f>
        <v>0</v>
      </c>
      <c r="BH161" s="189">
        <f t="shared" ref="BH161" si="504">SUM(BH148:BH160)</f>
        <v>0</v>
      </c>
      <c r="BI161" s="189">
        <f t="shared" ref="BI161" si="505">SUM(BI148:BI160)</f>
        <v>0</v>
      </c>
      <c r="BJ161" s="373">
        <f t="shared" ref="BJ161" si="506">SUM(BJ148:BJ160)</f>
        <v>0</v>
      </c>
      <c r="BK161" s="73">
        <f t="shared" si="462"/>
        <v>0</v>
      </c>
    </row>
    <row r="162" spans="1:64" ht="15.75" thickBot="1" x14ac:dyDescent="0.3">
      <c r="A162"/>
    </row>
    <row r="163" spans="1:64" ht="15.75" thickBot="1" x14ac:dyDescent="0.3">
      <c r="B163" s="184" t="s">
        <v>36</v>
      </c>
      <c r="C163" s="185">
        <f t="shared" ref="C163:N163" si="507">C$3</f>
        <v>44197</v>
      </c>
      <c r="D163" s="185">
        <f t="shared" si="507"/>
        <v>44228</v>
      </c>
      <c r="E163" s="185">
        <f t="shared" si="507"/>
        <v>44256</v>
      </c>
      <c r="F163" s="185">
        <f t="shared" si="507"/>
        <v>44287</v>
      </c>
      <c r="G163" s="185">
        <f t="shared" si="507"/>
        <v>44317</v>
      </c>
      <c r="H163" s="185">
        <f t="shared" si="507"/>
        <v>44348</v>
      </c>
      <c r="I163" s="185">
        <f t="shared" si="507"/>
        <v>44378</v>
      </c>
      <c r="J163" s="185">
        <f t="shared" si="507"/>
        <v>44409</v>
      </c>
      <c r="K163" s="185">
        <f t="shared" si="507"/>
        <v>44440</v>
      </c>
      <c r="L163" s="185">
        <f t="shared" si="507"/>
        <v>44470</v>
      </c>
      <c r="M163" s="185">
        <f t="shared" si="507"/>
        <v>44501</v>
      </c>
      <c r="N163" s="185" t="str">
        <f t="shared" si="507"/>
        <v>Dec-21 +</v>
      </c>
      <c r="O163" s="186" t="s">
        <v>34</v>
      </c>
      <c r="Q163" s="74"/>
      <c r="R163" s="184" t="s">
        <v>36</v>
      </c>
      <c r="S163" s="185">
        <f t="shared" ref="S163:AD163" si="508">S$3</f>
        <v>44197</v>
      </c>
      <c r="T163" s="185">
        <f t="shared" si="508"/>
        <v>44228</v>
      </c>
      <c r="U163" s="185">
        <f t="shared" si="508"/>
        <v>44256</v>
      </c>
      <c r="V163" s="185">
        <f t="shared" si="508"/>
        <v>44287</v>
      </c>
      <c r="W163" s="185">
        <f t="shared" si="508"/>
        <v>44317</v>
      </c>
      <c r="X163" s="185">
        <f t="shared" si="508"/>
        <v>44348</v>
      </c>
      <c r="Y163" s="185">
        <f t="shared" si="508"/>
        <v>44378</v>
      </c>
      <c r="Z163" s="185">
        <f t="shared" si="508"/>
        <v>44409</v>
      </c>
      <c r="AA163" s="185">
        <f t="shared" si="508"/>
        <v>44440</v>
      </c>
      <c r="AB163" s="185">
        <f t="shared" si="508"/>
        <v>44470</v>
      </c>
      <c r="AC163" s="185">
        <f t="shared" si="508"/>
        <v>44501</v>
      </c>
      <c r="AD163" s="185" t="str">
        <f t="shared" si="508"/>
        <v>Dec-21 +</v>
      </c>
      <c r="AE163" s="186" t="s">
        <v>34</v>
      </c>
      <c r="AG163" s="74"/>
      <c r="AH163" s="184" t="s">
        <v>36</v>
      </c>
      <c r="AI163" s="185">
        <f t="shared" ref="AI163:AT163" si="509">AI$3</f>
        <v>44197</v>
      </c>
      <c r="AJ163" s="185">
        <f t="shared" si="509"/>
        <v>44228</v>
      </c>
      <c r="AK163" s="185">
        <f t="shared" si="509"/>
        <v>44256</v>
      </c>
      <c r="AL163" s="185">
        <f t="shared" si="509"/>
        <v>44287</v>
      </c>
      <c r="AM163" s="185">
        <f t="shared" si="509"/>
        <v>44317</v>
      </c>
      <c r="AN163" s="185">
        <f t="shared" si="509"/>
        <v>44348</v>
      </c>
      <c r="AO163" s="185">
        <f t="shared" si="509"/>
        <v>44378</v>
      </c>
      <c r="AP163" s="185">
        <f t="shared" si="509"/>
        <v>44409</v>
      </c>
      <c r="AQ163" s="185">
        <f t="shared" si="509"/>
        <v>44440</v>
      </c>
      <c r="AR163" s="185">
        <f t="shared" si="509"/>
        <v>44470</v>
      </c>
      <c r="AS163" s="185">
        <f t="shared" si="509"/>
        <v>44501</v>
      </c>
      <c r="AT163" s="185" t="str">
        <f t="shared" si="509"/>
        <v>Dec-21 +</v>
      </c>
      <c r="AU163" s="186" t="s">
        <v>34</v>
      </c>
      <c r="AW163" s="74"/>
      <c r="AX163" s="184" t="s">
        <v>36</v>
      </c>
      <c r="AY163" s="185">
        <f t="shared" ref="AY163:BJ163" si="510">AY$3</f>
        <v>44197</v>
      </c>
      <c r="AZ163" s="185">
        <f t="shared" si="510"/>
        <v>44228</v>
      </c>
      <c r="BA163" s="185">
        <f t="shared" si="510"/>
        <v>44256</v>
      </c>
      <c r="BB163" s="185">
        <f t="shared" si="510"/>
        <v>44287</v>
      </c>
      <c r="BC163" s="185">
        <f t="shared" si="510"/>
        <v>44317</v>
      </c>
      <c r="BD163" s="185">
        <f t="shared" si="510"/>
        <v>44348</v>
      </c>
      <c r="BE163" s="185">
        <f t="shared" si="510"/>
        <v>44378</v>
      </c>
      <c r="BF163" s="185">
        <f t="shared" si="510"/>
        <v>44409</v>
      </c>
      <c r="BG163" s="185">
        <f t="shared" si="510"/>
        <v>44440</v>
      </c>
      <c r="BH163" s="185">
        <f t="shared" si="510"/>
        <v>44470</v>
      </c>
      <c r="BI163" s="185">
        <f t="shared" si="510"/>
        <v>44501</v>
      </c>
      <c r="BJ163" s="185" t="str">
        <f t="shared" si="510"/>
        <v>Dec-21 +</v>
      </c>
      <c r="BK163" s="186" t="s">
        <v>34</v>
      </c>
    </row>
    <row r="164" spans="1:64" ht="15" customHeight="1" x14ac:dyDescent="0.25">
      <c r="A164" s="545" t="s">
        <v>175</v>
      </c>
      <c r="B164" s="196" t="s">
        <v>64</v>
      </c>
      <c r="C164" s="3">
        <f t="shared" ref="C164" si="511">C20+C36+C52+C68+C84+C132+C148</f>
        <v>0</v>
      </c>
      <c r="D164" s="3">
        <f t="shared" ref="D164:N164" si="512">D20+D36+D52+D68+D84+D132+D148</f>
        <v>0</v>
      </c>
      <c r="E164" s="3">
        <f t="shared" si="512"/>
        <v>0</v>
      </c>
      <c r="F164" s="3">
        <f t="shared" si="512"/>
        <v>0</v>
      </c>
      <c r="G164" s="3">
        <f t="shared" si="512"/>
        <v>0</v>
      </c>
      <c r="H164" s="3">
        <f t="shared" si="512"/>
        <v>0</v>
      </c>
      <c r="I164" s="3">
        <f t="shared" si="512"/>
        <v>0</v>
      </c>
      <c r="J164" s="3">
        <f t="shared" si="512"/>
        <v>0</v>
      </c>
      <c r="K164" s="3">
        <f t="shared" si="512"/>
        <v>0</v>
      </c>
      <c r="L164" s="3">
        <f t="shared" si="512"/>
        <v>0</v>
      </c>
      <c r="M164" s="3">
        <f t="shared" si="512"/>
        <v>0</v>
      </c>
      <c r="N164" s="95">
        <f t="shared" si="512"/>
        <v>0</v>
      </c>
      <c r="O164" s="70">
        <f t="shared" ref="O164:O177" si="513">SUM(C164:N164)</f>
        <v>0</v>
      </c>
      <c r="Q164" s="545" t="s">
        <v>175</v>
      </c>
      <c r="R164" s="196" t="s">
        <v>64</v>
      </c>
      <c r="S164" s="3">
        <f t="shared" ref="S164:AD164" si="514">S20+S36+S52+S68+S84+S132+S148</f>
        <v>0</v>
      </c>
      <c r="T164" s="3">
        <f t="shared" si="514"/>
        <v>137064.76625169013</v>
      </c>
      <c r="U164" s="3">
        <f t="shared" si="514"/>
        <v>247219.82687956162</v>
      </c>
      <c r="V164" s="3">
        <f t="shared" si="514"/>
        <v>1549059.7708141962</v>
      </c>
      <c r="W164" s="3">
        <f t="shared" si="514"/>
        <v>0</v>
      </c>
      <c r="X164" s="3">
        <f t="shared" si="514"/>
        <v>26290.778324885781</v>
      </c>
      <c r="Y164" s="3">
        <f t="shared" si="514"/>
        <v>0</v>
      </c>
      <c r="Z164" s="3">
        <f t="shared" si="514"/>
        <v>165172.88568599994</v>
      </c>
      <c r="AA164" s="3">
        <f t="shared" si="514"/>
        <v>0</v>
      </c>
      <c r="AB164" s="3">
        <f t="shared" si="514"/>
        <v>112538.78254255316</v>
      </c>
      <c r="AC164" s="3">
        <f t="shared" si="514"/>
        <v>0</v>
      </c>
      <c r="AD164" s="95">
        <f t="shared" si="514"/>
        <v>356466.48841190187</v>
      </c>
      <c r="AE164" s="70">
        <f t="shared" ref="AE164:AE177" si="515">SUM(S164:AD164)</f>
        <v>2593813.2989107887</v>
      </c>
      <c r="AG164" s="545" t="s">
        <v>175</v>
      </c>
      <c r="AH164" s="196" t="s">
        <v>64</v>
      </c>
      <c r="AI164" s="3">
        <f t="shared" ref="AI164:AT164" si="516">AI20+AI36+AI52+AI68+AI84+AI132+AI148</f>
        <v>0</v>
      </c>
      <c r="AJ164" s="3">
        <f t="shared" si="516"/>
        <v>0</v>
      </c>
      <c r="AK164" s="3">
        <f t="shared" si="516"/>
        <v>0</v>
      </c>
      <c r="AL164" s="3">
        <f t="shared" si="516"/>
        <v>0</v>
      </c>
      <c r="AM164" s="3">
        <f t="shared" si="516"/>
        <v>0</v>
      </c>
      <c r="AN164" s="3">
        <f t="shared" si="516"/>
        <v>220648.68777018442</v>
      </c>
      <c r="AO164" s="3">
        <f t="shared" si="516"/>
        <v>12419.490659138768</v>
      </c>
      <c r="AP164" s="3">
        <f t="shared" si="516"/>
        <v>0</v>
      </c>
      <c r="AQ164" s="3">
        <f t="shared" si="516"/>
        <v>0</v>
      </c>
      <c r="AR164" s="3">
        <f t="shared" si="516"/>
        <v>0</v>
      </c>
      <c r="AS164" s="3">
        <f t="shared" si="516"/>
        <v>0</v>
      </c>
      <c r="AT164" s="95">
        <f t="shared" si="516"/>
        <v>498130.7840463749</v>
      </c>
      <c r="AU164" s="70">
        <f t="shared" ref="AU164:AU177" si="517">SUM(AI164:AT164)</f>
        <v>731198.96247569809</v>
      </c>
      <c r="AW164" s="545" t="s">
        <v>175</v>
      </c>
      <c r="AX164" s="196" t="s">
        <v>64</v>
      </c>
      <c r="AY164" s="3">
        <f>AY20+AY36+AY52+AY68+AY84+AY132+AY148</f>
        <v>0</v>
      </c>
      <c r="AZ164" s="3">
        <f t="shared" ref="AZ164:BJ164" si="518">AZ20+AZ36+AZ52+AZ68+AZ84+AZ132+AZ148</f>
        <v>0</v>
      </c>
      <c r="BA164" s="3">
        <f t="shared" si="518"/>
        <v>274836.97106008092</v>
      </c>
      <c r="BB164" s="3">
        <f t="shared" si="518"/>
        <v>0</v>
      </c>
      <c r="BC164" s="3">
        <f t="shared" si="518"/>
        <v>0</v>
      </c>
      <c r="BD164" s="3">
        <f t="shared" si="518"/>
        <v>0</v>
      </c>
      <c r="BE164" s="3">
        <f t="shared" si="518"/>
        <v>0</v>
      </c>
      <c r="BF164" s="3">
        <f t="shared" si="518"/>
        <v>0</v>
      </c>
      <c r="BG164" s="3">
        <f t="shared" si="518"/>
        <v>0</v>
      </c>
      <c r="BH164" s="3">
        <f t="shared" si="518"/>
        <v>475655.94991414493</v>
      </c>
      <c r="BI164" s="3">
        <f t="shared" si="518"/>
        <v>0</v>
      </c>
      <c r="BJ164" s="95">
        <f t="shared" si="518"/>
        <v>0</v>
      </c>
      <c r="BK164" s="70">
        <f t="shared" ref="BK164:BK177" si="519">SUM(AY164:BJ164)</f>
        <v>750492.92097422585</v>
      </c>
    </row>
    <row r="165" spans="1:64" x14ac:dyDescent="0.25">
      <c r="A165" s="546"/>
      <c r="B165" s="196" t="s">
        <v>63</v>
      </c>
      <c r="C165" s="3">
        <f t="shared" ref="C165:N165" si="520">C21+C37+C53+C69+C85+C133+C149</f>
        <v>0</v>
      </c>
      <c r="D165" s="3">
        <f t="shared" si="520"/>
        <v>0</v>
      </c>
      <c r="E165" s="3">
        <f t="shared" si="520"/>
        <v>0</v>
      </c>
      <c r="F165" s="3">
        <f t="shared" si="520"/>
        <v>0</v>
      </c>
      <c r="G165" s="3">
        <f t="shared" si="520"/>
        <v>0</v>
      </c>
      <c r="H165" s="3">
        <f t="shared" si="520"/>
        <v>0</v>
      </c>
      <c r="I165" s="3">
        <f t="shared" si="520"/>
        <v>0</v>
      </c>
      <c r="J165" s="3">
        <f t="shared" si="520"/>
        <v>0</v>
      </c>
      <c r="K165" s="3">
        <f t="shared" si="520"/>
        <v>0</v>
      </c>
      <c r="L165" s="3">
        <f t="shared" si="520"/>
        <v>11270.532760620117</v>
      </c>
      <c r="M165" s="3">
        <f t="shared" si="520"/>
        <v>0</v>
      </c>
      <c r="N165" s="95">
        <f t="shared" si="520"/>
        <v>7995.0102268020946</v>
      </c>
      <c r="O165" s="70">
        <f t="shared" si="513"/>
        <v>19265.54298742221</v>
      </c>
      <c r="Q165" s="546"/>
      <c r="R165" s="196" t="s">
        <v>63</v>
      </c>
      <c r="S165" s="3">
        <f t="shared" ref="S165:AD165" si="521">S21+S37+S53+S69+S85+S133+S149</f>
        <v>0</v>
      </c>
      <c r="T165" s="3">
        <f t="shared" si="521"/>
        <v>0</v>
      </c>
      <c r="U165" s="3">
        <f t="shared" si="521"/>
        <v>0</v>
      </c>
      <c r="V165" s="3">
        <f t="shared" si="521"/>
        <v>0</v>
      </c>
      <c r="W165" s="3">
        <f t="shared" si="521"/>
        <v>123110.44623029206</v>
      </c>
      <c r="X165" s="3">
        <f t="shared" si="521"/>
        <v>0</v>
      </c>
      <c r="Y165" s="3">
        <f t="shared" si="521"/>
        <v>0</v>
      </c>
      <c r="Z165" s="3">
        <f t="shared" si="521"/>
        <v>0</v>
      </c>
      <c r="AA165" s="3">
        <f t="shared" si="521"/>
        <v>0</v>
      </c>
      <c r="AB165" s="3">
        <f t="shared" si="521"/>
        <v>0</v>
      </c>
      <c r="AC165" s="3">
        <f t="shared" si="521"/>
        <v>0</v>
      </c>
      <c r="AD165" s="95">
        <f t="shared" si="521"/>
        <v>174556.75342155731</v>
      </c>
      <c r="AE165" s="70">
        <f t="shared" si="515"/>
        <v>297667.19965184934</v>
      </c>
      <c r="AG165" s="546"/>
      <c r="AH165" s="196" t="s">
        <v>63</v>
      </c>
      <c r="AI165" s="3">
        <f t="shared" ref="AI165:AT165" si="522">AI21+AI37+AI53+AI69+AI85+AI133+AI149</f>
        <v>0</v>
      </c>
      <c r="AJ165" s="3">
        <f t="shared" si="522"/>
        <v>0</v>
      </c>
      <c r="AK165" s="3">
        <f t="shared" si="522"/>
        <v>0</v>
      </c>
      <c r="AL165" s="3">
        <f t="shared" si="522"/>
        <v>0</v>
      </c>
      <c r="AM165" s="3">
        <f t="shared" si="522"/>
        <v>0</v>
      </c>
      <c r="AN165" s="3">
        <f t="shared" si="522"/>
        <v>0</v>
      </c>
      <c r="AO165" s="3">
        <f t="shared" si="522"/>
        <v>0</v>
      </c>
      <c r="AP165" s="3">
        <f t="shared" si="522"/>
        <v>0</v>
      </c>
      <c r="AQ165" s="3">
        <f t="shared" si="522"/>
        <v>0</v>
      </c>
      <c r="AR165" s="3">
        <f t="shared" si="522"/>
        <v>0</v>
      </c>
      <c r="AS165" s="3">
        <f t="shared" si="522"/>
        <v>0</v>
      </c>
      <c r="AT165" s="95">
        <f t="shared" si="522"/>
        <v>0</v>
      </c>
      <c r="AU165" s="70">
        <f t="shared" si="517"/>
        <v>0</v>
      </c>
      <c r="AW165" s="546"/>
      <c r="AX165" s="196" t="s">
        <v>63</v>
      </c>
      <c r="AY165" s="3">
        <f t="shared" ref="AY165:BJ165" si="523">AY21+AY37+AY53+AY69+AY85+AY133+AY149</f>
        <v>0</v>
      </c>
      <c r="AZ165" s="3">
        <f t="shared" si="523"/>
        <v>0</v>
      </c>
      <c r="BA165" s="3">
        <f t="shared" si="523"/>
        <v>0</v>
      </c>
      <c r="BB165" s="3">
        <f t="shared" si="523"/>
        <v>0</v>
      </c>
      <c r="BC165" s="3">
        <f t="shared" si="523"/>
        <v>0</v>
      </c>
      <c r="BD165" s="3">
        <f t="shared" si="523"/>
        <v>0</v>
      </c>
      <c r="BE165" s="3">
        <f t="shared" si="523"/>
        <v>0</v>
      </c>
      <c r="BF165" s="3">
        <f t="shared" si="523"/>
        <v>0</v>
      </c>
      <c r="BG165" s="3">
        <f t="shared" si="523"/>
        <v>0</v>
      </c>
      <c r="BH165" s="3">
        <f t="shared" si="523"/>
        <v>0</v>
      </c>
      <c r="BI165" s="3">
        <f t="shared" si="523"/>
        <v>0</v>
      </c>
      <c r="BJ165" s="95">
        <f t="shared" si="523"/>
        <v>0</v>
      </c>
      <c r="BK165" s="70">
        <f t="shared" si="519"/>
        <v>0</v>
      </c>
    </row>
    <row r="166" spans="1:64" x14ac:dyDescent="0.25">
      <c r="A166" s="546"/>
      <c r="B166" s="196" t="s">
        <v>62</v>
      </c>
      <c r="C166" s="3">
        <f t="shared" ref="C166:N166" si="524">C22+C38+C54+C70+C86+C134+C150</f>
        <v>0</v>
      </c>
      <c r="D166" s="3">
        <f t="shared" si="524"/>
        <v>0</v>
      </c>
      <c r="E166" s="3">
        <f t="shared" si="524"/>
        <v>0</v>
      </c>
      <c r="F166" s="3">
        <f t="shared" si="524"/>
        <v>0</v>
      </c>
      <c r="G166" s="3">
        <f t="shared" si="524"/>
        <v>0</v>
      </c>
      <c r="H166" s="3">
        <f t="shared" si="524"/>
        <v>0</v>
      </c>
      <c r="I166" s="3">
        <f t="shared" si="524"/>
        <v>0</v>
      </c>
      <c r="J166" s="3">
        <f t="shared" si="524"/>
        <v>0</v>
      </c>
      <c r="K166" s="3">
        <f t="shared" si="524"/>
        <v>0</v>
      </c>
      <c r="L166" s="3">
        <f t="shared" si="524"/>
        <v>0</v>
      </c>
      <c r="M166" s="3">
        <f t="shared" si="524"/>
        <v>0</v>
      </c>
      <c r="N166" s="95">
        <f t="shared" si="524"/>
        <v>0</v>
      </c>
      <c r="O166" s="70">
        <f t="shared" si="513"/>
        <v>0</v>
      </c>
      <c r="Q166" s="546"/>
      <c r="R166" s="196" t="s">
        <v>62</v>
      </c>
      <c r="S166" s="3">
        <f t="shared" ref="S166:AD166" si="525">S22+S38+S54+S70+S86+S134+S150</f>
        <v>0</v>
      </c>
      <c r="T166" s="3">
        <f t="shared" si="525"/>
        <v>0</v>
      </c>
      <c r="U166" s="3">
        <f t="shared" si="525"/>
        <v>0</v>
      </c>
      <c r="V166" s="3">
        <f t="shared" si="525"/>
        <v>0</v>
      </c>
      <c r="W166" s="3">
        <f t="shared" si="525"/>
        <v>0</v>
      </c>
      <c r="X166" s="3">
        <f t="shared" si="525"/>
        <v>6783.1993428386204</v>
      </c>
      <c r="Y166" s="3">
        <f t="shared" si="525"/>
        <v>0</v>
      </c>
      <c r="Z166" s="3">
        <f t="shared" si="525"/>
        <v>0</v>
      </c>
      <c r="AA166" s="3">
        <f t="shared" si="525"/>
        <v>0</v>
      </c>
      <c r="AB166" s="3">
        <f t="shared" si="525"/>
        <v>0</v>
      </c>
      <c r="AC166" s="3">
        <f t="shared" si="525"/>
        <v>0</v>
      </c>
      <c r="AD166" s="95">
        <f t="shared" si="525"/>
        <v>0</v>
      </c>
      <c r="AE166" s="70">
        <f t="shared" si="515"/>
        <v>6783.1993428386204</v>
      </c>
      <c r="AG166" s="546"/>
      <c r="AH166" s="196" t="s">
        <v>62</v>
      </c>
      <c r="AI166" s="3">
        <f t="shared" ref="AI166:AT166" si="526">AI22+AI38+AI54+AI70+AI86+AI134+AI150</f>
        <v>0</v>
      </c>
      <c r="AJ166" s="3">
        <f t="shared" si="526"/>
        <v>0</v>
      </c>
      <c r="AK166" s="3">
        <f t="shared" si="526"/>
        <v>0</v>
      </c>
      <c r="AL166" s="3">
        <f t="shared" si="526"/>
        <v>0</v>
      </c>
      <c r="AM166" s="3">
        <f t="shared" si="526"/>
        <v>0</v>
      </c>
      <c r="AN166" s="3">
        <f t="shared" si="526"/>
        <v>0</v>
      </c>
      <c r="AO166" s="3">
        <f t="shared" si="526"/>
        <v>0</v>
      </c>
      <c r="AP166" s="3">
        <f t="shared" si="526"/>
        <v>0</v>
      </c>
      <c r="AQ166" s="3">
        <f t="shared" si="526"/>
        <v>0</v>
      </c>
      <c r="AR166" s="3">
        <f t="shared" si="526"/>
        <v>0</v>
      </c>
      <c r="AS166" s="3">
        <f t="shared" si="526"/>
        <v>0</v>
      </c>
      <c r="AT166" s="95">
        <f t="shared" si="526"/>
        <v>0</v>
      </c>
      <c r="AU166" s="70">
        <f t="shared" si="517"/>
        <v>0</v>
      </c>
      <c r="AW166" s="546"/>
      <c r="AX166" s="196" t="s">
        <v>62</v>
      </c>
      <c r="AY166" s="3">
        <f t="shared" ref="AY166:BJ166" si="527">AY22+AY38+AY54+AY70+AY86+AY134+AY150</f>
        <v>0</v>
      </c>
      <c r="AZ166" s="3">
        <f t="shared" si="527"/>
        <v>0</v>
      </c>
      <c r="BA166" s="3">
        <f t="shared" si="527"/>
        <v>0</v>
      </c>
      <c r="BB166" s="3">
        <f t="shared" si="527"/>
        <v>0</v>
      </c>
      <c r="BC166" s="3">
        <f t="shared" si="527"/>
        <v>0</v>
      </c>
      <c r="BD166" s="3">
        <f t="shared" si="527"/>
        <v>0</v>
      </c>
      <c r="BE166" s="3">
        <f t="shared" si="527"/>
        <v>0</v>
      </c>
      <c r="BF166" s="3">
        <f t="shared" si="527"/>
        <v>0</v>
      </c>
      <c r="BG166" s="3">
        <f t="shared" si="527"/>
        <v>0</v>
      </c>
      <c r="BH166" s="3">
        <f t="shared" si="527"/>
        <v>0</v>
      </c>
      <c r="BI166" s="3">
        <f t="shared" si="527"/>
        <v>0</v>
      </c>
      <c r="BJ166" s="95">
        <f t="shared" si="527"/>
        <v>0</v>
      </c>
      <c r="BK166" s="70">
        <f t="shared" si="519"/>
        <v>0</v>
      </c>
    </row>
    <row r="167" spans="1:64" x14ac:dyDescent="0.25">
      <c r="A167" s="546"/>
      <c r="B167" s="196" t="s">
        <v>61</v>
      </c>
      <c r="C167" s="3">
        <f t="shared" ref="C167:N167" si="528">C23+C39+C55+C71+C87+C135+C151</f>
        <v>0</v>
      </c>
      <c r="D167" s="3">
        <f t="shared" si="528"/>
        <v>1908.3986644594615</v>
      </c>
      <c r="E167" s="3">
        <f t="shared" si="528"/>
        <v>37960.42860684749</v>
      </c>
      <c r="F167" s="3">
        <f t="shared" si="528"/>
        <v>79263.085909210538</v>
      </c>
      <c r="G167" s="3">
        <f t="shared" si="528"/>
        <v>48287.385409709124</v>
      </c>
      <c r="H167" s="3">
        <f t="shared" si="528"/>
        <v>49923.56737557704</v>
      </c>
      <c r="I167" s="3">
        <f t="shared" si="528"/>
        <v>43959.188628471093</v>
      </c>
      <c r="J167" s="3">
        <f t="shared" si="528"/>
        <v>28009.673501645397</v>
      </c>
      <c r="K167" s="3">
        <f t="shared" si="528"/>
        <v>22068.074211435069</v>
      </c>
      <c r="L167" s="3">
        <f t="shared" si="528"/>
        <v>148875.08129953645</v>
      </c>
      <c r="M167" s="3">
        <f t="shared" si="528"/>
        <v>12850.053076207805</v>
      </c>
      <c r="N167" s="95">
        <f t="shared" si="528"/>
        <v>156109.62802565075</v>
      </c>
      <c r="O167" s="70">
        <f t="shared" si="513"/>
        <v>629214.56470875023</v>
      </c>
      <c r="Q167" s="546"/>
      <c r="R167" s="196" t="s">
        <v>61</v>
      </c>
      <c r="S167" s="3">
        <f t="shared" ref="S167:AD167" si="529">S23+S39+S55+S71+S87+S135+S151</f>
        <v>0</v>
      </c>
      <c r="T167" s="3">
        <f t="shared" si="529"/>
        <v>92151.104476090579</v>
      </c>
      <c r="U167" s="3">
        <f t="shared" si="529"/>
        <v>386710.58866500895</v>
      </c>
      <c r="V167" s="3">
        <f t="shared" si="529"/>
        <v>642138.8005374982</v>
      </c>
      <c r="W167" s="3">
        <f t="shared" si="529"/>
        <v>419230.17396475532</v>
      </c>
      <c r="X167" s="3">
        <f t="shared" si="529"/>
        <v>704181.46359201521</v>
      </c>
      <c r="Y167" s="3">
        <f t="shared" si="529"/>
        <v>1471684.1011894206</v>
      </c>
      <c r="Z167" s="3">
        <f t="shared" si="529"/>
        <v>233023.29729631642</v>
      </c>
      <c r="AA167" s="3">
        <f t="shared" si="529"/>
        <v>386398.68157149851</v>
      </c>
      <c r="AB167" s="3">
        <f t="shared" si="529"/>
        <v>306047.41340730659</v>
      </c>
      <c r="AC167" s="3">
        <f t="shared" si="529"/>
        <v>1046353.6014963752</v>
      </c>
      <c r="AD167" s="95">
        <f t="shared" si="529"/>
        <v>3600793.8632842377</v>
      </c>
      <c r="AE167" s="70">
        <f t="shared" si="515"/>
        <v>9288713.089480523</v>
      </c>
      <c r="AG167" s="546"/>
      <c r="AH167" s="196" t="s">
        <v>61</v>
      </c>
      <c r="AI167" s="3">
        <f t="shared" ref="AI167:AT167" si="530">AI23+AI39+AI55+AI71+AI87+AI135+AI151</f>
        <v>0</v>
      </c>
      <c r="AJ167" s="3">
        <f t="shared" si="530"/>
        <v>6025.1233696893223</v>
      </c>
      <c r="AK167" s="3">
        <f t="shared" si="530"/>
        <v>568937.08184022829</v>
      </c>
      <c r="AL167" s="3">
        <f t="shared" si="530"/>
        <v>107651.14880122288</v>
      </c>
      <c r="AM167" s="3">
        <f t="shared" si="530"/>
        <v>279270.77679753915</v>
      </c>
      <c r="AN167" s="3">
        <f t="shared" si="530"/>
        <v>130932.85319781485</v>
      </c>
      <c r="AO167" s="3">
        <f t="shared" si="530"/>
        <v>286494.6544372699</v>
      </c>
      <c r="AP167" s="3">
        <f t="shared" si="530"/>
        <v>138738.55808003366</v>
      </c>
      <c r="AQ167" s="3">
        <f t="shared" si="530"/>
        <v>62336.804651156606</v>
      </c>
      <c r="AR167" s="3">
        <f t="shared" si="530"/>
        <v>67383.620080424327</v>
      </c>
      <c r="AS167" s="3">
        <f t="shared" si="530"/>
        <v>465945.87528167444</v>
      </c>
      <c r="AT167" s="95">
        <f t="shared" si="530"/>
        <v>1664152.8337621351</v>
      </c>
      <c r="AU167" s="70">
        <f t="shared" si="517"/>
        <v>3777869.3302991884</v>
      </c>
      <c r="AW167" s="546"/>
      <c r="AX167" s="196" t="s">
        <v>61</v>
      </c>
      <c r="AY167" s="3">
        <f t="shared" ref="AY167:BJ167" si="531">AY23+AY39+AY55+AY71+AY87+AY135+AY151</f>
        <v>0</v>
      </c>
      <c r="AZ167" s="3">
        <f t="shared" si="531"/>
        <v>0</v>
      </c>
      <c r="BA167" s="3">
        <f t="shared" si="531"/>
        <v>0</v>
      </c>
      <c r="BB167" s="3">
        <f t="shared" si="531"/>
        <v>0</v>
      </c>
      <c r="BC167" s="3">
        <f t="shared" si="531"/>
        <v>0</v>
      </c>
      <c r="BD167" s="3">
        <f t="shared" si="531"/>
        <v>96234.537991842881</v>
      </c>
      <c r="BE167" s="3">
        <f t="shared" si="531"/>
        <v>0</v>
      </c>
      <c r="BF167" s="3">
        <f t="shared" si="531"/>
        <v>0</v>
      </c>
      <c r="BG167" s="3">
        <f t="shared" si="531"/>
        <v>0</v>
      </c>
      <c r="BH167" s="3">
        <f t="shared" si="531"/>
        <v>367484.46702754195</v>
      </c>
      <c r="BI167" s="3">
        <f t="shared" si="531"/>
        <v>11512.402288188145</v>
      </c>
      <c r="BJ167" s="95">
        <f t="shared" si="531"/>
        <v>0</v>
      </c>
      <c r="BK167" s="70">
        <f t="shared" si="519"/>
        <v>475231.40730757301</v>
      </c>
    </row>
    <row r="168" spans="1:64" x14ac:dyDescent="0.25">
      <c r="A168" s="546"/>
      <c r="B168" s="196" t="s">
        <v>60</v>
      </c>
      <c r="C168" s="3">
        <f t="shared" ref="C168:N168" si="532">C24+C40+C56+C72+C88+C136+C152</f>
        <v>0</v>
      </c>
      <c r="D168" s="3">
        <f t="shared" si="532"/>
        <v>0</v>
      </c>
      <c r="E168" s="3">
        <f t="shared" si="532"/>
        <v>0</v>
      </c>
      <c r="F168" s="3">
        <f t="shared" si="532"/>
        <v>0</v>
      </c>
      <c r="G168" s="3">
        <f t="shared" si="532"/>
        <v>0</v>
      </c>
      <c r="H168" s="3">
        <f t="shared" si="532"/>
        <v>0</v>
      </c>
      <c r="I168" s="3">
        <f t="shared" si="532"/>
        <v>0</v>
      </c>
      <c r="J168" s="3">
        <f t="shared" si="532"/>
        <v>53523.6025390625</v>
      </c>
      <c r="K168" s="3">
        <f t="shared" si="532"/>
        <v>27252.359664916992</v>
      </c>
      <c r="L168" s="3">
        <f t="shared" si="532"/>
        <v>0</v>
      </c>
      <c r="M168" s="3">
        <f t="shared" si="532"/>
        <v>27401.279418945313</v>
      </c>
      <c r="N168" s="95">
        <f t="shared" si="532"/>
        <v>0</v>
      </c>
      <c r="O168" s="70">
        <f t="shared" si="513"/>
        <v>108177.2416229248</v>
      </c>
      <c r="Q168" s="546"/>
      <c r="R168" s="196" t="s">
        <v>60</v>
      </c>
      <c r="S168" s="3">
        <f t="shared" ref="S168:AD168" si="533">S24+S40+S56+S72+S88+S136+S152</f>
        <v>0</v>
      </c>
      <c r="T168" s="3">
        <f t="shared" si="533"/>
        <v>9582.967643549815</v>
      </c>
      <c r="U168" s="3">
        <f t="shared" si="533"/>
        <v>0</v>
      </c>
      <c r="V168" s="3">
        <f t="shared" si="533"/>
        <v>0</v>
      </c>
      <c r="W168" s="3">
        <f t="shared" si="533"/>
        <v>0</v>
      </c>
      <c r="X168" s="3">
        <f t="shared" si="533"/>
        <v>0</v>
      </c>
      <c r="Y168" s="3">
        <f t="shared" si="533"/>
        <v>0</v>
      </c>
      <c r="Z168" s="3">
        <f t="shared" si="533"/>
        <v>0</v>
      </c>
      <c r="AA168" s="3">
        <f t="shared" si="533"/>
        <v>0</v>
      </c>
      <c r="AB168" s="3">
        <f t="shared" si="533"/>
        <v>0</v>
      </c>
      <c r="AC168" s="3">
        <f t="shared" si="533"/>
        <v>0</v>
      </c>
      <c r="AD168" s="95">
        <f t="shared" si="533"/>
        <v>0</v>
      </c>
      <c r="AE168" s="70">
        <f t="shared" si="515"/>
        <v>9582.967643549815</v>
      </c>
      <c r="AG168" s="546"/>
      <c r="AH168" s="196" t="s">
        <v>60</v>
      </c>
      <c r="AI168" s="3">
        <f t="shared" ref="AI168:AT168" si="534">AI24+AI40+AI56+AI72+AI88+AI136+AI152</f>
        <v>0</v>
      </c>
      <c r="AJ168" s="3">
        <f t="shared" si="534"/>
        <v>0</v>
      </c>
      <c r="AK168" s="3">
        <f t="shared" si="534"/>
        <v>0</v>
      </c>
      <c r="AL168" s="3">
        <f t="shared" si="534"/>
        <v>0</v>
      </c>
      <c r="AM168" s="3">
        <f t="shared" si="534"/>
        <v>0</v>
      </c>
      <c r="AN168" s="3">
        <f t="shared" si="534"/>
        <v>0</v>
      </c>
      <c r="AO168" s="3">
        <f t="shared" si="534"/>
        <v>0</v>
      </c>
      <c r="AP168" s="3">
        <f t="shared" si="534"/>
        <v>0</v>
      </c>
      <c r="AQ168" s="3">
        <f t="shared" si="534"/>
        <v>0</v>
      </c>
      <c r="AR168" s="3">
        <f t="shared" si="534"/>
        <v>0</v>
      </c>
      <c r="AS168" s="3">
        <f t="shared" si="534"/>
        <v>0</v>
      </c>
      <c r="AT168" s="95">
        <f t="shared" si="534"/>
        <v>0</v>
      </c>
      <c r="AU168" s="70">
        <f t="shared" si="517"/>
        <v>0</v>
      </c>
      <c r="AW168" s="546"/>
      <c r="AX168" s="196" t="s">
        <v>60</v>
      </c>
      <c r="AY168" s="3">
        <f t="shared" ref="AY168:BJ168" si="535">AY24+AY40+AY56+AY72+AY88+AY136+AY152</f>
        <v>0</v>
      </c>
      <c r="AZ168" s="3">
        <f t="shared" si="535"/>
        <v>0</v>
      </c>
      <c r="BA168" s="3">
        <f t="shared" si="535"/>
        <v>0</v>
      </c>
      <c r="BB168" s="3">
        <f t="shared" si="535"/>
        <v>0</v>
      </c>
      <c r="BC168" s="3">
        <f t="shared" si="535"/>
        <v>0</v>
      </c>
      <c r="BD168" s="3">
        <f t="shared" si="535"/>
        <v>0</v>
      </c>
      <c r="BE168" s="3">
        <f t="shared" si="535"/>
        <v>0</v>
      </c>
      <c r="BF168" s="3">
        <f t="shared" si="535"/>
        <v>0</v>
      </c>
      <c r="BG168" s="3">
        <f t="shared" si="535"/>
        <v>0</v>
      </c>
      <c r="BH168" s="3">
        <f t="shared" si="535"/>
        <v>0</v>
      </c>
      <c r="BI168" s="3">
        <f t="shared" si="535"/>
        <v>0</v>
      </c>
      <c r="BJ168" s="95">
        <f t="shared" si="535"/>
        <v>0</v>
      </c>
      <c r="BK168" s="70">
        <f t="shared" si="519"/>
        <v>0</v>
      </c>
    </row>
    <row r="169" spans="1:64" ht="15" customHeight="1" x14ac:dyDescent="0.25">
      <c r="A169" s="546"/>
      <c r="B169" s="196" t="s">
        <v>59</v>
      </c>
      <c r="C169" s="3">
        <f t="shared" ref="C169:N169" si="536">C25+C41+C57+C73+C89+C137+C153</f>
        <v>0</v>
      </c>
      <c r="D169" s="3">
        <f t="shared" si="536"/>
        <v>0</v>
      </c>
      <c r="E169" s="3">
        <f t="shared" si="536"/>
        <v>0</v>
      </c>
      <c r="F169" s="3">
        <f t="shared" si="536"/>
        <v>0</v>
      </c>
      <c r="G169" s="3">
        <f t="shared" si="536"/>
        <v>0</v>
      </c>
      <c r="H169" s="3">
        <f t="shared" si="536"/>
        <v>0</v>
      </c>
      <c r="I169" s="3">
        <f t="shared" si="536"/>
        <v>0</v>
      </c>
      <c r="J169" s="3">
        <f t="shared" si="536"/>
        <v>0</v>
      </c>
      <c r="K169" s="3">
        <f t="shared" si="536"/>
        <v>0</v>
      </c>
      <c r="L169" s="3">
        <f t="shared" si="536"/>
        <v>15112.437744140625</v>
      </c>
      <c r="M169" s="3">
        <f t="shared" si="536"/>
        <v>0</v>
      </c>
      <c r="N169" s="95">
        <f t="shared" si="536"/>
        <v>0</v>
      </c>
      <c r="O169" s="70">
        <f t="shared" si="513"/>
        <v>15112.437744140625</v>
      </c>
      <c r="Q169" s="546"/>
      <c r="R169" s="196" t="s">
        <v>59</v>
      </c>
      <c r="S169" s="3">
        <f t="shared" ref="S169:AD169" si="537">S25+S41+S57+S73+S89+S137+S153</f>
        <v>0</v>
      </c>
      <c r="T169" s="3">
        <f t="shared" si="537"/>
        <v>0</v>
      </c>
      <c r="U169" s="3">
        <f t="shared" si="537"/>
        <v>0</v>
      </c>
      <c r="V169" s="3">
        <f t="shared" si="537"/>
        <v>0</v>
      </c>
      <c r="W169" s="3">
        <f t="shared" si="537"/>
        <v>0</v>
      </c>
      <c r="X169" s="3">
        <f t="shared" si="537"/>
        <v>0</v>
      </c>
      <c r="Y169" s="3">
        <f t="shared" si="537"/>
        <v>0</v>
      </c>
      <c r="Z169" s="3">
        <f t="shared" si="537"/>
        <v>0</v>
      </c>
      <c r="AA169" s="3">
        <f t="shared" si="537"/>
        <v>0</v>
      </c>
      <c r="AB169" s="3">
        <f t="shared" si="537"/>
        <v>0</v>
      </c>
      <c r="AC169" s="3">
        <f t="shared" si="537"/>
        <v>0</v>
      </c>
      <c r="AD169" s="95">
        <f t="shared" si="537"/>
        <v>0</v>
      </c>
      <c r="AE169" s="70">
        <f t="shared" si="515"/>
        <v>0</v>
      </c>
      <c r="AG169" s="546"/>
      <c r="AH169" s="196" t="s">
        <v>59</v>
      </c>
      <c r="AI169" s="3">
        <f t="shared" ref="AI169:AT169" si="538">AI25+AI41+AI57+AI73+AI89+AI137+AI153</f>
        <v>0</v>
      </c>
      <c r="AJ169" s="3">
        <f t="shared" si="538"/>
        <v>0</v>
      </c>
      <c r="AK169" s="3">
        <f t="shared" si="538"/>
        <v>0</v>
      </c>
      <c r="AL169" s="3">
        <f t="shared" si="538"/>
        <v>0</v>
      </c>
      <c r="AM169" s="3">
        <f t="shared" si="538"/>
        <v>0</v>
      </c>
      <c r="AN169" s="3">
        <f t="shared" si="538"/>
        <v>0</v>
      </c>
      <c r="AO169" s="3">
        <f t="shared" si="538"/>
        <v>0</v>
      </c>
      <c r="AP169" s="3">
        <f t="shared" si="538"/>
        <v>0</v>
      </c>
      <c r="AQ169" s="3">
        <f t="shared" si="538"/>
        <v>0</v>
      </c>
      <c r="AR169" s="3">
        <f t="shared" si="538"/>
        <v>0</v>
      </c>
      <c r="AS169" s="3">
        <f t="shared" si="538"/>
        <v>0</v>
      </c>
      <c r="AT169" s="95">
        <f t="shared" si="538"/>
        <v>0</v>
      </c>
      <c r="AU169" s="70">
        <f t="shared" si="517"/>
        <v>0</v>
      </c>
      <c r="AW169" s="546"/>
      <c r="AX169" s="196" t="s">
        <v>59</v>
      </c>
      <c r="AY169" s="3">
        <f t="shared" ref="AY169:BJ169" si="539">AY25+AY41+AY57+AY73+AY89+AY137+AY153</f>
        <v>0</v>
      </c>
      <c r="AZ169" s="3">
        <f t="shared" si="539"/>
        <v>0</v>
      </c>
      <c r="BA169" s="3">
        <f t="shared" si="539"/>
        <v>0</v>
      </c>
      <c r="BB169" s="3">
        <f t="shared" si="539"/>
        <v>0</v>
      </c>
      <c r="BC169" s="3">
        <f t="shared" si="539"/>
        <v>0</v>
      </c>
      <c r="BD169" s="3">
        <f t="shared" si="539"/>
        <v>0</v>
      </c>
      <c r="BE169" s="3">
        <f t="shared" si="539"/>
        <v>0</v>
      </c>
      <c r="BF169" s="3">
        <f t="shared" si="539"/>
        <v>0</v>
      </c>
      <c r="BG169" s="3">
        <f t="shared" si="539"/>
        <v>0</v>
      </c>
      <c r="BH169" s="3">
        <f t="shared" si="539"/>
        <v>0</v>
      </c>
      <c r="BI169" s="3">
        <f t="shared" si="539"/>
        <v>0</v>
      </c>
      <c r="BJ169" s="95">
        <f t="shared" si="539"/>
        <v>0</v>
      </c>
      <c r="BK169" s="70">
        <f t="shared" si="519"/>
        <v>0</v>
      </c>
    </row>
    <row r="170" spans="1:64" x14ac:dyDescent="0.25">
      <c r="A170" s="546"/>
      <c r="B170" s="196" t="s">
        <v>58</v>
      </c>
      <c r="C170" s="3">
        <f t="shared" ref="C170:N170" si="540">C26+C42+C58+C74+C90+C138+C154</f>
        <v>0</v>
      </c>
      <c r="D170" s="3">
        <f t="shared" si="540"/>
        <v>0</v>
      </c>
      <c r="E170" s="3">
        <f t="shared" si="540"/>
        <v>645.41334142859773</v>
      </c>
      <c r="F170" s="3">
        <f t="shared" si="540"/>
        <v>0</v>
      </c>
      <c r="G170" s="3">
        <f t="shared" si="540"/>
        <v>1651.4988442437648</v>
      </c>
      <c r="H170" s="3">
        <f t="shared" si="540"/>
        <v>1317.4025263277849</v>
      </c>
      <c r="I170" s="3">
        <f t="shared" si="540"/>
        <v>5644.7327365452984</v>
      </c>
      <c r="J170" s="3">
        <f t="shared" si="540"/>
        <v>12741.218669613965</v>
      </c>
      <c r="K170" s="3">
        <f t="shared" si="540"/>
        <v>0</v>
      </c>
      <c r="L170" s="3">
        <f t="shared" si="540"/>
        <v>25634.870637135507</v>
      </c>
      <c r="M170" s="3">
        <f t="shared" si="540"/>
        <v>17928.570211801853</v>
      </c>
      <c r="N170" s="95">
        <f t="shared" si="540"/>
        <v>1188349.8307247534</v>
      </c>
      <c r="O170" s="70">
        <f t="shared" si="513"/>
        <v>1253913.5376918502</v>
      </c>
      <c r="Q170" s="546"/>
      <c r="R170" s="196" t="s">
        <v>58</v>
      </c>
      <c r="S170" s="3">
        <f t="shared" ref="S170:AD170" si="541">S26+S42+S58+S74+S90+S138+S154</f>
        <v>0</v>
      </c>
      <c r="T170" s="3">
        <f t="shared" si="541"/>
        <v>46163.379718492193</v>
      </c>
      <c r="U170" s="3">
        <f t="shared" si="541"/>
        <v>3237090.7869425802</v>
      </c>
      <c r="V170" s="3">
        <f t="shared" si="541"/>
        <v>197316.50349000277</v>
      </c>
      <c r="W170" s="3">
        <f t="shared" si="541"/>
        <v>760733.96843903349</v>
      </c>
      <c r="X170" s="3">
        <f t="shared" si="541"/>
        <v>716228.96120068547</v>
      </c>
      <c r="Y170" s="3">
        <f t="shared" si="541"/>
        <v>6553045.816980144</v>
      </c>
      <c r="Z170" s="3">
        <f t="shared" si="541"/>
        <v>767120.82502630004</v>
      </c>
      <c r="AA170" s="3">
        <f t="shared" si="541"/>
        <v>2306818.7092036605</v>
      </c>
      <c r="AB170" s="3">
        <f t="shared" si="541"/>
        <v>1469587.8637793472</v>
      </c>
      <c r="AC170" s="3">
        <f t="shared" si="541"/>
        <v>6958906.3664038368</v>
      </c>
      <c r="AD170" s="95">
        <f t="shared" si="541"/>
        <v>18000252.718420722</v>
      </c>
      <c r="AE170" s="70">
        <f t="shared" si="515"/>
        <v>41013265.899604805</v>
      </c>
      <c r="AG170" s="546"/>
      <c r="AH170" s="196" t="s">
        <v>58</v>
      </c>
      <c r="AI170" s="3">
        <f t="shared" ref="AI170:AT170" si="542">AI26+AI42+AI58+AI74+AI90+AI138+AI154</f>
        <v>0</v>
      </c>
      <c r="AJ170" s="3">
        <f t="shared" si="542"/>
        <v>0</v>
      </c>
      <c r="AK170" s="3">
        <f t="shared" si="542"/>
        <v>0</v>
      </c>
      <c r="AL170" s="3">
        <f t="shared" si="542"/>
        <v>0</v>
      </c>
      <c r="AM170" s="3">
        <f t="shared" si="542"/>
        <v>0</v>
      </c>
      <c r="AN170" s="3">
        <f t="shared" si="542"/>
        <v>2152.643321117735</v>
      </c>
      <c r="AO170" s="3">
        <f t="shared" si="542"/>
        <v>178529.60438263553</v>
      </c>
      <c r="AP170" s="3">
        <f t="shared" si="542"/>
        <v>0</v>
      </c>
      <c r="AQ170" s="3">
        <f t="shared" si="542"/>
        <v>13781.473114034176</v>
      </c>
      <c r="AR170" s="3">
        <f t="shared" si="542"/>
        <v>636531.41103751212</v>
      </c>
      <c r="AS170" s="3">
        <f t="shared" si="542"/>
        <v>1157582.9788044449</v>
      </c>
      <c r="AT170" s="95">
        <f t="shared" si="542"/>
        <v>2225284.4085075781</v>
      </c>
      <c r="AU170" s="70">
        <f t="shared" si="517"/>
        <v>4213862.5191673227</v>
      </c>
      <c r="AW170" s="546"/>
      <c r="AX170" s="196" t="s">
        <v>58</v>
      </c>
      <c r="AY170" s="3">
        <f t="shared" ref="AY170:BJ170" si="543">AY26+AY42+AY58+AY74+AY90+AY138+AY154</f>
        <v>0</v>
      </c>
      <c r="AZ170" s="3">
        <f t="shared" si="543"/>
        <v>0</v>
      </c>
      <c r="BA170" s="3">
        <f t="shared" si="543"/>
        <v>0</v>
      </c>
      <c r="BB170" s="3">
        <f t="shared" si="543"/>
        <v>95136.457559286791</v>
      </c>
      <c r="BC170" s="3">
        <f t="shared" si="543"/>
        <v>12882.956501457109</v>
      </c>
      <c r="BD170" s="3">
        <f t="shared" si="543"/>
        <v>0</v>
      </c>
      <c r="BE170" s="3">
        <f t="shared" si="543"/>
        <v>0</v>
      </c>
      <c r="BF170" s="3">
        <f t="shared" si="543"/>
        <v>0</v>
      </c>
      <c r="BG170" s="3">
        <f t="shared" si="543"/>
        <v>0</v>
      </c>
      <c r="BH170" s="3">
        <f t="shared" si="543"/>
        <v>0</v>
      </c>
      <c r="BI170" s="3">
        <f t="shared" si="543"/>
        <v>21583.381447185755</v>
      </c>
      <c r="BJ170" s="95">
        <f t="shared" si="543"/>
        <v>0</v>
      </c>
      <c r="BK170" s="70">
        <f t="shared" si="519"/>
        <v>129602.79550792967</v>
      </c>
    </row>
    <row r="171" spans="1:64" x14ac:dyDescent="0.25">
      <c r="A171" s="546"/>
      <c r="B171" s="196" t="s">
        <v>57</v>
      </c>
      <c r="C171" s="3">
        <f t="shared" ref="C171:N171" si="544">C27+C43+C59+C75+C91+C139+C155</f>
        <v>0</v>
      </c>
      <c r="D171" s="3">
        <f t="shared" si="544"/>
        <v>1162851.0844619442</v>
      </c>
      <c r="E171" s="3">
        <f t="shared" si="544"/>
        <v>1786745.3079889829</v>
      </c>
      <c r="F171" s="3">
        <f t="shared" si="544"/>
        <v>3124376.4710638151</v>
      </c>
      <c r="G171" s="3">
        <f t="shared" si="544"/>
        <v>1636501.1314220058</v>
      </c>
      <c r="H171" s="3">
        <f t="shared" si="544"/>
        <v>2206919.4576412742</v>
      </c>
      <c r="I171" s="3">
        <f t="shared" si="544"/>
        <v>2323460.6023619547</v>
      </c>
      <c r="J171" s="3">
        <f t="shared" si="544"/>
        <v>2256912.3287059469</v>
      </c>
      <c r="K171" s="3">
        <f t="shared" si="544"/>
        <v>1901862.0502158792</v>
      </c>
      <c r="L171" s="3">
        <f t="shared" si="544"/>
        <v>1588278.8705633138</v>
      </c>
      <c r="M171" s="3">
        <f t="shared" si="544"/>
        <v>1629112.3319240247</v>
      </c>
      <c r="N171" s="95">
        <f t="shared" si="544"/>
        <v>10550194.967158027</v>
      </c>
      <c r="O171" s="70">
        <f t="shared" si="513"/>
        <v>30167214.603507169</v>
      </c>
      <c r="Q171" s="546"/>
      <c r="R171" s="196" t="s">
        <v>57</v>
      </c>
      <c r="S171" s="3">
        <f t="shared" ref="S171:AD171" si="545">S27+S43+S59+S75+S91+S139+S155</f>
        <v>0</v>
      </c>
      <c r="T171" s="3">
        <f t="shared" si="545"/>
        <v>2279346.3133510253</v>
      </c>
      <c r="U171" s="3">
        <f t="shared" si="545"/>
        <v>2383316.6276457366</v>
      </c>
      <c r="V171" s="3">
        <f t="shared" si="545"/>
        <v>2696121.9633982047</v>
      </c>
      <c r="W171" s="3">
        <f t="shared" si="545"/>
        <v>1945552.4947172147</v>
      </c>
      <c r="X171" s="3">
        <f t="shared" si="545"/>
        <v>3712448.9090715013</v>
      </c>
      <c r="Y171" s="3">
        <f t="shared" si="545"/>
        <v>3718207.8869419498</v>
      </c>
      <c r="Z171" s="3">
        <f t="shared" si="545"/>
        <v>3630583.4585388731</v>
      </c>
      <c r="AA171" s="3">
        <f t="shared" si="545"/>
        <v>4350731.1840293575</v>
      </c>
      <c r="AB171" s="3">
        <f t="shared" si="545"/>
        <v>3277155.2249741685</v>
      </c>
      <c r="AC171" s="3">
        <f t="shared" si="545"/>
        <v>10072594.337585552</v>
      </c>
      <c r="AD171" s="95">
        <f t="shared" si="545"/>
        <v>26325926.094982304</v>
      </c>
      <c r="AE171" s="70">
        <f t="shared" si="515"/>
        <v>64391984.49523589</v>
      </c>
      <c r="AG171" s="546"/>
      <c r="AH171" s="196" t="s">
        <v>57</v>
      </c>
      <c r="AI171" s="3">
        <f t="shared" ref="AI171:AT171" si="546">AI27+AI43+AI59+AI75+AI91+AI139+AI155</f>
        <v>0</v>
      </c>
      <c r="AJ171" s="3">
        <f t="shared" si="546"/>
        <v>296725.11982594343</v>
      </c>
      <c r="AK171" s="3">
        <f t="shared" si="546"/>
        <v>2387638.8323946623</v>
      </c>
      <c r="AL171" s="3">
        <f t="shared" si="546"/>
        <v>287682.0907081581</v>
      </c>
      <c r="AM171" s="3">
        <f t="shared" si="546"/>
        <v>743642.79482734308</v>
      </c>
      <c r="AN171" s="3">
        <f t="shared" si="546"/>
        <v>513267.29506800004</v>
      </c>
      <c r="AO171" s="3">
        <f t="shared" si="546"/>
        <v>1090293.5324237342</v>
      </c>
      <c r="AP171" s="3">
        <f t="shared" si="546"/>
        <v>795882.39007410023</v>
      </c>
      <c r="AQ171" s="3">
        <f t="shared" si="546"/>
        <v>648531.97411415877</v>
      </c>
      <c r="AR171" s="3">
        <f t="shared" si="546"/>
        <v>2090369.300867544</v>
      </c>
      <c r="AS171" s="3">
        <f t="shared" si="546"/>
        <v>427950.10605600011</v>
      </c>
      <c r="AT171" s="95">
        <f t="shared" si="546"/>
        <v>4178863.3985524559</v>
      </c>
      <c r="AU171" s="70">
        <f t="shared" si="517"/>
        <v>13460846.834912099</v>
      </c>
      <c r="AW171" s="546"/>
      <c r="AX171" s="196" t="s">
        <v>57</v>
      </c>
      <c r="AY171" s="3">
        <f t="shared" ref="AY171:BJ171" si="547">AY27+AY43+AY59+AY75+AY91+AY139+AY155</f>
        <v>0</v>
      </c>
      <c r="AZ171" s="3">
        <f t="shared" si="547"/>
        <v>97902.973178052503</v>
      </c>
      <c r="BA171" s="3">
        <f t="shared" si="547"/>
        <v>3571.2590335499644</v>
      </c>
      <c r="BB171" s="3">
        <f t="shared" si="547"/>
        <v>43648.785674052495</v>
      </c>
      <c r="BC171" s="3">
        <f t="shared" si="547"/>
        <v>6234.3180899999998</v>
      </c>
      <c r="BD171" s="3">
        <f t="shared" si="547"/>
        <v>11457.02052</v>
      </c>
      <c r="BE171" s="3">
        <f t="shared" si="547"/>
        <v>542570.59945440001</v>
      </c>
      <c r="BF171" s="3">
        <f t="shared" si="547"/>
        <v>22132.44</v>
      </c>
      <c r="BG171" s="3">
        <f t="shared" si="547"/>
        <v>0</v>
      </c>
      <c r="BH171" s="3">
        <f t="shared" si="547"/>
        <v>33575.100134400003</v>
      </c>
      <c r="BI171" s="3">
        <f t="shared" si="547"/>
        <v>47631.249072000013</v>
      </c>
      <c r="BJ171" s="95">
        <f t="shared" si="547"/>
        <v>333215.28899999999</v>
      </c>
      <c r="BK171" s="70">
        <f t="shared" si="519"/>
        <v>1141939.0341564547</v>
      </c>
    </row>
    <row r="172" spans="1:64" x14ac:dyDescent="0.25">
      <c r="A172" s="546"/>
      <c r="B172" s="196" t="s">
        <v>56</v>
      </c>
      <c r="C172" s="3">
        <f t="shared" ref="C172:N172" si="548">C28+C44+C60+C76+C92+C140+C156</f>
        <v>0</v>
      </c>
      <c r="D172" s="3">
        <f t="shared" si="548"/>
        <v>0</v>
      </c>
      <c r="E172" s="3">
        <f t="shared" si="548"/>
        <v>0</v>
      </c>
      <c r="F172" s="3">
        <f t="shared" si="548"/>
        <v>0</v>
      </c>
      <c r="G172" s="3">
        <f t="shared" si="548"/>
        <v>0</v>
      </c>
      <c r="H172" s="3">
        <f t="shared" si="548"/>
        <v>0</v>
      </c>
      <c r="I172" s="3">
        <f t="shared" si="548"/>
        <v>0</v>
      </c>
      <c r="J172" s="3">
        <f t="shared" si="548"/>
        <v>26068.584681481363</v>
      </c>
      <c r="K172" s="3">
        <f t="shared" si="548"/>
        <v>0</v>
      </c>
      <c r="L172" s="3">
        <f t="shared" si="548"/>
        <v>72098.740470730307</v>
      </c>
      <c r="M172" s="3">
        <f t="shared" si="548"/>
        <v>0</v>
      </c>
      <c r="N172" s="95">
        <f t="shared" si="548"/>
        <v>0</v>
      </c>
      <c r="O172" s="70">
        <f t="shared" si="513"/>
        <v>98167.325152211677</v>
      </c>
      <c r="Q172" s="546"/>
      <c r="R172" s="196" t="s">
        <v>56</v>
      </c>
      <c r="S172" s="3">
        <f t="shared" ref="S172:AD172" si="549">S28+S44+S60+S76+S92+S140+S156</f>
        <v>0</v>
      </c>
      <c r="T172" s="3">
        <f t="shared" si="549"/>
        <v>0</v>
      </c>
      <c r="U172" s="3">
        <f t="shared" si="549"/>
        <v>0</v>
      </c>
      <c r="V172" s="3">
        <f t="shared" si="549"/>
        <v>0</v>
      </c>
      <c r="W172" s="3">
        <f t="shared" si="549"/>
        <v>0</v>
      </c>
      <c r="X172" s="3">
        <f t="shared" si="549"/>
        <v>2277.2284665379116</v>
      </c>
      <c r="Y172" s="3">
        <f t="shared" si="549"/>
        <v>34158.426998068673</v>
      </c>
      <c r="Z172" s="3">
        <f t="shared" si="549"/>
        <v>7071.8424760311736</v>
      </c>
      <c r="AA172" s="3">
        <f t="shared" si="549"/>
        <v>0</v>
      </c>
      <c r="AB172" s="3">
        <f t="shared" si="549"/>
        <v>0</v>
      </c>
      <c r="AC172" s="3">
        <f t="shared" si="549"/>
        <v>112067.92803796977</v>
      </c>
      <c r="AD172" s="95">
        <f t="shared" si="549"/>
        <v>141850.9966924644</v>
      </c>
      <c r="AE172" s="70">
        <f t="shared" si="515"/>
        <v>297426.42267107195</v>
      </c>
      <c r="AG172" s="546"/>
      <c r="AH172" s="196" t="s">
        <v>56</v>
      </c>
      <c r="AI172" s="3">
        <f t="shared" ref="AI172:AT172" si="550">AI28+AI44+AI60+AI76+AI92+AI140+AI156</f>
        <v>0</v>
      </c>
      <c r="AJ172" s="3">
        <f t="shared" si="550"/>
        <v>0</v>
      </c>
      <c r="AK172" s="3">
        <f t="shared" si="550"/>
        <v>0</v>
      </c>
      <c r="AL172" s="3">
        <f t="shared" si="550"/>
        <v>0</v>
      </c>
      <c r="AM172" s="3">
        <f t="shared" si="550"/>
        <v>0</v>
      </c>
      <c r="AN172" s="3">
        <f t="shared" si="550"/>
        <v>0</v>
      </c>
      <c r="AO172" s="3">
        <f t="shared" si="550"/>
        <v>0</v>
      </c>
      <c r="AP172" s="3">
        <f t="shared" si="550"/>
        <v>0</v>
      </c>
      <c r="AQ172" s="3">
        <f t="shared" si="550"/>
        <v>0</v>
      </c>
      <c r="AR172" s="3">
        <f t="shared" si="550"/>
        <v>0</v>
      </c>
      <c r="AS172" s="3">
        <f t="shared" si="550"/>
        <v>0</v>
      </c>
      <c r="AT172" s="95">
        <f t="shared" si="550"/>
        <v>250047.02867438816</v>
      </c>
      <c r="AU172" s="70">
        <f t="shared" si="517"/>
        <v>250047.02867438816</v>
      </c>
      <c r="AW172" s="546"/>
      <c r="AX172" s="196" t="s">
        <v>56</v>
      </c>
      <c r="AY172" s="3">
        <f t="shared" ref="AY172:BJ172" si="551">AY28+AY44+AY60+AY76+AY92+AY140+AY156</f>
        <v>0</v>
      </c>
      <c r="AZ172" s="3">
        <f t="shared" si="551"/>
        <v>0</v>
      </c>
      <c r="BA172" s="3">
        <f t="shared" si="551"/>
        <v>0</v>
      </c>
      <c r="BB172" s="3">
        <f t="shared" si="551"/>
        <v>0</v>
      </c>
      <c r="BC172" s="3">
        <f t="shared" si="551"/>
        <v>0</v>
      </c>
      <c r="BD172" s="3">
        <f t="shared" si="551"/>
        <v>0</v>
      </c>
      <c r="BE172" s="3">
        <f t="shared" si="551"/>
        <v>0</v>
      </c>
      <c r="BF172" s="3">
        <f t="shared" si="551"/>
        <v>0</v>
      </c>
      <c r="BG172" s="3">
        <f t="shared" si="551"/>
        <v>0</v>
      </c>
      <c r="BH172" s="3">
        <f t="shared" si="551"/>
        <v>0</v>
      </c>
      <c r="BI172" s="3">
        <f t="shared" si="551"/>
        <v>0</v>
      </c>
      <c r="BJ172" s="95">
        <f t="shared" si="551"/>
        <v>0</v>
      </c>
      <c r="BK172" s="70">
        <f t="shared" si="519"/>
        <v>0</v>
      </c>
    </row>
    <row r="173" spans="1:64" x14ac:dyDescent="0.25">
      <c r="A173" s="546"/>
      <c r="B173" s="196" t="s">
        <v>55</v>
      </c>
      <c r="C173" s="3">
        <f t="shared" ref="C173:N173" si="552">C29+C45+C61+C77+C93+C141+C157</f>
        <v>0</v>
      </c>
      <c r="D173" s="3">
        <f t="shared" si="552"/>
        <v>0</v>
      </c>
      <c r="E173" s="3">
        <f t="shared" si="552"/>
        <v>0</v>
      </c>
      <c r="F173" s="3">
        <f t="shared" si="552"/>
        <v>0</v>
      </c>
      <c r="G173" s="3">
        <f t="shared" si="552"/>
        <v>0</v>
      </c>
      <c r="H173" s="3">
        <f t="shared" si="552"/>
        <v>0</v>
      </c>
      <c r="I173" s="3">
        <f t="shared" si="552"/>
        <v>112940.1882481684</v>
      </c>
      <c r="J173" s="3">
        <f t="shared" si="552"/>
        <v>0</v>
      </c>
      <c r="K173" s="3">
        <f t="shared" si="552"/>
        <v>1747</v>
      </c>
      <c r="L173" s="3">
        <f t="shared" si="552"/>
        <v>0</v>
      </c>
      <c r="M173" s="3">
        <f t="shared" si="552"/>
        <v>0</v>
      </c>
      <c r="N173" s="95">
        <f t="shared" si="552"/>
        <v>1786.08</v>
      </c>
      <c r="O173" s="70">
        <f t="shared" si="513"/>
        <v>116473.2682481684</v>
      </c>
      <c r="Q173" s="546"/>
      <c r="R173" s="196" t="s">
        <v>55</v>
      </c>
      <c r="S173" s="3">
        <f t="shared" ref="S173:AD173" si="553">S29+S45+S61+S77+S93+S141+S157</f>
        <v>0</v>
      </c>
      <c r="T173" s="3">
        <f t="shared" si="553"/>
        <v>0</v>
      </c>
      <c r="U173" s="3">
        <f t="shared" si="553"/>
        <v>0</v>
      </c>
      <c r="V173" s="3">
        <f t="shared" si="553"/>
        <v>60472.959999999999</v>
      </c>
      <c r="W173" s="3">
        <f t="shared" si="553"/>
        <v>0</v>
      </c>
      <c r="X173" s="3">
        <f t="shared" si="553"/>
        <v>0</v>
      </c>
      <c r="Y173" s="3">
        <f t="shared" si="553"/>
        <v>67978.399999999994</v>
      </c>
      <c r="Z173" s="3">
        <f t="shared" si="553"/>
        <v>0</v>
      </c>
      <c r="AA173" s="3">
        <f t="shared" si="553"/>
        <v>0</v>
      </c>
      <c r="AB173" s="3">
        <f t="shared" si="553"/>
        <v>0</v>
      </c>
      <c r="AC173" s="3">
        <f t="shared" si="553"/>
        <v>0</v>
      </c>
      <c r="AD173" s="95">
        <f t="shared" si="553"/>
        <v>0</v>
      </c>
      <c r="AE173" s="70">
        <f t="shared" si="515"/>
        <v>128451.35999999999</v>
      </c>
      <c r="AG173" s="546"/>
      <c r="AH173" s="196" t="s">
        <v>55</v>
      </c>
      <c r="AI173" s="3">
        <f t="shared" ref="AI173:AT173" si="554">AI29+AI45+AI61+AI77+AI93+AI141+AI157</f>
        <v>0</v>
      </c>
      <c r="AJ173" s="3">
        <f t="shared" si="554"/>
        <v>0</v>
      </c>
      <c r="AK173" s="3">
        <f t="shared" si="554"/>
        <v>0</v>
      </c>
      <c r="AL173" s="3">
        <f t="shared" si="554"/>
        <v>0</v>
      </c>
      <c r="AM173" s="3">
        <f t="shared" si="554"/>
        <v>0</v>
      </c>
      <c r="AN173" s="3">
        <f t="shared" si="554"/>
        <v>0</v>
      </c>
      <c r="AO173" s="3">
        <f t="shared" si="554"/>
        <v>0</v>
      </c>
      <c r="AP173" s="3">
        <f t="shared" si="554"/>
        <v>0</v>
      </c>
      <c r="AQ173" s="3">
        <f t="shared" si="554"/>
        <v>0</v>
      </c>
      <c r="AR173" s="3">
        <f t="shared" si="554"/>
        <v>0</v>
      </c>
      <c r="AS173" s="3">
        <f t="shared" si="554"/>
        <v>0</v>
      </c>
      <c r="AT173" s="95">
        <f t="shared" si="554"/>
        <v>0</v>
      </c>
      <c r="AU173" s="70">
        <f t="shared" si="517"/>
        <v>0</v>
      </c>
      <c r="AW173" s="546"/>
      <c r="AX173" s="196" t="s">
        <v>55</v>
      </c>
      <c r="AY173" s="3">
        <f t="shared" ref="AY173:BJ173" si="555">AY29+AY45+AY61+AY77+AY93+AY141+AY157</f>
        <v>0</v>
      </c>
      <c r="AZ173" s="3">
        <f t="shared" si="555"/>
        <v>0</v>
      </c>
      <c r="BA173" s="3">
        <f t="shared" si="555"/>
        <v>0</v>
      </c>
      <c r="BB173" s="3">
        <f t="shared" si="555"/>
        <v>0</v>
      </c>
      <c r="BC173" s="3">
        <f t="shared" si="555"/>
        <v>0</v>
      </c>
      <c r="BD173" s="3">
        <f t="shared" si="555"/>
        <v>0</v>
      </c>
      <c r="BE173" s="3">
        <f t="shared" si="555"/>
        <v>0</v>
      </c>
      <c r="BF173" s="3">
        <f t="shared" si="555"/>
        <v>0</v>
      </c>
      <c r="BG173" s="3">
        <f t="shared" si="555"/>
        <v>0</v>
      </c>
      <c r="BH173" s="3">
        <f t="shared" si="555"/>
        <v>0</v>
      </c>
      <c r="BI173" s="3">
        <f t="shared" si="555"/>
        <v>0</v>
      </c>
      <c r="BJ173" s="95">
        <f t="shared" si="555"/>
        <v>0</v>
      </c>
      <c r="BK173" s="70">
        <f t="shared" si="519"/>
        <v>0</v>
      </c>
    </row>
    <row r="174" spans="1:64" x14ac:dyDescent="0.25">
      <c r="A174" s="546"/>
      <c r="B174" s="196" t="s">
        <v>54</v>
      </c>
      <c r="C174" s="3">
        <f t="shared" ref="C174:N174" si="556">C30+C46+C62+C78+C94+C142+C158</f>
        <v>0</v>
      </c>
      <c r="D174" s="3">
        <f t="shared" si="556"/>
        <v>0</v>
      </c>
      <c r="E174" s="3">
        <f t="shared" si="556"/>
        <v>0</v>
      </c>
      <c r="F174" s="3">
        <f t="shared" si="556"/>
        <v>0</v>
      </c>
      <c r="G174" s="3">
        <f t="shared" si="556"/>
        <v>0</v>
      </c>
      <c r="H174" s="3">
        <f t="shared" si="556"/>
        <v>0</v>
      </c>
      <c r="I174" s="3">
        <f t="shared" si="556"/>
        <v>0</v>
      </c>
      <c r="J174" s="3">
        <f t="shared" si="556"/>
        <v>0</v>
      </c>
      <c r="K174" s="3">
        <f t="shared" si="556"/>
        <v>0</v>
      </c>
      <c r="L174" s="3">
        <f t="shared" si="556"/>
        <v>0</v>
      </c>
      <c r="M174" s="3">
        <f t="shared" si="556"/>
        <v>0</v>
      </c>
      <c r="N174" s="95">
        <f t="shared" si="556"/>
        <v>0</v>
      </c>
      <c r="O174" s="70">
        <f t="shared" si="513"/>
        <v>0</v>
      </c>
      <c r="Q174" s="546"/>
      <c r="R174" s="196" t="s">
        <v>54</v>
      </c>
      <c r="S174" s="3">
        <f t="shared" ref="S174:AD174" si="557">S30+S46+S62+S78+S94+S142+S158</f>
        <v>0</v>
      </c>
      <c r="T174" s="3">
        <f t="shared" si="557"/>
        <v>0</v>
      </c>
      <c r="U174" s="3">
        <f t="shared" si="557"/>
        <v>0</v>
      </c>
      <c r="V174" s="3">
        <f t="shared" si="557"/>
        <v>0</v>
      </c>
      <c r="W174" s="3">
        <f t="shared" si="557"/>
        <v>0</v>
      </c>
      <c r="X174" s="3">
        <f t="shared" si="557"/>
        <v>0</v>
      </c>
      <c r="Y174" s="3">
        <f t="shared" si="557"/>
        <v>0</v>
      </c>
      <c r="Z174" s="3">
        <f t="shared" si="557"/>
        <v>0</v>
      </c>
      <c r="AA174" s="3">
        <f t="shared" si="557"/>
        <v>0</v>
      </c>
      <c r="AB174" s="3">
        <f t="shared" si="557"/>
        <v>0</v>
      </c>
      <c r="AC174" s="3">
        <f t="shared" si="557"/>
        <v>0</v>
      </c>
      <c r="AD174" s="95">
        <f t="shared" si="557"/>
        <v>0</v>
      </c>
      <c r="AE174" s="70">
        <f t="shared" si="515"/>
        <v>0</v>
      </c>
      <c r="AG174" s="546"/>
      <c r="AH174" s="196" t="s">
        <v>54</v>
      </c>
      <c r="AI174" s="3">
        <f t="shared" ref="AI174:AT174" si="558">AI30+AI46+AI62+AI78+AI94+AI142+AI158</f>
        <v>0</v>
      </c>
      <c r="AJ174" s="3">
        <f t="shared" si="558"/>
        <v>0</v>
      </c>
      <c r="AK174" s="3">
        <f t="shared" si="558"/>
        <v>0</v>
      </c>
      <c r="AL174" s="3">
        <f t="shared" si="558"/>
        <v>0</v>
      </c>
      <c r="AM174" s="3">
        <f t="shared" si="558"/>
        <v>0</v>
      </c>
      <c r="AN174" s="3">
        <f t="shared" si="558"/>
        <v>0</v>
      </c>
      <c r="AO174" s="3">
        <f t="shared" si="558"/>
        <v>0</v>
      </c>
      <c r="AP174" s="3">
        <f t="shared" si="558"/>
        <v>0</v>
      </c>
      <c r="AQ174" s="3">
        <f t="shared" si="558"/>
        <v>0</v>
      </c>
      <c r="AR174" s="3">
        <f t="shared" si="558"/>
        <v>0</v>
      </c>
      <c r="AS174" s="3">
        <f t="shared" si="558"/>
        <v>0</v>
      </c>
      <c r="AT174" s="95">
        <f t="shared" si="558"/>
        <v>46341.077999999994</v>
      </c>
      <c r="AU174" s="70">
        <f t="shared" si="517"/>
        <v>46341.077999999994</v>
      </c>
      <c r="AW174" s="546"/>
      <c r="AX174" s="196" t="s">
        <v>54</v>
      </c>
      <c r="AY174" s="3">
        <f t="shared" ref="AY174:BJ174" si="559">AY30+AY46+AY62+AY78+AY94+AY142+AY158</f>
        <v>0</v>
      </c>
      <c r="AZ174" s="3">
        <f t="shared" si="559"/>
        <v>0</v>
      </c>
      <c r="BA174" s="3">
        <f t="shared" si="559"/>
        <v>0</v>
      </c>
      <c r="BB174" s="3">
        <f t="shared" si="559"/>
        <v>0</v>
      </c>
      <c r="BC174" s="3">
        <f t="shared" si="559"/>
        <v>0</v>
      </c>
      <c r="BD174" s="3">
        <f t="shared" si="559"/>
        <v>0</v>
      </c>
      <c r="BE174" s="3">
        <f t="shared" si="559"/>
        <v>0</v>
      </c>
      <c r="BF174" s="3">
        <f t="shared" si="559"/>
        <v>0</v>
      </c>
      <c r="BG174" s="3">
        <f t="shared" si="559"/>
        <v>0</v>
      </c>
      <c r="BH174" s="3">
        <f t="shared" si="559"/>
        <v>0</v>
      </c>
      <c r="BI174" s="3">
        <f t="shared" si="559"/>
        <v>0</v>
      </c>
      <c r="BJ174" s="95">
        <f t="shared" si="559"/>
        <v>0</v>
      </c>
      <c r="BK174" s="70">
        <f t="shared" si="519"/>
        <v>0</v>
      </c>
    </row>
    <row r="175" spans="1:64" ht="15" customHeight="1" x14ac:dyDescent="0.25">
      <c r="A175" s="546"/>
      <c r="B175" s="196" t="s">
        <v>53</v>
      </c>
      <c r="C175" s="3">
        <f t="shared" ref="C175:N175" si="560">C31+C47+C63+C79+C95+C143+C159</f>
        <v>0</v>
      </c>
      <c r="D175" s="3">
        <f t="shared" si="560"/>
        <v>4254.6514820163611</v>
      </c>
      <c r="E175" s="3">
        <f t="shared" si="560"/>
        <v>0</v>
      </c>
      <c r="F175" s="3">
        <f t="shared" si="560"/>
        <v>0</v>
      </c>
      <c r="G175" s="3">
        <f t="shared" si="560"/>
        <v>0</v>
      </c>
      <c r="H175" s="3">
        <f t="shared" si="560"/>
        <v>0</v>
      </c>
      <c r="I175" s="3">
        <f t="shared" si="560"/>
        <v>20701.930041081698</v>
      </c>
      <c r="J175" s="3">
        <f t="shared" si="560"/>
        <v>9545.2560000000012</v>
      </c>
      <c r="K175" s="3">
        <f t="shared" si="560"/>
        <v>2212.5803908377579</v>
      </c>
      <c r="L175" s="3">
        <f t="shared" si="560"/>
        <v>4772.6280000000006</v>
      </c>
      <c r="M175" s="3">
        <f t="shared" si="560"/>
        <v>0</v>
      </c>
      <c r="N175" s="95">
        <f t="shared" si="560"/>
        <v>9489.8891034011685</v>
      </c>
      <c r="O175" s="70">
        <f t="shared" si="513"/>
        <v>50976.935017336982</v>
      </c>
      <c r="Q175" s="546"/>
      <c r="R175" s="196" t="s">
        <v>53</v>
      </c>
      <c r="S175" s="3">
        <f t="shared" ref="S175:AD175" si="561">S31+S47+S63+S79+S95+S143+S159</f>
        <v>0</v>
      </c>
      <c r="T175" s="3">
        <f t="shared" si="561"/>
        <v>0</v>
      </c>
      <c r="U175" s="3">
        <f t="shared" si="561"/>
        <v>0</v>
      </c>
      <c r="V175" s="3">
        <f t="shared" si="561"/>
        <v>0</v>
      </c>
      <c r="W175" s="3">
        <f t="shared" si="561"/>
        <v>0</v>
      </c>
      <c r="X175" s="3">
        <f t="shared" si="561"/>
        <v>307.07835957572973</v>
      </c>
      <c r="Y175" s="3">
        <f t="shared" si="561"/>
        <v>63519.772843818151</v>
      </c>
      <c r="Z175" s="3">
        <f t="shared" si="561"/>
        <v>0</v>
      </c>
      <c r="AA175" s="3">
        <f t="shared" si="561"/>
        <v>5777.9217657012305</v>
      </c>
      <c r="AB175" s="3">
        <f t="shared" si="561"/>
        <v>0</v>
      </c>
      <c r="AC175" s="3">
        <f t="shared" si="561"/>
        <v>75828.152291548962</v>
      </c>
      <c r="AD175" s="95">
        <f t="shared" si="561"/>
        <v>45902.471999999994</v>
      </c>
      <c r="AE175" s="70">
        <f t="shared" si="515"/>
        <v>191335.39726064407</v>
      </c>
      <c r="AG175" s="546"/>
      <c r="AH175" s="196" t="s">
        <v>53</v>
      </c>
      <c r="AI175" s="3">
        <f t="shared" ref="AI175:AT175" si="562">AI31+AI47+AI63+AI79+AI95+AI143+AI159</f>
        <v>0</v>
      </c>
      <c r="AJ175" s="3">
        <f t="shared" si="562"/>
        <v>0</v>
      </c>
      <c r="AK175" s="3">
        <f t="shared" si="562"/>
        <v>0</v>
      </c>
      <c r="AL175" s="3">
        <f t="shared" si="562"/>
        <v>0</v>
      </c>
      <c r="AM175" s="3">
        <f t="shared" si="562"/>
        <v>0</v>
      </c>
      <c r="AN175" s="3">
        <f t="shared" si="562"/>
        <v>0</v>
      </c>
      <c r="AO175" s="3">
        <f t="shared" si="562"/>
        <v>0</v>
      </c>
      <c r="AP175" s="3">
        <f t="shared" si="562"/>
        <v>24775.87</v>
      </c>
      <c r="AQ175" s="3">
        <f t="shared" si="562"/>
        <v>0</v>
      </c>
      <c r="AR175" s="3">
        <f t="shared" si="562"/>
        <v>0</v>
      </c>
      <c r="AS175" s="3">
        <f t="shared" si="562"/>
        <v>0</v>
      </c>
      <c r="AT175" s="95">
        <f t="shared" si="562"/>
        <v>0</v>
      </c>
      <c r="AU175" s="70">
        <f t="shared" si="517"/>
        <v>24775.87</v>
      </c>
      <c r="AW175" s="546"/>
      <c r="AX175" s="196" t="s">
        <v>53</v>
      </c>
      <c r="AY175" s="3">
        <f t="shared" ref="AY175:BJ175" si="563">AY31+AY47+AY63+AY79+AY95+AY143+AY159</f>
        <v>0</v>
      </c>
      <c r="AZ175" s="3">
        <f t="shared" si="563"/>
        <v>0</v>
      </c>
      <c r="BA175" s="3">
        <f t="shared" si="563"/>
        <v>0</v>
      </c>
      <c r="BB175" s="3">
        <f t="shared" si="563"/>
        <v>0</v>
      </c>
      <c r="BC175" s="3">
        <f t="shared" si="563"/>
        <v>0</v>
      </c>
      <c r="BD175" s="3">
        <f t="shared" si="563"/>
        <v>0</v>
      </c>
      <c r="BE175" s="3">
        <f t="shared" si="563"/>
        <v>0</v>
      </c>
      <c r="BF175" s="3">
        <f t="shared" si="563"/>
        <v>0</v>
      </c>
      <c r="BG175" s="3">
        <f t="shared" si="563"/>
        <v>0</v>
      </c>
      <c r="BH175" s="3">
        <f t="shared" si="563"/>
        <v>0</v>
      </c>
      <c r="BI175" s="3">
        <f t="shared" si="563"/>
        <v>0</v>
      </c>
      <c r="BJ175" s="95">
        <f t="shared" si="563"/>
        <v>0</v>
      </c>
      <c r="BK175" s="70">
        <f t="shared" si="519"/>
        <v>0</v>
      </c>
    </row>
    <row r="176" spans="1:64" ht="15.75" thickBot="1" x14ac:dyDescent="0.3">
      <c r="A176" s="547"/>
      <c r="B176" s="196" t="s">
        <v>52</v>
      </c>
      <c r="C176" s="3">
        <f t="shared" ref="C176:N176" si="564">C32+C48+C64+C80+C96+C144+C160</f>
        <v>0</v>
      </c>
      <c r="D176" s="3">
        <f t="shared" si="564"/>
        <v>0</v>
      </c>
      <c r="E176" s="3">
        <f t="shared" si="564"/>
        <v>0</v>
      </c>
      <c r="F176" s="3">
        <f t="shared" si="564"/>
        <v>0</v>
      </c>
      <c r="G176" s="3">
        <f t="shared" si="564"/>
        <v>0</v>
      </c>
      <c r="H176" s="3">
        <f t="shared" si="564"/>
        <v>0</v>
      </c>
      <c r="I176" s="3">
        <f t="shared" si="564"/>
        <v>0</v>
      </c>
      <c r="J176" s="3">
        <f t="shared" si="564"/>
        <v>0</v>
      </c>
      <c r="K176" s="3">
        <f t="shared" si="564"/>
        <v>0</v>
      </c>
      <c r="L176" s="3">
        <f t="shared" si="564"/>
        <v>0</v>
      </c>
      <c r="M176" s="3">
        <f t="shared" si="564"/>
        <v>0</v>
      </c>
      <c r="N176" s="95">
        <f t="shared" si="564"/>
        <v>0</v>
      </c>
      <c r="O176" s="70">
        <f t="shared" si="513"/>
        <v>0</v>
      </c>
      <c r="P176" s="317" t="s">
        <v>162</v>
      </c>
      <c r="Q176" s="547"/>
      <c r="R176" s="196" t="s">
        <v>52</v>
      </c>
      <c r="S176" s="3">
        <f t="shared" ref="S176:AD176" si="565">S32+S48+S64+S80+S96+S144+S160</f>
        <v>0</v>
      </c>
      <c r="T176" s="3">
        <f t="shared" si="565"/>
        <v>0</v>
      </c>
      <c r="U176" s="3">
        <f t="shared" si="565"/>
        <v>0</v>
      </c>
      <c r="V176" s="3">
        <f t="shared" si="565"/>
        <v>0</v>
      </c>
      <c r="W176" s="3">
        <f t="shared" si="565"/>
        <v>0</v>
      </c>
      <c r="X176" s="3">
        <f t="shared" si="565"/>
        <v>0</v>
      </c>
      <c r="Y176" s="3">
        <f t="shared" si="565"/>
        <v>0</v>
      </c>
      <c r="Z176" s="3">
        <f t="shared" si="565"/>
        <v>0</v>
      </c>
      <c r="AA176" s="3">
        <f t="shared" si="565"/>
        <v>0</v>
      </c>
      <c r="AB176" s="3">
        <f t="shared" si="565"/>
        <v>0</v>
      </c>
      <c r="AC176" s="3">
        <f t="shared" si="565"/>
        <v>0</v>
      </c>
      <c r="AD176" s="95">
        <f t="shared" si="565"/>
        <v>0</v>
      </c>
      <c r="AE176" s="70">
        <f t="shared" si="515"/>
        <v>0</v>
      </c>
      <c r="AF176" s="317" t="s">
        <v>162</v>
      </c>
      <c r="AG176" s="547"/>
      <c r="AH176" s="196" t="s">
        <v>52</v>
      </c>
      <c r="AI176" s="3">
        <f t="shared" ref="AI176:AT176" si="566">AI32+AI48+AI64+AI80+AI96+AI144+AI160</f>
        <v>0</v>
      </c>
      <c r="AJ176" s="3">
        <f t="shared" si="566"/>
        <v>0</v>
      </c>
      <c r="AK176" s="3">
        <f t="shared" si="566"/>
        <v>0</v>
      </c>
      <c r="AL176" s="3">
        <f t="shared" si="566"/>
        <v>0</v>
      </c>
      <c r="AM176" s="3">
        <f t="shared" si="566"/>
        <v>0</v>
      </c>
      <c r="AN176" s="3">
        <f t="shared" si="566"/>
        <v>0</v>
      </c>
      <c r="AO176" s="3">
        <f t="shared" si="566"/>
        <v>0</v>
      </c>
      <c r="AP176" s="3">
        <f t="shared" si="566"/>
        <v>0</v>
      </c>
      <c r="AQ176" s="3">
        <f t="shared" si="566"/>
        <v>0</v>
      </c>
      <c r="AR176" s="3">
        <f t="shared" si="566"/>
        <v>0</v>
      </c>
      <c r="AS176" s="3">
        <f t="shared" si="566"/>
        <v>0</v>
      </c>
      <c r="AT176" s="95">
        <f t="shared" si="566"/>
        <v>0</v>
      </c>
      <c r="AU176" s="70">
        <f t="shared" si="517"/>
        <v>0</v>
      </c>
      <c r="AV176" s="317" t="s">
        <v>162</v>
      </c>
      <c r="AW176" s="547"/>
      <c r="AX176" s="196" t="s">
        <v>52</v>
      </c>
      <c r="AY176" s="3">
        <f t="shared" ref="AY176:BJ176" si="567">AY32+AY48+AY64+AY80+AY96+AY144+AY160</f>
        <v>0</v>
      </c>
      <c r="AZ176" s="3">
        <f t="shared" si="567"/>
        <v>0</v>
      </c>
      <c r="BA176" s="3">
        <f t="shared" si="567"/>
        <v>0</v>
      </c>
      <c r="BB176" s="3">
        <f t="shared" si="567"/>
        <v>0</v>
      </c>
      <c r="BC176" s="3">
        <f t="shared" si="567"/>
        <v>0</v>
      </c>
      <c r="BD176" s="3">
        <f t="shared" si="567"/>
        <v>0</v>
      </c>
      <c r="BE176" s="3">
        <f t="shared" si="567"/>
        <v>0</v>
      </c>
      <c r="BF176" s="3">
        <f t="shared" si="567"/>
        <v>0</v>
      </c>
      <c r="BG176" s="3">
        <f t="shared" si="567"/>
        <v>0</v>
      </c>
      <c r="BH176" s="3">
        <f t="shared" si="567"/>
        <v>0</v>
      </c>
      <c r="BI176" s="3">
        <f t="shared" si="567"/>
        <v>0</v>
      </c>
      <c r="BJ176" s="95">
        <f t="shared" si="567"/>
        <v>0</v>
      </c>
      <c r="BK176" s="70">
        <f t="shared" si="519"/>
        <v>0</v>
      </c>
      <c r="BL176" s="317" t="s">
        <v>162</v>
      </c>
    </row>
    <row r="177" spans="1:64" ht="15.75" thickBot="1" x14ac:dyDescent="0.3">
      <c r="B177" s="197" t="s">
        <v>43</v>
      </c>
      <c r="C177" s="189">
        <f>SUM(C164:C176)</f>
        <v>0</v>
      </c>
      <c r="D177" s="189">
        <f t="shared" ref="D177" si="568">SUM(D164:D176)</f>
        <v>1169014.1346084198</v>
      </c>
      <c r="E177" s="189">
        <f t="shared" ref="E177" si="569">SUM(E164:E176)</f>
        <v>1825351.149937259</v>
      </c>
      <c r="F177" s="189">
        <f t="shared" ref="F177" si="570">SUM(F164:F176)</f>
        <v>3203639.5569730257</v>
      </c>
      <c r="G177" s="189">
        <f t="shared" ref="G177" si="571">SUM(G164:G176)</f>
        <v>1686440.0156759587</v>
      </c>
      <c r="H177" s="189">
        <f t="shared" ref="H177" si="572">SUM(H164:H176)</f>
        <v>2258160.4275431791</v>
      </c>
      <c r="I177" s="189">
        <f t="shared" ref="I177" si="573">SUM(I164:I176)</f>
        <v>2506706.6420162213</v>
      </c>
      <c r="J177" s="189">
        <f t="shared" ref="J177" si="574">SUM(J164:J176)</f>
        <v>2386800.6640977506</v>
      </c>
      <c r="K177" s="189">
        <f t="shared" ref="K177" si="575">SUM(K164:K176)</f>
        <v>1955142.0644830691</v>
      </c>
      <c r="L177" s="189">
        <f t="shared" ref="L177" si="576">SUM(L164:L176)</f>
        <v>1866043.1614754768</v>
      </c>
      <c r="M177" s="189">
        <f t="shared" ref="M177" si="577">SUM(M164:M176)</f>
        <v>1687292.2346309796</v>
      </c>
      <c r="N177" s="373">
        <f t="shared" ref="N177" si="578">SUM(N164:N176)</f>
        <v>11913925.405238634</v>
      </c>
      <c r="O177" s="73">
        <f t="shared" si="513"/>
        <v>32458515.45667997</v>
      </c>
      <c r="P177" s="316">
        <f>SUM(C20:N32,C36:N48,C52:N64,C68:N80,C84:N96,C132:N144,C148:N160)</f>
        <v>32458515.456679974</v>
      </c>
      <c r="Q177" s="74"/>
      <c r="R177" s="197" t="s">
        <v>43</v>
      </c>
      <c r="S177" s="189">
        <f>SUM(S164:S176)</f>
        <v>0</v>
      </c>
      <c r="T177" s="189">
        <f t="shared" ref="T177" si="579">SUM(T164:T176)</f>
        <v>2564308.531440848</v>
      </c>
      <c r="U177" s="189">
        <f t="shared" ref="U177" si="580">SUM(U164:U176)</f>
        <v>6254337.8301328868</v>
      </c>
      <c r="V177" s="189">
        <f t="shared" ref="V177" si="581">SUM(V164:V176)</f>
        <v>5145109.9982399018</v>
      </c>
      <c r="W177" s="189">
        <f t="shared" ref="W177" si="582">SUM(W164:W176)</f>
        <v>3248627.0833512954</v>
      </c>
      <c r="X177" s="189">
        <f t="shared" ref="X177" si="583">SUM(X164:X176)</f>
        <v>5168517.6183580402</v>
      </c>
      <c r="Y177" s="189">
        <f t="shared" ref="Y177" si="584">SUM(Y164:Y176)</f>
        <v>11908594.404953402</v>
      </c>
      <c r="Z177" s="189">
        <f t="shared" ref="Z177" si="585">SUM(Z164:Z176)</f>
        <v>4802972.30902352</v>
      </c>
      <c r="AA177" s="189">
        <f t="shared" ref="AA177" si="586">SUM(AA164:AA176)</f>
        <v>7049726.4965702174</v>
      </c>
      <c r="AB177" s="189">
        <f t="shared" ref="AB177" si="587">SUM(AB164:AB176)</f>
        <v>5165329.2847033758</v>
      </c>
      <c r="AC177" s="189">
        <f t="shared" ref="AC177" si="588">SUM(AC164:AC176)</f>
        <v>18265750.385815281</v>
      </c>
      <c r="AD177" s="373">
        <f t="shared" ref="AD177" si="589">SUM(AD164:AD176)</f>
        <v>48645749.387213185</v>
      </c>
      <c r="AE177" s="73">
        <f t="shared" si="515"/>
        <v>118219023.32980196</v>
      </c>
      <c r="AF177" s="316">
        <f>SUM(S20:AD32,S36:AD48,S52:AD64,S68:AD80,S84:AD96,S132:AD144,S148:AD160)</f>
        <v>118219023.32980193</v>
      </c>
      <c r="AG177" s="74"/>
      <c r="AH177" s="197" t="s">
        <v>43</v>
      </c>
      <c r="AI177" s="189">
        <f>SUM(AI164:AI176)</f>
        <v>0</v>
      </c>
      <c r="AJ177" s="189">
        <f t="shared" ref="AJ177" si="590">SUM(AJ164:AJ176)</f>
        <v>302750.24319563276</v>
      </c>
      <c r="AK177" s="189">
        <f t="shared" ref="AK177" si="591">SUM(AK164:AK176)</f>
        <v>2956575.9142348906</v>
      </c>
      <c r="AL177" s="189">
        <f t="shared" ref="AL177" si="592">SUM(AL164:AL176)</f>
        <v>395333.239509381</v>
      </c>
      <c r="AM177" s="189">
        <f t="shared" ref="AM177" si="593">SUM(AM164:AM176)</f>
        <v>1022913.5716248823</v>
      </c>
      <c r="AN177" s="189">
        <f t="shared" ref="AN177" si="594">SUM(AN164:AN176)</f>
        <v>867001.47935711709</v>
      </c>
      <c r="AO177" s="189">
        <f t="shared" ref="AO177" si="595">SUM(AO164:AO176)</f>
        <v>1567737.2819027784</v>
      </c>
      <c r="AP177" s="189">
        <f t="shared" ref="AP177" si="596">SUM(AP164:AP176)</f>
        <v>959396.81815413386</v>
      </c>
      <c r="AQ177" s="189">
        <f t="shared" ref="AQ177" si="597">SUM(AQ164:AQ176)</f>
        <v>724650.25187934958</v>
      </c>
      <c r="AR177" s="189">
        <f t="shared" ref="AR177" si="598">SUM(AR164:AR176)</f>
        <v>2794284.3319854806</v>
      </c>
      <c r="AS177" s="189">
        <f t="shared" ref="AS177" si="599">SUM(AS164:AS176)</f>
        <v>2051478.9601421193</v>
      </c>
      <c r="AT177" s="373">
        <f t="shared" ref="AT177" si="600">SUM(AT164:AT176)</f>
        <v>8862819.5315429308</v>
      </c>
      <c r="AU177" s="73">
        <f t="shared" si="517"/>
        <v>22504941.623528697</v>
      </c>
      <c r="AV177" s="316">
        <f>SUM(AI20:AT32,AI36:AT48,AI52:AT64,AI68:AT80,AI84:AT96,AI132:AT144,AI148:AT160)</f>
        <v>22504941.623528697</v>
      </c>
      <c r="AW177" s="74"/>
      <c r="AX177" s="197" t="s">
        <v>43</v>
      </c>
      <c r="AY177" s="189">
        <f>SUM(AY164:AY176)</f>
        <v>0</v>
      </c>
      <c r="AZ177" s="189">
        <f t="shared" ref="AZ177" si="601">SUM(AZ164:AZ176)</f>
        <v>97902.973178052503</v>
      </c>
      <c r="BA177" s="189">
        <f t="shared" ref="BA177" si="602">SUM(BA164:BA176)</f>
        <v>278408.2300936309</v>
      </c>
      <c r="BB177" s="189">
        <f t="shared" ref="BB177" si="603">SUM(BB164:BB176)</f>
        <v>138785.24323333928</v>
      </c>
      <c r="BC177" s="189">
        <f t="shared" ref="BC177" si="604">SUM(BC164:BC176)</f>
        <v>19117.27459145711</v>
      </c>
      <c r="BD177" s="189">
        <f t="shared" ref="BD177" si="605">SUM(BD164:BD176)</f>
        <v>107691.55851184289</v>
      </c>
      <c r="BE177" s="189">
        <f t="shared" ref="BE177" si="606">SUM(BE164:BE176)</f>
        <v>542570.59945440001</v>
      </c>
      <c r="BF177" s="189">
        <f t="shared" ref="BF177" si="607">SUM(BF164:BF176)</f>
        <v>22132.44</v>
      </c>
      <c r="BG177" s="189">
        <f t="shared" ref="BG177" si="608">SUM(BG164:BG176)</f>
        <v>0</v>
      </c>
      <c r="BH177" s="189">
        <f t="shared" ref="BH177" si="609">SUM(BH164:BH176)</f>
        <v>876715.51707608684</v>
      </c>
      <c r="BI177" s="189">
        <f t="shared" ref="BI177" si="610">SUM(BI164:BI176)</f>
        <v>80727.032807373907</v>
      </c>
      <c r="BJ177" s="373">
        <f t="shared" ref="BJ177" si="611">SUM(BJ164:BJ176)</f>
        <v>333215.28899999999</v>
      </c>
      <c r="BK177" s="73">
        <f t="shared" si="519"/>
        <v>2497266.1579461833</v>
      </c>
      <c r="BL177" s="316">
        <f>SUM(AY20:BJ32,AY36:BJ48,AY52:BJ64,AY68:BJ80,AY84:BJ96,AY132:BJ144,AY148:BJ160)</f>
        <v>2497266.1579461833</v>
      </c>
    </row>
    <row r="178" spans="1:64" ht="15.75" thickBot="1" x14ac:dyDescent="0.3">
      <c r="Q178" s="74"/>
      <c r="AG178" s="74"/>
      <c r="AW178" s="74"/>
    </row>
    <row r="179" spans="1:64" ht="15.75" thickBot="1" x14ac:dyDescent="0.3">
      <c r="B179" s="184" t="s">
        <v>36</v>
      </c>
      <c r="C179" s="185">
        <f t="shared" ref="C179:N179" si="612">C$3</f>
        <v>44197</v>
      </c>
      <c r="D179" s="185">
        <f t="shared" si="612"/>
        <v>44228</v>
      </c>
      <c r="E179" s="185">
        <f t="shared" si="612"/>
        <v>44256</v>
      </c>
      <c r="F179" s="185">
        <f t="shared" si="612"/>
        <v>44287</v>
      </c>
      <c r="G179" s="185">
        <f t="shared" si="612"/>
        <v>44317</v>
      </c>
      <c r="H179" s="185">
        <f t="shared" si="612"/>
        <v>44348</v>
      </c>
      <c r="I179" s="185">
        <f t="shared" si="612"/>
        <v>44378</v>
      </c>
      <c r="J179" s="185">
        <f t="shared" si="612"/>
        <v>44409</v>
      </c>
      <c r="K179" s="185">
        <f t="shared" si="612"/>
        <v>44440</v>
      </c>
      <c r="L179" s="185">
        <f t="shared" si="612"/>
        <v>44470</v>
      </c>
      <c r="M179" s="185">
        <f t="shared" si="612"/>
        <v>44501</v>
      </c>
      <c r="N179" s="185" t="str">
        <f t="shared" si="612"/>
        <v>Dec-21 +</v>
      </c>
      <c r="O179" s="186" t="s">
        <v>34</v>
      </c>
      <c r="Q179" s="74"/>
      <c r="R179" s="184" t="s">
        <v>36</v>
      </c>
      <c r="S179" s="185">
        <f t="shared" ref="S179:AD179" si="613">S$3</f>
        <v>44197</v>
      </c>
      <c r="T179" s="185">
        <f t="shared" si="613"/>
        <v>44228</v>
      </c>
      <c r="U179" s="185">
        <f t="shared" si="613"/>
        <v>44256</v>
      </c>
      <c r="V179" s="185">
        <f t="shared" si="613"/>
        <v>44287</v>
      </c>
      <c r="W179" s="185">
        <f t="shared" si="613"/>
        <v>44317</v>
      </c>
      <c r="X179" s="185">
        <f t="shared" si="613"/>
        <v>44348</v>
      </c>
      <c r="Y179" s="185">
        <f t="shared" si="613"/>
        <v>44378</v>
      </c>
      <c r="Z179" s="185">
        <f t="shared" si="613"/>
        <v>44409</v>
      </c>
      <c r="AA179" s="185">
        <f t="shared" si="613"/>
        <v>44440</v>
      </c>
      <c r="AB179" s="185">
        <f t="shared" si="613"/>
        <v>44470</v>
      </c>
      <c r="AC179" s="185">
        <f t="shared" si="613"/>
        <v>44501</v>
      </c>
      <c r="AD179" s="185" t="str">
        <f t="shared" si="613"/>
        <v>Dec-21 +</v>
      </c>
      <c r="AE179" s="186" t="s">
        <v>34</v>
      </c>
      <c r="AG179" s="74"/>
      <c r="AH179" s="184" t="s">
        <v>36</v>
      </c>
      <c r="AI179" s="185">
        <f t="shared" ref="AI179:AT179" si="614">AI$3</f>
        <v>44197</v>
      </c>
      <c r="AJ179" s="185">
        <f t="shared" si="614"/>
        <v>44228</v>
      </c>
      <c r="AK179" s="185">
        <f t="shared" si="614"/>
        <v>44256</v>
      </c>
      <c r="AL179" s="185">
        <f t="shared" si="614"/>
        <v>44287</v>
      </c>
      <c r="AM179" s="185">
        <f t="shared" si="614"/>
        <v>44317</v>
      </c>
      <c r="AN179" s="185">
        <f t="shared" si="614"/>
        <v>44348</v>
      </c>
      <c r="AO179" s="185">
        <f t="shared" si="614"/>
        <v>44378</v>
      </c>
      <c r="AP179" s="185">
        <f t="shared" si="614"/>
        <v>44409</v>
      </c>
      <c r="AQ179" s="185">
        <f t="shared" si="614"/>
        <v>44440</v>
      </c>
      <c r="AR179" s="185">
        <f t="shared" si="614"/>
        <v>44470</v>
      </c>
      <c r="AS179" s="185">
        <f t="shared" si="614"/>
        <v>44501</v>
      </c>
      <c r="AT179" s="185" t="str">
        <f t="shared" si="614"/>
        <v>Dec-21 +</v>
      </c>
      <c r="AU179" s="186" t="s">
        <v>34</v>
      </c>
      <c r="AW179" s="74"/>
      <c r="AX179" s="184" t="s">
        <v>36</v>
      </c>
      <c r="AY179" s="185">
        <f t="shared" ref="AY179:BJ179" si="615">AY$3</f>
        <v>44197</v>
      </c>
      <c r="AZ179" s="185">
        <f t="shared" si="615"/>
        <v>44228</v>
      </c>
      <c r="BA179" s="185">
        <f t="shared" si="615"/>
        <v>44256</v>
      </c>
      <c r="BB179" s="185">
        <f t="shared" si="615"/>
        <v>44287</v>
      </c>
      <c r="BC179" s="185">
        <f t="shared" si="615"/>
        <v>44317</v>
      </c>
      <c r="BD179" s="185">
        <f t="shared" si="615"/>
        <v>44348</v>
      </c>
      <c r="BE179" s="185">
        <f t="shared" si="615"/>
        <v>44378</v>
      </c>
      <c r="BF179" s="185">
        <f t="shared" si="615"/>
        <v>44409</v>
      </c>
      <c r="BG179" s="185">
        <f t="shared" si="615"/>
        <v>44440</v>
      </c>
      <c r="BH179" s="185">
        <f t="shared" si="615"/>
        <v>44470</v>
      </c>
      <c r="BI179" s="185">
        <f t="shared" si="615"/>
        <v>44501</v>
      </c>
      <c r="BJ179" s="185" t="str">
        <f t="shared" si="615"/>
        <v>Dec-21 +</v>
      </c>
      <c r="BK179" s="186" t="s">
        <v>34</v>
      </c>
    </row>
    <row r="180" spans="1:64" ht="15" customHeight="1" x14ac:dyDescent="0.25">
      <c r="A180" s="530" t="s">
        <v>176</v>
      </c>
      <c r="B180" s="196" t="s">
        <v>64</v>
      </c>
      <c r="C180" s="3">
        <f>C4+C116</f>
        <v>0</v>
      </c>
      <c r="D180" s="3">
        <f t="shared" ref="D180:N180" si="616">D4+D116</f>
        <v>0</v>
      </c>
      <c r="E180" s="3">
        <f t="shared" si="616"/>
        <v>0</v>
      </c>
      <c r="F180" s="3">
        <f t="shared" si="616"/>
        <v>0</v>
      </c>
      <c r="G180" s="3">
        <f t="shared" si="616"/>
        <v>0</v>
      </c>
      <c r="H180" s="3">
        <f t="shared" si="616"/>
        <v>0</v>
      </c>
      <c r="I180" s="3">
        <f t="shared" si="616"/>
        <v>0</v>
      </c>
      <c r="J180" s="3">
        <f t="shared" si="616"/>
        <v>0</v>
      </c>
      <c r="K180" s="3">
        <f t="shared" si="616"/>
        <v>0</v>
      </c>
      <c r="L180" s="3">
        <f t="shared" si="616"/>
        <v>0</v>
      </c>
      <c r="M180" s="3">
        <f t="shared" si="616"/>
        <v>0</v>
      </c>
      <c r="N180" s="95">
        <f t="shared" si="616"/>
        <v>0</v>
      </c>
      <c r="O180" s="70">
        <f t="shared" ref="O180:O193" si="617">SUM(C180:N180)</f>
        <v>0</v>
      </c>
      <c r="Q180" s="530" t="s">
        <v>176</v>
      </c>
      <c r="R180" s="196" t="s">
        <v>64</v>
      </c>
      <c r="S180" s="3">
        <f>S4+S116</f>
        <v>0</v>
      </c>
      <c r="T180" s="3">
        <f t="shared" ref="T180:AD180" si="618">T4+T116</f>
        <v>0</v>
      </c>
      <c r="U180" s="3">
        <f t="shared" si="618"/>
        <v>0</v>
      </c>
      <c r="V180" s="3">
        <f t="shared" si="618"/>
        <v>0</v>
      </c>
      <c r="W180" s="3">
        <f t="shared" si="618"/>
        <v>0</v>
      </c>
      <c r="X180" s="3">
        <f t="shared" si="618"/>
        <v>0</v>
      </c>
      <c r="Y180" s="3">
        <f t="shared" si="618"/>
        <v>0</v>
      </c>
      <c r="Z180" s="3">
        <f t="shared" si="618"/>
        <v>0</v>
      </c>
      <c r="AA180" s="3">
        <f t="shared" si="618"/>
        <v>0</v>
      </c>
      <c r="AB180" s="3">
        <f t="shared" si="618"/>
        <v>0</v>
      </c>
      <c r="AC180" s="3">
        <f t="shared" si="618"/>
        <v>0</v>
      </c>
      <c r="AD180" s="95">
        <f t="shared" si="618"/>
        <v>0</v>
      </c>
      <c r="AE180" s="70">
        <f t="shared" ref="AE180:AE193" si="619">SUM(S180:AD180)</f>
        <v>0</v>
      </c>
      <c r="AG180" s="530" t="s">
        <v>176</v>
      </c>
      <c r="AH180" s="196" t="s">
        <v>64</v>
      </c>
      <c r="AI180" s="3">
        <f>AI4+AI116</f>
        <v>0</v>
      </c>
      <c r="AJ180" s="3">
        <f t="shared" ref="AJ180:AT180" si="620">AJ4+AJ116</f>
        <v>0</v>
      </c>
      <c r="AK180" s="3">
        <f t="shared" si="620"/>
        <v>0</v>
      </c>
      <c r="AL180" s="3">
        <f t="shared" si="620"/>
        <v>0</v>
      </c>
      <c r="AM180" s="3">
        <f t="shared" si="620"/>
        <v>0</v>
      </c>
      <c r="AN180" s="3">
        <f t="shared" si="620"/>
        <v>0</v>
      </c>
      <c r="AO180" s="3">
        <f t="shared" si="620"/>
        <v>0</v>
      </c>
      <c r="AP180" s="3">
        <f t="shared" si="620"/>
        <v>0</v>
      </c>
      <c r="AQ180" s="3">
        <f t="shared" si="620"/>
        <v>0</v>
      </c>
      <c r="AR180" s="3">
        <f t="shared" si="620"/>
        <v>0</v>
      </c>
      <c r="AS180" s="3">
        <f t="shared" si="620"/>
        <v>0</v>
      </c>
      <c r="AT180" s="95">
        <f t="shared" si="620"/>
        <v>0</v>
      </c>
      <c r="AU180" s="70">
        <f t="shared" ref="AU180:AU193" si="621">SUM(AI180:AT180)</f>
        <v>0</v>
      </c>
      <c r="AW180" s="530" t="s">
        <v>176</v>
      </c>
      <c r="AX180" s="196" t="s">
        <v>64</v>
      </c>
      <c r="AY180" s="3">
        <f>AY4+AY116</f>
        <v>0</v>
      </c>
      <c r="AZ180" s="3">
        <f t="shared" ref="AZ180:BJ180" si="622">AZ4+AZ116</f>
        <v>0</v>
      </c>
      <c r="BA180" s="3">
        <f t="shared" si="622"/>
        <v>0</v>
      </c>
      <c r="BB180" s="3">
        <f t="shared" si="622"/>
        <v>0</v>
      </c>
      <c r="BC180" s="3">
        <f t="shared" si="622"/>
        <v>0</v>
      </c>
      <c r="BD180" s="3">
        <f t="shared" si="622"/>
        <v>0</v>
      </c>
      <c r="BE180" s="3">
        <f t="shared" si="622"/>
        <v>0</v>
      </c>
      <c r="BF180" s="3">
        <f t="shared" si="622"/>
        <v>0</v>
      </c>
      <c r="BG180" s="3">
        <f t="shared" si="622"/>
        <v>0</v>
      </c>
      <c r="BH180" s="3">
        <f t="shared" si="622"/>
        <v>0</v>
      </c>
      <c r="BI180" s="3">
        <f t="shared" si="622"/>
        <v>0</v>
      </c>
      <c r="BJ180" s="95">
        <f t="shared" si="622"/>
        <v>0</v>
      </c>
      <c r="BK180" s="70">
        <f t="shared" ref="BK180:BK193" si="623">SUM(AY180:BJ180)</f>
        <v>0</v>
      </c>
    </row>
    <row r="181" spans="1:64" x14ac:dyDescent="0.25">
      <c r="A181" s="531"/>
      <c r="B181" s="196" t="s">
        <v>63</v>
      </c>
      <c r="C181" s="3">
        <f t="shared" ref="C181:N181" si="624">C5+C117</f>
        <v>0</v>
      </c>
      <c r="D181" s="3">
        <f t="shared" si="624"/>
        <v>0</v>
      </c>
      <c r="E181" s="3">
        <f t="shared" si="624"/>
        <v>0</v>
      </c>
      <c r="F181" s="3">
        <f t="shared" si="624"/>
        <v>0</v>
      </c>
      <c r="G181" s="3">
        <f t="shared" si="624"/>
        <v>0</v>
      </c>
      <c r="H181" s="3">
        <f t="shared" si="624"/>
        <v>0</v>
      </c>
      <c r="I181" s="3">
        <f t="shared" si="624"/>
        <v>0</v>
      </c>
      <c r="J181" s="3">
        <f t="shared" si="624"/>
        <v>0</v>
      </c>
      <c r="K181" s="3">
        <f t="shared" si="624"/>
        <v>0</v>
      </c>
      <c r="L181" s="3">
        <f t="shared" si="624"/>
        <v>0</v>
      </c>
      <c r="M181" s="3">
        <f t="shared" si="624"/>
        <v>0</v>
      </c>
      <c r="N181" s="95">
        <f t="shared" si="624"/>
        <v>0</v>
      </c>
      <c r="O181" s="70">
        <f t="shared" si="617"/>
        <v>0</v>
      </c>
      <c r="Q181" s="531"/>
      <c r="R181" s="196" t="s">
        <v>63</v>
      </c>
      <c r="S181" s="3">
        <f t="shared" ref="S181:AD181" si="625">S5+S117</f>
        <v>0</v>
      </c>
      <c r="T181" s="3">
        <f t="shared" si="625"/>
        <v>0</v>
      </c>
      <c r="U181" s="3">
        <f t="shared" si="625"/>
        <v>375.989990234375</v>
      </c>
      <c r="V181" s="3">
        <f t="shared" si="625"/>
        <v>0</v>
      </c>
      <c r="W181" s="3">
        <f t="shared" si="625"/>
        <v>0</v>
      </c>
      <c r="X181" s="3">
        <f t="shared" si="625"/>
        <v>0</v>
      </c>
      <c r="Y181" s="3">
        <f t="shared" si="625"/>
        <v>0</v>
      </c>
      <c r="Z181" s="3">
        <f t="shared" si="625"/>
        <v>0</v>
      </c>
      <c r="AA181" s="3">
        <f t="shared" si="625"/>
        <v>0</v>
      </c>
      <c r="AB181" s="3">
        <f t="shared" si="625"/>
        <v>0</v>
      </c>
      <c r="AC181" s="3">
        <f t="shared" si="625"/>
        <v>0</v>
      </c>
      <c r="AD181" s="95">
        <f t="shared" si="625"/>
        <v>0</v>
      </c>
      <c r="AE181" s="70">
        <f t="shared" si="619"/>
        <v>375.989990234375</v>
      </c>
      <c r="AG181" s="531"/>
      <c r="AH181" s="196" t="s">
        <v>63</v>
      </c>
      <c r="AI181" s="3">
        <f t="shared" ref="AI181:AT181" si="626">AI5+AI117</f>
        <v>0</v>
      </c>
      <c r="AJ181" s="3">
        <f t="shared" si="626"/>
        <v>0</v>
      </c>
      <c r="AK181" s="3">
        <f t="shared" si="626"/>
        <v>0</v>
      </c>
      <c r="AL181" s="3">
        <f t="shared" si="626"/>
        <v>0</v>
      </c>
      <c r="AM181" s="3">
        <f t="shared" si="626"/>
        <v>0</v>
      </c>
      <c r="AN181" s="3">
        <f t="shared" si="626"/>
        <v>0</v>
      </c>
      <c r="AO181" s="3">
        <f t="shared" si="626"/>
        <v>0</v>
      </c>
      <c r="AP181" s="3">
        <f t="shared" si="626"/>
        <v>0</v>
      </c>
      <c r="AQ181" s="3">
        <f t="shared" si="626"/>
        <v>0</v>
      </c>
      <c r="AR181" s="3">
        <f t="shared" si="626"/>
        <v>0</v>
      </c>
      <c r="AS181" s="3">
        <f t="shared" si="626"/>
        <v>0</v>
      </c>
      <c r="AT181" s="95">
        <f t="shared" si="626"/>
        <v>0</v>
      </c>
      <c r="AU181" s="70">
        <f t="shared" si="621"/>
        <v>0</v>
      </c>
      <c r="AW181" s="531"/>
      <c r="AX181" s="196" t="s">
        <v>63</v>
      </c>
      <c r="AY181" s="3">
        <f t="shared" ref="AY181:BJ181" si="627">AY5+AY117</f>
        <v>0</v>
      </c>
      <c r="AZ181" s="3">
        <f t="shared" si="627"/>
        <v>0</v>
      </c>
      <c r="BA181" s="3">
        <f t="shared" si="627"/>
        <v>0</v>
      </c>
      <c r="BB181" s="3">
        <f t="shared" si="627"/>
        <v>0</v>
      </c>
      <c r="BC181" s="3">
        <f t="shared" si="627"/>
        <v>0</v>
      </c>
      <c r="BD181" s="3">
        <f t="shared" si="627"/>
        <v>0</v>
      </c>
      <c r="BE181" s="3">
        <f t="shared" si="627"/>
        <v>0</v>
      </c>
      <c r="BF181" s="3">
        <f t="shared" si="627"/>
        <v>0</v>
      </c>
      <c r="BG181" s="3">
        <f t="shared" si="627"/>
        <v>0</v>
      </c>
      <c r="BH181" s="3">
        <f t="shared" si="627"/>
        <v>0</v>
      </c>
      <c r="BI181" s="3">
        <f t="shared" si="627"/>
        <v>0</v>
      </c>
      <c r="BJ181" s="95">
        <f t="shared" si="627"/>
        <v>0</v>
      </c>
      <c r="BK181" s="70">
        <f t="shared" si="623"/>
        <v>0</v>
      </c>
    </row>
    <row r="182" spans="1:64" x14ac:dyDescent="0.25">
      <c r="A182" s="531"/>
      <c r="B182" s="196" t="s">
        <v>62</v>
      </c>
      <c r="C182" s="3">
        <f t="shared" ref="C182:N182" si="628">C6+C118</f>
        <v>0</v>
      </c>
      <c r="D182" s="3">
        <f t="shared" si="628"/>
        <v>0</v>
      </c>
      <c r="E182" s="3">
        <f t="shared" si="628"/>
        <v>0</v>
      </c>
      <c r="F182" s="3">
        <f t="shared" si="628"/>
        <v>0</v>
      </c>
      <c r="G182" s="3">
        <f t="shared" si="628"/>
        <v>0</v>
      </c>
      <c r="H182" s="3">
        <f t="shared" si="628"/>
        <v>0</v>
      </c>
      <c r="I182" s="3">
        <f t="shared" si="628"/>
        <v>0</v>
      </c>
      <c r="J182" s="3">
        <f t="shared" si="628"/>
        <v>0</v>
      </c>
      <c r="K182" s="3">
        <f t="shared" si="628"/>
        <v>0</v>
      </c>
      <c r="L182" s="3">
        <f t="shared" si="628"/>
        <v>0</v>
      </c>
      <c r="M182" s="3">
        <f t="shared" si="628"/>
        <v>0</v>
      </c>
      <c r="N182" s="95">
        <f t="shared" si="628"/>
        <v>0</v>
      </c>
      <c r="O182" s="70">
        <f t="shared" si="617"/>
        <v>0</v>
      </c>
      <c r="Q182" s="531"/>
      <c r="R182" s="196" t="s">
        <v>62</v>
      </c>
      <c r="S182" s="3">
        <f t="shared" ref="S182:AD182" si="629">S6+S118</f>
        <v>0</v>
      </c>
      <c r="T182" s="3">
        <f t="shared" si="629"/>
        <v>0</v>
      </c>
      <c r="U182" s="3">
        <f t="shared" si="629"/>
        <v>0</v>
      </c>
      <c r="V182" s="3">
        <f t="shared" si="629"/>
        <v>0</v>
      </c>
      <c r="W182" s="3">
        <f t="shared" si="629"/>
        <v>0</v>
      </c>
      <c r="X182" s="3">
        <f t="shared" si="629"/>
        <v>0</v>
      </c>
      <c r="Y182" s="3">
        <f t="shared" si="629"/>
        <v>0</v>
      </c>
      <c r="Z182" s="3">
        <f t="shared" si="629"/>
        <v>0</v>
      </c>
      <c r="AA182" s="3">
        <f t="shared" si="629"/>
        <v>0</v>
      </c>
      <c r="AB182" s="3">
        <f t="shared" si="629"/>
        <v>0</v>
      </c>
      <c r="AC182" s="3">
        <f t="shared" si="629"/>
        <v>0</v>
      </c>
      <c r="AD182" s="95">
        <f t="shared" si="629"/>
        <v>0</v>
      </c>
      <c r="AE182" s="70">
        <f t="shared" si="619"/>
        <v>0</v>
      </c>
      <c r="AG182" s="531"/>
      <c r="AH182" s="196" t="s">
        <v>62</v>
      </c>
      <c r="AI182" s="3">
        <f t="shared" ref="AI182:AT182" si="630">AI6+AI118</f>
        <v>0</v>
      </c>
      <c r="AJ182" s="3">
        <f t="shared" si="630"/>
        <v>0</v>
      </c>
      <c r="AK182" s="3">
        <f t="shared" si="630"/>
        <v>0</v>
      </c>
      <c r="AL182" s="3">
        <f t="shared" si="630"/>
        <v>0</v>
      </c>
      <c r="AM182" s="3">
        <f t="shared" si="630"/>
        <v>0</v>
      </c>
      <c r="AN182" s="3">
        <f t="shared" si="630"/>
        <v>0</v>
      </c>
      <c r="AO182" s="3">
        <f t="shared" si="630"/>
        <v>0</v>
      </c>
      <c r="AP182" s="3">
        <f t="shared" si="630"/>
        <v>0</v>
      </c>
      <c r="AQ182" s="3">
        <f t="shared" si="630"/>
        <v>0</v>
      </c>
      <c r="AR182" s="3">
        <f t="shared" si="630"/>
        <v>0</v>
      </c>
      <c r="AS182" s="3">
        <f t="shared" si="630"/>
        <v>0</v>
      </c>
      <c r="AT182" s="95">
        <f t="shared" si="630"/>
        <v>0</v>
      </c>
      <c r="AU182" s="70">
        <f t="shared" si="621"/>
        <v>0</v>
      </c>
      <c r="AW182" s="531"/>
      <c r="AX182" s="196" t="s">
        <v>62</v>
      </c>
      <c r="AY182" s="3">
        <f t="shared" ref="AY182:BJ182" si="631">AY6+AY118</f>
        <v>0</v>
      </c>
      <c r="AZ182" s="3">
        <f t="shared" si="631"/>
        <v>0</v>
      </c>
      <c r="BA182" s="3">
        <f t="shared" si="631"/>
        <v>0</v>
      </c>
      <c r="BB182" s="3">
        <f t="shared" si="631"/>
        <v>0</v>
      </c>
      <c r="BC182" s="3">
        <f t="shared" si="631"/>
        <v>0</v>
      </c>
      <c r="BD182" s="3">
        <f t="shared" si="631"/>
        <v>0</v>
      </c>
      <c r="BE182" s="3">
        <f t="shared" si="631"/>
        <v>0</v>
      </c>
      <c r="BF182" s="3">
        <f t="shared" si="631"/>
        <v>0</v>
      </c>
      <c r="BG182" s="3">
        <f t="shared" si="631"/>
        <v>0</v>
      </c>
      <c r="BH182" s="3">
        <f t="shared" si="631"/>
        <v>0</v>
      </c>
      <c r="BI182" s="3">
        <f t="shared" si="631"/>
        <v>0</v>
      </c>
      <c r="BJ182" s="95">
        <f t="shared" si="631"/>
        <v>0</v>
      </c>
      <c r="BK182" s="70">
        <f t="shared" si="623"/>
        <v>0</v>
      </c>
    </row>
    <row r="183" spans="1:64" x14ac:dyDescent="0.25">
      <c r="A183" s="531"/>
      <c r="B183" s="196" t="s">
        <v>61</v>
      </c>
      <c r="C183" s="3">
        <f t="shared" ref="C183:N183" si="632">C7+C119</f>
        <v>0</v>
      </c>
      <c r="D183" s="3">
        <f t="shared" si="632"/>
        <v>0</v>
      </c>
      <c r="E183" s="3">
        <f t="shared" si="632"/>
        <v>0</v>
      </c>
      <c r="F183" s="3">
        <f t="shared" si="632"/>
        <v>0</v>
      </c>
      <c r="G183" s="3">
        <f t="shared" si="632"/>
        <v>0</v>
      </c>
      <c r="H183" s="3">
        <f t="shared" si="632"/>
        <v>0</v>
      </c>
      <c r="I183" s="3">
        <f t="shared" si="632"/>
        <v>0</v>
      </c>
      <c r="J183" s="3">
        <f t="shared" si="632"/>
        <v>0</v>
      </c>
      <c r="K183" s="3">
        <f t="shared" si="632"/>
        <v>0</v>
      </c>
      <c r="L183" s="3">
        <f t="shared" si="632"/>
        <v>0</v>
      </c>
      <c r="M183" s="3">
        <f t="shared" si="632"/>
        <v>0</v>
      </c>
      <c r="N183" s="95">
        <f t="shared" si="632"/>
        <v>0</v>
      </c>
      <c r="O183" s="70">
        <f t="shared" si="617"/>
        <v>0</v>
      </c>
      <c r="Q183" s="531"/>
      <c r="R183" s="196" t="s">
        <v>61</v>
      </c>
      <c r="S183" s="3">
        <f t="shared" ref="S183:AD183" si="633">S7+S119</f>
        <v>0</v>
      </c>
      <c r="T183" s="3">
        <f t="shared" si="633"/>
        <v>0</v>
      </c>
      <c r="U183" s="3">
        <f t="shared" si="633"/>
        <v>0</v>
      </c>
      <c r="V183" s="3">
        <f t="shared" si="633"/>
        <v>0</v>
      </c>
      <c r="W183" s="3">
        <f t="shared" si="633"/>
        <v>0</v>
      </c>
      <c r="X183" s="3">
        <f t="shared" si="633"/>
        <v>58033.892578125</v>
      </c>
      <c r="Y183" s="3">
        <f t="shared" si="633"/>
        <v>0</v>
      </c>
      <c r="Z183" s="3">
        <f t="shared" si="633"/>
        <v>0</v>
      </c>
      <c r="AA183" s="3">
        <f t="shared" si="633"/>
        <v>0</v>
      </c>
      <c r="AB183" s="3">
        <f t="shared" si="633"/>
        <v>0</v>
      </c>
      <c r="AC183" s="3">
        <f t="shared" si="633"/>
        <v>0</v>
      </c>
      <c r="AD183" s="95">
        <f t="shared" si="633"/>
        <v>0</v>
      </c>
      <c r="AE183" s="70">
        <f t="shared" si="619"/>
        <v>58033.892578125</v>
      </c>
      <c r="AG183" s="531"/>
      <c r="AH183" s="196" t="s">
        <v>61</v>
      </c>
      <c r="AI183" s="3">
        <f t="shared" ref="AI183:AT183" si="634">AI7+AI119</f>
        <v>0</v>
      </c>
      <c r="AJ183" s="3">
        <f t="shared" si="634"/>
        <v>0</v>
      </c>
      <c r="AK183" s="3">
        <f t="shared" si="634"/>
        <v>0</v>
      </c>
      <c r="AL183" s="3">
        <f t="shared" si="634"/>
        <v>0</v>
      </c>
      <c r="AM183" s="3">
        <f t="shared" si="634"/>
        <v>0</v>
      </c>
      <c r="AN183" s="3">
        <f t="shared" si="634"/>
        <v>0</v>
      </c>
      <c r="AO183" s="3">
        <f t="shared" si="634"/>
        <v>0</v>
      </c>
      <c r="AP183" s="3">
        <f t="shared" si="634"/>
        <v>0</v>
      </c>
      <c r="AQ183" s="3">
        <f t="shared" si="634"/>
        <v>0</v>
      </c>
      <c r="AR183" s="3">
        <f t="shared" si="634"/>
        <v>0</v>
      </c>
      <c r="AS183" s="3">
        <f t="shared" si="634"/>
        <v>0</v>
      </c>
      <c r="AT183" s="95">
        <f t="shared" si="634"/>
        <v>0</v>
      </c>
      <c r="AU183" s="70">
        <f t="shared" si="621"/>
        <v>0</v>
      </c>
      <c r="AW183" s="531"/>
      <c r="AX183" s="196" t="s">
        <v>61</v>
      </c>
      <c r="AY183" s="3">
        <f t="shared" ref="AY183:BJ183" si="635">AY7+AY119</f>
        <v>0</v>
      </c>
      <c r="AZ183" s="3">
        <f t="shared" si="635"/>
        <v>0</v>
      </c>
      <c r="BA183" s="3">
        <f t="shared" si="635"/>
        <v>0</v>
      </c>
      <c r="BB183" s="3">
        <f t="shared" si="635"/>
        <v>0</v>
      </c>
      <c r="BC183" s="3">
        <f t="shared" si="635"/>
        <v>0</v>
      </c>
      <c r="BD183" s="3">
        <f t="shared" si="635"/>
        <v>0</v>
      </c>
      <c r="BE183" s="3">
        <f t="shared" si="635"/>
        <v>0</v>
      </c>
      <c r="BF183" s="3">
        <f t="shared" si="635"/>
        <v>0</v>
      </c>
      <c r="BG183" s="3">
        <f t="shared" si="635"/>
        <v>0</v>
      </c>
      <c r="BH183" s="3">
        <f t="shared" si="635"/>
        <v>0</v>
      </c>
      <c r="BI183" s="3">
        <f t="shared" si="635"/>
        <v>0</v>
      </c>
      <c r="BJ183" s="95">
        <f t="shared" si="635"/>
        <v>0</v>
      </c>
      <c r="BK183" s="70">
        <f t="shared" si="623"/>
        <v>0</v>
      </c>
    </row>
    <row r="184" spans="1:64" x14ac:dyDescent="0.25">
      <c r="A184" s="531"/>
      <c r="B184" s="196" t="s">
        <v>60</v>
      </c>
      <c r="C184" s="3">
        <f t="shared" ref="C184:N184" si="636">C8+C120</f>
        <v>0</v>
      </c>
      <c r="D184" s="3">
        <f t="shared" si="636"/>
        <v>0</v>
      </c>
      <c r="E184" s="3">
        <f t="shared" si="636"/>
        <v>0</v>
      </c>
      <c r="F184" s="3">
        <f t="shared" si="636"/>
        <v>0</v>
      </c>
      <c r="G184" s="3">
        <f t="shared" si="636"/>
        <v>0</v>
      </c>
      <c r="H184" s="3">
        <f t="shared" si="636"/>
        <v>0</v>
      </c>
      <c r="I184" s="3">
        <f t="shared" si="636"/>
        <v>188391.71756744385</v>
      </c>
      <c r="J184" s="3">
        <f t="shared" si="636"/>
        <v>6006.446044921875</v>
      </c>
      <c r="K184" s="3">
        <f t="shared" si="636"/>
        <v>3003.2230224609375</v>
      </c>
      <c r="L184" s="3">
        <f t="shared" si="636"/>
        <v>0</v>
      </c>
      <c r="M184" s="3">
        <f t="shared" si="636"/>
        <v>0</v>
      </c>
      <c r="N184" s="95">
        <f t="shared" si="636"/>
        <v>12109.3017578125</v>
      </c>
      <c r="O184" s="70">
        <f t="shared" si="617"/>
        <v>209510.68839263916</v>
      </c>
      <c r="Q184" s="531"/>
      <c r="R184" s="196" t="s">
        <v>60</v>
      </c>
      <c r="S184" s="3">
        <f t="shared" ref="S184:AD184" si="637">S8+S120</f>
        <v>23371.287811279297</v>
      </c>
      <c r="T184" s="3">
        <f t="shared" si="637"/>
        <v>10694.0234375</v>
      </c>
      <c r="U184" s="3">
        <f t="shared" si="637"/>
        <v>0</v>
      </c>
      <c r="V184" s="3">
        <f t="shared" si="637"/>
        <v>0</v>
      </c>
      <c r="W184" s="3">
        <f t="shared" si="637"/>
        <v>0</v>
      </c>
      <c r="X184" s="3">
        <f t="shared" si="637"/>
        <v>0</v>
      </c>
      <c r="Y184" s="3">
        <f t="shared" si="637"/>
        <v>0</v>
      </c>
      <c r="Z184" s="3">
        <f t="shared" si="637"/>
        <v>0</v>
      </c>
      <c r="AA184" s="3">
        <f t="shared" si="637"/>
        <v>0</v>
      </c>
      <c r="AB184" s="3">
        <f t="shared" si="637"/>
        <v>0</v>
      </c>
      <c r="AC184" s="3">
        <f t="shared" si="637"/>
        <v>0</v>
      </c>
      <c r="AD184" s="95">
        <f t="shared" si="637"/>
        <v>0</v>
      </c>
      <c r="AE184" s="70">
        <f t="shared" si="619"/>
        <v>34065.311248779297</v>
      </c>
      <c r="AG184" s="531"/>
      <c r="AH184" s="196" t="s">
        <v>60</v>
      </c>
      <c r="AI184" s="3">
        <f t="shared" ref="AI184:AT184" si="638">AI8+AI120</f>
        <v>0</v>
      </c>
      <c r="AJ184" s="3">
        <f t="shared" si="638"/>
        <v>0</v>
      </c>
      <c r="AK184" s="3">
        <f t="shared" si="638"/>
        <v>0</v>
      </c>
      <c r="AL184" s="3">
        <f t="shared" si="638"/>
        <v>0</v>
      </c>
      <c r="AM184" s="3">
        <f t="shared" si="638"/>
        <v>0</v>
      </c>
      <c r="AN184" s="3">
        <f t="shared" si="638"/>
        <v>0</v>
      </c>
      <c r="AO184" s="3">
        <f t="shared" si="638"/>
        <v>0</v>
      </c>
      <c r="AP184" s="3">
        <f t="shared" si="638"/>
        <v>0</v>
      </c>
      <c r="AQ184" s="3">
        <f t="shared" si="638"/>
        <v>0</v>
      </c>
      <c r="AR184" s="3">
        <f t="shared" si="638"/>
        <v>0</v>
      </c>
      <c r="AS184" s="3">
        <f t="shared" si="638"/>
        <v>0</v>
      </c>
      <c r="AT184" s="95">
        <f t="shared" si="638"/>
        <v>0</v>
      </c>
      <c r="AU184" s="70">
        <f t="shared" si="621"/>
        <v>0</v>
      </c>
      <c r="AW184" s="531"/>
      <c r="AX184" s="196" t="s">
        <v>60</v>
      </c>
      <c r="AY184" s="3">
        <f t="shared" ref="AY184:BJ184" si="639">AY8+AY120</f>
        <v>0</v>
      </c>
      <c r="AZ184" s="3">
        <f t="shared" si="639"/>
        <v>0</v>
      </c>
      <c r="BA184" s="3">
        <f t="shared" si="639"/>
        <v>0</v>
      </c>
      <c r="BB184" s="3">
        <f t="shared" si="639"/>
        <v>0</v>
      </c>
      <c r="BC184" s="3">
        <f t="shared" si="639"/>
        <v>0</v>
      </c>
      <c r="BD184" s="3">
        <f t="shared" si="639"/>
        <v>0</v>
      </c>
      <c r="BE184" s="3">
        <f t="shared" si="639"/>
        <v>0</v>
      </c>
      <c r="BF184" s="3">
        <f t="shared" si="639"/>
        <v>0</v>
      </c>
      <c r="BG184" s="3">
        <f t="shared" si="639"/>
        <v>0</v>
      </c>
      <c r="BH184" s="3">
        <f t="shared" si="639"/>
        <v>0</v>
      </c>
      <c r="BI184" s="3">
        <f t="shared" si="639"/>
        <v>0</v>
      </c>
      <c r="BJ184" s="95">
        <f t="shared" si="639"/>
        <v>0</v>
      </c>
      <c r="BK184" s="70">
        <f t="shared" si="623"/>
        <v>0</v>
      </c>
    </row>
    <row r="185" spans="1:64" x14ac:dyDescent="0.25">
      <c r="A185" s="531"/>
      <c r="B185" s="196" t="s">
        <v>59</v>
      </c>
      <c r="C185" s="3">
        <f t="shared" ref="C185:N185" si="640">C9+C121</f>
        <v>0</v>
      </c>
      <c r="D185" s="3">
        <f t="shared" si="640"/>
        <v>0</v>
      </c>
      <c r="E185" s="3">
        <f t="shared" si="640"/>
        <v>0</v>
      </c>
      <c r="F185" s="3">
        <f t="shared" si="640"/>
        <v>0</v>
      </c>
      <c r="G185" s="3">
        <f t="shared" si="640"/>
        <v>0</v>
      </c>
      <c r="H185" s="3">
        <f t="shared" si="640"/>
        <v>0</v>
      </c>
      <c r="I185" s="3">
        <f t="shared" si="640"/>
        <v>0</v>
      </c>
      <c r="J185" s="3">
        <f t="shared" si="640"/>
        <v>0</v>
      </c>
      <c r="K185" s="3">
        <f t="shared" si="640"/>
        <v>0</v>
      </c>
      <c r="L185" s="3">
        <f t="shared" si="640"/>
        <v>0</v>
      </c>
      <c r="M185" s="3">
        <f t="shared" si="640"/>
        <v>0</v>
      </c>
      <c r="N185" s="95">
        <f t="shared" si="640"/>
        <v>0</v>
      </c>
      <c r="O185" s="70">
        <f t="shared" si="617"/>
        <v>0</v>
      </c>
      <c r="Q185" s="531"/>
      <c r="R185" s="196" t="s">
        <v>59</v>
      </c>
      <c r="S185" s="3">
        <f t="shared" ref="S185:AD185" si="641">S9+S121</f>
        <v>0</v>
      </c>
      <c r="T185" s="3">
        <f t="shared" si="641"/>
        <v>0</v>
      </c>
      <c r="U185" s="3">
        <f t="shared" si="641"/>
        <v>0</v>
      </c>
      <c r="V185" s="3">
        <f t="shared" si="641"/>
        <v>0</v>
      </c>
      <c r="W185" s="3">
        <f t="shared" si="641"/>
        <v>0</v>
      </c>
      <c r="X185" s="3">
        <f t="shared" si="641"/>
        <v>0</v>
      </c>
      <c r="Y185" s="3">
        <f t="shared" si="641"/>
        <v>0</v>
      </c>
      <c r="Z185" s="3">
        <f t="shared" si="641"/>
        <v>0</v>
      </c>
      <c r="AA185" s="3">
        <f t="shared" si="641"/>
        <v>0</v>
      </c>
      <c r="AB185" s="3">
        <f t="shared" si="641"/>
        <v>0</v>
      </c>
      <c r="AC185" s="3">
        <f t="shared" si="641"/>
        <v>0</v>
      </c>
      <c r="AD185" s="95">
        <f t="shared" si="641"/>
        <v>0</v>
      </c>
      <c r="AE185" s="70">
        <f t="shared" si="619"/>
        <v>0</v>
      </c>
      <c r="AG185" s="531"/>
      <c r="AH185" s="196" t="s">
        <v>59</v>
      </c>
      <c r="AI185" s="3">
        <f t="shared" ref="AI185:AT185" si="642">AI9+AI121</f>
        <v>0</v>
      </c>
      <c r="AJ185" s="3">
        <f t="shared" si="642"/>
        <v>0</v>
      </c>
      <c r="AK185" s="3">
        <f t="shared" si="642"/>
        <v>0</v>
      </c>
      <c r="AL185" s="3">
        <f t="shared" si="642"/>
        <v>0</v>
      </c>
      <c r="AM185" s="3">
        <f t="shared" si="642"/>
        <v>0</v>
      </c>
      <c r="AN185" s="3">
        <f t="shared" si="642"/>
        <v>0</v>
      </c>
      <c r="AO185" s="3">
        <f t="shared" si="642"/>
        <v>0</v>
      </c>
      <c r="AP185" s="3">
        <f t="shared" si="642"/>
        <v>0</v>
      </c>
      <c r="AQ185" s="3">
        <f t="shared" si="642"/>
        <v>0</v>
      </c>
      <c r="AR185" s="3">
        <f t="shared" si="642"/>
        <v>0</v>
      </c>
      <c r="AS185" s="3">
        <f t="shared" si="642"/>
        <v>0</v>
      </c>
      <c r="AT185" s="95">
        <f t="shared" si="642"/>
        <v>0</v>
      </c>
      <c r="AU185" s="70">
        <f t="shared" si="621"/>
        <v>0</v>
      </c>
      <c r="AW185" s="531"/>
      <c r="AX185" s="196" t="s">
        <v>59</v>
      </c>
      <c r="AY185" s="3">
        <f t="shared" ref="AY185:BJ185" si="643">AY9+AY121</f>
        <v>0</v>
      </c>
      <c r="AZ185" s="3">
        <f t="shared" si="643"/>
        <v>0</v>
      </c>
      <c r="BA185" s="3">
        <f t="shared" si="643"/>
        <v>0</v>
      </c>
      <c r="BB185" s="3">
        <f t="shared" si="643"/>
        <v>0</v>
      </c>
      <c r="BC185" s="3">
        <f t="shared" si="643"/>
        <v>0</v>
      </c>
      <c r="BD185" s="3">
        <f t="shared" si="643"/>
        <v>0</v>
      </c>
      <c r="BE185" s="3">
        <f t="shared" si="643"/>
        <v>0</v>
      </c>
      <c r="BF185" s="3">
        <f t="shared" si="643"/>
        <v>0</v>
      </c>
      <c r="BG185" s="3">
        <f t="shared" si="643"/>
        <v>0</v>
      </c>
      <c r="BH185" s="3">
        <f t="shared" si="643"/>
        <v>0</v>
      </c>
      <c r="BI185" s="3">
        <f t="shared" si="643"/>
        <v>0</v>
      </c>
      <c r="BJ185" s="95">
        <f t="shared" si="643"/>
        <v>0</v>
      </c>
      <c r="BK185" s="70">
        <f t="shared" si="623"/>
        <v>0</v>
      </c>
    </row>
    <row r="186" spans="1:64" x14ac:dyDescent="0.25">
      <c r="A186" s="531"/>
      <c r="B186" s="196" t="s">
        <v>58</v>
      </c>
      <c r="C186" s="3">
        <f t="shared" ref="C186:N186" si="644">C10+C122</f>
        <v>0</v>
      </c>
      <c r="D186" s="3">
        <f t="shared" si="644"/>
        <v>0</v>
      </c>
      <c r="E186" s="3">
        <f t="shared" si="644"/>
        <v>0</v>
      </c>
      <c r="F186" s="3">
        <f t="shared" si="644"/>
        <v>0</v>
      </c>
      <c r="G186" s="3">
        <f t="shared" si="644"/>
        <v>0</v>
      </c>
      <c r="H186" s="3">
        <f t="shared" si="644"/>
        <v>0</v>
      </c>
      <c r="I186" s="3">
        <f t="shared" si="644"/>
        <v>0</v>
      </c>
      <c r="J186" s="3">
        <f t="shared" si="644"/>
        <v>0</v>
      </c>
      <c r="K186" s="3">
        <f t="shared" si="644"/>
        <v>0</v>
      </c>
      <c r="L186" s="3">
        <f t="shared" si="644"/>
        <v>2188.6162109375</v>
      </c>
      <c r="M186" s="3">
        <f t="shared" si="644"/>
        <v>0</v>
      </c>
      <c r="N186" s="95">
        <f t="shared" si="644"/>
        <v>0</v>
      </c>
      <c r="O186" s="70">
        <f t="shared" si="617"/>
        <v>2188.6162109375</v>
      </c>
      <c r="Q186" s="531"/>
      <c r="R186" s="196" t="s">
        <v>58</v>
      </c>
      <c r="S186" s="3">
        <f t="shared" ref="S186:AD186" si="645">S10+S122</f>
        <v>0</v>
      </c>
      <c r="T186" s="3">
        <f t="shared" si="645"/>
        <v>0</v>
      </c>
      <c r="U186" s="3">
        <f t="shared" si="645"/>
        <v>0</v>
      </c>
      <c r="V186" s="3">
        <f t="shared" si="645"/>
        <v>0</v>
      </c>
      <c r="W186" s="3">
        <f t="shared" si="645"/>
        <v>0</v>
      </c>
      <c r="X186" s="3">
        <f t="shared" si="645"/>
        <v>0</v>
      </c>
      <c r="Y186" s="3">
        <f t="shared" si="645"/>
        <v>0</v>
      </c>
      <c r="Z186" s="3">
        <f t="shared" si="645"/>
        <v>0</v>
      </c>
      <c r="AA186" s="3">
        <f t="shared" si="645"/>
        <v>0</v>
      </c>
      <c r="AB186" s="3">
        <f t="shared" si="645"/>
        <v>0</v>
      </c>
      <c r="AC186" s="3">
        <f t="shared" si="645"/>
        <v>0</v>
      </c>
      <c r="AD186" s="95">
        <f t="shared" si="645"/>
        <v>0</v>
      </c>
      <c r="AE186" s="70">
        <f t="shared" si="619"/>
        <v>0</v>
      </c>
      <c r="AG186" s="531"/>
      <c r="AH186" s="196" t="s">
        <v>58</v>
      </c>
      <c r="AI186" s="3">
        <f t="shared" ref="AI186:AT186" si="646">AI10+AI122</f>
        <v>0</v>
      </c>
      <c r="AJ186" s="3">
        <f t="shared" si="646"/>
        <v>0</v>
      </c>
      <c r="AK186" s="3">
        <f t="shared" si="646"/>
        <v>0</v>
      </c>
      <c r="AL186" s="3">
        <f t="shared" si="646"/>
        <v>0</v>
      </c>
      <c r="AM186" s="3">
        <f t="shared" si="646"/>
        <v>0</v>
      </c>
      <c r="AN186" s="3">
        <f t="shared" si="646"/>
        <v>0</v>
      </c>
      <c r="AO186" s="3">
        <f t="shared" si="646"/>
        <v>0</v>
      </c>
      <c r="AP186" s="3">
        <f t="shared" si="646"/>
        <v>0</v>
      </c>
      <c r="AQ186" s="3">
        <f t="shared" si="646"/>
        <v>0</v>
      </c>
      <c r="AR186" s="3">
        <f t="shared" si="646"/>
        <v>0</v>
      </c>
      <c r="AS186" s="3">
        <f t="shared" si="646"/>
        <v>0</v>
      </c>
      <c r="AT186" s="95">
        <f t="shared" si="646"/>
        <v>0</v>
      </c>
      <c r="AU186" s="70">
        <f t="shared" si="621"/>
        <v>0</v>
      </c>
      <c r="AW186" s="531"/>
      <c r="AX186" s="196" t="s">
        <v>58</v>
      </c>
      <c r="AY186" s="3">
        <f t="shared" ref="AY186:BJ186" si="647">AY10+AY122</f>
        <v>0</v>
      </c>
      <c r="AZ186" s="3">
        <f t="shared" si="647"/>
        <v>0</v>
      </c>
      <c r="BA186" s="3">
        <f t="shared" si="647"/>
        <v>0</v>
      </c>
      <c r="BB186" s="3">
        <f t="shared" si="647"/>
        <v>0</v>
      </c>
      <c r="BC186" s="3">
        <f t="shared" si="647"/>
        <v>0</v>
      </c>
      <c r="BD186" s="3">
        <f t="shared" si="647"/>
        <v>0</v>
      </c>
      <c r="BE186" s="3">
        <f t="shared" si="647"/>
        <v>0</v>
      </c>
      <c r="BF186" s="3">
        <f t="shared" si="647"/>
        <v>0</v>
      </c>
      <c r="BG186" s="3">
        <f t="shared" si="647"/>
        <v>0</v>
      </c>
      <c r="BH186" s="3">
        <f t="shared" si="647"/>
        <v>0</v>
      </c>
      <c r="BI186" s="3">
        <f t="shared" si="647"/>
        <v>0</v>
      </c>
      <c r="BJ186" s="95">
        <f t="shared" si="647"/>
        <v>0</v>
      </c>
      <c r="BK186" s="70">
        <f t="shared" si="623"/>
        <v>0</v>
      </c>
    </row>
    <row r="187" spans="1:64" x14ac:dyDescent="0.25">
      <c r="A187" s="531"/>
      <c r="B187" s="196" t="s">
        <v>57</v>
      </c>
      <c r="C187" s="3">
        <f t="shared" ref="C187:N187" si="648">C11+C123</f>
        <v>50344.794738769531</v>
      </c>
      <c r="D187" s="3">
        <f t="shared" si="648"/>
        <v>0</v>
      </c>
      <c r="E187" s="3">
        <f t="shared" si="648"/>
        <v>0</v>
      </c>
      <c r="F187" s="3">
        <f t="shared" si="648"/>
        <v>26074.294846599994</v>
      </c>
      <c r="G187" s="3">
        <f t="shared" si="648"/>
        <v>42531.717227999994</v>
      </c>
      <c r="H187" s="3">
        <f t="shared" si="648"/>
        <v>153711.09054182831</v>
      </c>
      <c r="I187" s="3">
        <f t="shared" si="648"/>
        <v>51792.490158081055</v>
      </c>
      <c r="J187" s="3">
        <f t="shared" si="648"/>
        <v>754.56085205078125</v>
      </c>
      <c r="K187" s="3">
        <f t="shared" si="648"/>
        <v>74747.882587461907</v>
      </c>
      <c r="L187" s="3">
        <f t="shared" si="648"/>
        <v>20329.424114999998</v>
      </c>
      <c r="M187" s="3">
        <f t="shared" si="648"/>
        <v>0</v>
      </c>
      <c r="N187" s="95">
        <f t="shared" si="648"/>
        <v>41773.53515625</v>
      </c>
      <c r="O187" s="70">
        <f t="shared" si="617"/>
        <v>462059.79022404156</v>
      </c>
      <c r="Q187" s="531"/>
      <c r="R187" s="196" t="s">
        <v>57</v>
      </c>
      <c r="S187" s="3">
        <f t="shared" ref="S187:AD187" si="649">S11+S123</f>
        <v>97151.001754760742</v>
      </c>
      <c r="T187" s="3">
        <f t="shared" si="649"/>
        <v>121785.41333007813</v>
      </c>
      <c r="U187" s="3">
        <f t="shared" si="649"/>
        <v>0</v>
      </c>
      <c r="V187" s="3">
        <f t="shared" si="649"/>
        <v>0</v>
      </c>
      <c r="W187" s="3">
        <f t="shared" si="649"/>
        <v>0</v>
      </c>
      <c r="X187" s="3">
        <f t="shared" si="649"/>
        <v>155900.24841308594</v>
      </c>
      <c r="Y187" s="3">
        <f t="shared" si="649"/>
        <v>45787.612590720011</v>
      </c>
      <c r="Z187" s="3">
        <f t="shared" si="649"/>
        <v>0</v>
      </c>
      <c r="AA187" s="3">
        <f t="shared" si="649"/>
        <v>73890.650433599978</v>
      </c>
      <c r="AB187" s="3">
        <f t="shared" si="649"/>
        <v>107550.44800499998</v>
      </c>
      <c r="AC187" s="3">
        <f t="shared" si="649"/>
        <v>0</v>
      </c>
      <c r="AD187" s="95">
        <f t="shared" si="649"/>
        <v>0</v>
      </c>
      <c r="AE187" s="70">
        <f t="shared" si="619"/>
        <v>602065.37452724483</v>
      </c>
      <c r="AG187" s="531"/>
      <c r="AH187" s="196" t="s">
        <v>57</v>
      </c>
      <c r="AI187" s="3">
        <f t="shared" ref="AI187:AT187" si="650">AI11+AI123</f>
        <v>0</v>
      </c>
      <c r="AJ187" s="3">
        <f t="shared" si="650"/>
        <v>0</v>
      </c>
      <c r="AK187" s="3">
        <f t="shared" si="650"/>
        <v>0</v>
      </c>
      <c r="AL187" s="3">
        <f t="shared" si="650"/>
        <v>0</v>
      </c>
      <c r="AM187" s="3">
        <f t="shared" si="650"/>
        <v>0</v>
      </c>
      <c r="AN187" s="3">
        <f t="shared" si="650"/>
        <v>0</v>
      </c>
      <c r="AO187" s="3">
        <f t="shared" si="650"/>
        <v>0</v>
      </c>
      <c r="AP187" s="3">
        <f t="shared" si="650"/>
        <v>0</v>
      </c>
      <c r="AQ187" s="3">
        <f t="shared" si="650"/>
        <v>0</v>
      </c>
      <c r="AR187" s="3">
        <f t="shared" si="650"/>
        <v>0</v>
      </c>
      <c r="AS187" s="3">
        <f t="shared" si="650"/>
        <v>0</v>
      </c>
      <c r="AT187" s="95">
        <f t="shared" si="650"/>
        <v>0</v>
      </c>
      <c r="AU187" s="70">
        <f t="shared" si="621"/>
        <v>0</v>
      </c>
      <c r="AW187" s="531"/>
      <c r="AX187" s="196" t="s">
        <v>57</v>
      </c>
      <c r="AY187" s="3">
        <f t="shared" ref="AY187:BJ187" si="651">AY11+AY123</f>
        <v>0</v>
      </c>
      <c r="AZ187" s="3">
        <f t="shared" si="651"/>
        <v>0</v>
      </c>
      <c r="BA187" s="3">
        <f t="shared" si="651"/>
        <v>0</v>
      </c>
      <c r="BB187" s="3">
        <f t="shared" si="651"/>
        <v>0</v>
      </c>
      <c r="BC187" s="3">
        <f t="shared" si="651"/>
        <v>0</v>
      </c>
      <c r="BD187" s="3">
        <f t="shared" si="651"/>
        <v>0</v>
      </c>
      <c r="BE187" s="3">
        <f t="shared" si="651"/>
        <v>0</v>
      </c>
      <c r="BF187" s="3">
        <f t="shared" si="651"/>
        <v>0</v>
      </c>
      <c r="BG187" s="3">
        <f t="shared" si="651"/>
        <v>0</v>
      </c>
      <c r="BH187" s="3">
        <f t="shared" si="651"/>
        <v>0</v>
      </c>
      <c r="BI187" s="3">
        <f t="shared" si="651"/>
        <v>0</v>
      </c>
      <c r="BJ187" s="95">
        <f t="shared" si="651"/>
        <v>0</v>
      </c>
      <c r="BK187" s="70">
        <f t="shared" si="623"/>
        <v>0</v>
      </c>
    </row>
    <row r="188" spans="1:64" x14ac:dyDescent="0.25">
      <c r="A188" s="531"/>
      <c r="B188" s="196" t="s">
        <v>56</v>
      </c>
      <c r="C188" s="3">
        <f t="shared" ref="C188:N188" si="652">C12+C124</f>
        <v>0</v>
      </c>
      <c r="D188" s="3">
        <f t="shared" si="652"/>
        <v>0</v>
      </c>
      <c r="E188" s="3">
        <f t="shared" si="652"/>
        <v>0</v>
      </c>
      <c r="F188" s="3">
        <f t="shared" si="652"/>
        <v>0</v>
      </c>
      <c r="G188" s="3">
        <f t="shared" si="652"/>
        <v>0</v>
      </c>
      <c r="H188" s="3">
        <f t="shared" si="652"/>
        <v>0</v>
      </c>
      <c r="I188" s="3">
        <f t="shared" si="652"/>
        <v>0</v>
      </c>
      <c r="J188" s="3">
        <f t="shared" si="652"/>
        <v>0</v>
      </c>
      <c r="K188" s="3">
        <f t="shared" si="652"/>
        <v>0</v>
      </c>
      <c r="L188" s="3">
        <f t="shared" si="652"/>
        <v>0</v>
      </c>
      <c r="M188" s="3">
        <f t="shared" si="652"/>
        <v>0</v>
      </c>
      <c r="N188" s="95">
        <f t="shared" si="652"/>
        <v>0</v>
      </c>
      <c r="O188" s="70">
        <f t="shared" si="617"/>
        <v>0</v>
      </c>
      <c r="Q188" s="531"/>
      <c r="R188" s="196" t="s">
        <v>56</v>
      </c>
      <c r="S188" s="3">
        <f t="shared" ref="S188:AD188" si="653">S12+S124</f>
        <v>0</v>
      </c>
      <c r="T188" s="3">
        <f t="shared" si="653"/>
        <v>0</v>
      </c>
      <c r="U188" s="3">
        <f t="shared" si="653"/>
        <v>0</v>
      </c>
      <c r="V188" s="3">
        <f t="shared" si="653"/>
        <v>0</v>
      </c>
      <c r="W188" s="3">
        <f t="shared" si="653"/>
        <v>0</v>
      </c>
      <c r="X188" s="3">
        <f t="shared" si="653"/>
        <v>0</v>
      </c>
      <c r="Y188" s="3">
        <f t="shared" si="653"/>
        <v>0</v>
      </c>
      <c r="Z188" s="3">
        <f t="shared" si="653"/>
        <v>0</v>
      </c>
      <c r="AA188" s="3">
        <f t="shared" si="653"/>
        <v>0</v>
      </c>
      <c r="AB188" s="3">
        <f t="shared" si="653"/>
        <v>0</v>
      </c>
      <c r="AC188" s="3">
        <f t="shared" si="653"/>
        <v>0</v>
      </c>
      <c r="AD188" s="95">
        <f t="shared" si="653"/>
        <v>0</v>
      </c>
      <c r="AE188" s="70">
        <f t="shared" si="619"/>
        <v>0</v>
      </c>
      <c r="AG188" s="531"/>
      <c r="AH188" s="196" t="s">
        <v>56</v>
      </c>
      <c r="AI188" s="3">
        <f t="shared" ref="AI188:AT188" si="654">AI12+AI124</f>
        <v>0</v>
      </c>
      <c r="AJ188" s="3">
        <f t="shared" si="654"/>
        <v>0</v>
      </c>
      <c r="AK188" s="3">
        <f t="shared" si="654"/>
        <v>0</v>
      </c>
      <c r="AL188" s="3">
        <f t="shared" si="654"/>
        <v>0</v>
      </c>
      <c r="AM188" s="3">
        <f t="shared" si="654"/>
        <v>0</v>
      </c>
      <c r="AN188" s="3">
        <f t="shared" si="654"/>
        <v>0</v>
      </c>
      <c r="AO188" s="3">
        <f t="shared" si="654"/>
        <v>0</v>
      </c>
      <c r="AP188" s="3">
        <f t="shared" si="654"/>
        <v>0</v>
      </c>
      <c r="AQ188" s="3">
        <f t="shared" si="654"/>
        <v>0</v>
      </c>
      <c r="AR188" s="3">
        <f t="shared" si="654"/>
        <v>0</v>
      </c>
      <c r="AS188" s="3">
        <f t="shared" si="654"/>
        <v>0</v>
      </c>
      <c r="AT188" s="95">
        <f t="shared" si="654"/>
        <v>0</v>
      </c>
      <c r="AU188" s="70">
        <f t="shared" si="621"/>
        <v>0</v>
      </c>
      <c r="AW188" s="531"/>
      <c r="AX188" s="196" t="s">
        <v>56</v>
      </c>
      <c r="AY188" s="3">
        <f t="shared" ref="AY188:BJ188" si="655">AY12+AY124</f>
        <v>0</v>
      </c>
      <c r="AZ188" s="3">
        <f t="shared" si="655"/>
        <v>0</v>
      </c>
      <c r="BA188" s="3">
        <f t="shared" si="655"/>
        <v>0</v>
      </c>
      <c r="BB188" s="3">
        <f t="shared" si="655"/>
        <v>0</v>
      </c>
      <c r="BC188" s="3">
        <f t="shared" si="655"/>
        <v>0</v>
      </c>
      <c r="BD188" s="3">
        <f t="shared" si="655"/>
        <v>0</v>
      </c>
      <c r="BE188" s="3">
        <f t="shared" si="655"/>
        <v>0</v>
      </c>
      <c r="BF188" s="3">
        <f t="shared" si="655"/>
        <v>0</v>
      </c>
      <c r="BG188" s="3">
        <f t="shared" si="655"/>
        <v>0</v>
      </c>
      <c r="BH188" s="3">
        <f t="shared" si="655"/>
        <v>0</v>
      </c>
      <c r="BI188" s="3">
        <f t="shared" si="655"/>
        <v>0</v>
      </c>
      <c r="BJ188" s="95">
        <f t="shared" si="655"/>
        <v>0</v>
      </c>
      <c r="BK188" s="70">
        <f t="shared" si="623"/>
        <v>0</v>
      </c>
    </row>
    <row r="189" spans="1:64" x14ac:dyDescent="0.25">
      <c r="A189" s="531"/>
      <c r="B189" s="196" t="s">
        <v>55</v>
      </c>
      <c r="C189" s="3">
        <f t="shared" ref="C189:N189" si="656">C13+C125</f>
        <v>4367.5001220703125</v>
      </c>
      <c r="D189" s="3">
        <f t="shared" si="656"/>
        <v>0</v>
      </c>
      <c r="E189" s="3">
        <f t="shared" si="656"/>
        <v>0</v>
      </c>
      <c r="F189" s="3">
        <f t="shared" si="656"/>
        <v>0</v>
      </c>
      <c r="G189" s="3">
        <f t="shared" si="656"/>
        <v>0</v>
      </c>
      <c r="H189" s="3">
        <f t="shared" si="656"/>
        <v>0</v>
      </c>
      <c r="I189" s="3">
        <f t="shared" si="656"/>
        <v>0</v>
      </c>
      <c r="J189" s="3">
        <f t="shared" si="656"/>
        <v>0</v>
      </c>
      <c r="K189" s="3">
        <f t="shared" si="656"/>
        <v>5823.33349609375</v>
      </c>
      <c r="L189" s="3">
        <f t="shared" si="656"/>
        <v>0</v>
      </c>
      <c r="M189" s="3">
        <f t="shared" si="656"/>
        <v>0</v>
      </c>
      <c r="N189" s="95">
        <f t="shared" si="656"/>
        <v>2911.666748046875</v>
      </c>
      <c r="O189" s="70">
        <f t="shared" si="617"/>
        <v>13102.500366210938</v>
      </c>
      <c r="Q189" s="531"/>
      <c r="R189" s="196" t="s">
        <v>55</v>
      </c>
      <c r="S189" s="3">
        <f t="shared" ref="S189:AD189" si="657">S13+S125</f>
        <v>0</v>
      </c>
      <c r="T189" s="3">
        <f t="shared" si="657"/>
        <v>0</v>
      </c>
      <c r="U189" s="3">
        <f t="shared" si="657"/>
        <v>0</v>
      </c>
      <c r="V189" s="3">
        <f t="shared" si="657"/>
        <v>0</v>
      </c>
      <c r="W189" s="3">
        <f t="shared" si="657"/>
        <v>0</v>
      </c>
      <c r="X189" s="3">
        <f t="shared" si="657"/>
        <v>0</v>
      </c>
      <c r="Y189" s="3">
        <f t="shared" si="657"/>
        <v>0</v>
      </c>
      <c r="Z189" s="3">
        <f t="shared" si="657"/>
        <v>0</v>
      </c>
      <c r="AA189" s="3">
        <f t="shared" si="657"/>
        <v>0</v>
      </c>
      <c r="AB189" s="3">
        <f t="shared" si="657"/>
        <v>0</v>
      </c>
      <c r="AC189" s="3">
        <f t="shared" si="657"/>
        <v>0</v>
      </c>
      <c r="AD189" s="95">
        <f t="shared" si="657"/>
        <v>0</v>
      </c>
      <c r="AE189" s="70">
        <f t="shared" si="619"/>
        <v>0</v>
      </c>
      <c r="AG189" s="531"/>
      <c r="AH189" s="196" t="s">
        <v>55</v>
      </c>
      <c r="AI189" s="3">
        <f t="shared" ref="AI189:AT189" si="658">AI13+AI125</f>
        <v>0</v>
      </c>
      <c r="AJ189" s="3">
        <f t="shared" si="658"/>
        <v>0</v>
      </c>
      <c r="AK189" s="3">
        <f t="shared" si="658"/>
        <v>0</v>
      </c>
      <c r="AL189" s="3">
        <f t="shared" si="658"/>
        <v>0</v>
      </c>
      <c r="AM189" s="3">
        <f t="shared" si="658"/>
        <v>0</v>
      </c>
      <c r="AN189" s="3">
        <f t="shared" si="658"/>
        <v>0</v>
      </c>
      <c r="AO189" s="3">
        <f t="shared" si="658"/>
        <v>0</v>
      </c>
      <c r="AP189" s="3">
        <f t="shared" si="658"/>
        <v>0</v>
      </c>
      <c r="AQ189" s="3">
        <f t="shared" si="658"/>
        <v>0</v>
      </c>
      <c r="AR189" s="3">
        <f t="shared" si="658"/>
        <v>0</v>
      </c>
      <c r="AS189" s="3">
        <f t="shared" si="658"/>
        <v>0</v>
      </c>
      <c r="AT189" s="95">
        <f t="shared" si="658"/>
        <v>0</v>
      </c>
      <c r="AU189" s="70">
        <f t="shared" si="621"/>
        <v>0</v>
      </c>
      <c r="AW189" s="531"/>
      <c r="AX189" s="196" t="s">
        <v>55</v>
      </c>
      <c r="AY189" s="3">
        <f t="shared" ref="AY189:BJ189" si="659">AY13+AY125</f>
        <v>0</v>
      </c>
      <c r="AZ189" s="3">
        <f t="shared" si="659"/>
        <v>0</v>
      </c>
      <c r="BA189" s="3">
        <f t="shared" si="659"/>
        <v>0</v>
      </c>
      <c r="BB189" s="3">
        <f t="shared" si="659"/>
        <v>0</v>
      </c>
      <c r="BC189" s="3">
        <f t="shared" si="659"/>
        <v>0</v>
      </c>
      <c r="BD189" s="3">
        <f t="shared" si="659"/>
        <v>0</v>
      </c>
      <c r="BE189" s="3">
        <f t="shared" si="659"/>
        <v>0</v>
      </c>
      <c r="BF189" s="3">
        <f t="shared" si="659"/>
        <v>0</v>
      </c>
      <c r="BG189" s="3">
        <f t="shared" si="659"/>
        <v>0</v>
      </c>
      <c r="BH189" s="3">
        <f t="shared" si="659"/>
        <v>0</v>
      </c>
      <c r="BI189" s="3">
        <f t="shared" si="659"/>
        <v>0</v>
      </c>
      <c r="BJ189" s="95">
        <f t="shared" si="659"/>
        <v>0</v>
      </c>
      <c r="BK189" s="70">
        <f t="shared" si="623"/>
        <v>0</v>
      </c>
    </row>
    <row r="190" spans="1:64" x14ac:dyDescent="0.25">
      <c r="A190" s="531"/>
      <c r="B190" s="196" t="s">
        <v>54</v>
      </c>
      <c r="C190" s="3">
        <f t="shared" ref="C190:N190" si="660">C14+C126</f>
        <v>0</v>
      </c>
      <c r="D190" s="3">
        <f t="shared" si="660"/>
        <v>0</v>
      </c>
      <c r="E190" s="3">
        <f t="shared" si="660"/>
        <v>0</v>
      </c>
      <c r="F190" s="3">
        <f t="shared" si="660"/>
        <v>0</v>
      </c>
      <c r="G190" s="3">
        <f t="shared" si="660"/>
        <v>0</v>
      </c>
      <c r="H190" s="3">
        <f t="shared" si="660"/>
        <v>0</v>
      </c>
      <c r="I190" s="3">
        <f t="shared" si="660"/>
        <v>0</v>
      </c>
      <c r="J190" s="3">
        <f t="shared" si="660"/>
        <v>0</v>
      </c>
      <c r="K190" s="3">
        <f t="shared" si="660"/>
        <v>0</v>
      </c>
      <c r="L190" s="3">
        <f t="shared" si="660"/>
        <v>0</v>
      </c>
      <c r="M190" s="3">
        <f t="shared" si="660"/>
        <v>0</v>
      </c>
      <c r="N190" s="95">
        <f t="shared" si="660"/>
        <v>0</v>
      </c>
      <c r="O190" s="70">
        <f t="shared" si="617"/>
        <v>0</v>
      </c>
      <c r="Q190" s="531"/>
      <c r="R190" s="196" t="s">
        <v>54</v>
      </c>
      <c r="S190" s="3">
        <f t="shared" ref="S190:AD190" si="661">S14+S126</f>
        <v>0</v>
      </c>
      <c r="T190" s="3">
        <f t="shared" si="661"/>
        <v>0</v>
      </c>
      <c r="U190" s="3">
        <f t="shared" si="661"/>
        <v>0</v>
      </c>
      <c r="V190" s="3">
        <f t="shared" si="661"/>
        <v>0</v>
      </c>
      <c r="W190" s="3">
        <f t="shared" si="661"/>
        <v>0</v>
      </c>
      <c r="X190" s="3">
        <f t="shared" si="661"/>
        <v>0</v>
      </c>
      <c r="Y190" s="3">
        <f t="shared" si="661"/>
        <v>0</v>
      </c>
      <c r="Z190" s="3">
        <f t="shared" si="661"/>
        <v>0</v>
      </c>
      <c r="AA190" s="3">
        <f t="shared" si="661"/>
        <v>0</v>
      </c>
      <c r="AB190" s="3">
        <f t="shared" si="661"/>
        <v>0</v>
      </c>
      <c r="AC190" s="3">
        <f t="shared" si="661"/>
        <v>0</v>
      </c>
      <c r="AD190" s="95">
        <f t="shared" si="661"/>
        <v>0</v>
      </c>
      <c r="AE190" s="70">
        <f t="shared" si="619"/>
        <v>0</v>
      </c>
      <c r="AG190" s="531"/>
      <c r="AH190" s="196" t="s">
        <v>54</v>
      </c>
      <c r="AI190" s="3">
        <f t="shared" ref="AI190:AT190" si="662">AI14+AI126</f>
        <v>0</v>
      </c>
      <c r="AJ190" s="3">
        <f t="shared" si="662"/>
        <v>0</v>
      </c>
      <c r="AK190" s="3">
        <f t="shared" si="662"/>
        <v>0</v>
      </c>
      <c r="AL190" s="3">
        <f t="shared" si="662"/>
        <v>0</v>
      </c>
      <c r="AM190" s="3">
        <f t="shared" si="662"/>
        <v>0</v>
      </c>
      <c r="AN190" s="3">
        <f t="shared" si="662"/>
        <v>0</v>
      </c>
      <c r="AO190" s="3">
        <f t="shared" si="662"/>
        <v>0</v>
      </c>
      <c r="AP190" s="3">
        <f t="shared" si="662"/>
        <v>0</v>
      </c>
      <c r="AQ190" s="3">
        <f t="shared" si="662"/>
        <v>0</v>
      </c>
      <c r="AR190" s="3">
        <f t="shared" si="662"/>
        <v>0</v>
      </c>
      <c r="AS190" s="3">
        <f t="shared" si="662"/>
        <v>0</v>
      </c>
      <c r="AT190" s="95">
        <f t="shared" si="662"/>
        <v>0</v>
      </c>
      <c r="AU190" s="70">
        <f t="shared" si="621"/>
        <v>0</v>
      </c>
      <c r="AW190" s="531"/>
      <c r="AX190" s="196" t="s">
        <v>54</v>
      </c>
      <c r="AY190" s="3">
        <f t="shared" ref="AY190:BJ190" si="663">AY14+AY126</f>
        <v>0</v>
      </c>
      <c r="AZ190" s="3">
        <f t="shared" si="663"/>
        <v>0</v>
      </c>
      <c r="BA190" s="3">
        <f t="shared" si="663"/>
        <v>0</v>
      </c>
      <c r="BB190" s="3">
        <f t="shared" si="663"/>
        <v>0</v>
      </c>
      <c r="BC190" s="3">
        <f t="shared" si="663"/>
        <v>0</v>
      </c>
      <c r="BD190" s="3">
        <f t="shared" si="663"/>
        <v>0</v>
      </c>
      <c r="BE190" s="3">
        <f t="shared" si="663"/>
        <v>0</v>
      </c>
      <c r="BF190" s="3">
        <f t="shared" si="663"/>
        <v>0</v>
      </c>
      <c r="BG190" s="3">
        <f t="shared" si="663"/>
        <v>0</v>
      </c>
      <c r="BH190" s="3">
        <f t="shared" si="663"/>
        <v>0</v>
      </c>
      <c r="BI190" s="3">
        <f t="shared" si="663"/>
        <v>0</v>
      </c>
      <c r="BJ190" s="95">
        <f t="shared" si="663"/>
        <v>0</v>
      </c>
      <c r="BK190" s="70">
        <f t="shared" si="623"/>
        <v>0</v>
      </c>
    </row>
    <row r="191" spans="1:64" x14ac:dyDescent="0.25">
      <c r="A191" s="531"/>
      <c r="B191" s="196" t="s">
        <v>53</v>
      </c>
      <c r="C191" s="3">
        <f t="shared" ref="C191:N191" si="664">C15+C127</f>
        <v>0</v>
      </c>
      <c r="D191" s="3">
        <f t="shared" si="664"/>
        <v>0</v>
      </c>
      <c r="E191" s="3">
        <f t="shared" si="664"/>
        <v>0</v>
      </c>
      <c r="F191" s="3">
        <f t="shared" si="664"/>
        <v>0</v>
      </c>
      <c r="G191" s="3">
        <f t="shared" si="664"/>
        <v>0</v>
      </c>
      <c r="H191" s="3">
        <f t="shared" si="664"/>
        <v>0</v>
      </c>
      <c r="I191" s="3">
        <f t="shared" si="664"/>
        <v>0</v>
      </c>
      <c r="J191" s="3">
        <f t="shared" si="664"/>
        <v>0</v>
      </c>
      <c r="K191" s="3">
        <f t="shared" si="664"/>
        <v>0</v>
      </c>
      <c r="L191" s="3">
        <f t="shared" si="664"/>
        <v>0</v>
      </c>
      <c r="M191" s="3">
        <f t="shared" si="664"/>
        <v>0</v>
      </c>
      <c r="N191" s="95">
        <f t="shared" si="664"/>
        <v>0</v>
      </c>
      <c r="O191" s="70">
        <f t="shared" si="617"/>
        <v>0</v>
      </c>
      <c r="Q191" s="531"/>
      <c r="R191" s="196" t="s">
        <v>53</v>
      </c>
      <c r="S191" s="3">
        <f t="shared" ref="S191:AD191" si="665">S15+S127</f>
        <v>0</v>
      </c>
      <c r="T191" s="3">
        <f t="shared" si="665"/>
        <v>0</v>
      </c>
      <c r="U191" s="3">
        <f t="shared" si="665"/>
        <v>0</v>
      </c>
      <c r="V191" s="3">
        <f t="shared" si="665"/>
        <v>0</v>
      </c>
      <c r="W191" s="3">
        <f t="shared" si="665"/>
        <v>0</v>
      </c>
      <c r="X191" s="3">
        <f t="shared" si="665"/>
        <v>0</v>
      </c>
      <c r="Y191" s="3">
        <f t="shared" si="665"/>
        <v>0</v>
      </c>
      <c r="Z191" s="3">
        <f t="shared" si="665"/>
        <v>0</v>
      </c>
      <c r="AA191" s="3">
        <f t="shared" si="665"/>
        <v>0</v>
      </c>
      <c r="AB191" s="3">
        <f t="shared" si="665"/>
        <v>0</v>
      </c>
      <c r="AC191" s="3">
        <f t="shared" si="665"/>
        <v>0</v>
      </c>
      <c r="AD191" s="95">
        <f t="shared" si="665"/>
        <v>0</v>
      </c>
      <c r="AE191" s="70">
        <f t="shared" si="619"/>
        <v>0</v>
      </c>
      <c r="AG191" s="531"/>
      <c r="AH191" s="196" t="s">
        <v>53</v>
      </c>
      <c r="AI191" s="3">
        <f t="shared" ref="AI191:AT191" si="666">AI15+AI127</f>
        <v>0</v>
      </c>
      <c r="AJ191" s="3">
        <f t="shared" si="666"/>
        <v>0</v>
      </c>
      <c r="AK191" s="3">
        <f t="shared" si="666"/>
        <v>0</v>
      </c>
      <c r="AL191" s="3">
        <f t="shared" si="666"/>
        <v>0</v>
      </c>
      <c r="AM191" s="3">
        <f t="shared" si="666"/>
        <v>0</v>
      </c>
      <c r="AN191" s="3">
        <f t="shared" si="666"/>
        <v>0</v>
      </c>
      <c r="AO191" s="3">
        <f t="shared" si="666"/>
        <v>0</v>
      </c>
      <c r="AP191" s="3">
        <f t="shared" si="666"/>
        <v>0</v>
      </c>
      <c r="AQ191" s="3">
        <f t="shared" si="666"/>
        <v>0</v>
      </c>
      <c r="AR191" s="3">
        <f t="shared" si="666"/>
        <v>0</v>
      </c>
      <c r="AS191" s="3">
        <f t="shared" si="666"/>
        <v>0</v>
      </c>
      <c r="AT191" s="95">
        <f t="shared" si="666"/>
        <v>0</v>
      </c>
      <c r="AU191" s="70">
        <f t="shared" si="621"/>
        <v>0</v>
      </c>
      <c r="AW191" s="531"/>
      <c r="AX191" s="196" t="s">
        <v>53</v>
      </c>
      <c r="AY191" s="3">
        <f t="shared" ref="AY191:BJ191" si="667">AY15+AY127</f>
        <v>0</v>
      </c>
      <c r="AZ191" s="3">
        <f t="shared" si="667"/>
        <v>0</v>
      </c>
      <c r="BA191" s="3">
        <f t="shared" si="667"/>
        <v>0</v>
      </c>
      <c r="BB191" s="3">
        <f t="shared" si="667"/>
        <v>0</v>
      </c>
      <c r="BC191" s="3">
        <f t="shared" si="667"/>
        <v>0</v>
      </c>
      <c r="BD191" s="3">
        <f t="shared" si="667"/>
        <v>0</v>
      </c>
      <c r="BE191" s="3">
        <f t="shared" si="667"/>
        <v>0</v>
      </c>
      <c r="BF191" s="3">
        <f t="shared" si="667"/>
        <v>0</v>
      </c>
      <c r="BG191" s="3">
        <f t="shared" si="667"/>
        <v>0</v>
      </c>
      <c r="BH191" s="3">
        <f t="shared" si="667"/>
        <v>0</v>
      </c>
      <c r="BI191" s="3">
        <f t="shared" si="667"/>
        <v>0</v>
      </c>
      <c r="BJ191" s="95">
        <f t="shared" si="667"/>
        <v>0</v>
      </c>
      <c r="BK191" s="70">
        <f t="shared" si="623"/>
        <v>0</v>
      </c>
    </row>
    <row r="192" spans="1:64" ht="15.75" thickBot="1" x14ac:dyDescent="0.3">
      <c r="A192" s="532"/>
      <c r="B192" s="196" t="s">
        <v>52</v>
      </c>
      <c r="C192" s="3">
        <f t="shared" ref="C192:N192" si="668">C16+C128</f>
        <v>0</v>
      </c>
      <c r="D192" s="3">
        <f t="shared" si="668"/>
        <v>0</v>
      </c>
      <c r="E192" s="3">
        <f t="shared" si="668"/>
        <v>0</v>
      </c>
      <c r="F192" s="3">
        <f t="shared" si="668"/>
        <v>0</v>
      </c>
      <c r="G192" s="3">
        <f t="shared" si="668"/>
        <v>0</v>
      </c>
      <c r="H192" s="3">
        <f t="shared" si="668"/>
        <v>0</v>
      </c>
      <c r="I192" s="3">
        <f t="shared" si="668"/>
        <v>0</v>
      </c>
      <c r="J192" s="3">
        <f t="shared" si="668"/>
        <v>0</v>
      </c>
      <c r="K192" s="3">
        <f t="shared" si="668"/>
        <v>0</v>
      </c>
      <c r="L192" s="3">
        <f t="shared" si="668"/>
        <v>0</v>
      </c>
      <c r="M192" s="3">
        <f t="shared" si="668"/>
        <v>0</v>
      </c>
      <c r="N192" s="95">
        <f t="shared" si="668"/>
        <v>0</v>
      </c>
      <c r="O192" s="70">
        <f t="shared" si="617"/>
        <v>0</v>
      </c>
      <c r="P192" s="317" t="s">
        <v>162</v>
      </c>
      <c r="Q192" s="532"/>
      <c r="R192" s="196" t="s">
        <v>52</v>
      </c>
      <c r="S192" s="3">
        <f t="shared" ref="S192:AD192" si="669">S16+S128</f>
        <v>0</v>
      </c>
      <c r="T192" s="3">
        <f t="shared" si="669"/>
        <v>0</v>
      </c>
      <c r="U192" s="3">
        <f t="shared" si="669"/>
        <v>0</v>
      </c>
      <c r="V192" s="3">
        <f t="shared" si="669"/>
        <v>0</v>
      </c>
      <c r="W192" s="3">
        <f t="shared" si="669"/>
        <v>0</v>
      </c>
      <c r="X192" s="3">
        <f t="shared" si="669"/>
        <v>0</v>
      </c>
      <c r="Y192" s="3">
        <f t="shared" si="669"/>
        <v>0</v>
      </c>
      <c r="Z192" s="3">
        <f t="shared" si="669"/>
        <v>0</v>
      </c>
      <c r="AA192" s="3">
        <f t="shared" si="669"/>
        <v>0</v>
      </c>
      <c r="AB192" s="3">
        <f t="shared" si="669"/>
        <v>0</v>
      </c>
      <c r="AC192" s="3">
        <f t="shared" si="669"/>
        <v>0</v>
      </c>
      <c r="AD192" s="95">
        <f t="shared" si="669"/>
        <v>0</v>
      </c>
      <c r="AE192" s="70">
        <f t="shared" si="619"/>
        <v>0</v>
      </c>
      <c r="AF192" s="317" t="s">
        <v>162</v>
      </c>
      <c r="AG192" s="532"/>
      <c r="AH192" s="196" t="s">
        <v>52</v>
      </c>
      <c r="AI192" s="3">
        <f t="shared" ref="AI192:AT192" si="670">AI16+AI128</f>
        <v>0</v>
      </c>
      <c r="AJ192" s="3">
        <f t="shared" si="670"/>
        <v>0</v>
      </c>
      <c r="AK192" s="3">
        <f t="shared" si="670"/>
        <v>0</v>
      </c>
      <c r="AL192" s="3">
        <f t="shared" si="670"/>
        <v>0</v>
      </c>
      <c r="AM192" s="3">
        <f t="shared" si="670"/>
        <v>0</v>
      </c>
      <c r="AN192" s="3">
        <f t="shared" si="670"/>
        <v>0</v>
      </c>
      <c r="AO192" s="3">
        <f t="shared" si="670"/>
        <v>0</v>
      </c>
      <c r="AP192" s="3">
        <f t="shared" si="670"/>
        <v>0</v>
      </c>
      <c r="AQ192" s="3">
        <f t="shared" si="670"/>
        <v>0</v>
      </c>
      <c r="AR192" s="3">
        <f t="shared" si="670"/>
        <v>0</v>
      </c>
      <c r="AS192" s="3">
        <f t="shared" si="670"/>
        <v>0</v>
      </c>
      <c r="AT192" s="95">
        <f t="shared" si="670"/>
        <v>0</v>
      </c>
      <c r="AU192" s="70">
        <f t="shared" si="621"/>
        <v>0</v>
      </c>
      <c r="AV192" s="317" t="s">
        <v>162</v>
      </c>
      <c r="AW192" s="532"/>
      <c r="AX192" s="196" t="s">
        <v>52</v>
      </c>
      <c r="AY192" s="3">
        <f t="shared" ref="AY192:BJ192" si="671">AY16+AY128</f>
        <v>0</v>
      </c>
      <c r="AZ192" s="3">
        <f t="shared" si="671"/>
        <v>0</v>
      </c>
      <c r="BA192" s="3">
        <f t="shared" si="671"/>
        <v>0</v>
      </c>
      <c r="BB192" s="3">
        <f t="shared" si="671"/>
        <v>0</v>
      </c>
      <c r="BC192" s="3">
        <f t="shared" si="671"/>
        <v>0</v>
      </c>
      <c r="BD192" s="3">
        <f t="shared" si="671"/>
        <v>0</v>
      </c>
      <c r="BE192" s="3">
        <f t="shared" si="671"/>
        <v>0</v>
      </c>
      <c r="BF192" s="3">
        <f t="shared" si="671"/>
        <v>0</v>
      </c>
      <c r="BG192" s="3">
        <f t="shared" si="671"/>
        <v>0</v>
      </c>
      <c r="BH192" s="3">
        <f t="shared" si="671"/>
        <v>0</v>
      </c>
      <c r="BI192" s="3">
        <f t="shared" si="671"/>
        <v>0</v>
      </c>
      <c r="BJ192" s="95">
        <f t="shared" si="671"/>
        <v>0</v>
      </c>
      <c r="BK192" s="70">
        <f t="shared" si="623"/>
        <v>0</v>
      </c>
      <c r="BL192" s="317" t="s">
        <v>162</v>
      </c>
    </row>
    <row r="193" spans="1:64" ht="15.75" thickBot="1" x14ac:dyDescent="0.3">
      <c r="B193" s="197" t="s">
        <v>43</v>
      </c>
      <c r="C193" s="189">
        <f>SUM(C180:C192)</f>
        <v>54712.294860839844</v>
      </c>
      <c r="D193" s="189">
        <f t="shared" ref="D193" si="672">SUM(D180:D192)</f>
        <v>0</v>
      </c>
      <c r="E193" s="189">
        <f t="shared" ref="E193" si="673">SUM(E180:E192)</f>
        <v>0</v>
      </c>
      <c r="F193" s="189">
        <f t="shared" ref="F193" si="674">SUM(F180:F192)</f>
        <v>26074.294846599994</v>
      </c>
      <c r="G193" s="189">
        <f t="shared" ref="G193" si="675">SUM(G180:G192)</f>
        <v>42531.717227999994</v>
      </c>
      <c r="H193" s="189">
        <f t="shared" ref="H193" si="676">SUM(H180:H192)</f>
        <v>153711.09054182831</v>
      </c>
      <c r="I193" s="189">
        <f t="shared" ref="I193" si="677">SUM(I180:I192)</f>
        <v>240184.2077255249</v>
      </c>
      <c r="J193" s="189">
        <f t="shared" ref="J193" si="678">SUM(J180:J192)</f>
        <v>6761.0068969726563</v>
      </c>
      <c r="K193" s="189">
        <f t="shared" ref="K193" si="679">SUM(K180:K192)</f>
        <v>83574.439106016594</v>
      </c>
      <c r="L193" s="189">
        <f t="shared" ref="L193" si="680">SUM(L180:L192)</f>
        <v>22518.040325937498</v>
      </c>
      <c r="M193" s="189">
        <f t="shared" ref="M193" si="681">SUM(M180:M192)</f>
        <v>0</v>
      </c>
      <c r="N193" s="373">
        <f t="shared" ref="N193" si="682">SUM(N180:N192)</f>
        <v>56794.503662109375</v>
      </c>
      <c r="O193" s="73">
        <f t="shared" si="617"/>
        <v>686861.59519382904</v>
      </c>
      <c r="P193" s="316">
        <f>SUM(C4:N16,C116:N128)</f>
        <v>686861.59519382915</v>
      </c>
      <c r="Q193" s="74"/>
      <c r="R193" s="197" t="s">
        <v>43</v>
      </c>
      <c r="S193" s="189">
        <f>SUM(S180:S192)</f>
        <v>120522.28956604004</v>
      </c>
      <c r="T193" s="189">
        <f t="shared" ref="T193" si="683">SUM(T180:T192)</f>
        <v>132479.43676757813</v>
      </c>
      <c r="U193" s="189">
        <f t="shared" ref="U193" si="684">SUM(U180:U192)</f>
        <v>375.989990234375</v>
      </c>
      <c r="V193" s="189">
        <f t="shared" ref="V193" si="685">SUM(V180:V192)</f>
        <v>0</v>
      </c>
      <c r="W193" s="189">
        <f t="shared" ref="W193" si="686">SUM(W180:W192)</f>
        <v>0</v>
      </c>
      <c r="X193" s="189">
        <f t="shared" ref="X193" si="687">SUM(X180:X192)</f>
        <v>213934.14099121094</v>
      </c>
      <c r="Y193" s="189">
        <f t="shared" ref="Y193" si="688">SUM(Y180:Y192)</f>
        <v>45787.612590720011</v>
      </c>
      <c r="Z193" s="189">
        <f t="shared" ref="Z193" si="689">SUM(Z180:Z192)</f>
        <v>0</v>
      </c>
      <c r="AA193" s="189">
        <f t="shared" ref="AA193" si="690">SUM(AA180:AA192)</f>
        <v>73890.650433599978</v>
      </c>
      <c r="AB193" s="189">
        <f t="shared" ref="AB193" si="691">SUM(AB180:AB192)</f>
        <v>107550.44800499998</v>
      </c>
      <c r="AC193" s="189">
        <f t="shared" ref="AC193" si="692">SUM(AC180:AC192)</f>
        <v>0</v>
      </c>
      <c r="AD193" s="373">
        <f t="shared" ref="AD193" si="693">SUM(AD180:AD192)</f>
        <v>0</v>
      </c>
      <c r="AE193" s="73">
        <f t="shared" si="619"/>
        <v>694540.5683443835</v>
      </c>
      <c r="AF193" s="316">
        <f>SUM(S4:AD16,S116:AD128)</f>
        <v>694540.5683443835</v>
      </c>
      <c r="AG193" s="74"/>
      <c r="AH193" s="197" t="s">
        <v>43</v>
      </c>
      <c r="AI193" s="189">
        <f>SUM(AI180:AI192)</f>
        <v>0</v>
      </c>
      <c r="AJ193" s="189">
        <f t="shared" ref="AJ193" si="694">SUM(AJ180:AJ192)</f>
        <v>0</v>
      </c>
      <c r="AK193" s="189">
        <f t="shared" ref="AK193" si="695">SUM(AK180:AK192)</f>
        <v>0</v>
      </c>
      <c r="AL193" s="189">
        <f t="shared" ref="AL193" si="696">SUM(AL180:AL192)</f>
        <v>0</v>
      </c>
      <c r="AM193" s="189">
        <f t="shared" ref="AM193" si="697">SUM(AM180:AM192)</f>
        <v>0</v>
      </c>
      <c r="AN193" s="189">
        <f t="shared" ref="AN193" si="698">SUM(AN180:AN192)</f>
        <v>0</v>
      </c>
      <c r="AO193" s="189">
        <f t="shared" ref="AO193" si="699">SUM(AO180:AO192)</f>
        <v>0</v>
      </c>
      <c r="AP193" s="189">
        <f t="shared" ref="AP193" si="700">SUM(AP180:AP192)</f>
        <v>0</v>
      </c>
      <c r="AQ193" s="189">
        <f t="shared" ref="AQ193" si="701">SUM(AQ180:AQ192)</f>
        <v>0</v>
      </c>
      <c r="AR193" s="189">
        <f t="shared" ref="AR193" si="702">SUM(AR180:AR192)</f>
        <v>0</v>
      </c>
      <c r="AS193" s="189">
        <f t="shared" ref="AS193" si="703">SUM(AS180:AS192)</f>
        <v>0</v>
      </c>
      <c r="AT193" s="373">
        <f t="shared" ref="AT193" si="704">SUM(AT180:AT192)</f>
        <v>0</v>
      </c>
      <c r="AU193" s="73">
        <f t="shared" si="621"/>
        <v>0</v>
      </c>
      <c r="AV193" s="316">
        <f>SUM(AI4:AT16,AI116:AT128)</f>
        <v>0</v>
      </c>
      <c r="AW193" s="74"/>
      <c r="AX193" s="197" t="s">
        <v>43</v>
      </c>
      <c r="AY193" s="189">
        <f>SUM(AY180:AY192)</f>
        <v>0</v>
      </c>
      <c r="AZ193" s="189">
        <f t="shared" ref="AZ193" si="705">SUM(AZ180:AZ192)</f>
        <v>0</v>
      </c>
      <c r="BA193" s="189">
        <f t="shared" ref="BA193" si="706">SUM(BA180:BA192)</f>
        <v>0</v>
      </c>
      <c r="BB193" s="189">
        <f t="shared" ref="BB193" si="707">SUM(BB180:BB192)</f>
        <v>0</v>
      </c>
      <c r="BC193" s="189">
        <f t="shared" ref="BC193" si="708">SUM(BC180:BC192)</f>
        <v>0</v>
      </c>
      <c r="BD193" s="189">
        <f t="shared" ref="BD193" si="709">SUM(BD180:BD192)</f>
        <v>0</v>
      </c>
      <c r="BE193" s="189">
        <f t="shared" ref="BE193" si="710">SUM(BE180:BE192)</f>
        <v>0</v>
      </c>
      <c r="BF193" s="189">
        <f t="shared" ref="BF193" si="711">SUM(BF180:BF192)</f>
        <v>0</v>
      </c>
      <c r="BG193" s="189">
        <f t="shared" ref="BG193" si="712">SUM(BG180:BG192)</f>
        <v>0</v>
      </c>
      <c r="BH193" s="189">
        <f t="shared" ref="BH193" si="713">SUM(BH180:BH192)</f>
        <v>0</v>
      </c>
      <c r="BI193" s="189">
        <f t="shared" ref="BI193" si="714">SUM(BI180:BI192)</f>
        <v>0</v>
      </c>
      <c r="BJ193" s="373">
        <f t="shared" ref="BJ193" si="715">SUM(BJ180:BJ192)</f>
        <v>0</v>
      </c>
      <c r="BK193" s="73">
        <f t="shared" si="623"/>
        <v>0</v>
      </c>
      <c r="BL193" s="316">
        <f>SUM(AY4:BJ16,AY116:BJ128)</f>
        <v>0</v>
      </c>
    </row>
    <row r="194" spans="1:64" ht="15.75" thickBot="1" x14ac:dyDescent="0.3">
      <c r="M194" s="548" t="s">
        <v>148</v>
      </c>
      <c r="N194" s="549"/>
      <c r="O194" s="126">
        <f>O177+O193+O113</f>
        <v>33200085.784722567</v>
      </c>
      <c r="P194" s="316">
        <f>P177+P193+P113</f>
        <v>33200085.78472257</v>
      </c>
      <c r="AC194" s="548" t="s">
        <v>149</v>
      </c>
      <c r="AD194" s="549"/>
      <c r="AE194" s="126">
        <f>AE177+AE193+AE113</f>
        <v>119270119.31186354</v>
      </c>
      <c r="AF194" s="316">
        <f>AF177+AF193+AF113</f>
        <v>119270119.31186351</v>
      </c>
      <c r="AS194" s="548" t="s">
        <v>150</v>
      </c>
      <c r="AT194" s="549"/>
      <c r="AU194" s="126">
        <f>AU177+AU193+AU113</f>
        <v>22996834.483091611</v>
      </c>
      <c r="AV194" s="316">
        <f>AV177+AV193+AV113</f>
        <v>22996834.483091611</v>
      </c>
      <c r="BI194" s="548" t="s">
        <v>151</v>
      </c>
      <c r="BJ194" s="549"/>
      <c r="BK194" s="126">
        <f>BK177+BK193+BK113</f>
        <v>2502672.7695711832</v>
      </c>
      <c r="BL194" s="316">
        <f>BL177+BL193+BL113</f>
        <v>2502672.7695711832</v>
      </c>
    </row>
    <row r="197" spans="1:64" s="263" customFormat="1" x14ac:dyDescent="0.25">
      <c r="A197" s="268"/>
      <c r="B197" s="263" t="s">
        <v>64</v>
      </c>
      <c r="C197" s="264">
        <f>C164+C180+C100</f>
        <v>0</v>
      </c>
      <c r="D197" s="264">
        <f t="shared" ref="D197:O197" si="716">D164+D180+D100</f>
        <v>0</v>
      </c>
      <c r="E197" s="264">
        <f t="shared" si="716"/>
        <v>0</v>
      </c>
      <c r="F197" s="264">
        <f t="shared" si="716"/>
        <v>0</v>
      </c>
      <c r="G197" s="264">
        <f t="shared" si="716"/>
        <v>0</v>
      </c>
      <c r="H197" s="264">
        <f t="shared" si="716"/>
        <v>0</v>
      </c>
      <c r="I197" s="264">
        <f t="shared" si="716"/>
        <v>0</v>
      </c>
      <c r="J197" s="264">
        <f t="shared" si="716"/>
        <v>0</v>
      </c>
      <c r="K197" s="264">
        <f t="shared" si="716"/>
        <v>0</v>
      </c>
      <c r="L197" s="264">
        <f t="shared" si="716"/>
        <v>0</v>
      </c>
      <c r="M197" s="264">
        <f t="shared" si="716"/>
        <v>0</v>
      </c>
      <c r="N197" s="264">
        <f t="shared" si="716"/>
        <v>0</v>
      </c>
      <c r="O197" s="264">
        <f t="shared" si="716"/>
        <v>0</v>
      </c>
      <c r="R197" s="263" t="s">
        <v>64</v>
      </c>
      <c r="S197" s="264">
        <f>S164+S180+S100</f>
        <v>0</v>
      </c>
      <c r="T197" s="264">
        <f t="shared" ref="T197:AE197" si="717">T164+T180+T100</f>
        <v>137064.76625169013</v>
      </c>
      <c r="U197" s="264">
        <f t="shared" si="717"/>
        <v>247219.82687956162</v>
      </c>
      <c r="V197" s="264">
        <f t="shared" si="717"/>
        <v>1549059.7708141962</v>
      </c>
      <c r="W197" s="264">
        <f t="shared" si="717"/>
        <v>0</v>
      </c>
      <c r="X197" s="264">
        <f t="shared" si="717"/>
        <v>26290.778324885781</v>
      </c>
      <c r="Y197" s="264">
        <f t="shared" si="717"/>
        <v>0</v>
      </c>
      <c r="Z197" s="264">
        <f t="shared" si="717"/>
        <v>165172.88568599994</v>
      </c>
      <c r="AA197" s="264">
        <f t="shared" si="717"/>
        <v>0</v>
      </c>
      <c r="AB197" s="264">
        <f t="shared" si="717"/>
        <v>112538.78254255316</v>
      </c>
      <c r="AC197" s="264">
        <f t="shared" si="717"/>
        <v>0</v>
      </c>
      <c r="AD197" s="264">
        <f t="shared" si="717"/>
        <v>356466.48841190187</v>
      </c>
      <c r="AE197" s="264">
        <f t="shared" si="717"/>
        <v>2593813.2989107887</v>
      </c>
      <c r="AH197" s="263" t="s">
        <v>64</v>
      </c>
      <c r="AI197" s="264">
        <f>AI164+AI180+AI100</f>
        <v>0</v>
      </c>
      <c r="AJ197" s="264">
        <f t="shared" ref="AJ197:AU197" si="718">AJ164+AJ180+AJ100</f>
        <v>0</v>
      </c>
      <c r="AK197" s="264">
        <f t="shared" si="718"/>
        <v>0</v>
      </c>
      <c r="AL197" s="264">
        <f t="shared" si="718"/>
        <v>0</v>
      </c>
      <c r="AM197" s="264">
        <f t="shared" si="718"/>
        <v>0</v>
      </c>
      <c r="AN197" s="264">
        <f t="shared" si="718"/>
        <v>220648.68777018442</v>
      </c>
      <c r="AO197" s="264">
        <f t="shared" si="718"/>
        <v>12419.490659138768</v>
      </c>
      <c r="AP197" s="264">
        <f t="shared" si="718"/>
        <v>0</v>
      </c>
      <c r="AQ197" s="264">
        <f t="shared" si="718"/>
        <v>0</v>
      </c>
      <c r="AR197" s="264">
        <f t="shared" si="718"/>
        <v>0</v>
      </c>
      <c r="AS197" s="264">
        <f t="shared" si="718"/>
        <v>0</v>
      </c>
      <c r="AT197" s="264">
        <f t="shared" si="718"/>
        <v>498130.7840463749</v>
      </c>
      <c r="AU197" s="264">
        <f t="shared" si="718"/>
        <v>731198.96247569809</v>
      </c>
      <c r="AX197" s="263" t="s">
        <v>64</v>
      </c>
      <c r="AY197" s="264">
        <f>AY164+AY180+AY100</f>
        <v>0</v>
      </c>
      <c r="AZ197" s="264">
        <f t="shared" ref="AZ197:BK197" si="719">AZ164+AZ180+AZ100</f>
        <v>0</v>
      </c>
      <c r="BA197" s="264">
        <f t="shared" si="719"/>
        <v>274836.97106008092</v>
      </c>
      <c r="BB197" s="264">
        <f t="shared" si="719"/>
        <v>0</v>
      </c>
      <c r="BC197" s="264">
        <f t="shared" si="719"/>
        <v>0</v>
      </c>
      <c r="BD197" s="264">
        <f t="shared" si="719"/>
        <v>0</v>
      </c>
      <c r="BE197" s="264">
        <f t="shared" si="719"/>
        <v>0</v>
      </c>
      <c r="BF197" s="264">
        <f t="shared" si="719"/>
        <v>0</v>
      </c>
      <c r="BG197" s="264">
        <f t="shared" si="719"/>
        <v>0</v>
      </c>
      <c r="BH197" s="264">
        <f t="shared" si="719"/>
        <v>475655.94991414493</v>
      </c>
      <c r="BI197" s="264">
        <f t="shared" si="719"/>
        <v>0</v>
      </c>
      <c r="BJ197" s="264">
        <f t="shared" si="719"/>
        <v>0</v>
      </c>
      <c r="BK197" s="264">
        <f t="shared" si="719"/>
        <v>750492.92097422585</v>
      </c>
    </row>
    <row r="198" spans="1:64" s="263" customFormat="1" x14ac:dyDescent="0.25">
      <c r="A198" s="268"/>
      <c r="B198" s="263" t="s">
        <v>63</v>
      </c>
      <c r="C198" s="264">
        <f t="shared" ref="C198:O209" si="720">C165+C181+C101</f>
        <v>0</v>
      </c>
      <c r="D198" s="264">
        <f t="shared" si="720"/>
        <v>0</v>
      </c>
      <c r="E198" s="264">
        <f t="shared" si="720"/>
        <v>0</v>
      </c>
      <c r="F198" s="264">
        <f t="shared" si="720"/>
        <v>0</v>
      </c>
      <c r="G198" s="264">
        <f t="shared" si="720"/>
        <v>0</v>
      </c>
      <c r="H198" s="264">
        <f t="shared" si="720"/>
        <v>0</v>
      </c>
      <c r="I198" s="264">
        <f t="shared" si="720"/>
        <v>0</v>
      </c>
      <c r="J198" s="264">
        <f t="shared" si="720"/>
        <v>0</v>
      </c>
      <c r="K198" s="264">
        <f t="shared" si="720"/>
        <v>0</v>
      </c>
      <c r="L198" s="264">
        <f t="shared" si="720"/>
        <v>11270.532760620117</v>
      </c>
      <c r="M198" s="264">
        <f t="shared" si="720"/>
        <v>0</v>
      </c>
      <c r="N198" s="264">
        <f t="shared" si="720"/>
        <v>7995.0102268020946</v>
      </c>
      <c r="O198" s="264">
        <f t="shared" si="720"/>
        <v>19265.54298742221</v>
      </c>
      <c r="R198" s="263" t="s">
        <v>63</v>
      </c>
      <c r="S198" s="264">
        <f t="shared" ref="S198:AE198" si="721">S165+S181+S101</f>
        <v>0</v>
      </c>
      <c r="T198" s="264">
        <f t="shared" si="721"/>
        <v>0</v>
      </c>
      <c r="U198" s="264">
        <f t="shared" si="721"/>
        <v>375.989990234375</v>
      </c>
      <c r="V198" s="264">
        <f t="shared" si="721"/>
        <v>0</v>
      </c>
      <c r="W198" s="264">
        <f t="shared" si="721"/>
        <v>123110.44623029206</v>
      </c>
      <c r="X198" s="264">
        <f t="shared" si="721"/>
        <v>0</v>
      </c>
      <c r="Y198" s="264">
        <f t="shared" si="721"/>
        <v>0</v>
      </c>
      <c r="Z198" s="264">
        <f t="shared" si="721"/>
        <v>0</v>
      </c>
      <c r="AA198" s="264">
        <f t="shared" si="721"/>
        <v>0</v>
      </c>
      <c r="AB198" s="264">
        <f t="shared" si="721"/>
        <v>0</v>
      </c>
      <c r="AC198" s="264">
        <f t="shared" si="721"/>
        <v>0</v>
      </c>
      <c r="AD198" s="264">
        <f t="shared" si="721"/>
        <v>174556.75342155731</v>
      </c>
      <c r="AE198" s="264">
        <f t="shared" si="721"/>
        <v>298043.18964208371</v>
      </c>
      <c r="AH198" s="263" t="s">
        <v>63</v>
      </c>
      <c r="AI198" s="264">
        <f t="shared" ref="AI198:AU198" si="722">AI165+AI181+AI101</f>
        <v>0</v>
      </c>
      <c r="AJ198" s="264">
        <f t="shared" si="722"/>
        <v>0</v>
      </c>
      <c r="AK198" s="264">
        <f t="shared" si="722"/>
        <v>0</v>
      </c>
      <c r="AL198" s="264">
        <f t="shared" si="722"/>
        <v>0</v>
      </c>
      <c r="AM198" s="264">
        <f t="shared" si="722"/>
        <v>0</v>
      </c>
      <c r="AN198" s="264">
        <f t="shared" si="722"/>
        <v>0</v>
      </c>
      <c r="AO198" s="264">
        <f t="shared" si="722"/>
        <v>0</v>
      </c>
      <c r="AP198" s="264">
        <f t="shared" si="722"/>
        <v>0</v>
      </c>
      <c r="AQ198" s="264">
        <f t="shared" si="722"/>
        <v>0</v>
      </c>
      <c r="AR198" s="264">
        <f t="shared" si="722"/>
        <v>0</v>
      </c>
      <c r="AS198" s="264">
        <f t="shared" si="722"/>
        <v>0</v>
      </c>
      <c r="AT198" s="264">
        <f t="shared" si="722"/>
        <v>0</v>
      </c>
      <c r="AU198" s="264">
        <f t="shared" si="722"/>
        <v>0</v>
      </c>
      <c r="AX198" s="263" t="s">
        <v>63</v>
      </c>
      <c r="AY198" s="264">
        <f t="shared" ref="AY198:BK198" si="723">AY165+AY181+AY101</f>
        <v>0</v>
      </c>
      <c r="AZ198" s="264">
        <f t="shared" si="723"/>
        <v>0</v>
      </c>
      <c r="BA198" s="264">
        <f t="shared" si="723"/>
        <v>0</v>
      </c>
      <c r="BB198" s="264">
        <f t="shared" si="723"/>
        <v>0</v>
      </c>
      <c r="BC198" s="264">
        <f t="shared" si="723"/>
        <v>0</v>
      </c>
      <c r="BD198" s="264">
        <f t="shared" si="723"/>
        <v>0</v>
      </c>
      <c r="BE198" s="264">
        <f t="shared" si="723"/>
        <v>0</v>
      </c>
      <c r="BF198" s="264">
        <f t="shared" si="723"/>
        <v>0</v>
      </c>
      <c r="BG198" s="264">
        <f t="shared" si="723"/>
        <v>0</v>
      </c>
      <c r="BH198" s="264">
        <f t="shared" si="723"/>
        <v>0</v>
      </c>
      <c r="BI198" s="264">
        <f t="shared" si="723"/>
        <v>0</v>
      </c>
      <c r="BJ198" s="264">
        <f t="shared" si="723"/>
        <v>0</v>
      </c>
      <c r="BK198" s="264">
        <f t="shared" si="723"/>
        <v>0</v>
      </c>
    </row>
    <row r="199" spans="1:64" s="263" customFormat="1" x14ac:dyDescent="0.25">
      <c r="A199" s="268"/>
      <c r="B199" s="263" t="s">
        <v>62</v>
      </c>
      <c r="C199" s="264">
        <f t="shared" si="720"/>
        <v>0</v>
      </c>
      <c r="D199" s="264">
        <f t="shared" si="720"/>
        <v>0</v>
      </c>
      <c r="E199" s="264">
        <f t="shared" si="720"/>
        <v>0</v>
      </c>
      <c r="F199" s="264">
        <f t="shared" si="720"/>
        <v>0</v>
      </c>
      <c r="G199" s="264">
        <f t="shared" si="720"/>
        <v>0</v>
      </c>
      <c r="H199" s="264">
        <f t="shared" si="720"/>
        <v>0</v>
      </c>
      <c r="I199" s="264">
        <f t="shared" si="720"/>
        <v>0</v>
      </c>
      <c r="J199" s="264">
        <f t="shared" si="720"/>
        <v>0</v>
      </c>
      <c r="K199" s="264">
        <f t="shared" si="720"/>
        <v>0</v>
      </c>
      <c r="L199" s="264">
        <f t="shared" si="720"/>
        <v>0</v>
      </c>
      <c r="M199" s="264">
        <f t="shared" si="720"/>
        <v>0</v>
      </c>
      <c r="N199" s="264">
        <f t="shared" si="720"/>
        <v>0</v>
      </c>
      <c r="O199" s="264">
        <f t="shared" si="720"/>
        <v>0</v>
      </c>
      <c r="R199" s="263" t="s">
        <v>62</v>
      </c>
      <c r="S199" s="264">
        <f t="shared" ref="S199:AE199" si="724">S166+S182+S102</f>
        <v>0</v>
      </c>
      <c r="T199" s="264">
        <f t="shared" si="724"/>
        <v>0</v>
      </c>
      <c r="U199" s="264">
        <f t="shared" si="724"/>
        <v>0</v>
      </c>
      <c r="V199" s="264">
        <f t="shared" si="724"/>
        <v>0</v>
      </c>
      <c r="W199" s="264">
        <f t="shared" si="724"/>
        <v>0</v>
      </c>
      <c r="X199" s="264">
        <f t="shared" si="724"/>
        <v>6783.1993428386204</v>
      </c>
      <c r="Y199" s="264">
        <f t="shared" si="724"/>
        <v>0</v>
      </c>
      <c r="Z199" s="264">
        <f t="shared" si="724"/>
        <v>0</v>
      </c>
      <c r="AA199" s="264">
        <f t="shared" si="724"/>
        <v>0</v>
      </c>
      <c r="AB199" s="264">
        <f t="shared" si="724"/>
        <v>0</v>
      </c>
      <c r="AC199" s="264">
        <f t="shared" si="724"/>
        <v>0</v>
      </c>
      <c r="AD199" s="264">
        <f t="shared" si="724"/>
        <v>0</v>
      </c>
      <c r="AE199" s="264">
        <f t="shared" si="724"/>
        <v>6783.1993428386204</v>
      </c>
      <c r="AH199" s="263" t="s">
        <v>62</v>
      </c>
      <c r="AI199" s="264">
        <f t="shared" ref="AI199:AU199" si="725">AI166+AI182+AI102</f>
        <v>0</v>
      </c>
      <c r="AJ199" s="264">
        <f t="shared" si="725"/>
        <v>0</v>
      </c>
      <c r="AK199" s="264">
        <f t="shared" si="725"/>
        <v>0</v>
      </c>
      <c r="AL199" s="264">
        <f t="shared" si="725"/>
        <v>0</v>
      </c>
      <c r="AM199" s="264">
        <f t="shared" si="725"/>
        <v>0</v>
      </c>
      <c r="AN199" s="264">
        <f t="shared" si="725"/>
        <v>0</v>
      </c>
      <c r="AO199" s="264">
        <f t="shared" si="725"/>
        <v>0</v>
      </c>
      <c r="AP199" s="264">
        <f t="shared" si="725"/>
        <v>0</v>
      </c>
      <c r="AQ199" s="264">
        <f t="shared" si="725"/>
        <v>0</v>
      </c>
      <c r="AR199" s="264">
        <f t="shared" si="725"/>
        <v>0</v>
      </c>
      <c r="AS199" s="264">
        <f t="shared" si="725"/>
        <v>0</v>
      </c>
      <c r="AT199" s="264">
        <f t="shared" si="725"/>
        <v>0</v>
      </c>
      <c r="AU199" s="264">
        <f t="shared" si="725"/>
        <v>0</v>
      </c>
      <c r="AX199" s="263" t="s">
        <v>62</v>
      </c>
      <c r="AY199" s="264">
        <f t="shared" ref="AY199:BK199" si="726">AY166+AY182+AY102</f>
        <v>0</v>
      </c>
      <c r="AZ199" s="264">
        <f t="shared" si="726"/>
        <v>0</v>
      </c>
      <c r="BA199" s="264">
        <f t="shared" si="726"/>
        <v>0</v>
      </c>
      <c r="BB199" s="264">
        <f t="shared" si="726"/>
        <v>0</v>
      </c>
      <c r="BC199" s="264">
        <f t="shared" si="726"/>
        <v>0</v>
      </c>
      <c r="BD199" s="264">
        <f t="shared" si="726"/>
        <v>0</v>
      </c>
      <c r="BE199" s="264">
        <f t="shared" si="726"/>
        <v>0</v>
      </c>
      <c r="BF199" s="264">
        <f t="shared" si="726"/>
        <v>0</v>
      </c>
      <c r="BG199" s="264">
        <f t="shared" si="726"/>
        <v>0</v>
      </c>
      <c r="BH199" s="264">
        <f t="shared" si="726"/>
        <v>0</v>
      </c>
      <c r="BI199" s="264">
        <f t="shared" si="726"/>
        <v>0</v>
      </c>
      <c r="BJ199" s="264">
        <f t="shared" si="726"/>
        <v>0</v>
      </c>
      <c r="BK199" s="264">
        <f t="shared" si="726"/>
        <v>0</v>
      </c>
    </row>
    <row r="200" spans="1:64" s="263" customFormat="1" x14ac:dyDescent="0.25">
      <c r="A200" s="268"/>
      <c r="B200" s="263" t="s">
        <v>61</v>
      </c>
      <c r="C200" s="264">
        <f t="shared" si="720"/>
        <v>0</v>
      </c>
      <c r="D200" s="264">
        <f t="shared" si="720"/>
        <v>1908.3986644594615</v>
      </c>
      <c r="E200" s="264">
        <f t="shared" si="720"/>
        <v>37960.42860684749</v>
      </c>
      <c r="F200" s="264">
        <f t="shared" si="720"/>
        <v>79263.085909210538</v>
      </c>
      <c r="G200" s="264">
        <f t="shared" si="720"/>
        <v>48287.385409709124</v>
      </c>
      <c r="H200" s="264">
        <f t="shared" si="720"/>
        <v>49923.56737557704</v>
      </c>
      <c r="I200" s="264">
        <f t="shared" si="720"/>
        <v>43959.188628471093</v>
      </c>
      <c r="J200" s="264">
        <f t="shared" si="720"/>
        <v>28009.673501645397</v>
      </c>
      <c r="K200" s="264">
        <f t="shared" si="720"/>
        <v>22068.074211435069</v>
      </c>
      <c r="L200" s="264">
        <f t="shared" si="720"/>
        <v>148875.08129953645</v>
      </c>
      <c r="M200" s="264">
        <f t="shared" si="720"/>
        <v>12850.053076207805</v>
      </c>
      <c r="N200" s="264">
        <f t="shared" si="720"/>
        <v>156109.62802565075</v>
      </c>
      <c r="O200" s="264">
        <f t="shared" si="720"/>
        <v>629214.56470875023</v>
      </c>
      <c r="R200" s="263" t="s">
        <v>61</v>
      </c>
      <c r="S200" s="264">
        <f t="shared" ref="S200:AE200" si="727">S167+S183+S103</f>
        <v>0</v>
      </c>
      <c r="T200" s="264">
        <f t="shared" si="727"/>
        <v>92151.104476090579</v>
      </c>
      <c r="U200" s="264">
        <f t="shared" si="727"/>
        <v>386710.58866500895</v>
      </c>
      <c r="V200" s="264">
        <f t="shared" si="727"/>
        <v>642138.8005374982</v>
      </c>
      <c r="W200" s="264">
        <f t="shared" si="727"/>
        <v>419230.17396475532</v>
      </c>
      <c r="X200" s="264">
        <f t="shared" si="727"/>
        <v>762215.35617014021</v>
      </c>
      <c r="Y200" s="264">
        <f t="shared" si="727"/>
        <v>1471684.1011894206</v>
      </c>
      <c r="Z200" s="264">
        <f t="shared" si="727"/>
        <v>233023.29729631642</v>
      </c>
      <c r="AA200" s="264">
        <f t="shared" si="727"/>
        <v>386398.68157149851</v>
      </c>
      <c r="AB200" s="264">
        <f t="shared" si="727"/>
        <v>306047.41340730659</v>
      </c>
      <c r="AC200" s="264">
        <f t="shared" si="727"/>
        <v>1046353.6014963752</v>
      </c>
      <c r="AD200" s="264">
        <f t="shared" si="727"/>
        <v>3600793.8632842377</v>
      </c>
      <c r="AE200" s="264">
        <f t="shared" si="727"/>
        <v>9346746.982058648</v>
      </c>
      <c r="AH200" s="263" t="s">
        <v>61</v>
      </c>
      <c r="AI200" s="264">
        <f t="shared" ref="AI200:AU200" si="728">AI167+AI183+AI103</f>
        <v>0</v>
      </c>
      <c r="AJ200" s="264">
        <f t="shared" si="728"/>
        <v>6025.1233696893223</v>
      </c>
      <c r="AK200" s="264">
        <f t="shared" si="728"/>
        <v>568937.08184022829</v>
      </c>
      <c r="AL200" s="264">
        <f t="shared" si="728"/>
        <v>107651.14880122288</v>
      </c>
      <c r="AM200" s="264">
        <f t="shared" si="728"/>
        <v>279270.77679753915</v>
      </c>
      <c r="AN200" s="264">
        <f t="shared" si="728"/>
        <v>130932.85319781485</v>
      </c>
      <c r="AO200" s="264">
        <f t="shared" si="728"/>
        <v>286494.6544372699</v>
      </c>
      <c r="AP200" s="264">
        <f t="shared" si="728"/>
        <v>138738.55808003366</v>
      </c>
      <c r="AQ200" s="264">
        <f t="shared" si="728"/>
        <v>62336.804651156606</v>
      </c>
      <c r="AR200" s="264">
        <f t="shared" si="728"/>
        <v>67383.620080424327</v>
      </c>
      <c r="AS200" s="264">
        <f t="shared" si="728"/>
        <v>465945.87528167444</v>
      </c>
      <c r="AT200" s="264">
        <f t="shared" si="728"/>
        <v>1664152.8337621351</v>
      </c>
      <c r="AU200" s="264">
        <f t="shared" si="728"/>
        <v>3777869.3302991884</v>
      </c>
      <c r="AX200" s="263" t="s">
        <v>61</v>
      </c>
      <c r="AY200" s="264">
        <f t="shared" ref="AY200:BK200" si="729">AY167+AY183+AY103</f>
        <v>0</v>
      </c>
      <c r="AZ200" s="264">
        <f t="shared" si="729"/>
        <v>0</v>
      </c>
      <c r="BA200" s="264">
        <f t="shared" si="729"/>
        <v>0</v>
      </c>
      <c r="BB200" s="264">
        <f t="shared" si="729"/>
        <v>0</v>
      </c>
      <c r="BC200" s="264">
        <f t="shared" si="729"/>
        <v>0</v>
      </c>
      <c r="BD200" s="264">
        <f t="shared" si="729"/>
        <v>96234.537991842881</v>
      </c>
      <c r="BE200" s="264">
        <f t="shared" si="729"/>
        <v>0</v>
      </c>
      <c r="BF200" s="264">
        <f t="shared" si="729"/>
        <v>0</v>
      </c>
      <c r="BG200" s="264">
        <f t="shared" si="729"/>
        <v>0</v>
      </c>
      <c r="BH200" s="264">
        <f t="shared" si="729"/>
        <v>367484.46702754195</v>
      </c>
      <c r="BI200" s="264">
        <f t="shared" si="729"/>
        <v>11512.402288188145</v>
      </c>
      <c r="BJ200" s="264">
        <f t="shared" si="729"/>
        <v>0</v>
      </c>
      <c r="BK200" s="264">
        <f t="shared" si="729"/>
        <v>475231.40730757301</v>
      </c>
    </row>
    <row r="201" spans="1:64" s="263" customFormat="1" x14ac:dyDescent="0.25">
      <c r="A201" s="268"/>
      <c r="B201" s="263" t="s">
        <v>60</v>
      </c>
      <c r="C201" s="264">
        <f t="shared" si="720"/>
        <v>0</v>
      </c>
      <c r="D201" s="264">
        <f t="shared" si="720"/>
        <v>0</v>
      </c>
      <c r="E201" s="264">
        <f t="shared" si="720"/>
        <v>0</v>
      </c>
      <c r="F201" s="264">
        <f t="shared" si="720"/>
        <v>0</v>
      </c>
      <c r="G201" s="264">
        <f t="shared" si="720"/>
        <v>0</v>
      </c>
      <c r="H201" s="264">
        <f t="shared" si="720"/>
        <v>0</v>
      </c>
      <c r="I201" s="264">
        <f t="shared" si="720"/>
        <v>188391.71756744385</v>
      </c>
      <c r="J201" s="264">
        <f t="shared" si="720"/>
        <v>59530.048583984375</v>
      </c>
      <c r="K201" s="264">
        <f t="shared" si="720"/>
        <v>30255.58268737793</v>
      </c>
      <c r="L201" s="264">
        <f t="shared" si="720"/>
        <v>0</v>
      </c>
      <c r="M201" s="264">
        <f t="shared" si="720"/>
        <v>27401.279418945313</v>
      </c>
      <c r="N201" s="264">
        <f t="shared" si="720"/>
        <v>12109.3017578125</v>
      </c>
      <c r="O201" s="264">
        <f t="shared" si="720"/>
        <v>317687.93001556396</v>
      </c>
      <c r="R201" s="263" t="s">
        <v>60</v>
      </c>
      <c r="S201" s="264">
        <f t="shared" ref="S201:AE201" si="730">S168+S184+S104</f>
        <v>23371.287811279297</v>
      </c>
      <c r="T201" s="264">
        <f t="shared" si="730"/>
        <v>20276.991081049815</v>
      </c>
      <c r="U201" s="264">
        <f t="shared" si="730"/>
        <v>0</v>
      </c>
      <c r="V201" s="264">
        <f t="shared" si="730"/>
        <v>0</v>
      </c>
      <c r="W201" s="264">
        <f t="shared" si="730"/>
        <v>0</v>
      </c>
      <c r="X201" s="264">
        <f t="shared" si="730"/>
        <v>0</v>
      </c>
      <c r="Y201" s="264">
        <f t="shared" si="730"/>
        <v>0</v>
      </c>
      <c r="Z201" s="264">
        <f t="shared" si="730"/>
        <v>0</v>
      </c>
      <c r="AA201" s="264">
        <f t="shared" si="730"/>
        <v>0</v>
      </c>
      <c r="AB201" s="264">
        <f t="shared" si="730"/>
        <v>0</v>
      </c>
      <c r="AC201" s="264">
        <f t="shared" si="730"/>
        <v>0</v>
      </c>
      <c r="AD201" s="264">
        <f t="shared" si="730"/>
        <v>0</v>
      </c>
      <c r="AE201" s="264">
        <f t="shared" si="730"/>
        <v>43648.278892329108</v>
      </c>
      <c r="AH201" s="263" t="s">
        <v>60</v>
      </c>
      <c r="AI201" s="264">
        <f t="shared" ref="AI201:AU201" si="731">AI168+AI184+AI104</f>
        <v>0</v>
      </c>
      <c r="AJ201" s="264">
        <f t="shared" si="731"/>
        <v>0</v>
      </c>
      <c r="AK201" s="264">
        <f t="shared" si="731"/>
        <v>0</v>
      </c>
      <c r="AL201" s="264">
        <f t="shared" si="731"/>
        <v>0</v>
      </c>
      <c r="AM201" s="264">
        <f t="shared" si="731"/>
        <v>0</v>
      </c>
      <c r="AN201" s="264">
        <f t="shared" si="731"/>
        <v>0</v>
      </c>
      <c r="AO201" s="264">
        <f t="shared" si="731"/>
        <v>0</v>
      </c>
      <c r="AP201" s="264">
        <f t="shared" si="731"/>
        <v>0</v>
      </c>
      <c r="AQ201" s="264">
        <f t="shared" si="731"/>
        <v>0</v>
      </c>
      <c r="AR201" s="264">
        <f t="shared" si="731"/>
        <v>0</v>
      </c>
      <c r="AS201" s="264">
        <f t="shared" si="731"/>
        <v>0</v>
      </c>
      <c r="AT201" s="264">
        <f t="shared" si="731"/>
        <v>0</v>
      </c>
      <c r="AU201" s="264">
        <f t="shared" si="731"/>
        <v>0</v>
      </c>
      <c r="AX201" s="263" t="s">
        <v>60</v>
      </c>
      <c r="AY201" s="264">
        <f t="shared" ref="AY201:BK201" si="732">AY168+AY184+AY104</f>
        <v>0</v>
      </c>
      <c r="AZ201" s="264">
        <f t="shared" si="732"/>
        <v>0</v>
      </c>
      <c r="BA201" s="264">
        <f t="shared" si="732"/>
        <v>0</v>
      </c>
      <c r="BB201" s="264">
        <f t="shared" si="732"/>
        <v>0</v>
      </c>
      <c r="BC201" s="264">
        <f t="shared" si="732"/>
        <v>0</v>
      </c>
      <c r="BD201" s="264">
        <f t="shared" si="732"/>
        <v>0</v>
      </c>
      <c r="BE201" s="264">
        <f t="shared" si="732"/>
        <v>0</v>
      </c>
      <c r="BF201" s="264">
        <f t="shared" si="732"/>
        <v>0</v>
      </c>
      <c r="BG201" s="264">
        <f t="shared" si="732"/>
        <v>0</v>
      </c>
      <c r="BH201" s="264">
        <f t="shared" si="732"/>
        <v>0</v>
      </c>
      <c r="BI201" s="264">
        <f t="shared" si="732"/>
        <v>0</v>
      </c>
      <c r="BJ201" s="264">
        <f t="shared" si="732"/>
        <v>0</v>
      </c>
      <c r="BK201" s="264">
        <f t="shared" si="732"/>
        <v>0</v>
      </c>
    </row>
    <row r="202" spans="1:64" s="263" customFormat="1" x14ac:dyDescent="0.25">
      <c r="A202" s="268"/>
      <c r="B202" s="263" t="s">
        <v>59</v>
      </c>
      <c r="C202" s="264">
        <f t="shared" si="720"/>
        <v>0</v>
      </c>
      <c r="D202" s="264">
        <f t="shared" si="720"/>
        <v>0</v>
      </c>
      <c r="E202" s="264">
        <f t="shared" si="720"/>
        <v>0</v>
      </c>
      <c r="F202" s="264">
        <f t="shared" si="720"/>
        <v>0</v>
      </c>
      <c r="G202" s="264">
        <f t="shared" si="720"/>
        <v>0</v>
      </c>
      <c r="H202" s="264">
        <f t="shared" si="720"/>
        <v>0</v>
      </c>
      <c r="I202" s="264">
        <f t="shared" si="720"/>
        <v>0</v>
      </c>
      <c r="J202" s="264">
        <f t="shared" si="720"/>
        <v>0</v>
      </c>
      <c r="K202" s="264">
        <f t="shared" si="720"/>
        <v>0</v>
      </c>
      <c r="L202" s="264">
        <f t="shared" si="720"/>
        <v>15112.437744140625</v>
      </c>
      <c r="M202" s="264">
        <f t="shared" si="720"/>
        <v>0</v>
      </c>
      <c r="N202" s="264">
        <f t="shared" si="720"/>
        <v>0</v>
      </c>
      <c r="O202" s="264">
        <f t="shared" si="720"/>
        <v>15112.437744140625</v>
      </c>
      <c r="R202" s="263" t="s">
        <v>59</v>
      </c>
      <c r="S202" s="264">
        <f t="shared" ref="S202:AE202" si="733">S169+S185+S105</f>
        <v>0</v>
      </c>
      <c r="T202" s="264">
        <f t="shared" si="733"/>
        <v>0</v>
      </c>
      <c r="U202" s="264">
        <f t="shared" si="733"/>
        <v>0</v>
      </c>
      <c r="V202" s="264">
        <f t="shared" si="733"/>
        <v>0</v>
      </c>
      <c r="W202" s="264">
        <f t="shared" si="733"/>
        <v>0</v>
      </c>
      <c r="X202" s="264">
        <f t="shared" si="733"/>
        <v>0</v>
      </c>
      <c r="Y202" s="264">
        <f t="shared" si="733"/>
        <v>0</v>
      </c>
      <c r="Z202" s="264">
        <f t="shared" si="733"/>
        <v>0</v>
      </c>
      <c r="AA202" s="264">
        <f t="shared" si="733"/>
        <v>0</v>
      </c>
      <c r="AB202" s="264">
        <f t="shared" si="733"/>
        <v>0</v>
      </c>
      <c r="AC202" s="264">
        <f t="shared" si="733"/>
        <v>0</v>
      </c>
      <c r="AD202" s="264">
        <f t="shared" si="733"/>
        <v>0</v>
      </c>
      <c r="AE202" s="264">
        <f t="shared" si="733"/>
        <v>0</v>
      </c>
      <c r="AH202" s="263" t="s">
        <v>59</v>
      </c>
      <c r="AI202" s="264">
        <f t="shared" ref="AI202:AU202" si="734">AI169+AI185+AI105</f>
        <v>0</v>
      </c>
      <c r="AJ202" s="264">
        <f t="shared" si="734"/>
        <v>0</v>
      </c>
      <c r="AK202" s="264">
        <f t="shared" si="734"/>
        <v>0</v>
      </c>
      <c r="AL202" s="264">
        <f t="shared" si="734"/>
        <v>0</v>
      </c>
      <c r="AM202" s="264">
        <f t="shared" si="734"/>
        <v>0</v>
      </c>
      <c r="AN202" s="264">
        <f t="shared" si="734"/>
        <v>0</v>
      </c>
      <c r="AO202" s="264">
        <f t="shared" si="734"/>
        <v>0</v>
      </c>
      <c r="AP202" s="264">
        <f t="shared" si="734"/>
        <v>0</v>
      </c>
      <c r="AQ202" s="264">
        <f t="shared" si="734"/>
        <v>0</v>
      </c>
      <c r="AR202" s="264">
        <f t="shared" si="734"/>
        <v>0</v>
      </c>
      <c r="AS202" s="264">
        <f t="shared" si="734"/>
        <v>0</v>
      </c>
      <c r="AT202" s="264">
        <f t="shared" si="734"/>
        <v>0</v>
      </c>
      <c r="AU202" s="264">
        <f t="shared" si="734"/>
        <v>0</v>
      </c>
      <c r="AX202" s="263" t="s">
        <v>59</v>
      </c>
      <c r="AY202" s="264">
        <f t="shared" ref="AY202:BK202" si="735">AY169+AY185+AY105</f>
        <v>0</v>
      </c>
      <c r="AZ202" s="264">
        <f t="shared" si="735"/>
        <v>0</v>
      </c>
      <c r="BA202" s="264">
        <f t="shared" si="735"/>
        <v>0</v>
      </c>
      <c r="BB202" s="264">
        <f t="shared" si="735"/>
        <v>0</v>
      </c>
      <c r="BC202" s="264">
        <f t="shared" si="735"/>
        <v>0</v>
      </c>
      <c r="BD202" s="264">
        <f t="shared" si="735"/>
        <v>0</v>
      </c>
      <c r="BE202" s="264">
        <f t="shared" si="735"/>
        <v>0</v>
      </c>
      <c r="BF202" s="264">
        <f t="shared" si="735"/>
        <v>0</v>
      </c>
      <c r="BG202" s="264">
        <f t="shared" si="735"/>
        <v>0</v>
      </c>
      <c r="BH202" s="264">
        <f t="shared" si="735"/>
        <v>0</v>
      </c>
      <c r="BI202" s="264">
        <f t="shared" si="735"/>
        <v>0</v>
      </c>
      <c r="BJ202" s="264">
        <f t="shared" si="735"/>
        <v>0</v>
      </c>
      <c r="BK202" s="264">
        <f t="shared" si="735"/>
        <v>0</v>
      </c>
    </row>
    <row r="203" spans="1:64" s="263" customFormat="1" x14ac:dyDescent="0.25">
      <c r="A203" s="268"/>
      <c r="B203" s="263" t="s">
        <v>58</v>
      </c>
      <c r="C203" s="264">
        <f t="shared" si="720"/>
        <v>0</v>
      </c>
      <c r="D203" s="264">
        <f t="shared" si="720"/>
        <v>0</v>
      </c>
      <c r="E203" s="264">
        <f t="shared" si="720"/>
        <v>645.41334142859773</v>
      </c>
      <c r="F203" s="264">
        <f t="shared" si="720"/>
        <v>0</v>
      </c>
      <c r="G203" s="264">
        <f t="shared" si="720"/>
        <v>1651.4988442437648</v>
      </c>
      <c r="H203" s="264">
        <f t="shared" si="720"/>
        <v>1317.4025263277849</v>
      </c>
      <c r="I203" s="264">
        <f t="shared" si="720"/>
        <v>5644.7327365452984</v>
      </c>
      <c r="J203" s="264">
        <f t="shared" si="720"/>
        <v>12741.218669613965</v>
      </c>
      <c r="K203" s="264">
        <f t="shared" si="720"/>
        <v>0</v>
      </c>
      <c r="L203" s="264">
        <f t="shared" si="720"/>
        <v>27823.486848073007</v>
      </c>
      <c r="M203" s="264">
        <f t="shared" si="720"/>
        <v>17928.570211801853</v>
      </c>
      <c r="N203" s="264">
        <f t="shared" si="720"/>
        <v>1188349.8307247534</v>
      </c>
      <c r="O203" s="264">
        <f t="shared" si="720"/>
        <v>1256102.1539027877</v>
      </c>
      <c r="R203" s="263" t="s">
        <v>58</v>
      </c>
      <c r="S203" s="264">
        <f t="shared" ref="S203:AE203" si="736">S170+S186+S106</f>
        <v>0</v>
      </c>
      <c r="T203" s="264">
        <f t="shared" si="736"/>
        <v>46163.379718492193</v>
      </c>
      <c r="U203" s="264">
        <f t="shared" si="736"/>
        <v>3237090.7869425802</v>
      </c>
      <c r="V203" s="264">
        <f t="shared" si="736"/>
        <v>197316.50349000277</v>
      </c>
      <c r="W203" s="264">
        <f t="shared" si="736"/>
        <v>760733.96843903349</v>
      </c>
      <c r="X203" s="264">
        <f t="shared" si="736"/>
        <v>716228.96120068547</v>
      </c>
      <c r="Y203" s="264">
        <f t="shared" si="736"/>
        <v>6553045.816980144</v>
      </c>
      <c r="Z203" s="264">
        <f t="shared" si="736"/>
        <v>767120.82502630004</v>
      </c>
      <c r="AA203" s="264">
        <f t="shared" si="736"/>
        <v>2306818.7092036605</v>
      </c>
      <c r="AB203" s="264">
        <f t="shared" si="736"/>
        <v>1469587.8637793472</v>
      </c>
      <c r="AC203" s="264">
        <f t="shared" si="736"/>
        <v>6958906.3664038368</v>
      </c>
      <c r="AD203" s="264">
        <f t="shared" si="736"/>
        <v>18000252.718420722</v>
      </c>
      <c r="AE203" s="264">
        <f t="shared" si="736"/>
        <v>41013265.899604805</v>
      </c>
      <c r="AH203" s="263" t="s">
        <v>58</v>
      </c>
      <c r="AI203" s="264">
        <f t="shared" ref="AI203:AU203" si="737">AI170+AI186+AI106</f>
        <v>0</v>
      </c>
      <c r="AJ203" s="264">
        <f t="shared" si="737"/>
        <v>0</v>
      </c>
      <c r="AK203" s="264">
        <f t="shared" si="737"/>
        <v>0</v>
      </c>
      <c r="AL203" s="264">
        <f t="shared" si="737"/>
        <v>0</v>
      </c>
      <c r="AM203" s="264">
        <f t="shared" si="737"/>
        <v>0</v>
      </c>
      <c r="AN203" s="264">
        <f t="shared" si="737"/>
        <v>2152.643321117735</v>
      </c>
      <c r="AO203" s="264">
        <f t="shared" si="737"/>
        <v>178529.60438263553</v>
      </c>
      <c r="AP203" s="264">
        <f t="shared" si="737"/>
        <v>0</v>
      </c>
      <c r="AQ203" s="264">
        <f t="shared" si="737"/>
        <v>13781.473114034176</v>
      </c>
      <c r="AR203" s="264">
        <f t="shared" si="737"/>
        <v>636531.41103751212</v>
      </c>
      <c r="AS203" s="264">
        <f t="shared" si="737"/>
        <v>1157582.9788044449</v>
      </c>
      <c r="AT203" s="264">
        <f t="shared" si="737"/>
        <v>2225284.4085075781</v>
      </c>
      <c r="AU203" s="264">
        <f t="shared" si="737"/>
        <v>4213862.5191673227</v>
      </c>
      <c r="AX203" s="263" t="s">
        <v>58</v>
      </c>
      <c r="AY203" s="264">
        <f t="shared" ref="AY203:BK203" si="738">AY170+AY186+AY106</f>
        <v>0</v>
      </c>
      <c r="AZ203" s="264">
        <f t="shared" si="738"/>
        <v>0</v>
      </c>
      <c r="BA203" s="264">
        <f t="shared" si="738"/>
        <v>0</v>
      </c>
      <c r="BB203" s="264">
        <f t="shared" si="738"/>
        <v>95136.457559286791</v>
      </c>
      <c r="BC203" s="264">
        <f t="shared" si="738"/>
        <v>12882.956501457109</v>
      </c>
      <c r="BD203" s="264">
        <f t="shared" si="738"/>
        <v>0</v>
      </c>
      <c r="BE203" s="264">
        <f t="shared" si="738"/>
        <v>0</v>
      </c>
      <c r="BF203" s="264">
        <f t="shared" si="738"/>
        <v>0</v>
      </c>
      <c r="BG203" s="264">
        <f t="shared" si="738"/>
        <v>0</v>
      </c>
      <c r="BH203" s="264">
        <f t="shared" si="738"/>
        <v>0</v>
      </c>
      <c r="BI203" s="264">
        <f t="shared" si="738"/>
        <v>21583.381447185755</v>
      </c>
      <c r="BJ203" s="264">
        <f t="shared" si="738"/>
        <v>0</v>
      </c>
      <c r="BK203" s="264">
        <f t="shared" si="738"/>
        <v>129602.79550792967</v>
      </c>
    </row>
    <row r="204" spans="1:64" s="263" customFormat="1" x14ac:dyDescent="0.25">
      <c r="A204" s="268"/>
      <c r="B204" s="263" t="s">
        <v>57</v>
      </c>
      <c r="C204" s="264">
        <f t="shared" si="720"/>
        <v>50344.794738769531</v>
      </c>
      <c r="D204" s="264">
        <f t="shared" si="720"/>
        <v>1162851.0844619442</v>
      </c>
      <c r="E204" s="264">
        <f t="shared" si="720"/>
        <v>1786745.3079889829</v>
      </c>
      <c r="F204" s="264">
        <f t="shared" si="720"/>
        <v>3150450.765910415</v>
      </c>
      <c r="G204" s="264">
        <f t="shared" si="720"/>
        <v>1679032.8486500059</v>
      </c>
      <c r="H204" s="264">
        <f t="shared" si="720"/>
        <v>2360630.5481831026</v>
      </c>
      <c r="I204" s="264">
        <f t="shared" si="720"/>
        <v>2375253.0925200358</v>
      </c>
      <c r="J204" s="264">
        <f t="shared" si="720"/>
        <v>2257666.8895579977</v>
      </c>
      <c r="K204" s="264">
        <f t="shared" si="720"/>
        <v>1976609.9328033412</v>
      </c>
      <c r="L204" s="264">
        <f t="shared" si="720"/>
        <v>1608608.2946783139</v>
      </c>
      <c r="M204" s="264">
        <f t="shared" si="720"/>
        <v>1629112.3319240247</v>
      </c>
      <c r="N204" s="264">
        <f t="shared" si="720"/>
        <v>10591968.502314277</v>
      </c>
      <c r="O204" s="264">
        <f t="shared" si="720"/>
        <v>30629274.39373121</v>
      </c>
      <c r="R204" s="263" t="s">
        <v>57</v>
      </c>
      <c r="S204" s="264">
        <f t="shared" ref="S204:AE204" si="739">S171+S187+S107</f>
        <v>97151.001754760742</v>
      </c>
      <c r="T204" s="264">
        <f t="shared" si="739"/>
        <v>2401131.7266811035</v>
      </c>
      <c r="U204" s="264">
        <f t="shared" si="739"/>
        <v>2383316.6276457366</v>
      </c>
      <c r="V204" s="264">
        <f t="shared" si="739"/>
        <v>2696121.9633982047</v>
      </c>
      <c r="W204" s="264">
        <f t="shared" si="739"/>
        <v>1945552.4947172147</v>
      </c>
      <c r="X204" s="264">
        <f t="shared" si="739"/>
        <v>3868349.1574845873</v>
      </c>
      <c r="Y204" s="264">
        <f t="shared" si="739"/>
        <v>3763995.4995326698</v>
      </c>
      <c r="Z204" s="264">
        <f t="shared" si="739"/>
        <v>3630583.4585388731</v>
      </c>
      <c r="AA204" s="264">
        <f t="shared" si="739"/>
        <v>4424621.8344629575</v>
      </c>
      <c r="AB204" s="264">
        <f t="shared" si="739"/>
        <v>3384705.6729791686</v>
      </c>
      <c r="AC204" s="264">
        <f t="shared" si="739"/>
        <v>10072594.337585552</v>
      </c>
      <c r="AD204" s="264">
        <f t="shared" si="739"/>
        <v>26325926.094982304</v>
      </c>
      <c r="AE204" s="264">
        <f t="shared" si="739"/>
        <v>64994049.869763136</v>
      </c>
      <c r="AH204" s="263" t="s">
        <v>57</v>
      </c>
      <c r="AI204" s="264">
        <f t="shared" ref="AI204:AU204" si="740">AI171+AI187+AI107</f>
        <v>0</v>
      </c>
      <c r="AJ204" s="264">
        <f t="shared" si="740"/>
        <v>296725.11982594343</v>
      </c>
      <c r="AK204" s="264">
        <f t="shared" si="740"/>
        <v>2387638.8323946623</v>
      </c>
      <c r="AL204" s="264">
        <f t="shared" si="740"/>
        <v>287682.0907081581</v>
      </c>
      <c r="AM204" s="264">
        <f t="shared" si="740"/>
        <v>743642.79482734308</v>
      </c>
      <c r="AN204" s="264">
        <f t="shared" si="740"/>
        <v>513267.29506800004</v>
      </c>
      <c r="AO204" s="264">
        <f t="shared" si="740"/>
        <v>1090293.5324237342</v>
      </c>
      <c r="AP204" s="264">
        <f t="shared" si="740"/>
        <v>795882.39007410023</v>
      </c>
      <c r="AQ204" s="264">
        <f t="shared" si="740"/>
        <v>648531.97411415877</v>
      </c>
      <c r="AR204" s="264">
        <f t="shared" si="740"/>
        <v>2090369.300867544</v>
      </c>
      <c r="AS204" s="264">
        <f t="shared" si="740"/>
        <v>427950.10605600011</v>
      </c>
      <c r="AT204" s="264">
        <f t="shared" si="740"/>
        <v>4178863.3985524559</v>
      </c>
      <c r="AU204" s="264">
        <f t="shared" si="740"/>
        <v>13460846.834912099</v>
      </c>
      <c r="AX204" s="263" t="s">
        <v>57</v>
      </c>
      <c r="AY204" s="264">
        <f t="shared" ref="AY204:BK204" si="741">AY171+AY187+AY107</f>
        <v>0</v>
      </c>
      <c r="AZ204" s="264">
        <f t="shared" si="741"/>
        <v>97902.973178052503</v>
      </c>
      <c r="BA204" s="264">
        <f t="shared" si="741"/>
        <v>3571.2590335499644</v>
      </c>
      <c r="BB204" s="264">
        <f t="shared" si="741"/>
        <v>43648.785674052495</v>
      </c>
      <c r="BC204" s="264">
        <f t="shared" si="741"/>
        <v>6234.3180899999998</v>
      </c>
      <c r="BD204" s="264">
        <f t="shared" si="741"/>
        <v>11457.02052</v>
      </c>
      <c r="BE204" s="264">
        <f t="shared" si="741"/>
        <v>542570.59945440001</v>
      </c>
      <c r="BF204" s="264">
        <f t="shared" si="741"/>
        <v>22132.44</v>
      </c>
      <c r="BG204" s="264">
        <f t="shared" si="741"/>
        <v>0</v>
      </c>
      <c r="BH204" s="264">
        <f t="shared" si="741"/>
        <v>33575.100134400003</v>
      </c>
      <c r="BI204" s="264">
        <f t="shared" si="741"/>
        <v>47631.249072000013</v>
      </c>
      <c r="BJ204" s="264">
        <f t="shared" si="741"/>
        <v>333215.28899999999</v>
      </c>
      <c r="BK204" s="264">
        <f t="shared" si="741"/>
        <v>1141939.0341564547</v>
      </c>
    </row>
    <row r="205" spans="1:64" s="263" customFormat="1" x14ac:dyDescent="0.25">
      <c r="A205" s="268"/>
      <c r="B205" s="263" t="s">
        <v>56</v>
      </c>
      <c r="C205" s="264">
        <f t="shared" si="720"/>
        <v>0</v>
      </c>
      <c r="D205" s="264">
        <f t="shared" si="720"/>
        <v>0</v>
      </c>
      <c r="E205" s="264">
        <f t="shared" si="720"/>
        <v>0</v>
      </c>
      <c r="F205" s="264">
        <f t="shared" si="720"/>
        <v>0</v>
      </c>
      <c r="G205" s="264">
        <f t="shared" si="720"/>
        <v>0</v>
      </c>
      <c r="H205" s="264">
        <f t="shared" si="720"/>
        <v>965.67840865603421</v>
      </c>
      <c r="I205" s="264">
        <f t="shared" si="720"/>
        <v>0</v>
      </c>
      <c r="J205" s="264">
        <f t="shared" si="720"/>
        <v>79806.703521594347</v>
      </c>
      <c r="K205" s="264">
        <f t="shared" si="720"/>
        <v>0</v>
      </c>
      <c r="L205" s="264">
        <f t="shared" si="720"/>
        <v>72098.740470730307</v>
      </c>
      <c r="M205" s="264">
        <f t="shared" si="720"/>
        <v>0</v>
      </c>
      <c r="N205" s="264">
        <f t="shared" si="720"/>
        <v>4.9355999999997904</v>
      </c>
      <c r="O205" s="264">
        <f t="shared" si="720"/>
        <v>152876.0580009807</v>
      </c>
      <c r="R205" s="263" t="s">
        <v>56</v>
      </c>
      <c r="S205" s="264">
        <f t="shared" ref="S205:AE205" si="742">S172+S188+S108</f>
        <v>0</v>
      </c>
      <c r="T205" s="264">
        <f t="shared" si="742"/>
        <v>0</v>
      </c>
      <c r="U205" s="264">
        <f t="shared" si="742"/>
        <v>0</v>
      </c>
      <c r="V205" s="264">
        <f t="shared" si="742"/>
        <v>0</v>
      </c>
      <c r="W205" s="264">
        <f t="shared" si="742"/>
        <v>0</v>
      </c>
      <c r="X205" s="264">
        <f t="shared" si="742"/>
        <v>50978.146236089902</v>
      </c>
      <c r="Y205" s="264">
        <f t="shared" si="742"/>
        <v>34158.426998068673</v>
      </c>
      <c r="Z205" s="264">
        <f t="shared" si="742"/>
        <v>321128.03677122871</v>
      </c>
      <c r="AA205" s="264">
        <f t="shared" si="742"/>
        <v>-8842.9120975490187</v>
      </c>
      <c r="AB205" s="264">
        <f t="shared" si="742"/>
        <v>0</v>
      </c>
      <c r="AC205" s="264">
        <f t="shared" si="742"/>
        <v>112067.92803796977</v>
      </c>
      <c r="AD205" s="264">
        <f t="shared" si="742"/>
        <v>144492.21044246439</v>
      </c>
      <c r="AE205" s="264">
        <f t="shared" si="742"/>
        <v>653981.83638827247</v>
      </c>
      <c r="AH205" s="263" t="s">
        <v>56</v>
      </c>
      <c r="AI205" s="264">
        <f t="shared" ref="AI205:AU205" si="743">AI172+AI188+AI108</f>
        <v>0</v>
      </c>
      <c r="AJ205" s="264">
        <f t="shared" si="743"/>
        <v>0</v>
      </c>
      <c r="AK205" s="264">
        <f t="shared" si="743"/>
        <v>0</v>
      </c>
      <c r="AL205" s="264">
        <f t="shared" si="743"/>
        <v>0</v>
      </c>
      <c r="AM205" s="264">
        <f t="shared" si="743"/>
        <v>0</v>
      </c>
      <c r="AN205" s="264">
        <f t="shared" si="743"/>
        <v>61392.10967788539</v>
      </c>
      <c r="AO205" s="264">
        <f t="shared" si="743"/>
        <v>0</v>
      </c>
      <c r="AP205" s="264">
        <f t="shared" si="743"/>
        <v>427037.45541002852</v>
      </c>
      <c r="AQ205" s="264">
        <f t="shared" si="743"/>
        <v>-954.04847500000051</v>
      </c>
      <c r="AR205" s="264">
        <f t="shared" si="743"/>
        <v>0</v>
      </c>
      <c r="AS205" s="264">
        <f t="shared" si="743"/>
        <v>0</v>
      </c>
      <c r="AT205" s="264">
        <f t="shared" si="743"/>
        <v>254464.37162438815</v>
      </c>
      <c r="AU205" s="264">
        <f t="shared" si="743"/>
        <v>741939.88823730208</v>
      </c>
      <c r="AX205" s="263" t="s">
        <v>56</v>
      </c>
      <c r="AY205" s="264">
        <f t="shared" ref="AY205:BK205" si="744">AY172+AY188+AY108</f>
        <v>0</v>
      </c>
      <c r="AZ205" s="264">
        <f t="shared" si="744"/>
        <v>0</v>
      </c>
      <c r="BA205" s="264">
        <f t="shared" si="744"/>
        <v>0</v>
      </c>
      <c r="BB205" s="264">
        <f t="shared" si="744"/>
        <v>0</v>
      </c>
      <c r="BC205" s="264">
        <f t="shared" si="744"/>
        <v>0</v>
      </c>
      <c r="BD205" s="264">
        <f t="shared" si="744"/>
        <v>-3846.56000000003</v>
      </c>
      <c r="BE205" s="264">
        <f t="shared" si="744"/>
        <v>0</v>
      </c>
      <c r="BF205" s="264">
        <f t="shared" si="744"/>
        <v>10166.071624999971</v>
      </c>
      <c r="BG205" s="264">
        <f t="shared" si="744"/>
        <v>-522.89999999999418</v>
      </c>
      <c r="BH205" s="264">
        <f t="shared" si="744"/>
        <v>0</v>
      </c>
      <c r="BI205" s="264">
        <f t="shared" si="744"/>
        <v>0</v>
      </c>
      <c r="BJ205" s="264">
        <f t="shared" si="744"/>
        <v>-390</v>
      </c>
      <c r="BK205" s="264">
        <f t="shared" si="744"/>
        <v>5406.6116249999468</v>
      </c>
    </row>
    <row r="206" spans="1:64" s="263" customFormat="1" x14ac:dyDescent="0.25">
      <c r="A206" s="268"/>
      <c r="B206" s="263" t="s">
        <v>55</v>
      </c>
      <c r="C206" s="264">
        <f t="shared" si="720"/>
        <v>4367.5001220703125</v>
      </c>
      <c r="D206" s="264">
        <f t="shared" si="720"/>
        <v>0</v>
      </c>
      <c r="E206" s="264">
        <f t="shared" si="720"/>
        <v>0</v>
      </c>
      <c r="F206" s="264">
        <f t="shared" si="720"/>
        <v>0</v>
      </c>
      <c r="G206" s="264">
        <f t="shared" si="720"/>
        <v>0</v>
      </c>
      <c r="H206" s="264">
        <f t="shared" si="720"/>
        <v>0</v>
      </c>
      <c r="I206" s="264">
        <f t="shared" si="720"/>
        <v>112940.1882481684</v>
      </c>
      <c r="J206" s="264">
        <f t="shared" si="720"/>
        <v>0</v>
      </c>
      <c r="K206" s="264">
        <f t="shared" si="720"/>
        <v>7570.33349609375</v>
      </c>
      <c r="L206" s="264">
        <f t="shared" si="720"/>
        <v>0</v>
      </c>
      <c r="M206" s="264">
        <f t="shared" si="720"/>
        <v>0</v>
      </c>
      <c r="N206" s="264">
        <f t="shared" si="720"/>
        <v>4697.7467480468749</v>
      </c>
      <c r="O206" s="264">
        <f t="shared" si="720"/>
        <v>129575.76861437934</v>
      </c>
      <c r="R206" s="263" t="s">
        <v>55</v>
      </c>
      <c r="S206" s="264">
        <f t="shared" ref="S206:AE206" si="745">S173+S189+S109</f>
        <v>0</v>
      </c>
      <c r="T206" s="264">
        <f t="shared" si="745"/>
        <v>0</v>
      </c>
      <c r="U206" s="264">
        <f t="shared" si="745"/>
        <v>0</v>
      </c>
      <c r="V206" s="264">
        <f t="shared" si="745"/>
        <v>60472.959999999999</v>
      </c>
      <c r="W206" s="264">
        <f t="shared" si="745"/>
        <v>0</v>
      </c>
      <c r="X206" s="264">
        <f t="shared" si="745"/>
        <v>0</v>
      </c>
      <c r="Y206" s="264">
        <f t="shared" si="745"/>
        <v>67978.399999999994</v>
      </c>
      <c r="Z206" s="264">
        <f t="shared" si="745"/>
        <v>0</v>
      </c>
      <c r="AA206" s="264">
        <f t="shared" si="745"/>
        <v>0</v>
      </c>
      <c r="AB206" s="264">
        <f t="shared" si="745"/>
        <v>0</v>
      </c>
      <c r="AC206" s="264">
        <f t="shared" si="745"/>
        <v>0</v>
      </c>
      <c r="AD206" s="264">
        <f t="shared" si="745"/>
        <v>0</v>
      </c>
      <c r="AE206" s="264">
        <f t="shared" si="745"/>
        <v>128451.35999999999</v>
      </c>
      <c r="AH206" s="263" t="s">
        <v>55</v>
      </c>
      <c r="AI206" s="264">
        <f t="shared" ref="AI206:AU206" si="746">AI173+AI189+AI109</f>
        <v>0</v>
      </c>
      <c r="AJ206" s="264">
        <f t="shared" si="746"/>
        <v>0</v>
      </c>
      <c r="AK206" s="264">
        <f t="shared" si="746"/>
        <v>0</v>
      </c>
      <c r="AL206" s="264">
        <f t="shared" si="746"/>
        <v>0</v>
      </c>
      <c r="AM206" s="264">
        <f t="shared" si="746"/>
        <v>0</v>
      </c>
      <c r="AN206" s="264">
        <f t="shared" si="746"/>
        <v>0</v>
      </c>
      <c r="AO206" s="264">
        <f t="shared" si="746"/>
        <v>0</v>
      </c>
      <c r="AP206" s="264">
        <f t="shared" si="746"/>
        <v>0</v>
      </c>
      <c r="AQ206" s="264">
        <f t="shared" si="746"/>
        <v>0</v>
      </c>
      <c r="AR206" s="264">
        <f t="shared" si="746"/>
        <v>0</v>
      </c>
      <c r="AS206" s="264">
        <f t="shared" si="746"/>
        <v>0</v>
      </c>
      <c r="AT206" s="264">
        <f t="shared" si="746"/>
        <v>0</v>
      </c>
      <c r="AU206" s="264">
        <f t="shared" si="746"/>
        <v>0</v>
      </c>
      <c r="AX206" s="263" t="s">
        <v>55</v>
      </c>
      <c r="AY206" s="264">
        <f t="shared" ref="AY206:BK206" si="747">AY173+AY189+AY109</f>
        <v>0</v>
      </c>
      <c r="AZ206" s="264">
        <f t="shared" si="747"/>
        <v>0</v>
      </c>
      <c r="BA206" s="264">
        <f t="shared" si="747"/>
        <v>0</v>
      </c>
      <c r="BB206" s="264">
        <f t="shared" si="747"/>
        <v>0</v>
      </c>
      <c r="BC206" s="264">
        <f t="shared" si="747"/>
        <v>0</v>
      </c>
      <c r="BD206" s="264">
        <f t="shared" si="747"/>
        <v>0</v>
      </c>
      <c r="BE206" s="264">
        <f t="shared" si="747"/>
        <v>0</v>
      </c>
      <c r="BF206" s="264">
        <f t="shared" si="747"/>
        <v>0</v>
      </c>
      <c r="BG206" s="264">
        <f t="shared" si="747"/>
        <v>0</v>
      </c>
      <c r="BH206" s="264">
        <f t="shared" si="747"/>
        <v>0</v>
      </c>
      <c r="BI206" s="264">
        <f t="shared" si="747"/>
        <v>0</v>
      </c>
      <c r="BJ206" s="264">
        <f t="shared" si="747"/>
        <v>0</v>
      </c>
      <c r="BK206" s="264">
        <f t="shared" si="747"/>
        <v>0</v>
      </c>
    </row>
    <row r="207" spans="1:64" s="263" customFormat="1" x14ac:dyDescent="0.25">
      <c r="A207" s="268"/>
      <c r="B207" s="263" t="s">
        <v>54</v>
      </c>
      <c r="C207" s="264">
        <f t="shared" si="720"/>
        <v>0</v>
      </c>
      <c r="D207" s="264">
        <f t="shared" si="720"/>
        <v>0</v>
      </c>
      <c r="E207" s="264">
        <f t="shared" si="720"/>
        <v>0</v>
      </c>
      <c r="F207" s="264">
        <f t="shared" si="720"/>
        <v>0</v>
      </c>
      <c r="G207" s="264">
        <f t="shared" si="720"/>
        <v>0</v>
      </c>
      <c r="H207" s="264">
        <f t="shared" si="720"/>
        <v>0</v>
      </c>
      <c r="I207" s="264">
        <f t="shared" si="720"/>
        <v>0</v>
      </c>
      <c r="J207" s="264">
        <f t="shared" si="720"/>
        <v>0</v>
      </c>
      <c r="K207" s="264">
        <f t="shared" si="720"/>
        <v>0</v>
      </c>
      <c r="L207" s="264">
        <f t="shared" si="720"/>
        <v>0</v>
      </c>
      <c r="M207" s="264">
        <f t="shared" si="720"/>
        <v>0</v>
      </c>
      <c r="N207" s="264">
        <f t="shared" si="720"/>
        <v>0</v>
      </c>
      <c r="O207" s="264">
        <f t="shared" si="720"/>
        <v>0</v>
      </c>
      <c r="R207" s="263" t="s">
        <v>54</v>
      </c>
      <c r="S207" s="264">
        <f t="shared" ref="S207:AE207" si="748">S174+S190+S110</f>
        <v>0</v>
      </c>
      <c r="T207" s="264">
        <f t="shared" si="748"/>
        <v>0</v>
      </c>
      <c r="U207" s="264">
        <f t="shared" si="748"/>
        <v>0</v>
      </c>
      <c r="V207" s="264">
        <f t="shared" si="748"/>
        <v>0</v>
      </c>
      <c r="W207" s="264">
        <f t="shared" si="748"/>
        <v>0</v>
      </c>
      <c r="X207" s="264">
        <f t="shared" si="748"/>
        <v>0</v>
      </c>
      <c r="Y207" s="264">
        <f t="shared" si="748"/>
        <v>0</v>
      </c>
      <c r="Z207" s="264">
        <f t="shared" si="748"/>
        <v>0</v>
      </c>
      <c r="AA207" s="264">
        <f t="shared" si="748"/>
        <v>0</v>
      </c>
      <c r="AB207" s="264">
        <f t="shared" si="748"/>
        <v>0</v>
      </c>
      <c r="AC207" s="264">
        <f t="shared" si="748"/>
        <v>0</v>
      </c>
      <c r="AD207" s="264">
        <f t="shared" si="748"/>
        <v>0</v>
      </c>
      <c r="AE207" s="264">
        <f t="shared" si="748"/>
        <v>0</v>
      </c>
      <c r="AH207" s="263" t="s">
        <v>54</v>
      </c>
      <c r="AI207" s="264">
        <f t="shared" ref="AI207:AU207" si="749">AI174+AI190+AI110</f>
        <v>0</v>
      </c>
      <c r="AJ207" s="264">
        <f t="shared" si="749"/>
        <v>0</v>
      </c>
      <c r="AK207" s="264">
        <f t="shared" si="749"/>
        <v>0</v>
      </c>
      <c r="AL207" s="264">
        <f t="shared" si="749"/>
        <v>0</v>
      </c>
      <c r="AM207" s="264">
        <f t="shared" si="749"/>
        <v>0</v>
      </c>
      <c r="AN207" s="264">
        <f t="shared" si="749"/>
        <v>0</v>
      </c>
      <c r="AO207" s="264">
        <f t="shared" si="749"/>
        <v>0</v>
      </c>
      <c r="AP207" s="264">
        <f t="shared" si="749"/>
        <v>0</v>
      </c>
      <c r="AQ207" s="264">
        <f t="shared" si="749"/>
        <v>0</v>
      </c>
      <c r="AR207" s="264">
        <f t="shared" si="749"/>
        <v>0</v>
      </c>
      <c r="AS207" s="264">
        <f t="shared" si="749"/>
        <v>0</v>
      </c>
      <c r="AT207" s="264">
        <f t="shared" si="749"/>
        <v>46341.077999999994</v>
      </c>
      <c r="AU207" s="264">
        <f t="shared" si="749"/>
        <v>46341.077999999994</v>
      </c>
      <c r="AX207" s="263" t="s">
        <v>54</v>
      </c>
      <c r="AY207" s="264">
        <f t="shared" ref="AY207:BK207" si="750">AY174+AY190+AY110</f>
        <v>0</v>
      </c>
      <c r="AZ207" s="264">
        <f t="shared" si="750"/>
        <v>0</v>
      </c>
      <c r="BA207" s="264">
        <f t="shared" si="750"/>
        <v>0</v>
      </c>
      <c r="BB207" s="264">
        <f t="shared" si="750"/>
        <v>0</v>
      </c>
      <c r="BC207" s="264">
        <f t="shared" si="750"/>
        <v>0</v>
      </c>
      <c r="BD207" s="264">
        <f t="shared" si="750"/>
        <v>0</v>
      </c>
      <c r="BE207" s="264">
        <f t="shared" si="750"/>
        <v>0</v>
      </c>
      <c r="BF207" s="264">
        <f t="shared" si="750"/>
        <v>0</v>
      </c>
      <c r="BG207" s="264">
        <f t="shared" si="750"/>
        <v>0</v>
      </c>
      <c r="BH207" s="264">
        <f t="shared" si="750"/>
        <v>0</v>
      </c>
      <c r="BI207" s="264">
        <f t="shared" si="750"/>
        <v>0</v>
      </c>
      <c r="BJ207" s="264">
        <f t="shared" si="750"/>
        <v>0</v>
      </c>
      <c r="BK207" s="264">
        <f t="shared" si="750"/>
        <v>0</v>
      </c>
    </row>
    <row r="208" spans="1:64" s="263" customFormat="1" x14ac:dyDescent="0.25">
      <c r="A208" s="268"/>
      <c r="B208" s="263" t="s">
        <v>53</v>
      </c>
      <c r="C208" s="264">
        <f t="shared" si="720"/>
        <v>0</v>
      </c>
      <c r="D208" s="264">
        <f t="shared" si="720"/>
        <v>4254.6514820163611</v>
      </c>
      <c r="E208" s="264">
        <f t="shared" si="720"/>
        <v>0</v>
      </c>
      <c r="F208" s="264">
        <f t="shared" si="720"/>
        <v>0</v>
      </c>
      <c r="G208" s="264">
        <f t="shared" si="720"/>
        <v>0</v>
      </c>
      <c r="H208" s="264">
        <f t="shared" si="720"/>
        <v>0</v>
      </c>
      <c r="I208" s="264">
        <f t="shared" si="720"/>
        <v>20701.930041081698</v>
      </c>
      <c r="J208" s="264">
        <f t="shared" si="720"/>
        <v>9545.2560000000012</v>
      </c>
      <c r="K208" s="264">
        <f t="shared" si="720"/>
        <v>2212.5803908377579</v>
      </c>
      <c r="L208" s="264">
        <f t="shared" si="720"/>
        <v>4772.6280000000006</v>
      </c>
      <c r="M208" s="264">
        <f t="shared" si="720"/>
        <v>0</v>
      </c>
      <c r="N208" s="264">
        <f t="shared" si="720"/>
        <v>9489.8891034011685</v>
      </c>
      <c r="O208" s="264">
        <f t="shared" si="720"/>
        <v>50976.935017336982</v>
      </c>
      <c r="R208" s="263" t="s">
        <v>53</v>
      </c>
      <c r="S208" s="264">
        <f t="shared" ref="S208:AE208" si="751">S175+S191+S111</f>
        <v>0</v>
      </c>
      <c r="T208" s="264">
        <f t="shared" si="751"/>
        <v>0</v>
      </c>
      <c r="U208" s="264">
        <f t="shared" si="751"/>
        <v>0</v>
      </c>
      <c r="V208" s="264">
        <f t="shared" si="751"/>
        <v>0</v>
      </c>
      <c r="W208" s="264">
        <f t="shared" si="751"/>
        <v>0</v>
      </c>
      <c r="X208" s="264">
        <f t="shared" si="751"/>
        <v>307.07835957572973</v>
      </c>
      <c r="Y208" s="264">
        <f t="shared" si="751"/>
        <v>63519.772843818151</v>
      </c>
      <c r="Z208" s="264">
        <f t="shared" si="751"/>
        <v>0</v>
      </c>
      <c r="AA208" s="264">
        <f t="shared" si="751"/>
        <v>5777.9217657012305</v>
      </c>
      <c r="AB208" s="264">
        <f t="shared" si="751"/>
        <v>0</v>
      </c>
      <c r="AC208" s="264">
        <f t="shared" si="751"/>
        <v>75828.152291548962</v>
      </c>
      <c r="AD208" s="264">
        <f t="shared" si="751"/>
        <v>45902.471999999994</v>
      </c>
      <c r="AE208" s="264">
        <f t="shared" si="751"/>
        <v>191335.39726064407</v>
      </c>
      <c r="AH208" s="263" t="s">
        <v>53</v>
      </c>
      <c r="AI208" s="264">
        <f t="shared" ref="AI208:AU208" si="752">AI175+AI191+AI111</f>
        <v>0</v>
      </c>
      <c r="AJ208" s="264">
        <f t="shared" si="752"/>
        <v>0</v>
      </c>
      <c r="AK208" s="264">
        <f t="shared" si="752"/>
        <v>0</v>
      </c>
      <c r="AL208" s="264">
        <f t="shared" si="752"/>
        <v>0</v>
      </c>
      <c r="AM208" s="264">
        <f t="shared" si="752"/>
        <v>0</v>
      </c>
      <c r="AN208" s="264">
        <f t="shared" si="752"/>
        <v>0</v>
      </c>
      <c r="AO208" s="264">
        <f t="shared" si="752"/>
        <v>0</v>
      </c>
      <c r="AP208" s="264">
        <f t="shared" si="752"/>
        <v>24775.87</v>
      </c>
      <c r="AQ208" s="264">
        <f t="shared" si="752"/>
        <v>0</v>
      </c>
      <c r="AR208" s="264">
        <f t="shared" si="752"/>
        <v>0</v>
      </c>
      <c r="AS208" s="264">
        <f t="shared" si="752"/>
        <v>0</v>
      </c>
      <c r="AT208" s="264">
        <f t="shared" si="752"/>
        <v>0</v>
      </c>
      <c r="AU208" s="264">
        <f t="shared" si="752"/>
        <v>24775.87</v>
      </c>
      <c r="AX208" s="263" t="s">
        <v>53</v>
      </c>
      <c r="AY208" s="264">
        <f t="shared" ref="AY208:BK208" si="753">AY175+AY191+AY111</f>
        <v>0</v>
      </c>
      <c r="AZ208" s="264">
        <f t="shared" si="753"/>
        <v>0</v>
      </c>
      <c r="BA208" s="264">
        <f t="shared" si="753"/>
        <v>0</v>
      </c>
      <c r="BB208" s="264">
        <f t="shared" si="753"/>
        <v>0</v>
      </c>
      <c r="BC208" s="264">
        <f t="shared" si="753"/>
        <v>0</v>
      </c>
      <c r="BD208" s="264">
        <f t="shared" si="753"/>
        <v>0</v>
      </c>
      <c r="BE208" s="264">
        <f t="shared" si="753"/>
        <v>0</v>
      </c>
      <c r="BF208" s="264">
        <f t="shared" si="753"/>
        <v>0</v>
      </c>
      <c r="BG208" s="264">
        <f t="shared" si="753"/>
        <v>0</v>
      </c>
      <c r="BH208" s="264">
        <f t="shared" si="753"/>
        <v>0</v>
      </c>
      <c r="BI208" s="264">
        <f t="shared" si="753"/>
        <v>0</v>
      </c>
      <c r="BJ208" s="264">
        <f t="shared" si="753"/>
        <v>0</v>
      </c>
      <c r="BK208" s="264">
        <f t="shared" si="753"/>
        <v>0</v>
      </c>
    </row>
    <row r="209" spans="1:63" s="263" customFormat="1" x14ac:dyDescent="0.25">
      <c r="A209" s="268"/>
      <c r="B209" s="263" t="s">
        <v>52</v>
      </c>
      <c r="C209" s="264">
        <f t="shared" si="720"/>
        <v>0</v>
      </c>
      <c r="D209" s="264">
        <f t="shared" si="720"/>
        <v>0</v>
      </c>
      <c r="E209" s="264">
        <f t="shared" si="720"/>
        <v>0</v>
      </c>
      <c r="F209" s="264">
        <f t="shared" si="720"/>
        <v>0</v>
      </c>
      <c r="G209" s="264">
        <f t="shared" si="720"/>
        <v>0</v>
      </c>
      <c r="H209" s="264">
        <f t="shared" si="720"/>
        <v>0</v>
      </c>
      <c r="I209" s="264">
        <f t="shared" si="720"/>
        <v>0</v>
      </c>
      <c r="J209" s="264">
        <f t="shared" si="720"/>
        <v>0</v>
      </c>
      <c r="K209" s="264">
        <f t="shared" si="720"/>
        <v>0</v>
      </c>
      <c r="L209" s="264">
        <f t="shared" si="720"/>
        <v>0</v>
      </c>
      <c r="M209" s="264">
        <f t="shared" si="720"/>
        <v>0</v>
      </c>
      <c r="N209" s="264">
        <f t="shared" si="720"/>
        <v>0</v>
      </c>
      <c r="O209" s="264">
        <f t="shared" si="720"/>
        <v>0</v>
      </c>
      <c r="R209" s="263" t="s">
        <v>52</v>
      </c>
      <c r="S209" s="264">
        <f t="shared" ref="S209:AE209" si="754">S176+S192+S112</f>
        <v>0</v>
      </c>
      <c r="T209" s="264">
        <f t="shared" si="754"/>
        <v>0</v>
      </c>
      <c r="U209" s="264">
        <f t="shared" si="754"/>
        <v>0</v>
      </c>
      <c r="V209" s="264">
        <f t="shared" si="754"/>
        <v>0</v>
      </c>
      <c r="W209" s="264">
        <f t="shared" si="754"/>
        <v>0</v>
      </c>
      <c r="X209" s="264">
        <f t="shared" si="754"/>
        <v>0</v>
      </c>
      <c r="Y209" s="264">
        <f t="shared" si="754"/>
        <v>0</v>
      </c>
      <c r="Z209" s="264">
        <f t="shared" si="754"/>
        <v>0</v>
      </c>
      <c r="AA209" s="264">
        <f t="shared" si="754"/>
        <v>0</v>
      </c>
      <c r="AB209" s="264">
        <f t="shared" si="754"/>
        <v>0</v>
      </c>
      <c r="AC209" s="264">
        <f t="shared" si="754"/>
        <v>0</v>
      </c>
      <c r="AD209" s="264">
        <f t="shared" si="754"/>
        <v>0</v>
      </c>
      <c r="AE209" s="264">
        <f t="shared" si="754"/>
        <v>0</v>
      </c>
      <c r="AH209" s="263" t="s">
        <v>52</v>
      </c>
      <c r="AI209" s="264">
        <f t="shared" ref="AI209:AU209" si="755">AI176+AI192+AI112</f>
        <v>0</v>
      </c>
      <c r="AJ209" s="264">
        <f t="shared" si="755"/>
        <v>0</v>
      </c>
      <c r="AK209" s="264">
        <f t="shared" si="755"/>
        <v>0</v>
      </c>
      <c r="AL209" s="264">
        <f t="shared" si="755"/>
        <v>0</v>
      </c>
      <c r="AM209" s="264">
        <f t="shared" si="755"/>
        <v>0</v>
      </c>
      <c r="AN209" s="264">
        <f t="shared" si="755"/>
        <v>0</v>
      </c>
      <c r="AO209" s="264">
        <f t="shared" si="755"/>
        <v>0</v>
      </c>
      <c r="AP209" s="264">
        <f t="shared" si="755"/>
        <v>0</v>
      </c>
      <c r="AQ209" s="264">
        <f t="shared" si="755"/>
        <v>0</v>
      </c>
      <c r="AR209" s="264">
        <f t="shared" si="755"/>
        <v>0</v>
      </c>
      <c r="AS209" s="264">
        <f t="shared" si="755"/>
        <v>0</v>
      </c>
      <c r="AT209" s="264">
        <f t="shared" si="755"/>
        <v>0</v>
      </c>
      <c r="AU209" s="264">
        <f t="shared" si="755"/>
        <v>0</v>
      </c>
      <c r="AX209" s="263" t="s">
        <v>52</v>
      </c>
      <c r="AY209" s="264">
        <f t="shared" ref="AY209:BK209" si="756">AY176+AY192+AY112</f>
        <v>0</v>
      </c>
      <c r="AZ209" s="264">
        <f t="shared" si="756"/>
        <v>0</v>
      </c>
      <c r="BA209" s="264">
        <f t="shared" si="756"/>
        <v>0</v>
      </c>
      <c r="BB209" s="264">
        <f t="shared" si="756"/>
        <v>0</v>
      </c>
      <c r="BC209" s="264">
        <f t="shared" si="756"/>
        <v>0</v>
      </c>
      <c r="BD209" s="264">
        <f t="shared" si="756"/>
        <v>0</v>
      </c>
      <c r="BE209" s="264">
        <f t="shared" si="756"/>
        <v>0</v>
      </c>
      <c r="BF209" s="264">
        <f t="shared" si="756"/>
        <v>0</v>
      </c>
      <c r="BG209" s="264">
        <f t="shared" si="756"/>
        <v>0</v>
      </c>
      <c r="BH209" s="264">
        <f t="shared" si="756"/>
        <v>0</v>
      </c>
      <c r="BI209" s="264">
        <f t="shared" si="756"/>
        <v>0</v>
      </c>
      <c r="BJ209" s="264">
        <f t="shared" si="756"/>
        <v>0</v>
      </c>
      <c r="BK209" s="264">
        <f t="shared" si="756"/>
        <v>0</v>
      </c>
    </row>
    <row r="210" spans="1:63" s="263" customFormat="1" x14ac:dyDescent="0.25">
      <c r="A210" s="268"/>
      <c r="B210" s="263" t="s">
        <v>43</v>
      </c>
      <c r="C210" s="264">
        <f t="shared" ref="C210:O210" si="757">C177+C193+C113</f>
        <v>54712.294860839844</v>
      </c>
      <c r="D210" s="264">
        <f t="shared" si="757"/>
        <v>1169014.1346084198</v>
      </c>
      <c r="E210" s="264">
        <f t="shared" si="757"/>
        <v>1825351.149937259</v>
      </c>
      <c r="F210" s="264">
        <f t="shared" si="757"/>
        <v>3229713.8518196256</v>
      </c>
      <c r="G210" s="264">
        <f t="shared" si="757"/>
        <v>1728971.7329039588</v>
      </c>
      <c r="H210" s="264">
        <f t="shared" si="757"/>
        <v>2412837.1964936634</v>
      </c>
      <c r="I210" s="264">
        <f t="shared" si="757"/>
        <v>2746890.8497417462</v>
      </c>
      <c r="J210" s="264">
        <f t="shared" si="757"/>
        <v>2447299.789834836</v>
      </c>
      <c r="K210" s="264">
        <f t="shared" si="757"/>
        <v>2038716.5035890858</v>
      </c>
      <c r="L210" s="264">
        <f t="shared" si="757"/>
        <v>1888561.2018014144</v>
      </c>
      <c r="M210" s="264">
        <f t="shared" si="757"/>
        <v>1687292.2346309796</v>
      </c>
      <c r="N210" s="264">
        <f t="shared" si="757"/>
        <v>11970724.844500743</v>
      </c>
      <c r="O210" s="264">
        <f t="shared" si="757"/>
        <v>33200085.784722567</v>
      </c>
      <c r="R210" s="263" t="s">
        <v>43</v>
      </c>
      <c r="S210" s="264">
        <f t="shared" ref="S210:AE210" si="758">S177+S193+S113</f>
        <v>120522.28956604004</v>
      </c>
      <c r="T210" s="264">
        <f t="shared" si="758"/>
        <v>2696787.9682084261</v>
      </c>
      <c r="U210" s="264">
        <f t="shared" si="758"/>
        <v>6254713.8201231211</v>
      </c>
      <c r="V210" s="264">
        <f t="shared" si="758"/>
        <v>5145109.9982399018</v>
      </c>
      <c r="W210" s="264">
        <f t="shared" si="758"/>
        <v>3248627.0833512954</v>
      </c>
      <c r="X210" s="264">
        <f t="shared" si="758"/>
        <v>5431152.6771188034</v>
      </c>
      <c r="Y210" s="264">
        <f t="shared" si="758"/>
        <v>11954382.017544122</v>
      </c>
      <c r="Z210" s="264">
        <f t="shared" si="758"/>
        <v>5117028.5033187177</v>
      </c>
      <c r="AA210" s="264">
        <f t="shared" si="758"/>
        <v>7114774.2349062683</v>
      </c>
      <c r="AB210" s="264">
        <f t="shared" si="758"/>
        <v>5272879.7327083759</v>
      </c>
      <c r="AC210" s="264">
        <f t="shared" si="758"/>
        <v>18265750.385815281</v>
      </c>
      <c r="AD210" s="264">
        <f t="shared" si="758"/>
        <v>48648390.600963183</v>
      </c>
      <c r="AE210" s="264">
        <f t="shared" si="758"/>
        <v>119270119.31186354</v>
      </c>
      <c r="AH210" s="263" t="s">
        <v>43</v>
      </c>
      <c r="AI210" s="264">
        <f t="shared" ref="AI210:AU210" si="759">AI177+AI193+AI113</f>
        <v>0</v>
      </c>
      <c r="AJ210" s="264">
        <f t="shared" si="759"/>
        <v>302750.24319563276</v>
      </c>
      <c r="AK210" s="264">
        <f t="shared" si="759"/>
        <v>2956575.9142348906</v>
      </c>
      <c r="AL210" s="264">
        <f t="shared" si="759"/>
        <v>395333.239509381</v>
      </c>
      <c r="AM210" s="264">
        <f t="shared" si="759"/>
        <v>1022913.5716248823</v>
      </c>
      <c r="AN210" s="264">
        <f t="shared" si="759"/>
        <v>928393.58903500251</v>
      </c>
      <c r="AO210" s="264">
        <f t="shared" si="759"/>
        <v>1567737.2819027784</v>
      </c>
      <c r="AP210" s="264">
        <f t="shared" si="759"/>
        <v>1386434.2735641624</v>
      </c>
      <c r="AQ210" s="264">
        <f t="shared" si="759"/>
        <v>723696.20340434962</v>
      </c>
      <c r="AR210" s="264">
        <f t="shared" si="759"/>
        <v>2794284.3319854806</v>
      </c>
      <c r="AS210" s="264">
        <f t="shared" si="759"/>
        <v>2051478.9601421193</v>
      </c>
      <c r="AT210" s="264">
        <f t="shared" si="759"/>
        <v>8867236.8744929302</v>
      </c>
      <c r="AU210" s="264">
        <f t="shared" si="759"/>
        <v>22996834.483091611</v>
      </c>
      <c r="AX210" s="263" t="s">
        <v>43</v>
      </c>
      <c r="AY210" s="264">
        <f t="shared" ref="AY210:BK210" si="760">AY177+AY193+AY113</f>
        <v>0</v>
      </c>
      <c r="AZ210" s="264">
        <f t="shared" si="760"/>
        <v>97902.973178052503</v>
      </c>
      <c r="BA210" s="264">
        <f t="shared" si="760"/>
        <v>278408.2300936309</v>
      </c>
      <c r="BB210" s="264">
        <f t="shared" si="760"/>
        <v>138785.24323333928</v>
      </c>
      <c r="BC210" s="264">
        <f t="shared" si="760"/>
        <v>19117.27459145711</v>
      </c>
      <c r="BD210" s="264">
        <f t="shared" si="760"/>
        <v>103844.99851184286</v>
      </c>
      <c r="BE210" s="264">
        <f t="shared" si="760"/>
        <v>542570.59945440001</v>
      </c>
      <c r="BF210" s="264">
        <f t="shared" si="760"/>
        <v>32298.51162499997</v>
      </c>
      <c r="BG210" s="264">
        <f t="shared" si="760"/>
        <v>-522.89999999999418</v>
      </c>
      <c r="BH210" s="264">
        <f t="shared" si="760"/>
        <v>876715.51707608684</v>
      </c>
      <c r="BI210" s="264">
        <f t="shared" si="760"/>
        <v>80727.032807373907</v>
      </c>
      <c r="BJ210" s="264">
        <f t="shared" si="760"/>
        <v>332825.28899999999</v>
      </c>
      <c r="BK210" s="264">
        <f t="shared" si="760"/>
        <v>2502672.7695711832</v>
      </c>
    </row>
    <row r="213" spans="1:63" x14ac:dyDescent="0.25">
      <c r="B213" s="263" t="s">
        <v>191</v>
      </c>
      <c r="C213" s="280">
        <f>C17+C33+C49+C65+C81+C97+C161</f>
        <v>0</v>
      </c>
      <c r="D213" s="281">
        <f t="shared" ref="D213:O213" si="761">D17+D33+D49+D65+D81+D97+D161</f>
        <v>1169014.1346084201</v>
      </c>
      <c r="E213" s="281">
        <f t="shared" si="761"/>
        <v>1475444.9603409513</v>
      </c>
      <c r="F213" s="281">
        <f t="shared" si="761"/>
        <v>3229713.8518196251</v>
      </c>
      <c r="G213" s="281">
        <f t="shared" si="761"/>
        <v>1728971.7329039588</v>
      </c>
      <c r="H213" s="281">
        <f t="shared" si="761"/>
        <v>2375818.2316470188</v>
      </c>
      <c r="I213" s="281">
        <f t="shared" si="761"/>
        <v>2506706.6420162218</v>
      </c>
      <c r="J213" s="281">
        <f t="shared" si="761"/>
        <v>2000522.5715591363</v>
      </c>
      <c r="K213" s="281">
        <f t="shared" si="761"/>
        <v>1955041.4753755112</v>
      </c>
      <c r="L213" s="281">
        <f t="shared" si="761"/>
        <v>1839330.6155129622</v>
      </c>
      <c r="M213" s="281">
        <f t="shared" si="761"/>
        <v>1649473.2892064983</v>
      </c>
      <c r="N213" s="281">
        <f t="shared" si="761"/>
        <v>11906012.430693179</v>
      </c>
      <c r="O213" s="281">
        <f t="shared" si="761"/>
        <v>31836049.935683485</v>
      </c>
      <c r="R213" s="263" t="s">
        <v>191</v>
      </c>
      <c r="S213" s="280">
        <f>S17+S33+S49+S65+S81+S97+S161</f>
        <v>0</v>
      </c>
      <c r="T213" s="281">
        <f t="shared" ref="T213:AE213" si="762">T17+T33+T49+T65+T81+T97+T161</f>
        <v>2564308.531440848</v>
      </c>
      <c r="U213" s="281">
        <f t="shared" si="762"/>
        <v>6254337.8301328877</v>
      </c>
      <c r="V213" s="281">
        <f t="shared" si="762"/>
        <v>5145109.9982399009</v>
      </c>
      <c r="W213" s="281">
        <f t="shared" si="762"/>
        <v>3248627.0833512954</v>
      </c>
      <c r="X213" s="281">
        <f t="shared" si="762"/>
        <v>5131432.7142442707</v>
      </c>
      <c r="Y213" s="281">
        <f t="shared" si="762"/>
        <v>11954382.017544121</v>
      </c>
      <c r="Z213" s="281">
        <f t="shared" si="762"/>
        <v>4802972.3090235209</v>
      </c>
      <c r="AA213" s="281">
        <f t="shared" si="762"/>
        <v>7123617.1470038183</v>
      </c>
      <c r="AB213" s="281">
        <f t="shared" si="762"/>
        <v>5272879.7327083759</v>
      </c>
      <c r="AC213" s="281">
        <f t="shared" si="762"/>
        <v>18180708.31904282</v>
      </c>
      <c r="AD213" s="281">
        <f t="shared" si="762"/>
        <v>48538457.387213185</v>
      </c>
      <c r="AE213" s="281">
        <f t="shared" si="762"/>
        <v>118216833.06994504</v>
      </c>
      <c r="AH213" s="263" t="s">
        <v>191</v>
      </c>
      <c r="AI213" s="280">
        <f>AI17+AI33+AI49+AI65+AI81+AI97+AI161</f>
        <v>0</v>
      </c>
      <c r="AJ213" s="281">
        <f t="shared" ref="AJ213:AU213" si="763">AJ17+AJ33+AJ49+AJ65+AJ81+AJ97+AJ161</f>
        <v>302750.24319563276</v>
      </c>
      <c r="AK213" s="281">
        <f t="shared" si="763"/>
        <v>2956575.9142348906</v>
      </c>
      <c r="AL213" s="281">
        <f t="shared" si="763"/>
        <v>395333.239509381</v>
      </c>
      <c r="AM213" s="281">
        <f t="shared" si="763"/>
        <v>1022913.5716248823</v>
      </c>
      <c r="AN213" s="281">
        <f t="shared" si="763"/>
        <v>867001.47935711709</v>
      </c>
      <c r="AO213" s="281">
        <f t="shared" si="763"/>
        <v>1567737.2819027782</v>
      </c>
      <c r="AP213" s="281">
        <f t="shared" si="763"/>
        <v>959396.81815413386</v>
      </c>
      <c r="AQ213" s="281">
        <f t="shared" si="763"/>
        <v>724650.25187934958</v>
      </c>
      <c r="AR213" s="281">
        <f t="shared" si="763"/>
        <v>2794284.3319854802</v>
      </c>
      <c r="AS213" s="281">
        <f t="shared" si="763"/>
        <v>2051478.9601421193</v>
      </c>
      <c r="AT213" s="281">
        <f t="shared" si="763"/>
        <v>8862819.5315429345</v>
      </c>
      <c r="AU213" s="281">
        <f t="shared" si="763"/>
        <v>22504941.623528697</v>
      </c>
      <c r="AX213" s="263" t="s">
        <v>191</v>
      </c>
      <c r="AY213" s="280">
        <f>AY17+AY33+AY49+AY65+AY81+AY97+AY161</f>
        <v>0</v>
      </c>
      <c r="AZ213" s="281">
        <f t="shared" ref="AZ213:BK213" si="764">AZ17+AZ33+AZ49+AZ65+AZ81+AZ97+AZ161</f>
        <v>97902.973178052503</v>
      </c>
      <c r="BA213" s="281">
        <f t="shared" si="764"/>
        <v>278408.2300936309</v>
      </c>
      <c r="BB213" s="281">
        <f t="shared" si="764"/>
        <v>138785.24323333928</v>
      </c>
      <c r="BC213" s="281">
        <f t="shared" si="764"/>
        <v>19117.27459145711</v>
      </c>
      <c r="BD213" s="281">
        <f t="shared" si="764"/>
        <v>107691.55851184289</v>
      </c>
      <c r="BE213" s="281">
        <f t="shared" si="764"/>
        <v>542570.59945440001</v>
      </c>
      <c r="BF213" s="281">
        <f t="shared" si="764"/>
        <v>22132.44</v>
      </c>
      <c r="BG213" s="281">
        <f t="shared" si="764"/>
        <v>0</v>
      </c>
      <c r="BH213" s="281">
        <f t="shared" si="764"/>
        <v>876715.51707608684</v>
      </c>
      <c r="BI213" s="281">
        <f t="shared" si="764"/>
        <v>80727.032807373907</v>
      </c>
      <c r="BJ213" s="281">
        <f t="shared" si="764"/>
        <v>333215.28899999999</v>
      </c>
      <c r="BK213" s="281">
        <f t="shared" si="764"/>
        <v>2497266.1579461833</v>
      </c>
    </row>
    <row r="214" spans="1:63" x14ac:dyDescent="0.25">
      <c r="B214" s="263" t="s">
        <v>192</v>
      </c>
      <c r="C214" s="280">
        <f>C113</f>
        <v>0</v>
      </c>
      <c r="D214" s="281">
        <f t="shared" ref="D214:O214" si="765">D113</f>
        <v>0</v>
      </c>
      <c r="E214" s="281">
        <f t="shared" si="765"/>
        <v>0</v>
      </c>
      <c r="F214" s="281">
        <f t="shared" si="765"/>
        <v>0</v>
      </c>
      <c r="G214" s="281">
        <f t="shared" si="765"/>
        <v>0</v>
      </c>
      <c r="H214" s="281">
        <f t="shared" si="765"/>
        <v>965.67840865603421</v>
      </c>
      <c r="I214" s="281">
        <f t="shared" si="765"/>
        <v>0</v>
      </c>
      <c r="J214" s="281">
        <f t="shared" si="765"/>
        <v>53738.118840112984</v>
      </c>
      <c r="K214" s="281">
        <f t="shared" si="765"/>
        <v>0</v>
      </c>
      <c r="L214" s="281">
        <f t="shared" si="765"/>
        <v>0</v>
      </c>
      <c r="M214" s="281">
        <f t="shared" si="765"/>
        <v>0</v>
      </c>
      <c r="N214" s="281">
        <f t="shared" si="765"/>
        <v>4.9355999999997904</v>
      </c>
      <c r="O214" s="281">
        <f t="shared" si="765"/>
        <v>54708.732848769017</v>
      </c>
      <c r="R214" s="263" t="s">
        <v>192</v>
      </c>
      <c r="S214" s="280">
        <f>S113</f>
        <v>0</v>
      </c>
      <c r="T214" s="281">
        <f t="shared" ref="T214:AE214" si="766">T113</f>
        <v>0</v>
      </c>
      <c r="U214" s="281">
        <f t="shared" si="766"/>
        <v>0</v>
      </c>
      <c r="V214" s="281">
        <f t="shared" si="766"/>
        <v>0</v>
      </c>
      <c r="W214" s="281">
        <f t="shared" si="766"/>
        <v>0</v>
      </c>
      <c r="X214" s="281">
        <f t="shared" si="766"/>
        <v>48700.91776955199</v>
      </c>
      <c r="Y214" s="281">
        <f t="shared" si="766"/>
        <v>0</v>
      </c>
      <c r="Z214" s="281">
        <f t="shared" si="766"/>
        <v>314056.19429519755</v>
      </c>
      <c r="AA214" s="281">
        <f t="shared" si="766"/>
        <v>-8842.9120975490187</v>
      </c>
      <c r="AB214" s="281">
        <f t="shared" si="766"/>
        <v>0</v>
      </c>
      <c r="AC214" s="281">
        <f t="shared" si="766"/>
        <v>0</v>
      </c>
      <c r="AD214" s="281">
        <f t="shared" si="766"/>
        <v>2641.2137500000026</v>
      </c>
      <c r="AE214" s="281">
        <f t="shared" si="766"/>
        <v>356555.41371720051</v>
      </c>
      <c r="AH214" s="263" t="s">
        <v>192</v>
      </c>
      <c r="AI214" s="280">
        <f>AI113</f>
        <v>0</v>
      </c>
      <c r="AJ214" s="281">
        <f t="shared" ref="AJ214:AU214" si="767">AJ113</f>
        <v>0</v>
      </c>
      <c r="AK214" s="281">
        <f t="shared" si="767"/>
        <v>0</v>
      </c>
      <c r="AL214" s="281">
        <f t="shared" si="767"/>
        <v>0</v>
      </c>
      <c r="AM214" s="281">
        <f t="shared" si="767"/>
        <v>0</v>
      </c>
      <c r="AN214" s="281">
        <f t="shared" si="767"/>
        <v>61392.10967788539</v>
      </c>
      <c r="AO214" s="281">
        <f t="shared" si="767"/>
        <v>0</v>
      </c>
      <c r="AP214" s="281">
        <f t="shared" si="767"/>
        <v>427037.45541002852</v>
      </c>
      <c r="AQ214" s="281">
        <f t="shared" si="767"/>
        <v>-954.04847500000051</v>
      </c>
      <c r="AR214" s="281">
        <f t="shared" si="767"/>
        <v>0</v>
      </c>
      <c r="AS214" s="281">
        <f t="shared" si="767"/>
        <v>0</v>
      </c>
      <c r="AT214" s="281">
        <f t="shared" si="767"/>
        <v>4417.3429500000002</v>
      </c>
      <c r="AU214" s="281">
        <f t="shared" si="767"/>
        <v>491892.85956291389</v>
      </c>
      <c r="AX214" s="263" t="s">
        <v>192</v>
      </c>
      <c r="AY214" s="280">
        <f>AY113</f>
        <v>0</v>
      </c>
      <c r="AZ214" s="281">
        <f t="shared" ref="AZ214:BK214" si="768">AZ113</f>
        <v>0</v>
      </c>
      <c r="BA214" s="281">
        <f t="shared" si="768"/>
        <v>0</v>
      </c>
      <c r="BB214" s="281">
        <f t="shared" si="768"/>
        <v>0</v>
      </c>
      <c r="BC214" s="281">
        <f t="shared" si="768"/>
        <v>0</v>
      </c>
      <c r="BD214" s="281">
        <f t="shared" si="768"/>
        <v>-3846.56000000003</v>
      </c>
      <c r="BE214" s="281">
        <f t="shared" si="768"/>
        <v>0</v>
      </c>
      <c r="BF214" s="281">
        <f t="shared" si="768"/>
        <v>10166.071624999971</v>
      </c>
      <c r="BG214" s="281">
        <f t="shared" si="768"/>
        <v>-522.89999999999418</v>
      </c>
      <c r="BH214" s="281">
        <f t="shared" si="768"/>
        <v>0</v>
      </c>
      <c r="BI214" s="281">
        <f t="shared" si="768"/>
        <v>0</v>
      </c>
      <c r="BJ214" s="281">
        <f t="shared" si="768"/>
        <v>-390</v>
      </c>
      <c r="BK214" s="281">
        <f t="shared" si="768"/>
        <v>5406.6116249999468</v>
      </c>
    </row>
    <row r="215" spans="1:63" x14ac:dyDescent="0.25">
      <c r="B215" s="263" t="s">
        <v>193</v>
      </c>
      <c r="C215" s="280">
        <f>C129+C145</f>
        <v>54712.294860839844</v>
      </c>
      <c r="D215" s="281">
        <f t="shared" ref="D215:O215" si="769">D129+D145</f>
        <v>0</v>
      </c>
      <c r="E215" s="281">
        <f t="shared" si="769"/>
        <v>349906.18959630764</v>
      </c>
      <c r="F215" s="281">
        <f t="shared" si="769"/>
        <v>0</v>
      </c>
      <c r="G215" s="281">
        <f t="shared" si="769"/>
        <v>0</v>
      </c>
      <c r="H215" s="281">
        <f t="shared" si="769"/>
        <v>36053.286437988281</v>
      </c>
      <c r="I215" s="281">
        <f t="shared" si="769"/>
        <v>240184.2077255249</v>
      </c>
      <c r="J215" s="281">
        <f t="shared" si="769"/>
        <v>393039.09943558648</v>
      </c>
      <c r="K215" s="281">
        <f t="shared" si="769"/>
        <v>83675.028213574216</v>
      </c>
      <c r="L215" s="281">
        <f t="shared" si="769"/>
        <v>49230.586288452148</v>
      </c>
      <c r="M215" s="281">
        <f t="shared" si="769"/>
        <v>37818.94542448128</v>
      </c>
      <c r="N215" s="281">
        <f t="shared" si="769"/>
        <v>64707.478207563923</v>
      </c>
      <c r="O215" s="281">
        <f t="shared" si="769"/>
        <v>1309327.1161903187</v>
      </c>
      <c r="R215" s="263" t="s">
        <v>193</v>
      </c>
      <c r="S215" s="280">
        <f>S129+S145</f>
        <v>120522.28956604004</v>
      </c>
      <c r="T215" s="281">
        <f t="shared" ref="T215:AE215" si="770">T129+T145</f>
        <v>132479.43676757813</v>
      </c>
      <c r="U215" s="281">
        <f t="shared" si="770"/>
        <v>375.989990234375</v>
      </c>
      <c r="V215" s="281">
        <f t="shared" si="770"/>
        <v>0</v>
      </c>
      <c r="W215" s="281">
        <f t="shared" si="770"/>
        <v>0</v>
      </c>
      <c r="X215" s="281">
        <f t="shared" si="770"/>
        <v>251019.04510498047</v>
      </c>
      <c r="Y215" s="281">
        <f t="shared" si="770"/>
        <v>0</v>
      </c>
      <c r="Z215" s="281">
        <f t="shared" si="770"/>
        <v>0</v>
      </c>
      <c r="AA215" s="281">
        <f t="shared" si="770"/>
        <v>0</v>
      </c>
      <c r="AB215" s="281">
        <f t="shared" si="770"/>
        <v>0</v>
      </c>
      <c r="AC215" s="281">
        <f t="shared" si="770"/>
        <v>85042.066772460938</v>
      </c>
      <c r="AD215" s="281">
        <f t="shared" si="770"/>
        <v>107292</v>
      </c>
      <c r="AE215" s="281">
        <f t="shared" si="770"/>
        <v>696730.82820129395</v>
      </c>
      <c r="AH215" s="263" t="s">
        <v>193</v>
      </c>
      <c r="AI215" s="280">
        <f>AI129+AI145</f>
        <v>0</v>
      </c>
      <c r="AJ215" s="281">
        <f t="shared" ref="AJ215:AU215" si="771">AJ129+AJ145</f>
        <v>0</v>
      </c>
      <c r="AK215" s="281">
        <f t="shared" si="771"/>
        <v>0</v>
      </c>
      <c r="AL215" s="281">
        <f t="shared" si="771"/>
        <v>0</v>
      </c>
      <c r="AM215" s="281">
        <f t="shared" si="771"/>
        <v>0</v>
      </c>
      <c r="AN215" s="281">
        <f t="shared" si="771"/>
        <v>0</v>
      </c>
      <c r="AO215" s="281">
        <f t="shared" si="771"/>
        <v>0</v>
      </c>
      <c r="AP215" s="281">
        <f t="shared" si="771"/>
        <v>0</v>
      </c>
      <c r="AQ215" s="281">
        <f t="shared" si="771"/>
        <v>0</v>
      </c>
      <c r="AR215" s="281">
        <f t="shared" si="771"/>
        <v>0</v>
      </c>
      <c r="AS215" s="281">
        <f t="shared" si="771"/>
        <v>0</v>
      </c>
      <c r="AT215" s="281">
        <f t="shared" si="771"/>
        <v>0</v>
      </c>
      <c r="AU215" s="281">
        <f t="shared" si="771"/>
        <v>0</v>
      </c>
      <c r="AX215" s="263" t="s">
        <v>193</v>
      </c>
      <c r="AY215" s="280">
        <f>AY129+AY145</f>
        <v>0</v>
      </c>
      <c r="AZ215" s="281">
        <f t="shared" ref="AZ215:BK215" si="772">AZ129+AZ145</f>
        <v>0</v>
      </c>
      <c r="BA215" s="281">
        <f t="shared" si="772"/>
        <v>0</v>
      </c>
      <c r="BB215" s="281">
        <f t="shared" si="772"/>
        <v>0</v>
      </c>
      <c r="BC215" s="281">
        <f t="shared" si="772"/>
        <v>0</v>
      </c>
      <c r="BD215" s="281">
        <f t="shared" si="772"/>
        <v>0</v>
      </c>
      <c r="BE215" s="281">
        <f t="shared" si="772"/>
        <v>0</v>
      </c>
      <c r="BF215" s="281">
        <f t="shared" si="772"/>
        <v>0</v>
      </c>
      <c r="BG215" s="281">
        <f t="shared" si="772"/>
        <v>0</v>
      </c>
      <c r="BH215" s="281">
        <f t="shared" si="772"/>
        <v>0</v>
      </c>
      <c r="BI215" s="281">
        <f t="shared" si="772"/>
        <v>0</v>
      </c>
      <c r="BJ215" s="281">
        <f t="shared" si="772"/>
        <v>0</v>
      </c>
      <c r="BK215" s="281">
        <f t="shared" si="772"/>
        <v>0</v>
      </c>
    </row>
  </sheetData>
  <mergeCells count="56">
    <mergeCell ref="M194:N194"/>
    <mergeCell ref="AC194:AD194"/>
    <mergeCell ref="AS194:AT194"/>
    <mergeCell ref="BI194:BJ194"/>
    <mergeCell ref="AW132:AW144"/>
    <mergeCell ref="AW148:AW160"/>
    <mergeCell ref="AG132:AG144"/>
    <mergeCell ref="A180:A192"/>
    <mergeCell ref="Q180:Q192"/>
    <mergeCell ref="AG180:AG192"/>
    <mergeCell ref="AW180:AW192"/>
    <mergeCell ref="AG148:AG160"/>
    <mergeCell ref="Q164:Q176"/>
    <mergeCell ref="AG164:AG176"/>
    <mergeCell ref="AW164:AW176"/>
    <mergeCell ref="Q148:Q160"/>
    <mergeCell ref="A164:A176"/>
    <mergeCell ref="A148:A160"/>
    <mergeCell ref="AI1:AT1"/>
    <mergeCell ref="AG84:AG96"/>
    <mergeCell ref="AG100:AG112"/>
    <mergeCell ref="AG116:AG128"/>
    <mergeCell ref="AW68:AW80"/>
    <mergeCell ref="A132:A144"/>
    <mergeCell ref="Q132:Q144"/>
    <mergeCell ref="A84:A96"/>
    <mergeCell ref="A100:A112"/>
    <mergeCell ref="AW100:AW112"/>
    <mergeCell ref="AW116:AW128"/>
    <mergeCell ref="Q84:Q96"/>
    <mergeCell ref="Q100:Q112"/>
    <mergeCell ref="Q116:Q128"/>
    <mergeCell ref="AW84:AW96"/>
    <mergeCell ref="A68:A80"/>
    <mergeCell ref="AW52:AW64"/>
    <mergeCell ref="Q52:Q64"/>
    <mergeCell ref="AG52:AG64"/>
    <mergeCell ref="A116:A128"/>
    <mergeCell ref="Q68:Q80"/>
    <mergeCell ref="AG68:AG80"/>
    <mergeCell ref="AY1:BJ1"/>
    <mergeCell ref="A4:A16"/>
    <mergeCell ref="A20:A32"/>
    <mergeCell ref="A36:A48"/>
    <mergeCell ref="A52:A64"/>
    <mergeCell ref="C1:N1"/>
    <mergeCell ref="S1:AD1"/>
    <mergeCell ref="AW4:AW16"/>
    <mergeCell ref="AW20:AW32"/>
    <mergeCell ref="AW36:AW48"/>
    <mergeCell ref="AG4:AG16"/>
    <mergeCell ref="AG20:AG32"/>
    <mergeCell ref="AG36:AG48"/>
    <mergeCell ref="Q4:Q16"/>
    <mergeCell ref="Q20:Q32"/>
    <mergeCell ref="Q36:Q48"/>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1DAFA"/>
  </sheetPr>
  <dimension ref="A1:Q219"/>
  <sheetViews>
    <sheetView zoomScale="80" zoomScaleNormal="80" workbookViewId="0">
      <pane xSplit="1" topLeftCell="B1" activePane="topRight" state="frozen"/>
      <selection activeCell="Q4" sqref="Q4"/>
      <selection pane="topRight" activeCell="Q4" sqref="Q4"/>
    </sheetView>
  </sheetViews>
  <sheetFormatPr defaultRowHeight="15" x14ac:dyDescent="0.25"/>
  <cols>
    <col min="1" max="1" width="7.85546875" customWidth="1"/>
    <col min="2" max="2" width="17.85546875" bestFit="1" customWidth="1"/>
    <col min="3" max="3" width="14.140625" bestFit="1" customWidth="1"/>
    <col min="4" max="4" width="11.85546875" bestFit="1" customWidth="1"/>
    <col min="5" max="5" width="12.85546875" bestFit="1" customWidth="1"/>
    <col min="6" max="8" width="11.85546875" bestFit="1" customWidth="1"/>
    <col min="9" max="9" width="12.85546875" bestFit="1" customWidth="1"/>
    <col min="10" max="10" width="11.85546875" bestFit="1" customWidth="1"/>
    <col min="11" max="11" width="12.28515625" customWidth="1"/>
    <col min="12" max="12" width="11.85546875" bestFit="1" customWidth="1"/>
    <col min="13" max="13" width="12.85546875" bestFit="1" customWidth="1"/>
    <col min="14" max="14" width="12.5703125" customWidth="1"/>
    <col min="15" max="15" width="14.42578125" style="1" bestFit="1" customWidth="1"/>
    <col min="16" max="16" width="13.42578125" customWidth="1"/>
    <col min="17" max="17" width="13.28515625" customWidth="1"/>
    <col min="18" max="27" width="10.7109375" customWidth="1"/>
    <col min="28" max="28" width="12.28515625" customWidth="1"/>
    <col min="29" max="29" width="11.42578125" customWidth="1"/>
  </cols>
  <sheetData>
    <row r="1" spans="1:15" ht="31.5" x14ac:dyDescent="0.6">
      <c r="A1" s="89"/>
      <c r="B1" s="89"/>
      <c r="C1" s="527" t="s">
        <v>161</v>
      </c>
      <c r="D1" s="528"/>
      <c r="E1" s="528"/>
      <c r="F1" s="528"/>
      <c r="G1" s="528"/>
      <c r="H1" s="528"/>
      <c r="I1" s="528"/>
      <c r="J1" s="528"/>
      <c r="K1" s="528"/>
      <c r="L1" s="528"/>
      <c r="M1" s="528"/>
      <c r="N1" s="529"/>
      <c r="O1" s="90"/>
    </row>
    <row r="2" spans="1:15" ht="5.25" customHeight="1" thickBot="1" x14ac:dyDescent="0.65">
      <c r="A2" s="89"/>
      <c r="B2" s="89"/>
      <c r="C2" s="91"/>
      <c r="D2" s="92"/>
      <c r="E2" s="92"/>
      <c r="F2" s="92"/>
      <c r="G2" s="92"/>
      <c r="H2" s="92"/>
      <c r="I2" s="92"/>
      <c r="J2" s="92"/>
      <c r="K2" s="92"/>
      <c r="L2" s="92"/>
      <c r="M2" s="92"/>
      <c r="N2" s="93"/>
      <c r="O2" s="90"/>
    </row>
    <row r="3" spans="1:15" ht="15.75" thickBot="1" x14ac:dyDescent="0.3">
      <c r="B3" s="184" t="s">
        <v>36</v>
      </c>
      <c r="C3" s="185">
        <v>44197</v>
      </c>
      <c r="D3" s="185">
        <v>44228</v>
      </c>
      <c r="E3" s="185">
        <v>44256</v>
      </c>
      <c r="F3" s="185">
        <v>44287</v>
      </c>
      <c r="G3" s="185">
        <v>44317</v>
      </c>
      <c r="H3" s="185">
        <v>44348</v>
      </c>
      <c r="I3" s="185">
        <v>44378</v>
      </c>
      <c r="J3" s="185">
        <v>44409</v>
      </c>
      <c r="K3" s="185">
        <v>44440</v>
      </c>
      <c r="L3" s="185">
        <v>44470</v>
      </c>
      <c r="M3" s="185">
        <v>44501</v>
      </c>
      <c r="N3" s="192" t="s">
        <v>205</v>
      </c>
      <c r="O3" s="186" t="s">
        <v>34</v>
      </c>
    </row>
    <row r="4" spans="1:15" ht="15" customHeight="1" x14ac:dyDescent="0.25">
      <c r="A4" s="530" t="s">
        <v>72</v>
      </c>
      <c r="B4" s="11" t="s">
        <v>64</v>
      </c>
      <c r="C4" s="3">
        <f>SUM('BIZ kWh ENTRY'!C4,'BIZ kWh ENTRY'!S4,'BIZ kWh ENTRY'!AI4,'BIZ kWh ENTRY'!AY4)</f>
        <v>0</v>
      </c>
      <c r="D4" s="3">
        <f>SUM('BIZ kWh ENTRY'!D4,'BIZ kWh ENTRY'!T4,'BIZ kWh ENTRY'!AJ4,'BIZ kWh ENTRY'!AZ4)</f>
        <v>0</v>
      </c>
      <c r="E4" s="3">
        <f>SUM('BIZ kWh ENTRY'!E4,'BIZ kWh ENTRY'!U4,'BIZ kWh ENTRY'!AK4,'BIZ kWh ENTRY'!BA4)</f>
        <v>0</v>
      </c>
      <c r="F4" s="3">
        <f>SUM('BIZ kWh ENTRY'!F4,'BIZ kWh ENTRY'!V4,'BIZ kWh ENTRY'!AL4,'BIZ kWh ENTRY'!BB4)</f>
        <v>0</v>
      </c>
      <c r="G4" s="3">
        <f>SUM('BIZ kWh ENTRY'!G4,'BIZ kWh ENTRY'!W4,'BIZ kWh ENTRY'!AM4,'BIZ kWh ENTRY'!BC4)</f>
        <v>0</v>
      </c>
      <c r="H4" s="3">
        <f>SUM('BIZ kWh ENTRY'!H4,'BIZ kWh ENTRY'!X4,'BIZ kWh ENTRY'!AN4,'BIZ kWh ENTRY'!BD4)</f>
        <v>0</v>
      </c>
      <c r="I4" s="3">
        <f>SUM('BIZ kWh ENTRY'!I4,'BIZ kWh ENTRY'!Y4,'BIZ kWh ENTRY'!AO4,'BIZ kWh ENTRY'!BE4)</f>
        <v>0</v>
      </c>
      <c r="J4" s="3">
        <f>SUM('BIZ kWh ENTRY'!J4,'BIZ kWh ENTRY'!Z4,'BIZ kWh ENTRY'!AP4,'BIZ kWh ENTRY'!BF4)</f>
        <v>0</v>
      </c>
      <c r="K4" s="3">
        <f>SUM('BIZ kWh ENTRY'!K4,'BIZ kWh ENTRY'!AA4,'BIZ kWh ENTRY'!AQ4,'BIZ kWh ENTRY'!BG4)</f>
        <v>0</v>
      </c>
      <c r="L4" s="3">
        <f>SUM('BIZ kWh ENTRY'!L4,'BIZ kWh ENTRY'!AB4,'BIZ kWh ENTRY'!AR4,'BIZ kWh ENTRY'!BH4)</f>
        <v>0</v>
      </c>
      <c r="M4" s="3">
        <f>SUM('BIZ kWh ENTRY'!M4,'BIZ kWh ENTRY'!AC4,'BIZ kWh ENTRY'!AS4,'BIZ kWh ENTRY'!BI4)</f>
        <v>0</v>
      </c>
      <c r="N4" s="3">
        <f>SUM('BIZ kWh ENTRY'!N4,'BIZ kWh ENTRY'!AD4,'BIZ kWh ENTRY'!AT4,'BIZ kWh ENTRY'!BJ4)</f>
        <v>0</v>
      </c>
      <c r="O4" s="70">
        <f t="shared" ref="O4:O17" si="0">SUM(C4:N4)</f>
        <v>0</v>
      </c>
    </row>
    <row r="5" spans="1:15" x14ac:dyDescent="0.25">
      <c r="A5" s="531"/>
      <c r="B5" s="12" t="s">
        <v>63</v>
      </c>
      <c r="C5" s="3">
        <f>SUM('BIZ kWh ENTRY'!C5,'BIZ kWh ENTRY'!S5,'BIZ kWh ENTRY'!AI5,'BIZ kWh ENTRY'!AY5)</f>
        <v>0</v>
      </c>
      <c r="D5" s="3">
        <f>SUM('BIZ kWh ENTRY'!D5,'BIZ kWh ENTRY'!T5,'BIZ kWh ENTRY'!AJ5,'BIZ kWh ENTRY'!AZ5)</f>
        <v>0</v>
      </c>
      <c r="E5" s="3">
        <f>SUM('BIZ kWh ENTRY'!E5,'BIZ kWh ENTRY'!U5,'BIZ kWh ENTRY'!AK5,'BIZ kWh ENTRY'!BA5)</f>
        <v>0</v>
      </c>
      <c r="F5" s="3">
        <f>SUM('BIZ kWh ENTRY'!F5,'BIZ kWh ENTRY'!V5,'BIZ kWh ENTRY'!AL5,'BIZ kWh ENTRY'!BB5)</f>
        <v>0</v>
      </c>
      <c r="G5" s="3">
        <f>SUM('BIZ kWh ENTRY'!G5,'BIZ kWh ENTRY'!W5,'BIZ kWh ENTRY'!AM5,'BIZ kWh ENTRY'!BC5)</f>
        <v>0</v>
      </c>
      <c r="H5" s="3">
        <f>SUM('BIZ kWh ENTRY'!H5,'BIZ kWh ENTRY'!X5,'BIZ kWh ENTRY'!AN5,'BIZ kWh ENTRY'!BD5)</f>
        <v>0</v>
      </c>
      <c r="I5" s="3">
        <f>SUM('BIZ kWh ENTRY'!I5,'BIZ kWh ENTRY'!Y5,'BIZ kWh ENTRY'!AO5,'BIZ kWh ENTRY'!BE5)</f>
        <v>0</v>
      </c>
      <c r="J5" s="3">
        <f>SUM('BIZ kWh ENTRY'!J5,'BIZ kWh ENTRY'!Z5,'BIZ kWh ENTRY'!AP5,'BIZ kWh ENTRY'!BF5)</f>
        <v>0</v>
      </c>
      <c r="K5" s="3">
        <f>SUM('BIZ kWh ENTRY'!K5,'BIZ kWh ENTRY'!AA5,'BIZ kWh ENTRY'!AQ5,'BIZ kWh ENTRY'!BG5)</f>
        <v>0</v>
      </c>
      <c r="L5" s="3">
        <f>SUM('BIZ kWh ENTRY'!L5,'BIZ kWh ENTRY'!AB5,'BIZ kWh ENTRY'!AR5,'BIZ kWh ENTRY'!BH5)</f>
        <v>0</v>
      </c>
      <c r="M5" s="3">
        <f>SUM('BIZ kWh ENTRY'!M5,'BIZ kWh ENTRY'!AC5,'BIZ kWh ENTRY'!AS5,'BIZ kWh ENTRY'!BI5)</f>
        <v>0</v>
      </c>
      <c r="N5" s="3">
        <f>SUM('BIZ kWh ENTRY'!N5,'BIZ kWh ENTRY'!AD5,'BIZ kWh ENTRY'!AT5,'BIZ kWh ENTRY'!BJ5)</f>
        <v>0</v>
      </c>
      <c r="O5" s="70">
        <f t="shared" si="0"/>
        <v>0</v>
      </c>
    </row>
    <row r="6" spans="1:15" x14ac:dyDescent="0.25">
      <c r="A6" s="531"/>
      <c r="B6" s="11" t="s">
        <v>62</v>
      </c>
      <c r="C6" s="3">
        <f>SUM('BIZ kWh ENTRY'!C6,'BIZ kWh ENTRY'!S6,'BIZ kWh ENTRY'!AI6,'BIZ kWh ENTRY'!AY6)</f>
        <v>0</v>
      </c>
      <c r="D6" s="3">
        <f>SUM('BIZ kWh ENTRY'!D6,'BIZ kWh ENTRY'!T6,'BIZ kWh ENTRY'!AJ6,'BIZ kWh ENTRY'!AZ6)</f>
        <v>0</v>
      </c>
      <c r="E6" s="3">
        <f>SUM('BIZ kWh ENTRY'!E6,'BIZ kWh ENTRY'!U6,'BIZ kWh ENTRY'!AK6,'BIZ kWh ENTRY'!BA6)</f>
        <v>0</v>
      </c>
      <c r="F6" s="3">
        <f>SUM('BIZ kWh ENTRY'!F6,'BIZ kWh ENTRY'!V6,'BIZ kWh ENTRY'!AL6,'BIZ kWh ENTRY'!BB6)</f>
        <v>0</v>
      </c>
      <c r="G6" s="3">
        <f>SUM('BIZ kWh ENTRY'!G6,'BIZ kWh ENTRY'!W6,'BIZ kWh ENTRY'!AM6,'BIZ kWh ENTRY'!BC6)</f>
        <v>0</v>
      </c>
      <c r="H6" s="3">
        <f>SUM('BIZ kWh ENTRY'!H6,'BIZ kWh ENTRY'!X6,'BIZ kWh ENTRY'!AN6,'BIZ kWh ENTRY'!BD6)</f>
        <v>0</v>
      </c>
      <c r="I6" s="3">
        <f>SUM('BIZ kWh ENTRY'!I6,'BIZ kWh ENTRY'!Y6,'BIZ kWh ENTRY'!AO6,'BIZ kWh ENTRY'!BE6)</f>
        <v>0</v>
      </c>
      <c r="J6" s="3">
        <f>SUM('BIZ kWh ENTRY'!J6,'BIZ kWh ENTRY'!Z6,'BIZ kWh ENTRY'!AP6,'BIZ kWh ENTRY'!BF6)</f>
        <v>0</v>
      </c>
      <c r="K6" s="3">
        <f>SUM('BIZ kWh ENTRY'!K6,'BIZ kWh ENTRY'!AA6,'BIZ kWh ENTRY'!AQ6,'BIZ kWh ENTRY'!BG6)</f>
        <v>0</v>
      </c>
      <c r="L6" s="3">
        <f>SUM('BIZ kWh ENTRY'!L6,'BIZ kWh ENTRY'!AB6,'BIZ kWh ENTRY'!AR6,'BIZ kWh ENTRY'!BH6)</f>
        <v>0</v>
      </c>
      <c r="M6" s="3">
        <f>SUM('BIZ kWh ENTRY'!M6,'BIZ kWh ENTRY'!AC6,'BIZ kWh ENTRY'!AS6,'BIZ kWh ENTRY'!BI6)</f>
        <v>0</v>
      </c>
      <c r="N6" s="3">
        <f>SUM('BIZ kWh ENTRY'!N6,'BIZ kWh ENTRY'!AD6,'BIZ kWh ENTRY'!AT6,'BIZ kWh ENTRY'!BJ6)</f>
        <v>0</v>
      </c>
      <c r="O6" s="70">
        <f t="shared" si="0"/>
        <v>0</v>
      </c>
    </row>
    <row r="7" spans="1:15" x14ac:dyDescent="0.25">
      <c r="A7" s="531"/>
      <c r="B7" s="11" t="s">
        <v>61</v>
      </c>
      <c r="C7" s="3">
        <f>SUM('BIZ kWh ENTRY'!C7,'BIZ kWh ENTRY'!S7,'BIZ kWh ENTRY'!AI7,'BIZ kWh ENTRY'!AY7)</f>
        <v>0</v>
      </c>
      <c r="D7" s="3">
        <f>SUM('BIZ kWh ENTRY'!D7,'BIZ kWh ENTRY'!T7,'BIZ kWh ENTRY'!AJ7,'BIZ kWh ENTRY'!AZ7)</f>
        <v>0</v>
      </c>
      <c r="E7" s="3">
        <f>SUM('BIZ kWh ENTRY'!E7,'BIZ kWh ENTRY'!U7,'BIZ kWh ENTRY'!AK7,'BIZ kWh ENTRY'!BA7)</f>
        <v>0</v>
      </c>
      <c r="F7" s="3">
        <f>SUM('BIZ kWh ENTRY'!F7,'BIZ kWh ENTRY'!V7,'BIZ kWh ENTRY'!AL7,'BIZ kWh ENTRY'!BB7)</f>
        <v>0</v>
      </c>
      <c r="G7" s="3">
        <f>SUM('BIZ kWh ENTRY'!G7,'BIZ kWh ENTRY'!W7,'BIZ kWh ENTRY'!AM7,'BIZ kWh ENTRY'!BC7)</f>
        <v>0</v>
      </c>
      <c r="H7" s="3">
        <f>SUM('BIZ kWh ENTRY'!H7,'BIZ kWh ENTRY'!X7,'BIZ kWh ENTRY'!AN7,'BIZ kWh ENTRY'!BD7)</f>
        <v>0</v>
      </c>
      <c r="I7" s="3">
        <f>SUM('BIZ kWh ENTRY'!I7,'BIZ kWh ENTRY'!Y7,'BIZ kWh ENTRY'!AO7,'BIZ kWh ENTRY'!BE7)</f>
        <v>0</v>
      </c>
      <c r="J7" s="3">
        <f>SUM('BIZ kWh ENTRY'!J7,'BIZ kWh ENTRY'!Z7,'BIZ kWh ENTRY'!AP7,'BIZ kWh ENTRY'!BF7)</f>
        <v>0</v>
      </c>
      <c r="K7" s="3">
        <f>SUM('BIZ kWh ENTRY'!K7,'BIZ kWh ENTRY'!AA7,'BIZ kWh ENTRY'!AQ7,'BIZ kWh ENTRY'!BG7)</f>
        <v>0</v>
      </c>
      <c r="L7" s="3">
        <f>SUM('BIZ kWh ENTRY'!L7,'BIZ kWh ENTRY'!AB7,'BIZ kWh ENTRY'!AR7,'BIZ kWh ENTRY'!BH7)</f>
        <v>0</v>
      </c>
      <c r="M7" s="3">
        <f>SUM('BIZ kWh ENTRY'!M7,'BIZ kWh ENTRY'!AC7,'BIZ kWh ENTRY'!AS7,'BIZ kWh ENTRY'!BI7)</f>
        <v>0</v>
      </c>
      <c r="N7" s="3">
        <f>SUM('BIZ kWh ENTRY'!N7,'BIZ kWh ENTRY'!AD7,'BIZ kWh ENTRY'!AT7,'BIZ kWh ENTRY'!BJ7)</f>
        <v>0</v>
      </c>
      <c r="O7" s="70">
        <f t="shared" si="0"/>
        <v>0</v>
      </c>
    </row>
    <row r="8" spans="1:15" x14ac:dyDescent="0.25">
      <c r="A8" s="531"/>
      <c r="B8" s="12" t="s">
        <v>60</v>
      </c>
      <c r="C8" s="3">
        <f>SUM('BIZ kWh ENTRY'!C8,'BIZ kWh ENTRY'!S8,'BIZ kWh ENTRY'!AI8,'BIZ kWh ENTRY'!AY8)</f>
        <v>0</v>
      </c>
      <c r="D8" s="3">
        <f>SUM('BIZ kWh ENTRY'!D8,'BIZ kWh ENTRY'!T8,'BIZ kWh ENTRY'!AJ8,'BIZ kWh ENTRY'!AZ8)</f>
        <v>0</v>
      </c>
      <c r="E8" s="3">
        <f>SUM('BIZ kWh ENTRY'!E8,'BIZ kWh ENTRY'!U8,'BIZ kWh ENTRY'!AK8,'BIZ kWh ENTRY'!BA8)</f>
        <v>0</v>
      </c>
      <c r="F8" s="3">
        <f>SUM('BIZ kWh ENTRY'!F8,'BIZ kWh ENTRY'!V8,'BIZ kWh ENTRY'!AL8,'BIZ kWh ENTRY'!BB8)</f>
        <v>0</v>
      </c>
      <c r="G8" s="3">
        <f>SUM('BIZ kWh ENTRY'!G8,'BIZ kWh ENTRY'!W8,'BIZ kWh ENTRY'!AM8,'BIZ kWh ENTRY'!BC8)</f>
        <v>0</v>
      </c>
      <c r="H8" s="3">
        <f>SUM('BIZ kWh ENTRY'!H8,'BIZ kWh ENTRY'!X8,'BIZ kWh ENTRY'!AN8,'BIZ kWh ENTRY'!BD8)</f>
        <v>0</v>
      </c>
      <c r="I8" s="3">
        <f>SUM('BIZ kWh ENTRY'!I8,'BIZ kWh ENTRY'!Y8,'BIZ kWh ENTRY'!AO8,'BIZ kWh ENTRY'!BE8)</f>
        <v>0</v>
      </c>
      <c r="J8" s="3">
        <f>SUM('BIZ kWh ENTRY'!J8,'BIZ kWh ENTRY'!Z8,'BIZ kWh ENTRY'!AP8,'BIZ kWh ENTRY'!BF8)</f>
        <v>0</v>
      </c>
      <c r="K8" s="3">
        <f>SUM('BIZ kWh ENTRY'!K8,'BIZ kWh ENTRY'!AA8,'BIZ kWh ENTRY'!AQ8,'BIZ kWh ENTRY'!BG8)</f>
        <v>0</v>
      </c>
      <c r="L8" s="3">
        <f>SUM('BIZ kWh ENTRY'!L8,'BIZ kWh ENTRY'!AB8,'BIZ kWh ENTRY'!AR8,'BIZ kWh ENTRY'!BH8)</f>
        <v>0</v>
      </c>
      <c r="M8" s="3">
        <f>SUM('BIZ kWh ENTRY'!M8,'BIZ kWh ENTRY'!AC8,'BIZ kWh ENTRY'!AS8,'BIZ kWh ENTRY'!BI8)</f>
        <v>0</v>
      </c>
      <c r="N8" s="3">
        <f>SUM('BIZ kWh ENTRY'!N8,'BIZ kWh ENTRY'!AD8,'BIZ kWh ENTRY'!AT8,'BIZ kWh ENTRY'!BJ8)</f>
        <v>0</v>
      </c>
      <c r="O8" s="70">
        <f t="shared" si="0"/>
        <v>0</v>
      </c>
    </row>
    <row r="9" spans="1:15" x14ac:dyDescent="0.25">
      <c r="A9" s="531"/>
      <c r="B9" s="11" t="s">
        <v>59</v>
      </c>
      <c r="C9" s="3">
        <f>SUM('BIZ kWh ENTRY'!C9,'BIZ kWh ENTRY'!S9,'BIZ kWh ENTRY'!AI9,'BIZ kWh ENTRY'!AY9)</f>
        <v>0</v>
      </c>
      <c r="D9" s="3">
        <f>SUM('BIZ kWh ENTRY'!D9,'BIZ kWh ENTRY'!T9,'BIZ kWh ENTRY'!AJ9,'BIZ kWh ENTRY'!AZ9)</f>
        <v>0</v>
      </c>
      <c r="E9" s="3">
        <f>SUM('BIZ kWh ENTRY'!E9,'BIZ kWh ENTRY'!U9,'BIZ kWh ENTRY'!AK9,'BIZ kWh ENTRY'!BA9)</f>
        <v>0</v>
      </c>
      <c r="F9" s="3">
        <f>SUM('BIZ kWh ENTRY'!F9,'BIZ kWh ENTRY'!V9,'BIZ kWh ENTRY'!AL9,'BIZ kWh ENTRY'!BB9)</f>
        <v>0</v>
      </c>
      <c r="G9" s="3">
        <f>SUM('BIZ kWh ENTRY'!G9,'BIZ kWh ENTRY'!W9,'BIZ kWh ENTRY'!AM9,'BIZ kWh ENTRY'!BC9)</f>
        <v>0</v>
      </c>
      <c r="H9" s="3">
        <f>SUM('BIZ kWh ENTRY'!H9,'BIZ kWh ENTRY'!X9,'BIZ kWh ENTRY'!AN9,'BIZ kWh ENTRY'!BD9)</f>
        <v>0</v>
      </c>
      <c r="I9" s="3">
        <f>SUM('BIZ kWh ENTRY'!I9,'BIZ kWh ENTRY'!Y9,'BIZ kWh ENTRY'!AO9,'BIZ kWh ENTRY'!BE9)</f>
        <v>0</v>
      </c>
      <c r="J9" s="3">
        <f>SUM('BIZ kWh ENTRY'!J9,'BIZ kWh ENTRY'!Z9,'BIZ kWh ENTRY'!AP9,'BIZ kWh ENTRY'!BF9)</f>
        <v>0</v>
      </c>
      <c r="K9" s="3">
        <f>SUM('BIZ kWh ENTRY'!K9,'BIZ kWh ENTRY'!AA9,'BIZ kWh ENTRY'!AQ9,'BIZ kWh ENTRY'!BG9)</f>
        <v>0</v>
      </c>
      <c r="L9" s="3">
        <f>SUM('BIZ kWh ENTRY'!L9,'BIZ kWh ENTRY'!AB9,'BIZ kWh ENTRY'!AR9,'BIZ kWh ENTRY'!BH9)</f>
        <v>0</v>
      </c>
      <c r="M9" s="3">
        <f>SUM('BIZ kWh ENTRY'!M9,'BIZ kWh ENTRY'!AC9,'BIZ kWh ENTRY'!AS9,'BIZ kWh ENTRY'!BI9)</f>
        <v>0</v>
      </c>
      <c r="N9" s="3">
        <f>SUM('BIZ kWh ENTRY'!N9,'BIZ kWh ENTRY'!AD9,'BIZ kWh ENTRY'!AT9,'BIZ kWh ENTRY'!BJ9)</f>
        <v>0</v>
      </c>
      <c r="O9" s="70">
        <f t="shared" si="0"/>
        <v>0</v>
      </c>
    </row>
    <row r="10" spans="1:15" x14ac:dyDescent="0.25">
      <c r="A10" s="531"/>
      <c r="B10" s="11" t="s">
        <v>58</v>
      </c>
      <c r="C10" s="3">
        <f>SUM('BIZ kWh ENTRY'!C10,'BIZ kWh ENTRY'!S10,'BIZ kWh ENTRY'!AI10,'BIZ kWh ENTRY'!AY10)</f>
        <v>0</v>
      </c>
      <c r="D10" s="3">
        <f>SUM('BIZ kWh ENTRY'!D10,'BIZ kWh ENTRY'!T10,'BIZ kWh ENTRY'!AJ10,'BIZ kWh ENTRY'!AZ10)</f>
        <v>0</v>
      </c>
      <c r="E10" s="3">
        <f>SUM('BIZ kWh ENTRY'!E10,'BIZ kWh ENTRY'!U10,'BIZ kWh ENTRY'!AK10,'BIZ kWh ENTRY'!BA10)</f>
        <v>0</v>
      </c>
      <c r="F10" s="3">
        <f>SUM('BIZ kWh ENTRY'!F10,'BIZ kWh ENTRY'!V10,'BIZ kWh ENTRY'!AL10,'BIZ kWh ENTRY'!BB10)</f>
        <v>0</v>
      </c>
      <c r="G10" s="3">
        <f>SUM('BIZ kWh ENTRY'!G10,'BIZ kWh ENTRY'!W10,'BIZ kWh ENTRY'!AM10,'BIZ kWh ENTRY'!BC10)</f>
        <v>0</v>
      </c>
      <c r="H10" s="3">
        <f>SUM('BIZ kWh ENTRY'!H10,'BIZ kWh ENTRY'!X10,'BIZ kWh ENTRY'!AN10,'BIZ kWh ENTRY'!BD10)</f>
        <v>0</v>
      </c>
      <c r="I10" s="3">
        <f>SUM('BIZ kWh ENTRY'!I10,'BIZ kWh ENTRY'!Y10,'BIZ kWh ENTRY'!AO10,'BIZ kWh ENTRY'!BE10)</f>
        <v>0</v>
      </c>
      <c r="J10" s="3">
        <f>SUM('BIZ kWh ENTRY'!J10,'BIZ kWh ENTRY'!Z10,'BIZ kWh ENTRY'!AP10,'BIZ kWh ENTRY'!BF10)</f>
        <v>0</v>
      </c>
      <c r="K10" s="3">
        <f>SUM('BIZ kWh ENTRY'!K10,'BIZ kWh ENTRY'!AA10,'BIZ kWh ENTRY'!AQ10,'BIZ kWh ENTRY'!BG10)</f>
        <v>0</v>
      </c>
      <c r="L10" s="3">
        <f>SUM('BIZ kWh ENTRY'!L10,'BIZ kWh ENTRY'!AB10,'BIZ kWh ENTRY'!AR10,'BIZ kWh ENTRY'!BH10)</f>
        <v>0</v>
      </c>
      <c r="M10" s="3">
        <f>SUM('BIZ kWh ENTRY'!M10,'BIZ kWh ENTRY'!AC10,'BIZ kWh ENTRY'!AS10,'BIZ kWh ENTRY'!BI10)</f>
        <v>0</v>
      </c>
      <c r="N10" s="3">
        <f>SUM('BIZ kWh ENTRY'!N10,'BIZ kWh ENTRY'!AD10,'BIZ kWh ENTRY'!AT10,'BIZ kWh ENTRY'!BJ10)</f>
        <v>0</v>
      </c>
      <c r="O10" s="70">
        <f t="shared" si="0"/>
        <v>0</v>
      </c>
    </row>
    <row r="11" spans="1:15" x14ac:dyDescent="0.25">
      <c r="A11" s="531"/>
      <c r="B11" s="11" t="s">
        <v>57</v>
      </c>
      <c r="C11" s="3">
        <f>SUM('BIZ kWh ENTRY'!C11,'BIZ kWh ENTRY'!S11,'BIZ kWh ENTRY'!AI11,'BIZ kWh ENTRY'!AY11)</f>
        <v>0</v>
      </c>
      <c r="D11" s="3">
        <f>SUM('BIZ kWh ENTRY'!D11,'BIZ kWh ENTRY'!T11,'BIZ kWh ENTRY'!AJ11,'BIZ kWh ENTRY'!AZ11)</f>
        <v>0</v>
      </c>
      <c r="E11" s="3">
        <f>SUM('BIZ kWh ENTRY'!E11,'BIZ kWh ENTRY'!U11,'BIZ kWh ENTRY'!AK11,'BIZ kWh ENTRY'!BA11)</f>
        <v>0</v>
      </c>
      <c r="F11" s="3">
        <f>SUM('BIZ kWh ENTRY'!F11,'BIZ kWh ENTRY'!V11,'BIZ kWh ENTRY'!AL11,'BIZ kWh ENTRY'!BB11)</f>
        <v>26074.294846599994</v>
      </c>
      <c r="G11" s="3">
        <f>SUM('BIZ kWh ENTRY'!G11,'BIZ kWh ENTRY'!W11,'BIZ kWh ENTRY'!AM11,'BIZ kWh ENTRY'!BC11)</f>
        <v>42531.717227999994</v>
      </c>
      <c r="H11" s="3">
        <f>SUM('BIZ kWh ENTRY'!H11,'BIZ kWh ENTRY'!X11,'BIZ kWh ENTRY'!AN11,'BIZ kWh ENTRY'!BD11)</f>
        <v>117657.80410384001</v>
      </c>
      <c r="I11" s="3">
        <f>SUM('BIZ kWh ENTRY'!I11,'BIZ kWh ENTRY'!Y11,'BIZ kWh ENTRY'!AO11,'BIZ kWh ENTRY'!BE11)</f>
        <v>45787.612590720011</v>
      </c>
      <c r="J11" s="3">
        <f>SUM('BIZ kWh ENTRY'!J11,'BIZ kWh ENTRY'!Z11,'BIZ kWh ENTRY'!AP11,'BIZ kWh ENTRY'!BF11)</f>
        <v>0</v>
      </c>
      <c r="K11" s="3">
        <f>SUM('BIZ kWh ENTRY'!K11,'BIZ kWh ENTRY'!AA11,'BIZ kWh ENTRY'!AQ11,'BIZ kWh ENTRY'!BG11)</f>
        <v>111809.94584759997</v>
      </c>
      <c r="L11" s="3">
        <f>SUM('BIZ kWh ENTRY'!L11,'BIZ kWh ENTRY'!AB11,'BIZ kWh ENTRY'!AR11,'BIZ kWh ENTRY'!BH11)</f>
        <v>127879.87211999999</v>
      </c>
      <c r="M11" s="3">
        <f>SUM('BIZ kWh ENTRY'!M11,'BIZ kWh ENTRY'!AC11,'BIZ kWh ENTRY'!AS11,'BIZ kWh ENTRY'!BI11)</f>
        <v>0</v>
      </c>
      <c r="N11" s="3">
        <f>SUM('BIZ kWh ENTRY'!N11,'BIZ kWh ENTRY'!AD11,'BIZ kWh ENTRY'!AT11,'BIZ kWh ENTRY'!BJ11)</f>
        <v>0</v>
      </c>
      <c r="O11" s="70">
        <f t="shared" si="0"/>
        <v>471741.2467367599</v>
      </c>
    </row>
    <row r="12" spans="1:15" x14ac:dyDescent="0.25">
      <c r="A12" s="531"/>
      <c r="B12" s="11" t="s">
        <v>56</v>
      </c>
      <c r="C12" s="3">
        <f>SUM('BIZ kWh ENTRY'!C12,'BIZ kWh ENTRY'!S12,'BIZ kWh ENTRY'!AI12,'BIZ kWh ENTRY'!AY12)</f>
        <v>0</v>
      </c>
      <c r="D12" s="3">
        <f>SUM('BIZ kWh ENTRY'!D12,'BIZ kWh ENTRY'!T12,'BIZ kWh ENTRY'!AJ12,'BIZ kWh ENTRY'!AZ12)</f>
        <v>0</v>
      </c>
      <c r="E12" s="3">
        <f>SUM('BIZ kWh ENTRY'!E12,'BIZ kWh ENTRY'!U12,'BIZ kWh ENTRY'!AK12,'BIZ kWh ENTRY'!BA12)</f>
        <v>0</v>
      </c>
      <c r="F12" s="3">
        <f>SUM('BIZ kWh ENTRY'!F12,'BIZ kWh ENTRY'!V12,'BIZ kWh ENTRY'!AL12,'BIZ kWh ENTRY'!BB12)</f>
        <v>0</v>
      </c>
      <c r="G12" s="3">
        <f>SUM('BIZ kWh ENTRY'!G12,'BIZ kWh ENTRY'!W12,'BIZ kWh ENTRY'!AM12,'BIZ kWh ENTRY'!BC12)</f>
        <v>0</v>
      </c>
      <c r="H12" s="3">
        <f>SUM('BIZ kWh ENTRY'!H12,'BIZ kWh ENTRY'!X12,'BIZ kWh ENTRY'!AN12,'BIZ kWh ENTRY'!BD12)</f>
        <v>0</v>
      </c>
      <c r="I12" s="3">
        <f>SUM('BIZ kWh ENTRY'!I12,'BIZ kWh ENTRY'!Y12,'BIZ kWh ENTRY'!AO12,'BIZ kWh ENTRY'!BE12)</f>
        <v>0</v>
      </c>
      <c r="J12" s="3">
        <f>SUM('BIZ kWh ENTRY'!J12,'BIZ kWh ENTRY'!Z12,'BIZ kWh ENTRY'!AP12,'BIZ kWh ENTRY'!BF12)</f>
        <v>0</v>
      </c>
      <c r="K12" s="3">
        <f>SUM('BIZ kWh ENTRY'!K12,'BIZ kWh ENTRY'!AA12,'BIZ kWh ENTRY'!AQ12,'BIZ kWh ENTRY'!BG12)</f>
        <v>0</v>
      </c>
      <c r="L12" s="3">
        <f>SUM('BIZ kWh ENTRY'!L12,'BIZ kWh ENTRY'!AB12,'BIZ kWh ENTRY'!AR12,'BIZ kWh ENTRY'!BH12)</f>
        <v>0</v>
      </c>
      <c r="M12" s="3">
        <f>SUM('BIZ kWh ENTRY'!M12,'BIZ kWh ENTRY'!AC12,'BIZ kWh ENTRY'!AS12,'BIZ kWh ENTRY'!BI12)</f>
        <v>0</v>
      </c>
      <c r="N12" s="3">
        <f>SUM('BIZ kWh ENTRY'!N12,'BIZ kWh ENTRY'!AD12,'BIZ kWh ENTRY'!AT12,'BIZ kWh ENTRY'!BJ12)</f>
        <v>0</v>
      </c>
      <c r="O12" s="70">
        <f t="shared" si="0"/>
        <v>0</v>
      </c>
    </row>
    <row r="13" spans="1:15" x14ac:dyDescent="0.25">
      <c r="A13" s="531"/>
      <c r="B13" s="11" t="s">
        <v>55</v>
      </c>
      <c r="C13" s="3">
        <f>SUM('BIZ kWh ENTRY'!C13,'BIZ kWh ENTRY'!S13,'BIZ kWh ENTRY'!AI13,'BIZ kWh ENTRY'!AY13)</f>
        <v>0</v>
      </c>
      <c r="D13" s="3">
        <f>SUM('BIZ kWh ENTRY'!D13,'BIZ kWh ENTRY'!T13,'BIZ kWh ENTRY'!AJ13,'BIZ kWh ENTRY'!AZ13)</f>
        <v>0</v>
      </c>
      <c r="E13" s="3">
        <f>SUM('BIZ kWh ENTRY'!E13,'BIZ kWh ENTRY'!U13,'BIZ kWh ENTRY'!AK13,'BIZ kWh ENTRY'!BA13)</f>
        <v>0</v>
      </c>
      <c r="F13" s="3">
        <f>SUM('BIZ kWh ENTRY'!F13,'BIZ kWh ENTRY'!V13,'BIZ kWh ENTRY'!AL13,'BIZ kWh ENTRY'!BB13)</f>
        <v>0</v>
      </c>
      <c r="G13" s="3">
        <f>SUM('BIZ kWh ENTRY'!G13,'BIZ kWh ENTRY'!W13,'BIZ kWh ENTRY'!AM13,'BIZ kWh ENTRY'!BC13)</f>
        <v>0</v>
      </c>
      <c r="H13" s="3">
        <f>SUM('BIZ kWh ENTRY'!H13,'BIZ kWh ENTRY'!X13,'BIZ kWh ENTRY'!AN13,'BIZ kWh ENTRY'!BD13)</f>
        <v>0</v>
      </c>
      <c r="I13" s="3">
        <f>SUM('BIZ kWh ENTRY'!I13,'BIZ kWh ENTRY'!Y13,'BIZ kWh ENTRY'!AO13,'BIZ kWh ENTRY'!BE13)</f>
        <v>0</v>
      </c>
      <c r="J13" s="3">
        <f>SUM('BIZ kWh ENTRY'!J13,'BIZ kWh ENTRY'!Z13,'BIZ kWh ENTRY'!AP13,'BIZ kWh ENTRY'!BF13)</f>
        <v>0</v>
      </c>
      <c r="K13" s="3">
        <f>SUM('BIZ kWh ENTRY'!K13,'BIZ kWh ENTRY'!AA13,'BIZ kWh ENTRY'!AQ13,'BIZ kWh ENTRY'!BG13)</f>
        <v>0</v>
      </c>
      <c r="L13" s="3">
        <f>SUM('BIZ kWh ENTRY'!L13,'BIZ kWh ENTRY'!AB13,'BIZ kWh ENTRY'!AR13,'BIZ kWh ENTRY'!BH13)</f>
        <v>0</v>
      </c>
      <c r="M13" s="3">
        <f>SUM('BIZ kWh ENTRY'!M13,'BIZ kWh ENTRY'!AC13,'BIZ kWh ENTRY'!AS13,'BIZ kWh ENTRY'!BI13)</f>
        <v>0</v>
      </c>
      <c r="N13" s="3">
        <f>SUM('BIZ kWh ENTRY'!N13,'BIZ kWh ENTRY'!AD13,'BIZ kWh ENTRY'!AT13,'BIZ kWh ENTRY'!BJ13)</f>
        <v>0</v>
      </c>
      <c r="O13" s="70">
        <f t="shared" si="0"/>
        <v>0</v>
      </c>
    </row>
    <row r="14" spans="1:15" x14ac:dyDescent="0.25">
      <c r="A14" s="531"/>
      <c r="B14" s="11" t="s">
        <v>54</v>
      </c>
      <c r="C14" s="3">
        <f>SUM('BIZ kWh ENTRY'!C14,'BIZ kWh ENTRY'!S14,'BIZ kWh ENTRY'!AI14,'BIZ kWh ENTRY'!AY14)</f>
        <v>0</v>
      </c>
      <c r="D14" s="3">
        <f>SUM('BIZ kWh ENTRY'!D14,'BIZ kWh ENTRY'!T14,'BIZ kWh ENTRY'!AJ14,'BIZ kWh ENTRY'!AZ14)</f>
        <v>0</v>
      </c>
      <c r="E14" s="3">
        <f>SUM('BIZ kWh ENTRY'!E14,'BIZ kWh ENTRY'!U14,'BIZ kWh ENTRY'!AK14,'BIZ kWh ENTRY'!BA14)</f>
        <v>0</v>
      </c>
      <c r="F14" s="3">
        <f>SUM('BIZ kWh ENTRY'!F14,'BIZ kWh ENTRY'!V14,'BIZ kWh ENTRY'!AL14,'BIZ kWh ENTRY'!BB14)</f>
        <v>0</v>
      </c>
      <c r="G14" s="3">
        <f>SUM('BIZ kWh ENTRY'!G14,'BIZ kWh ENTRY'!W14,'BIZ kWh ENTRY'!AM14,'BIZ kWh ENTRY'!BC14)</f>
        <v>0</v>
      </c>
      <c r="H14" s="3">
        <f>SUM('BIZ kWh ENTRY'!H14,'BIZ kWh ENTRY'!X14,'BIZ kWh ENTRY'!AN14,'BIZ kWh ENTRY'!BD14)</f>
        <v>0</v>
      </c>
      <c r="I14" s="3">
        <f>SUM('BIZ kWh ENTRY'!I14,'BIZ kWh ENTRY'!Y14,'BIZ kWh ENTRY'!AO14,'BIZ kWh ENTRY'!BE14)</f>
        <v>0</v>
      </c>
      <c r="J14" s="3">
        <f>SUM('BIZ kWh ENTRY'!J14,'BIZ kWh ENTRY'!Z14,'BIZ kWh ENTRY'!AP14,'BIZ kWh ENTRY'!BF14)</f>
        <v>0</v>
      </c>
      <c r="K14" s="3">
        <f>SUM('BIZ kWh ENTRY'!K14,'BIZ kWh ENTRY'!AA14,'BIZ kWh ENTRY'!AQ14,'BIZ kWh ENTRY'!BG14)</f>
        <v>0</v>
      </c>
      <c r="L14" s="3">
        <f>SUM('BIZ kWh ENTRY'!L14,'BIZ kWh ENTRY'!AB14,'BIZ kWh ENTRY'!AR14,'BIZ kWh ENTRY'!BH14)</f>
        <v>0</v>
      </c>
      <c r="M14" s="3">
        <f>SUM('BIZ kWh ENTRY'!M14,'BIZ kWh ENTRY'!AC14,'BIZ kWh ENTRY'!AS14,'BIZ kWh ENTRY'!BI14)</f>
        <v>0</v>
      </c>
      <c r="N14" s="3">
        <f>SUM('BIZ kWh ENTRY'!N14,'BIZ kWh ENTRY'!AD14,'BIZ kWh ENTRY'!AT14,'BIZ kWh ENTRY'!BJ14)</f>
        <v>0</v>
      </c>
      <c r="O14" s="70">
        <f t="shared" si="0"/>
        <v>0</v>
      </c>
    </row>
    <row r="15" spans="1:15" x14ac:dyDescent="0.25">
      <c r="A15" s="531"/>
      <c r="B15" s="11" t="s">
        <v>53</v>
      </c>
      <c r="C15" s="3">
        <f>SUM('BIZ kWh ENTRY'!C15,'BIZ kWh ENTRY'!S15,'BIZ kWh ENTRY'!AI15,'BIZ kWh ENTRY'!AY15)</f>
        <v>0</v>
      </c>
      <c r="D15" s="3">
        <f>SUM('BIZ kWh ENTRY'!D15,'BIZ kWh ENTRY'!T15,'BIZ kWh ENTRY'!AJ15,'BIZ kWh ENTRY'!AZ15)</f>
        <v>0</v>
      </c>
      <c r="E15" s="3">
        <f>SUM('BIZ kWh ENTRY'!E15,'BIZ kWh ENTRY'!U15,'BIZ kWh ENTRY'!AK15,'BIZ kWh ENTRY'!BA15)</f>
        <v>0</v>
      </c>
      <c r="F15" s="3">
        <f>SUM('BIZ kWh ENTRY'!F15,'BIZ kWh ENTRY'!V15,'BIZ kWh ENTRY'!AL15,'BIZ kWh ENTRY'!BB15)</f>
        <v>0</v>
      </c>
      <c r="G15" s="3">
        <f>SUM('BIZ kWh ENTRY'!G15,'BIZ kWh ENTRY'!W15,'BIZ kWh ENTRY'!AM15,'BIZ kWh ENTRY'!BC15)</f>
        <v>0</v>
      </c>
      <c r="H15" s="3">
        <f>SUM('BIZ kWh ENTRY'!H15,'BIZ kWh ENTRY'!X15,'BIZ kWh ENTRY'!AN15,'BIZ kWh ENTRY'!BD15)</f>
        <v>0</v>
      </c>
      <c r="I15" s="3">
        <f>SUM('BIZ kWh ENTRY'!I15,'BIZ kWh ENTRY'!Y15,'BIZ kWh ENTRY'!AO15,'BIZ kWh ENTRY'!BE15)</f>
        <v>0</v>
      </c>
      <c r="J15" s="3">
        <f>SUM('BIZ kWh ENTRY'!J15,'BIZ kWh ENTRY'!Z15,'BIZ kWh ENTRY'!AP15,'BIZ kWh ENTRY'!BF15)</f>
        <v>0</v>
      </c>
      <c r="K15" s="3">
        <f>SUM('BIZ kWh ENTRY'!K15,'BIZ kWh ENTRY'!AA15,'BIZ kWh ENTRY'!AQ15,'BIZ kWh ENTRY'!BG15)</f>
        <v>0</v>
      </c>
      <c r="L15" s="3">
        <f>SUM('BIZ kWh ENTRY'!L15,'BIZ kWh ENTRY'!AB15,'BIZ kWh ENTRY'!AR15,'BIZ kWh ENTRY'!BH15)</f>
        <v>0</v>
      </c>
      <c r="M15" s="3">
        <f>SUM('BIZ kWh ENTRY'!M15,'BIZ kWh ENTRY'!AC15,'BIZ kWh ENTRY'!AS15,'BIZ kWh ENTRY'!BI15)</f>
        <v>0</v>
      </c>
      <c r="N15" s="3">
        <f>SUM('BIZ kWh ENTRY'!N15,'BIZ kWh ENTRY'!AD15,'BIZ kWh ENTRY'!AT15,'BIZ kWh ENTRY'!BJ15)</f>
        <v>0</v>
      </c>
      <c r="O15" s="70">
        <f t="shared" si="0"/>
        <v>0</v>
      </c>
    </row>
    <row r="16" spans="1:15" ht="15.75" thickBot="1" x14ac:dyDescent="0.3">
      <c r="A16" s="532"/>
      <c r="B16" s="11" t="s">
        <v>52</v>
      </c>
      <c r="C16" s="3">
        <f>SUM('BIZ kWh ENTRY'!C16,'BIZ kWh ENTRY'!S16,'BIZ kWh ENTRY'!AI16,'BIZ kWh ENTRY'!AY16)</f>
        <v>0</v>
      </c>
      <c r="D16" s="3">
        <f>SUM('BIZ kWh ENTRY'!D16,'BIZ kWh ENTRY'!T16,'BIZ kWh ENTRY'!AJ16,'BIZ kWh ENTRY'!AZ16)</f>
        <v>0</v>
      </c>
      <c r="E16" s="3">
        <f>SUM('BIZ kWh ENTRY'!E16,'BIZ kWh ENTRY'!U16,'BIZ kWh ENTRY'!AK16,'BIZ kWh ENTRY'!BA16)</f>
        <v>0</v>
      </c>
      <c r="F16" s="3">
        <f>SUM('BIZ kWh ENTRY'!F16,'BIZ kWh ENTRY'!V16,'BIZ kWh ENTRY'!AL16,'BIZ kWh ENTRY'!BB16)</f>
        <v>0</v>
      </c>
      <c r="G16" s="3">
        <f>SUM('BIZ kWh ENTRY'!G16,'BIZ kWh ENTRY'!W16,'BIZ kWh ENTRY'!AM16,'BIZ kWh ENTRY'!BC16)</f>
        <v>0</v>
      </c>
      <c r="H16" s="3">
        <f>SUM('BIZ kWh ENTRY'!H16,'BIZ kWh ENTRY'!X16,'BIZ kWh ENTRY'!AN16,'BIZ kWh ENTRY'!BD16)</f>
        <v>0</v>
      </c>
      <c r="I16" s="3">
        <f>SUM('BIZ kWh ENTRY'!I16,'BIZ kWh ENTRY'!Y16,'BIZ kWh ENTRY'!AO16,'BIZ kWh ENTRY'!BE16)</f>
        <v>0</v>
      </c>
      <c r="J16" s="3">
        <f>SUM('BIZ kWh ENTRY'!J16,'BIZ kWh ENTRY'!Z16,'BIZ kWh ENTRY'!AP16,'BIZ kWh ENTRY'!BF16)</f>
        <v>0</v>
      </c>
      <c r="K16" s="3">
        <f>SUM('BIZ kWh ENTRY'!K16,'BIZ kWh ENTRY'!AA16,'BIZ kWh ENTRY'!AQ16,'BIZ kWh ENTRY'!BG16)</f>
        <v>0</v>
      </c>
      <c r="L16" s="3">
        <f>SUM('BIZ kWh ENTRY'!L16,'BIZ kWh ENTRY'!AB16,'BIZ kWh ENTRY'!AR16,'BIZ kWh ENTRY'!BH16)</f>
        <v>0</v>
      </c>
      <c r="M16" s="3">
        <f>SUM('BIZ kWh ENTRY'!M16,'BIZ kWh ENTRY'!AC16,'BIZ kWh ENTRY'!AS16,'BIZ kWh ENTRY'!BI16)</f>
        <v>0</v>
      </c>
      <c r="N16" s="3">
        <f>SUM('BIZ kWh ENTRY'!N16,'BIZ kWh ENTRY'!AD16,'BIZ kWh ENTRY'!AT16,'BIZ kWh ENTRY'!BJ16)</f>
        <v>0</v>
      </c>
      <c r="O16" s="70">
        <f t="shared" si="0"/>
        <v>0</v>
      </c>
    </row>
    <row r="17" spans="1:15" ht="15.75" thickBot="1" x14ac:dyDescent="0.3">
      <c r="A17" s="74"/>
      <c r="B17" s="188" t="s">
        <v>43</v>
      </c>
      <c r="C17" s="189">
        <f t="shared" ref="C17:N17" si="1">SUM(C4:C16)</f>
        <v>0</v>
      </c>
      <c r="D17" s="189">
        <f t="shared" si="1"/>
        <v>0</v>
      </c>
      <c r="E17" s="189">
        <f t="shared" si="1"/>
        <v>0</v>
      </c>
      <c r="F17" s="189">
        <f t="shared" si="1"/>
        <v>26074.294846599994</v>
      </c>
      <c r="G17" s="189">
        <f t="shared" si="1"/>
        <v>42531.717227999994</v>
      </c>
      <c r="H17" s="189">
        <f t="shared" si="1"/>
        <v>117657.80410384001</v>
      </c>
      <c r="I17" s="189">
        <f t="shared" si="1"/>
        <v>45787.612590720011</v>
      </c>
      <c r="J17" s="189">
        <f t="shared" si="1"/>
        <v>0</v>
      </c>
      <c r="K17" s="189">
        <f t="shared" si="1"/>
        <v>111809.94584759997</v>
      </c>
      <c r="L17" s="189">
        <f t="shared" si="1"/>
        <v>127879.87211999999</v>
      </c>
      <c r="M17" s="189">
        <f t="shared" si="1"/>
        <v>0</v>
      </c>
      <c r="N17" s="189">
        <f t="shared" si="1"/>
        <v>0</v>
      </c>
      <c r="O17" s="73">
        <f t="shared" si="0"/>
        <v>471741.2467367599</v>
      </c>
    </row>
    <row r="18" spans="1:15" ht="21.75" thickBot="1" x14ac:dyDescent="0.4">
      <c r="A18" s="76"/>
    </row>
    <row r="19" spans="1:15" ht="21.75" thickBot="1" x14ac:dyDescent="0.4">
      <c r="A19" s="76"/>
      <c r="B19" s="184" t="s">
        <v>36</v>
      </c>
      <c r="C19" s="185">
        <f>C$3</f>
        <v>44197</v>
      </c>
      <c r="D19" s="185">
        <f t="shared" ref="D19:N19" si="2">D$3</f>
        <v>44228</v>
      </c>
      <c r="E19" s="185">
        <f t="shared" si="2"/>
        <v>44256</v>
      </c>
      <c r="F19" s="185">
        <f t="shared" si="2"/>
        <v>44287</v>
      </c>
      <c r="G19" s="185">
        <f t="shared" si="2"/>
        <v>44317</v>
      </c>
      <c r="H19" s="185">
        <f t="shared" si="2"/>
        <v>44348</v>
      </c>
      <c r="I19" s="185">
        <f t="shared" si="2"/>
        <v>44378</v>
      </c>
      <c r="J19" s="185">
        <f t="shared" si="2"/>
        <v>44409</v>
      </c>
      <c r="K19" s="185">
        <f t="shared" si="2"/>
        <v>44440</v>
      </c>
      <c r="L19" s="185">
        <f t="shared" si="2"/>
        <v>44470</v>
      </c>
      <c r="M19" s="185">
        <f t="shared" si="2"/>
        <v>44501</v>
      </c>
      <c r="N19" s="185" t="str">
        <f t="shared" si="2"/>
        <v>Dec-21 +</v>
      </c>
      <c r="O19" s="186" t="s">
        <v>34</v>
      </c>
    </row>
    <row r="20" spans="1:15" ht="15" customHeight="1" x14ac:dyDescent="0.25">
      <c r="A20" s="533" t="s">
        <v>71</v>
      </c>
      <c r="B20" s="11" t="s">
        <v>64</v>
      </c>
      <c r="C20" s="3">
        <f>SUM('BIZ kWh ENTRY'!C20,'BIZ kWh ENTRY'!S20,'BIZ kWh ENTRY'!AI20,'BIZ kWh ENTRY'!AY20)</f>
        <v>0</v>
      </c>
      <c r="D20" s="3">
        <f>SUM('BIZ kWh ENTRY'!D20,'BIZ kWh ENTRY'!T20,'BIZ kWh ENTRY'!AJ20,'BIZ kWh ENTRY'!AZ20)</f>
        <v>133315.98596202748</v>
      </c>
      <c r="E20" s="3">
        <f>SUM('BIZ kWh ENTRY'!E20,'BIZ kWh ENTRY'!U20,'BIZ kWh ENTRY'!AK20,'BIZ kWh ENTRY'!BA20)</f>
        <v>509179.94638411864</v>
      </c>
      <c r="F20" s="3">
        <f>SUM('BIZ kWh ENTRY'!F20,'BIZ kWh ENTRY'!V20,'BIZ kWh ENTRY'!AL20,'BIZ kWh ENTRY'!BB20)</f>
        <v>1121577.8818995384</v>
      </c>
      <c r="G20" s="3">
        <f>SUM('BIZ kWh ENTRY'!G20,'BIZ kWh ENTRY'!W20,'BIZ kWh ENTRY'!AM20,'BIZ kWh ENTRY'!BC20)</f>
        <v>0</v>
      </c>
      <c r="H20" s="3">
        <f>SUM('BIZ kWh ENTRY'!H20,'BIZ kWh ENTRY'!X20,'BIZ kWh ENTRY'!AN20,'BIZ kWh ENTRY'!BD20)</f>
        <v>149133.98429641608</v>
      </c>
      <c r="I20" s="3">
        <f>SUM('BIZ kWh ENTRY'!I20,'BIZ kWh ENTRY'!Y20,'BIZ kWh ENTRY'!AO20,'BIZ kWh ENTRY'!BE20)</f>
        <v>0</v>
      </c>
      <c r="J20" s="3">
        <f>SUM('BIZ kWh ENTRY'!J20,'BIZ kWh ENTRY'!Z20,'BIZ kWh ENTRY'!AP20,'BIZ kWh ENTRY'!BF20)</f>
        <v>38461.995950009761</v>
      </c>
      <c r="K20" s="3">
        <f>SUM('BIZ kWh ENTRY'!K20,'BIZ kWh ENTRY'!AA20,'BIZ kWh ENTRY'!AQ20,'BIZ kWh ENTRY'!BG20)</f>
        <v>0</v>
      </c>
      <c r="L20" s="3">
        <f>SUM('BIZ kWh ENTRY'!L20,'BIZ kWh ENTRY'!AB20,'BIZ kWh ENTRY'!AR20,'BIZ kWh ENTRY'!BH20)</f>
        <v>586319.93826139369</v>
      </c>
      <c r="M20" s="3">
        <f>SUM('BIZ kWh ENTRY'!M20,'BIZ kWh ENTRY'!AC20,'BIZ kWh ENTRY'!AS20,'BIZ kWh ENTRY'!BI20)</f>
        <v>0</v>
      </c>
      <c r="N20" s="3">
        <f>SUM('BIZ kWh ENTRY'!N20,'BIZ kWh ENTRY'!AD20,'BIZ kWh ENTRY'!AT20,'BIZ kWh ENTRY'!BJ20)</f>
        <v>51591.994567440677</v>
      </c>
      <c r="O20" s="70">
        <f t="shared" ref="O20:O33" si="3">SUM(C20:N20)</f>
        <v>2589581.7273209449</v>
      </c>
    </row>
    <row r="21" spans="1:15" x14ac:dyDescent="0.25">
      <c r="A21" s="534"/>
      <c r="B21" s="12" t="s">
        <v>63</v>
      </c>
      <c r="C21" s="3">
        <f>SUM('BIZ kWh ENTRY'!C21,'BIZ kWh ENTRY'!S21,'BIZ kWh ENTRY'!AI21,'BIZ kWh ENTRY'!AY21)</f>
        <v>0</v>
      </c>
      <c r="D21" s="3">
        <f>SUM('BIZ kWh ENTRY'!D21,'BIZ kWh ENTRY'!T21,'BIZ kWh ENTRY'!AJ21,'BIZ kWh ENTRY'!AZ21)</f>
        <v>0</v>
      </c>
      <c r="E21" s="3">
        <f>SUM('BIZ kWh ENTRY'!E21,'BIZ kWh ENTRY'!U21,'BIZ kWh ENTRY'!AK21,'BIZ kWh ENTRY'!BA21)</f>
        <v>0</v>
      </c>
      <c r="F21" s="3">
        <f>SUM('BIZ kWh ENTRY'!F21,'BIZ kWh ENTRY'!V21,'BIZ kWh ENTRY'!AL21,'BIZ kWh ENTRY'!BB21)</f>
        <v>0</v>
      </c>
      <c r="G21" s="3">
        <f>SUM('BIZ kWh ENTRY'!G21,'BIZ kWh ENTRY'!W21,'BIZ kWh ENTRY'!AM21,'BIZ kWh ENTRY'!BC21)</f>
        <v>123110.44623029206</v>
      </c>
      <c r="H21" s="3">
        <f>SUM('BIZ kWh ENTRY'!H21,'BIZ kWh ENTRY'!X21,'BIZ kWh ENTRY'!AN21,'BIZ kWh ENTRY'!BD21)</f>
        <v>0</v>
      </c>
      <c r="I21" s="3">
        <f>SUM('BIZ kWh ENTRY'!I21,'BIZ kWh ENTRY'!Y21,'BIZ kWh ENTRY'!AO21,'BIZ kWh ENTRY'!BE21)</f>
        <v>0</v>
      </c>
      <c r="J21" s="3">
        <f>SUM('BIZ kWh ENTRY'!J21,'BIZ kWh ENTRY'!Z21,'BIZ kWh ENTRY'!AP21,'BIZ kWh ENTRY'!BF21)</f>
        <v>0</v>
      </c>
      <c r="K21" s="3">
        <f>SUM('BIZ kWh ENTRY'!K21,'BIZ kWh ENTRY'!AA21,'BIZ kWh ENTRY'!AQ21,'BIZ kWh ENTRY'!BG21)</f>
        <v>0</v>
      </c>
      <c r="L21" s="3">
        <f>SUM('BIZ kWh ENTRY'!L21,'BIZ kWh ENTRY'!AB21,'BIZ kWh ENTRY'!AR21,'BIZ kWh ENTRY'!BH21)</f>
        <v>0</v>
      </c>
      <c r="M21" s="3">
        <f>SUM('BIZ kWh ENTRY'!M21,'BIZ kWh ENTRY'!AC21,'BIZ kWh ENTRY'!AS21,'BIZ kWh ENTRY'!BI21)</f>
        <v>0</v>
      </c>
      <c r="N21" s="3">
        <f>SUM('BIZ kWh ENTRY'!N21,'BIZ kWh ENTRY'!AD21,'BIZ kWh ENTRY'!AT21,'BIZ kWh ENTRY'!BJ21)</f>
        <v>135481.49548934659</v>
      </c>
      <c r="O21" s="70">
        <f t="shared" si="3"/>
        <v>258591.94171963865</v>
      </c>
    </row>
    <row r="22" spans="1:15" x14ac:dyDescent="0.25">
      <c r="A22" s="534"/>
      <c r="B22" s="11" t="s">
        <v>62</v>
      </c>
      <c r="C22" s="3">
        <f>SUM('BIZ kWh ENTRY'!C22,'BIZ kWh ENTRY'!S22,'BIZ kWh ENTRY'!AI22,'BIZ kWh ENTRY'!AY22)</f>
        <v>0</v>
      </c>
      <c r="D22" s="3">
        <f>SUM('BIZ kWh ENTRY'!D22,'BIZ kWh ENTRY'!T22,'BIZ kWh ENTRY'!AJ22,'BIZ kWh ENTRY'!AZ22)</f>
        <v>0</v>
      </c>
      <c r="E22" s="3">
        <f>SUM('BIZ kWh ENTRY'!E22,'BIZ kWh ENTRY'!U22,'BIZ kWh ENTRY'!AK22,'BIZ kWh ENTRY'!BA22)</f>
        <v>0</v>
      </c>
      <c r="F22" s="3">
        <f>SUM('BIZ kWh ENTRY'!F22,'BIZ kWh ENTRY'!V22,'BIZ kWh ENTRY'!AL22,'BIZ kWh ENTRY'!BB22)</f>
        <v>0</v>
      </c>
      <c r="G22" s="3">
        <f>SUM('BIZ kWh ENTRY'!G22,'BIZ kWh ENTRY'!W22,'BIZ kWh ENTRY'!AM22,'BIZ kWh ENTRY'!BC22)</f>
        <v>0</v>
      </c>
      <c r="H22" s="3">
        <f>SUM('BIZ kWh ENTRY'!H22,'BIZ kWh ENTRY'!X22,'BIZ kWh ENTRY'!AN22,'BIZ kWh ENTRY'!BD22)</f>
        <v>0</v>
      </c>
      <c r="I22" s="3">
        <f>SUM('BIZ kWh ENTRY'!I22,'BIZ kWh ENTRY'!Y22,'BIZ kWh ENTRY'!AO22,'BIZ kWh ENTRY'!BE22)</f>
        <v>0</v>
      </c>
      <c r="J22" s="3">
        <f>SUM('BIZ kWh ENTRY'!J22,'BIZ kWh ENTRY'!Z22,'BIZ kWh ENTRY'!AP22,'BIZ kWh ENTRY'!BF22)</f>
        <v>0</v>
      </c>
      <c r="K22" s="3">
        <f>SUM('BIZ kWh ENTRY'!K22,'BIZ kWh ENTRY'!AA22,'BIZ kWh ENTRY'!AQ22,'BIZ kWh ENTRY'!BG22)</f>
        <v>0</v>
      </c>
      <c r="L22" s="3">
        <f>SUM('BIZ kWh ENTRY'!L22,'BIZ kWh ENTRY'!AB22,'BIZ kWh ENTRY'!AR22,'BIZ kWh ENTRY'!BH22)</f>
        <v>0</v>
      </c>
      <c r="M22" s="3">
        <f>SUM('BIZ kWh ENTRY'!M22,'BIZ kWh ENTRY'!AC22,'BIZ kWh ENTRY'!AS22,'BIZ kWh ENTRY'!BI22)</f>
        <v>0</v>
      </c>
      <c r="N22" s="3">
        <f>SUM('BIZ kWh ENTRY'!N22,'BIZ kWh ENTRY'!AD22,'BIZ kWh ENTRY'!AT22,'BIZ kWh ENTRY'!BJ22)</f>
        <v>0</v>
      </c>
      <c r="O22" s="70">
        <f t="shared" si="3"/>
        <v>0</v>
      </c>
    </row>
    <row r="23" spans="1:15" x14ac:dyDescent="0.25">
      <c r="A23" s="534"/>
      <c r="B23" s="11" t="s">
        <v>61</v>
      </c>
      <c r="C23" s="3">
        <f>SUM('BIZ kWh ENTRY'!C23,'BIZ kWh ENTRY'!S23,'BIZ kWh ENTRY'!AI23,'BIZ kWh ENTRY'!AY23)</f>
        <v>0</v>
      </c>
      <c r="D23" s="3">
        <f>SUM('BIZ kWh ENTRY'!D23,'BIZ kWh ENTRY'!T23,'BIZ kWh ENTRY'!AJ23,'BIZ kWh ENTRY'!AZ23)</f>
        <v>0</v>
      </c>
      <c r="E23" s="3">
        <f>SUM('BIZ kWh ENTRY'!E23,'BIZ kWh ENTRY'!U23,'BIZ kWh ENTRY'!AK23,'BIZ kWh ENTRY'!BA23)</f>
        <v>757294.95805410435</v>
      </c>
      <c r="F23" s="3">
        <f>SUM('BIZ kWh ENTRY'!F23,'BIZ kWh ENTRY'!V23,'BIZ kWh ENTRY'!AL23,'BIZ kWh ENTRY'!BB23)</f>
        <v>0</v>
      </c>
      <c r="G23" s="3">
        <f>SUM('BIZ kWh ENTRY'!G23,'BIZ kWh ENTRY'!W23,'BIZ kWh ENTRY'!AM23,'BIZ kWh ENTRY'!BC23)</f>
        <v>293947.00974035909</v>
      </c>
      <c r="H23" s="3">
        <f>SUM('BIZ kWh ENTRY'!H23,'BIZ kWh ENTRY'!X23,'BIZ kWh ENTRY'!AN23,'BIZ kWh ENTRY'!BD23)</f>
        <v>101640.56314403172</v>
      </c>
      <c r="I23" s="3">
        <f>SUM('BIZ kWh ENTRY'!I23,'BIZ kWh ENTRY'!Y23,'BIZ kWh ENTRY'!AO23,'BIZ kWh ENTRY'!BE23)</f>
        <v>343097.53613699717</v>
      </c>
      <c r="J23" s="3">
        <f>SUM('BIZ kWh ENTRY'!J23,'BIZ kWh ENTRY'!Z23,'BIZ kWh ENTRY'!AP23,'BIZ kWh ENTRY'!BF23)</f>
        <v>43217.357713011697</v>
      </c>
      <c r="K23" s="3">
        <f>SUM('BIZ kWh ENTRY'!K23,'BIZ kWh ENTRY'!AA23,'BIZ kWh ENTRY'!AQ23,'BIZ kWh ENTRY'!BG23)</f>
        <v>205984.13886415784</v>
      </c>
      <c r="L23" s="3">
        <f>SUM('BIZ kWh ENTRY'!L23,'BIZ kWh ENTRY'!AB23,'BIZ kWh ENTRY'!AR23,'BIZ kWh ENTRY'!BH23)</f>
        <v>400239.33415383135</v>
      </c>
      <c r="M23" s="3">
        <f>SUM('BIZ kWh ENTRY'!M23,'BIZ kWh ENTRY'!AC23,'BIZ kWh ENTRY'!AS23,'BIZ kWh ENTRY'!BI23)</f>
        <v>380603.23760778445</v>
      </c>
      <c r="N23" s="3">
        <f>SUM('BIZ kWh ENTRY'!N23,'BIZ kWh ENTRY'!AD23,'BIZ kWh ENTRY'!AT23,'BIZ kWh ENTRY'!BJ23)</f>
        <v>2515753.2484161099</v>
      </c>
      <c r="O23" s="70">
        <f t="shared" si="3"/>
        <v>5041777.3838303881</v>
      </c>
    </row>
    <row r="24" spans="1:15" x14ac:dyDescent="0.25">
      <c r="A24" s="534"/>
      <c r="B24" s="12" t="s">
        <v>60</v>
      </c>
      <c r="C24" s="3">
        <f>SUM('BIZ kWh ENTRY'!C24,'BIZ kWh ENTRY'!S24,'BIZ kWh ENTRY'!AI24,'BIZ kWh ENTRY'!AY24)</f>
        <v>0</v>
      </c>
      <c r="D24" s="3">
        <f>SUM('BIZ kWh ENTRY'!D24,'BIZ kWh ENTRY'!T24,'BIZ kWh ENTRY'!AJ24,'BIZ kWh ENTRY'!AZ24)</f>
        <v>9582.967643549815</v>
      </c>
      <c r="E24" s="3">
        <f>SUM('BIZ kWh ENTRY'!E24,'BIZ kWh ENTRY'!U24,'BIZ kWh ENTRY'!AK24,'BIZ kWh ENTRY'!BA24)</f>
        <v>0</v>
      </c>
      <c r="F24" s="3">
        <f>SUM('BIZ kWh ENTRY'!F24,'BIZ kWh ENTRY'!V24,'BIZ kWh ENTRY'!AL24,'BIZ kWh ENTRY'!BB24)</f>
        <v>0</v>
      </c>
      <c r="G24" s="3">
        <f>SUM('BIZ kWh ENTRY'!G24,'BIZ kWh ENTRY'!W24,'BIZ kWh ENTRY'!AM24,'BIZ kWh ENTRY'!BC24)</f>
        <v>0</v>
      </c>
      <c r="H24" s="3">
        <f>SUM('BIZ kWh ENTRY'!H24,'BIZ kWh ENTRY'!X24,'BIZ kWh ENTRY'!AN24,'BIZ kWh ENTRY'!BD24)</f>
        <v>0</v>
      </c>
      <c r="I24" s="3">
        <f>SUM('BIZ kWh ENTRY'!I24,'BIZ kWh ENTRY'!Y24,'BIZ kWh ENTRY'!AO24,'BIZ kWh ENTRY'!BE24)</f>
        <v>0</v>
      </c>
      <c r="J24" s="3">
        <f>SUM('BIZ kWh ENTRY'!J24,'BIZ kWh ENTRY'!Z24,'BIZ kWh ENTRY'!AP24,'BIZ kWh ENTRY'!BF24)</f>
        <v>0</v>
      </c>
      <c r="K24" s="3">
        <f>SUM('BIZ kWh ENTRY'!K24,'BIZ kWh ENTRY'!AA24,'BIZ kWh ENTRY'!AQ24,'BIZ kWh ENTRY'!BG24)</f>
        <v>0</v>
      </c>
      <c r="L24" s="3">
        <f>SUM('BIZ kWh ENTRY'!L24,'BIZ kWh ENTRY'!AB24,'BIZ kWh ENTRY'!AR24,'BIZ kWh ENTRY'!BH24)</f>
        <v>0</v>
      </c>
      <c r="M24" s="3">
        <f>SUM('BIZ kWh ENTRY'!M24,'BIZ kWh ENTRY'!AC24,'BIZ kWh ENTRY'!AS24,'BIZ kWh ENTRY'!BI24)</f>
        <v>0</v>
      </c>
      <c r="N24" s="3">
        <f>SUM('BIZ kWh ENTRY'!N24,'BIZ kWh ENTRY'!AD24,'BIZ kWh ENTRY'!AT24,'BIZ kWh ENTRY'!BJ24)</f>
        <v>0</v>
      </c>
      <c r="O24" s="70">
        <f t="shared" si="3"/>
        <v>9582.967643549815</v>
      </c>
    </row>
    <row r="25" spans="1:15" x14ac:dyDescent="0.25">
      <c r="A25" s="534"/>
      <c r="B25" s="11" t="s">
        <v>59</v>
      </c>
      <c r="C25" s="3">
        <f>SUM('BIZ kWh ENTRY'!C25,'BIZ kWh ENTRY'!S25,'BIZ kWh ENTRY'!AI25,'BIZ kWh ENTRY'!AY25)</f>
        <v>0</v>
      </c>
      <c r="D25" s="3">
        <f>SUM('BIZ kWh ENTRY'!D25,'BIZ kWh ENTRY'!T25,'BIZ kWh ENTRY'!AJ25,'BIZ kWh ENTRY'!AZ25)</f>
        <v>0</v>
      </c>
      <c r="E25" s="3">
        <f>SUM('BIZ kWh ENTRY'!E25,'BIZ kWh ENTRY'!U25,'BIZ kWh ENTRY'!AK25,'BIZ kWh ENTRY'!BA25)</f>
        <v>0</v>
      </c>
      <c r="F25" s="3">
        <f>SUM('BIZ kWh ENTRY'!F25,'BIZ kWh ENTRY'!V25,'BIZ kWh ENTRY'!AL25,'BIZ kWh ENTRY'!BB25)</f>
        <v>0</v>
      </c>
      <c r="G25" s="3">
        <f>SUM('BIZ kWh ENTRY'!G25,'BIZ kWh ENTRY'!W25,'BIZ kWh ENTRY'!AM25,'BIZ kWh ENTRY'!BC25)</f>
        <v>0</v>
      </c>
      <c r="H25" s="3">
        <f>SUM('BIZ kWh ENTRY'!H25,'BIZ kWh ENTRY'!X25,'BIZ kWh ENTRY'!AN25,'BIZ kWh ENTRY'!BD25)</f>
        <v>0</v>
      </c>
      <c r="I25" s="3">
        <f>SUM('BIZ kWh ENTRY'!I25,'BIZ kWh ENTRY'!Y25,'BIZ kWh ENTRY'!AO25,'BIZ kWh ENTRY'!BE25)</f>
        <v>0</v>
      </c>
      <c r="J25" s="3">
        <f>SUM('BIZ kWh ENTRY'!J25,'BIZ kWh ENTRY'!Z25,'BIZ kWh ENTRY'!AP25,'BIZ kWh ENTRY'!BF25)</f>
        <v>0</v>
      </c>
      <c r="K25" s="3">
        <f>SUM('BIZ kWh ENTRY'!K25,'BIZ kWh ENTRY'!AA25,'BIZ kWh ENTRY'!AQ25,'BIZ kWh ENTRY'!BG25)</f>
        <v>0</v>
      </c>
      <c r="L25" s="3">
        <f>SUM('BIZ kWh ENTRY'!L25,'BIZ kWh ENTRY'!AB25,'BIZ kWh ENTRY'!AR25,'BIZ kWh ENTRY'!BH25)</f>
        <v>0</v>
      </c>
      <c r="M25" s="3">
        <f>SUM('BIZ kWh ENTRY'!M25,'BIZ kWh ENTRY'!AC25,'BIZ kWh ENTRY'!AS25,'BIZ kWh ENTRY'!BI25)</f>
        <v>0</v>
      </c>
      <c r="N25" s="3">
        <f>SUM('BIZ kWh ENTRY'!N25,'BIZ kWh ENTRY'!AD25,'BIZ kWh ENTRY'!AT25,'BIZ kWh ENTRY'!BJ25)</f>
        <v>0</v>
      </c>
      <c r="O25" s="70">
        <f t="shared" si="3"/>
        <v>0</v>
      </c>
    </row>
    <row r="26" spans="1:15" x14ac:dyDescent="0.25">
      <c r="A26" s="534"/>
      <c r="B26" s="11" t="s">
        <v>58</v>
      </c>
      <c r="C26" s="3">
        <f>SUM('BIZ kWh ENTRY'!C26,'BIZ kWh ENTRY'!S26,'BIZ kWh ENTRY'!AI26,'BIZ kWh ENTRY'!AY26)</f>
        <v>0</v>
      </c>
      <c r="D26" s="3">
        <f>SUM('BIZ kWh ENTRY'!D26,'BIZ kWh ENTRY'!T26,'BIZ kWh ENTRY'!AJ26,'BIZ kWh ENTRY'!AZ26)</f>
        <v>46163.379718492193</v>
      </c>
      <c r="E26" s="3">
        <f>SUM('BIZ kWh ENTRY'!E26,'BIZ kWh ENTRY'!U26,'BIZ kWh ENTRY'!AK26,'BIZ kWh ENTRY'!BA26)</f>
        <v>323913.56220983336</v>
      </c>
      <c r="F26" s="3">
        <f>SUM('BIZ kWh ENTRY'!F26,'BIZ kWh ENTRY'!V26,'BIZ kWh ENTRY'!AL26,'BIZ kWh ENTRY'!BB26)</f>
        <v>165110.37775271572</v>
      </c>
      <c r="G26" s="3">
        <f>SUM('BIZ kWh ENTRY'!G26,'BIZ kWh ENTRY'!W26,'BIZ kWh ENTRY'!AM26,'BIZ kWh ENTRY'!BC26)</f>
        <v>428507.87335299305</v>
      </c>
      <c r="H26" s="3">
        <f>SUM('BIZ kWh ENTRY'!H26,'BIZ kWh ENTRY'!X26,'BIZ kWh ENTRY'!AN26,'BIZ kWh ENTRY'!BD26)</f>
        <v>378023.59904968599</v>
      </c>
      <c r="I26" s="3">
        <f>SUM('BIZ kWh ENTRY'!I26,'BIZ kWh ENTRY'!Y26,'BIZ kWh ENTRY'!AO26,'BIZ kWh ENTRY'!BE26)</f>
        <v>6107207.3636943931</v>
      </c>
      <c r="J26" s="3">
        <f>SUM('BIZ kWh ENTRY'!J26,'BIZ kWh ENTRY'!Z26,'BIZ kWh ENTRY'!AP26,'BIZ kWh ENTRY'!BF26)</f>
        <v>417933.22456809256</v>
      </c>
      <c r="K26" s="3">
        <f>SUM('BIZ kWh ENTRY'!K26,'BIZ kWh ENTRY'!AA26,'BIZ kWh ENTRY'!AQ26,'BIZ kWh ENTRY'!BG26)</f>
        <v>82565.257588875771</v>
      </c>
      <c r="L26" s="3">
        <f>SUM('BIZ kWh ENTRY'!L26,'BIZ kWh ENTRY'!AB26,'BIZ kWh ENTRY'!AR26,'BIZ kWh ENTRY'!BH26)</f>
        <v>1081762.0918863709</v>
      </c>
      <c r="M26" s="3">
        <f>SUM('BIZ kWh ENTRY'!M26,'BIZ kWh ENTRY'!AC26,'BIZ kWh ENTRY'!AS26,'BIZ kWh ENTRY'!BI26)</f>
        <v>1498111.8045487856</v>
      </c>
      <c r="N26" s="3">
        <f>SUM('BIZ kWh ENTRY'!N26,'BIZ kWh ENTRY'!AD26,'BIZ kWh ENTRY'!AT26,'BIZ kWh ENTRY'!BJ26)</f>
        <v>7174341.2135190545</v>
      </c>
      <c r="O26" s="70">
        <f t="shared" si="3"/>
        <v>17703639.747889291</v>
      </c>
    </row>
    <row r="27" spans="1:15" x14ac:dyDescent="0.25">
      <c r="A27" s="534"/>
      <c r="B27" s="11" t="s">
        <v>57</v>
      </c>
      <c r="C27" s="3">
        <f>SUM('BIZ kWh ENTRY'!C27,'BIZ kWh ENTRY'!S27,'BIZ kWh ENTRY'!AI27,'BIZ kWh ENTRY'!AY27)</f>
        <v>0</v>
      </c>
      <c r="D27" s="3">
        <f>SUM('BIZ kWh ENTRY'!D27,'BIZ kWh ENTRY'!T27,'BIZ kWh ENTRY'!AJ27,'BIZ kWh ENTRY'!AZ27)</f>
        <v>54833.550246464612</v>
      </c>
      <c r="E27" s="3">
        <f>SUM('BIZ kWh ENTRY'!E27,'BIZ kWh ENTRY'!U27,'BIZ kWh ENTRY'!AK27,'BIZ kWh ENTRY'!BA27)</f>
        <v>288174.3683714036</v>
      </c>
      <c r="F27" s="3">
        <f>SUM('BIZ kWh ENTRY'!F27,'BIZ kWh ENTRY'!V27,'BIZ kWh ENTRY'!AL27,'BIZ kWh ENTRY'!BB27)</f>
        <v>591720.67780026142</v>
      </c>
      <c r="G27" s="3">
        <f>SUM('BIZ kWh ENTRY'!G27,'BIZ kWh ENTRY'!W27,'BIZ kWh ENTRY'!AM27,'BIZ kWh ENTRY'!BC27)</f>
        <v>51193.757306423737</v>
      </c>
      <c r="H27" s="3">
        <f>SUM('BIZ kWh ENTRY'!H27,'BIZ kWh ENTRY'!X27,'BIZ kWh ENTRY'!AN27,'BIZ kWh ENTRY'!BD27)</f>
        <v>85823.726087824733</v>
      </c>
      <c r="I27" s="3">
        <f>SUM('BIZ kWh ENTRY'!I27,'BIZ kWh ENTRY'!Y27,'BIZ kWh ENTRY'!AO27,'BIZ kWh ENTRY'!BE27)</f>
        <v>577729.05245322571</v>
      </c>
      <c r="J27" s="3">
        <f>SUM('BIZ kWh ENTRY'!J27,'BIZ kWh ENTRY'!Z27,'BIZ kWh ENTRY'!AP27,'BIZ kWh ENTRY'!BF27)</f>
        <v>422062.8505974263</v>
      </c>
      <c r="K27" s="3">
        <f>SUM('BIZ kWh ENTRY'!K27,'BIZ kWh ENTRY'!AA27,'BIZ kWh ENTRY'!AQ27,'BIZ kWh ENTRY'!BG27)</f>
        <v>257428.34457191738</v>
      </c>
      <c r="L27" s="3">
        <f>SUM('BIZ kWh ENTRY'!L27,'BIZ kWh ENTRY'!AB27,'BIZ kWh ENTRY'!AR27,'BIZ kWh ENTRY'!BH27)</f>
        <v>189451.27607124214</v>
      </c>
      <c r="M27" s="3">
        <f>SUM('BIZ kWh ENTRY'!M27,'BIZ kWh ENTRY'!AC27,'BIZ kWh ENTRY'!AS27,'BIZ kWh ENTRY'!BI27)</f>
        <v>206805.34620548825</v>
      </c>
      <c r="N27" s="3">
        <f>SUM('BIZ kWh ENTRY'!N27,'BIZ kWh ENTRY'!AD27,'BIZ kWh ENTRY'!AT27,'BIZ kWh ENTRY'!BJ27)</f>
        <v>1408857.9407874492</v>
      </c>
      <c r="O27" s="70">
        <f t="shared" si="3"/>
        <v>4134080.8904991271</v>
      </c>
    </row>
    <row r="28" spans="1:15" x14ac:dyDescent="0.25">
      <c r="A28" s="534"/>
      <c r="B28" s="11" t="s">
        <v>56</v>
      </c>
      <c r="C28" s="3">
        <f>SUM('BIZ kWh ENTRY'!C28,'BIZ kWh ENTRY'!S28,'BIZ kWh ENTRY'!AI28,'BIZ kWh ENTRY'!AY28)</f>
        <v>0</v>
      </c>
      <c r="D28" s="3">
        <f>SUM('BIZ kWh ENTRY'!D28,'BIZ kWh ENTRY'!T28,'BIZ kWh ENTRY'!AJ28,'BIZ kWh ENTRY'!AZ28)</f>
        <v>0</v>
      </c>
      <c r="E28" s="3">
        <f>SUM('BIZ kWh ENTRY'!E28,'BIZ kWh ENTRY'!U28,'BIZ kWh ENTRY'!AK28,'BIZ kWh ENTRY'!BA28)</f>
        <v>0</v>
      </c>
      <c r="F28" s="3">
        <f>SUM('BIZ kWh ENTRY'!F28,'BIZ kWh ENTRY'!V28,'BIZ kWh ENTRY'!AL28,'BIZ kWh ENTRY'!BB28)</f>
        <v>0</v>
      </c>
      <c r="G28" s="3">
        <f>SUM('BIZ kWh ENTRY'!G28,'BIZ kWh ENTRY'!W28,'BIZ kWh ENTRY'!AM28,'BIZ kWh ENTRY'!BC28)</f>
        <v>0</v>
      </c>
      <c r="H28" s="3">
        <f>SUM('BIZ kWh ENTRY'!H28,'BIZ kWh ENTRY'!X28,'BIZ kWh ENTRY'!AN28,'BIZ kWh ENTRY'!BD28)</f>
        <v>0</v>
      </c>
      <c r="I28" s="3">
        <f>SUM('BIZ kWh ENTRY'!I28,'BIZ kWh ENTRY'!Y28,'BIZ kWh ENTRY'!AO28,'BIZ kWh ENTRY'!BE28)</f>
        <v>0</v>
      </c>
      <c r="J28" s="3">
        <f>SUM('BIZ kWh ENTRY'!J28,'BIZ kWh ENTRY'!Z28,'BIZ kWh ENTRY'!AP28,'BIZ kWh ENTRY'!BF28)</f>
        <v>33140.427157512539</v>
      </c>
      <c r="K28" s="3">
        <f>SUM('BIZ kWh ENTRY'!K28,'BIZ kWh ENTRY'!AA28,'BIZ kWh ENTRY'!AQ28,'BIZ kWh ENTRY'!BG28)</f>
        <v>0</v>
      </c>
      <c r="L28" s="3">
        <f>SUM('BIZ kWh ENTRY'!L28,'BIZ kWh ENTRY'!AB28,'BIZ kWh ENTRY'!AR28,'BIZ kWh ENTRY'!BH28)</f>
        <v>72098.740470730307</v>
      </c>
      <c r="M28" s="3">
        <f>SUM('BIZ kWh ENTRY'!M28,'BIZ kWh ENTRY'!AC28,'BIZ kWh ENTRY'!AS28,'BIZ kWh ENTRY'!BI28)</f>
        <v>52859.987907984076</v>
      </c>
      <c r="N28" s="3">
        <f>SUM('BIZ kWh ENTRY'!N28,'BIZ kWh ENTRY'!AD28,'BIZ kWh ENTRY'!AT28,'BIZ kWh ENTRY'!BJ28)</f>
        <v>317888.10020437045</v>
      </c>
      <c r="O28" s="70">
        <f t="shared" si="3"/>
        <v>475987.25574059738</v>
      </c>
    </row>
    <row r="29" spans="1:15" x14ac:dyDescent="0.25">
      <c r="A29" s="534"/>
      <c r="B29" s="11" t="s">
        <v>55</v>
      </c>
      <c r="C29" s="3">
        <f>SUM('BIZ kWh ENTRY'!C29,'BIZ kWh ENTRY'!S29,'BIZ kWh ENTRY'!AI29,'BIZ kWh ENTRY'!AY29)</f>
        <v>0</v>
      </c>
      <c r="D29" s="3">
        <f>SUM('BIZ kWh ENTRY'!D29,'BIZ kWh ENTRY'!T29,'BIZ kWh ENTRY'!AJ29,'BIZ kWh ENTRY'!AZ29)</f>
        <v>0</v>
      </c>
      <c r="E29" s="3">
        <f>SUM('BIZ kWh ENTRY'!E29,'BIZ kWh ENTRY'!U29,'BIZ kWh ENTRY'!AK29,'BIZ kWh ENTRY'!BA29)</f>
        <v>0</v>
      </c>
      <c r="F29" s="3">
        <f>SUM('BIZ kWh ENTRY'!F29,'BIZ kWh ENTRY'!V29,'BIZ kWh ENTRY'!AL29,'BIZ kWh ENTRY'!BB29)</f>
        <v>60472.959999999999</v>
      </c>
      <c r="G29" s="3">
        <f>SUM('BIZ kWh ENTRY'!G29,'BIZ kWh ENTRY'!W29,'BIZ kWh ENTRY'!AM29,'BIZ kWh ENTRY'!BC29)</f>
        <v>0</v>
      </c>
      <c r="H29" s="3">
        <f>SUM('BIZ kWh ENTRY'!H29,'BIZ kWh ENTRY'!X29,'BIZ kWh ENTRY'!AN29,'BIZ kWh ENTRY'!BD29)</f>
        <v>0</v>
      </c>
      <c r="I29" s="3">
        <f>SUM('BIZ kWh ENTRY'!I29,'BIZ kWh ENTRY'!Y29,'BIZ kWh ENTRY'!AO29,'BIZ kWh ENTRY'!BE29)</f>
        <v>67978.399999999994</v>
      </c>
      <c r="J29" s="3">
        <f>SUM('BIZ kWh ENTRY'!J29,'BIZ kWh ENTRY'!Z29,'BIZ kWh ENTRY'!AP29,'BIZ kWh ENTRY'!BF29)</f>
        <v>0</v>
      </c>
      <c r="K29" s="3">
        <f>SUM('BIZ kWh ENTRY'!K29,'BIZ kWh ENTRY'!AA29,'BIZ kWh ENTRY'!AQ29,'BIZ kWh ENTRY'!BG29)</f>
        <v>0</v>
      </c>
      <c r="L29" s="3">
        <f>SUM('BIZ kWh ENTRY'!L29,'BIZ kWh ENTRY'!AB29,'BIZ kWh ENTRY'!AR29,'BIZ kWh ENTRY'!BH29)</f>
        <v>0</v>
      </c>
      <c r="M29" s="3">
        <f>SUM('BIZ kWh ENTRY'!M29,'BIZ kWh ENTRY'!AC29,'BIZ kWh ENTRY'!AS29,'BIZ kWh ENTRY'!BI29)</f>
        <v>0</v>
      </c>
      <c r="N29" s="3">
        <f>SUM('BIZ kWh ENTRY'!N29,'BIZ kWh ENTRY'!AD29,'BIZ kWh ENTRY'!AT29,'BIZ kWh ENTRY'!BJ29)</f>
        <v>1786.08</v>
      </c>
      <c r="O29" s="70">
        <f t="shared" si="3"/>
        <v>130237.43999999999</v>
      </c>
    </row>
    <row r="30" spans="1:15" x14ac:dyDescent="0.25">
      <c r="A30" s="534"/>
      <c r="B30" s="11" t="s">
        <v>54</v>
      </c>
      <c r="C30" s="3">
        <f>SUM('BIZ kWh ENTRY'!C30,'BIZ kWh ENTRY'!S30,'BIZ kWh ENTRY'!AI30,'BIZ kWh ENTRY'!AY30)</f>
        <v>0</v>
      </c>
      <c r="D30" s="3">
        <f>SUM('BIZ kWh ENTRY'!D30,'BIZ kWh ENTRY'!T30,'BIZ kWh ENTRY'!AJ30,'BIZ kWh ENTRY'!AZ30)</f>
        <v>0</v>
      </c>
      <c r="E30" s="3">
        <f>SUM('BIZ kWh ENTRY'!E30,'BIZ kWh ENTRY'!U30,'BIZ kWh ENTRY'!AK30,'BIZ kWh ENTRY'!BA30)</f>
        <v>0</v>
      </c>
      <c r="F30" s="3">
        <f>SUM('BIZ kWh ENTRY'!F30,'BIZ kWh ENTRY'!V30,'BIZ kWh ENTRY'!AL30,'BIZ kWh ENTRY'!BB30)</f>
        <v>0</v>
      </c>
      <c r="G30" s="3">
        <f>SUM('BIZ kWh ENTRY'!G30,'BIZ kWh ENTRY'!W30,'BIZ kWh ENTRY'!AM30,'BIZ kWh ENTRY'!BC30)</f>
        <v>0</v>
      </c>
      <c r="H30" s="3">
        <f>SUM('BIZ kWh ENTRY'!H30,'BIZ kWh ENTRY'!X30,'BIZ kWh ENTRY'!AN30,'BIZ kWh ENTRY'!BD30)</f>
        <v>0</v>
      </c>
      <c r="I30" s="3">
        <f>SUM('BIZ kWh ENTRY'!I30,'BIZ kWh ENTRY'!Y30,'BIZ kWh ENTRY'!AO30,'BIZ kWh ENTRY'!BE30)</f>
        <v>0</v>
      </c>
      <c r="J30" s="3">
        <f>SUM('BIZ kWh ENTRY'!J30,'BIZ kWh ENTRY'!Z30,'BIZ kWh ENTRY'!AP30,'BIZ kWh ENTRY'!BF30)</f>
        <v>0</v>
      </c>
      <c r="K30" s="3">
        <f>SUM('BIZ kWh ENTRY'!K30,'BIZ kWh ENTRY'!AA30,'BIZ kWh ENTRY'!AQ30,'BIZ kWh ENTRY'!BG30)</f>
        <v>0</v>
      </c>
      <c r="L30" s="3">
        <f>SUM('BIZ kWh ENTRY'!L30,'BIZ kWh ENTRY'!AB30,'BIZ kWh ENTRY'!AR30,'BIZ kWh ENTRY'!BH30)</f>
        <v>0</v>
      </c>
      <c r="M30" s="3">
        <f>SUM('BIZ kWh ENTRY'!M30,'BIZ kWh ENTRY'!AC30,'BIZ kWh ENTRY'!AS30,'BIZ kWh ENTRY'!BI30)</f>
        <v>0</v>
      </c>
      <c r="N30" s="3">
        <f>SUM('BIZ kWh ENTRY'!N30,'BIZ kWh ENTRY'!AD30,'BIZ kWh ENTRY'!AT30,'BIZ kWh ENTRY'!BJ30)</f>
        <v>46341.077999999994</v>
      </c>
      <c r="O30" s="70">
        <f t="shared" si="3"/>
        <v>46341.077999999994</v>
      </c>
    </row>
    <row r="31" spans="1:15" x14ac:dyDescent="0.25">
      <c r="A31" s="534"/>
      <c r="B31" s="11" t="s">
        <v>53</v>
      </c>
      <c r="C31" s="3">
        <f>SUM('BIZ kWh ENTRY'!C31,'BIZ kWh ENTRY'!S31,'BIZ kWh ENTRY'!AI31,'BIZ kWh ENTRY'!AY31)</f>
        <v>0</v>
      </c>
      <c r="D31" s="3">
        <f>SUM('BIZ kWh ENTRY'!D31,'BIZ kWh ENTRY'!T31,'BIZ kWh ENTRY'!AJ31,'BIZ kWh ENTRY'!AZ31)</f>
        <v>0</v>
      </c>
      <c r="E31" s="3">
        <f>SUM('BIZ kWh ENTRY'!E31,'BIZ kWh ENTRY'!U31,'BIZ kWh ENTRY'!AK31,'BIZ kWh ENTRY'!BA31)</f>
        <v>0</v>
      </c>
      <c r="F31" s="3">
        <f>SUM('BIZ kWh ENTRY'!F31,'BIZ kWh ENTRY'!V31,'BIZ kWh ENTRY'!AL31,'BIZ kWh ENTRY'!BB31)</f>
        <v>0</v>
      </c>
      <c r="G31" s="3">
        <f>SUM('BIZ kWh ENTRY'!G31,'BIZ kWh ENTRY'!W31,'BIZ kWh ENTRY'!AM31,'BIZ kWh ENTRY'!BC31)</f>
        <v>0</v>
      </c>
      <c r="H31" s="3">
        <f>SUM('BIZ kWh ENTRY'!H31,'BIZ kWh ENTRY'!X31,'BIZ kWh ENTRY'!AN31,'BIZ kWh ENTRY'!BD31)</f>
        <v>0</v>
      </c>
      <c r="I31" s="3">
        <f>SUM('BIZ kWh ENTRY'!I31,'BIZ kWh ENTRY'!Y31,'BIZ kWh ENTRY'!AO31,'BIZ kWh ENTRY'!BE31)</f>
        <v>52721.927999999993</v>
      </c>
      <c r="J31" s="3">
        <f>SUM('BIZ kWh ENTRY'!J31,'BIZ kWh ENTRY'!Z31,'BIZ kWh ENTRY'!AP31,'BIZ kWh ENTRY'!BF31)</f>
        <v>34321.126000000004</v>
      </c>
      <c r="K31" s="3">
        <f>SUM('BIZ kWh ENTRY'!K31,'BIZ kWh ENTRY'!AA31,'BIZ kWh ENTRY'!AQ31,'BIZ kWh ENTRY'!BG31)</f>
        <v>0</v>
      </c>
      <c r="L31" s="3">
        <f>SUM('BIZ kWh ENTRY'!L31,'BIZ kWh ENTRY'!AB31,'BIZ kWh ENTRY'!AR31,'BIZ kWh ENTRY'!BH31)</f>
        <v>4772.6280000000006</v>
      </c>
      <c r="M31" s="3">
        <f>SUM('BIZ kWh ENTRY'!M31,'BIZ kWh ENTRY'!AC31,'BIZ kWh ENTRY'!AS31,'BIZ kWh ENTRY'!BI31)</f>
        <v>0</v>
      </c>
      <c r="N31" s="3">
        <f>SUM('BIZ kWh ENTRY'!N31,'BIZ kWh ENTRY'!AD31,'BIZ kWh ENTRY'!AT31,'BIZ kWh ENTRY'!BJ31)</f>
        <v>50692.445999999996</v>
      </c>
      <c r="O31" s="70">
        <f t="shared" si="3"/>
        <v>142508.128</v>
      </c>
    </row>
    <row r="32" spans="1:15" ht="15.75" thickBot="1" x14ac:dyDescent="0.3">
      <c r="A32" s="535"/>
      <c r="B32" s="11" t="s">
        <v>52</v>
      </c>
      <c r="C32" s="3">
        <f>SUM('BIZ kWh ENTRY'!C32,'BIZ kWh ENTRY'!S32,'BIZ kWh ENTRY'!AI32,'BIZ kWh ENTRY'!AY32)</f>
        <v>0</v>
      </c>
      <c r="D32" s="3">
        <f>SUM('BIZ kWh ENTRY'!D32,'BIZ kWh ENTRY'!T32,'BIZ kWh ENTRY'!AJ32,'BIZ kWh ENTRY'!AZ32)</f>
        <v>0</v>
      </c>
      <c r="E32" s="3">
        <f>SUM('BIZ kWh ENTRY'!E32,'BIZ kWh ENTRY'!U32,'BIZ kWh ENTRY'!AK32,'BIZ kWh ENTRY'!BA32)</f>
        <v>0</v>
      </c>
      <c r="F32" s="3">
        <f>SUM('BIZ kWh ENTRY'!F32,'BIZ kWh ENTRY'!V32,'BIZ kWh ENTRY'!AL32,'BIZ kWh ENTRY'!BB32)</f>
        <v>0</v>
      </c>
      <c r="G32" s="3">
        <f>SUM('BIZ kWh ENTRY'!G32,'BIZ kWh ENTRY'!W32,'BIZ kWh ENTRY'!AM32,'BIZ kWh ENTRY'!BC32)</f>
        <v>0</v>
      </c>
      <c r="H32" s="3">
        <f>SUM('BIZ kWh ENTRY'!H32,'BIZ kWh ENTRY'!X32,'BIZ kWh ENTRY'!AN32,'BIZ kWh ENTRY'!BD32)</f>
        <v>0</v>
      </c>
      <c r="I32" s="3">
        <f>SUM('BIZ kWh ENTRY'!I32,'BIZ kWh ENTRY'!Y32,'BIZ kWh ENTRY'!AO32,'BIZ kWh ENTRY'!BE32)</f>
        <v>0</v>
      </c>
      <c r="J32" s="3">
        <f>SUM('BIZ kWh ENTRY'!J32,'BIZ kWh ENTRY'!Z32,'BIZ kWh ENTRY'!AP32,'BIZ kWh ENTRY'!BF32)</f>
        <v>0</v>
      </c>
      <c r="K32" s="3">
        <f>SUM('BIZ kWh ENTRY'!K32,'BIZ kWh ENTRY'!AA32,'BIZ kWh ENTRY'!AQ32,'BIZ kWh ENTRY'!BG32)</f>
        <v>0</v>
      </c>
      <c r="L32" s="3">
        <f>SUM('BIZ kWh ENTRY'!L32,'BIZ kWh ENTRY'!AB32,'BIZ kWh ENTRY'!AR32,'BIZ kWh ENTRY'!BH32)</f>
        <v>0</v>
      </c>
      <c r="M32" s="3">
        <f>SUM('BIZ kWh ENTRY'!M32,'BIZ kWh ENTRY'!AC32,'BIZ kWh ENTRY'!AS32,'BIZ kWh ENTRY'!BI32)</f>
        <v>0</v>
      </c>
      <c r="N32" s="3">
        <f>SUM('BIZ kWh ENTRY'!N32,'BIZ kWh ENTRY'!AD32,'BIZ kWh ENTRY'!AT32,'BIZ kWh ENTRY'!BJ32)</f>
        <v>0</v>
      </c>
      <c r="O32" s="70">
        <f t="shared" si="3"/>
        <v>0</v>
      </c>
    </row>
    <row r="33" spans="1:15" ht="15.75" thickBot="1" x14ac:dyDescent="0.3">
      <c r="A33" s="74"/>
      <c r="B33" s="188" t="s">
        <v>43</v>
      </c>
      <c r="C33" s="189">
        <f t="shared" ref="C33:N33" si="4">SUM(C20:C32)</f>
        <v>0</v>
      </c>
      <c r="D33" s="189">
        <f t="shared" si="4"/>
        <v>243895.88357053409</v>
      </c>
      <c r="E33" s="189">
        <f t="shared" si="4"/>
        <v>1878562.8350194599</v>
      </c>
      <c r="F33" s="189">
        <f t="shared" si="4"/>
        <v>1938881.8974525155</v>
      </c>
      <c r="G33" s="189">
        <f t="shared" si="4"/>
        <v>896759.0866300679</v>
      </c>
      <c r="H33" s="189">
        <f t="shared" si="4"/>
        <v>714621.87257795851</v>
      </c>
      <c r="I33" s="189">
        <f t="shared" si="4"/>
        <v>7148734.2802846162</v>
      </c>
      <c r="J33" s="189">
        <f t="shared" si="4"/>
        <v>989136.98198605282</v>
      </c>
      <c r="K33" s="189">
        <f t="shared" si="4"/>
        <v>545977.74102495098</v>
      </c>
      <c r="L33" s="189">
        <f t="shared" si="4"/>
        <v>2334644.0088435682</v>
      </c>
      <c r="M33" s="189">
        <f t="shared" si="4"/>
        <v>2138380.3762700427</v>
      </c>
      <c r="N33" s="189">
        <f t="shared" si="4"/>
        <v>11702733.596983772</v>
      </c>
      <c r="O33" s="73">
        <f t="shared" si="3"/>
        <v>30532328.560643543</v>
      </c>
    </row>
    <row r="34" spans="1:15" ht="21.75" thickBot="1" x14ac:dyDescent="0.4">
      <c r="A34" s="76"/>
    </row>
    <row r="35" spans="1:15" ht="21.75" thickBot="1" x14ac:dyDescent="0.4">
      <c r="A35" s="76"/>
      <c r="B35" s="184" t="s">
        <v>36</v>
      </c>
      <c r="C35" s="185">
        <f>C$3</f>
        <v>44197</v>
      </c>
      <c r="D35" s="185">
        <f t="shared" ref="D35:N35" si="5">D$3</f>
        <v>44228</v>
      </c>
      <c r="E35" s="185">
        <f t="shared" si="5"/>
        <v>44256</v>
      </c>
      <c r="F35" s="185">
        <f t="shared" si="5"/>
        <v>44287</v>
      </c>
      <c r="G35" s="185">
        <f t="shared" si="5"/>
        <v>44317</v>
      </c>
      <c r="H35" s="185">
        <f t="shared" si="5"/>
        <v>44348</v>
      </c>
      <c r="I35" s="185">
        <f t="shared" si="5"/>
        <v>44378</v>
      </c>
      <c r="J35" s="185">
        <f t="shared" si="5"/>
        <v>44409</v>
      </c>
      <c r="K35" s="185">
        <f t="shared" si="5"/>
        <v>44440</v>
      </c>
      <c r="L35" s="185">
        <f t="shared" si="5"/>
        <v>44470</v>
      </c>
      <c r="M35" s="185">
        <f t="shared" si="5"/>
        <v>44501</v>
      </c>
      <c r="N35" s="185" t="str">
        <f t="shared" si="5"/>
        <v>Dec-21 +</v>
      </c>
      <c r="O35" s="186" t="s">
        <v>34</v>
      </c>
    </row>
    <row r="36" spans="1:15" ht="15" customHeight="1" x14ac:dyDescent="0.25">
      <c r="A36" s="533" t="s">
        <v>70</v>
      </c>
      <c r="B36" s="11" t="s">
        <v>64</v>
      </c>
      <c r="C36" s="3">
        <f>SUM('BIZ kWh ENTRY'!C36,'BIZ kWh ENTRY'!S36,'BIZ kWh ENTRY'!AI36,'BIZ kWh ENTRY'!AY36)</f>
        <v>0</v>
      </c>
      <c r="D36" s="3">
        <f>SUM('BIZ kWh ENTRY'!D36,'BIZ kWh ENTRY'!T36,'BIZ kWh ENTRY'!AJ36,'BIZ kWh ENTRY'!AZ36)</f>
        <v>0</v>
      </c>
      <c r="E36" s="3">
        <f>SUM('BIZ kWh ENTRY'!E36,'BIZ kWh ENTRY'!U36,'BIZ kWh ENTRY'!AK36,'BIZ kWh ENTRY'!BA36)</f>
        <v>0</v>
      </c>
      <c r="F36" s="3">
        <f>SUM('BIZ kWh ENTRY'!F36,'BIZ kWh ENTRY'!V36,'BIZ kWh ENTRY'!AL36,'BIZ kWh ENTRY'!BB36)</f>
        <v>427481.88891465776</v>
      </c>
      <c r="G36" s="3">
        <f>SUM('BIZ kWh ENTRY'!G36,'BIZ kWh ENTRY'!W36,'BIZ kWh ENTRY'!AM36,'BIZ kWh ENTRY'!BC36)</f>
        <v>0</v>
      </c>
      <c r="H36" s="3">
        <f>SUM('BIZ kWh ENTRY'!H36,'BIZ kWh ENTRY'!X36,'BIZ kWh ENTRY'!AN36,'BIZ kWh ENTRY'!BD36)</f>
        <v>0</v>
      </c>
      <c r="I36" s="3">
        <f>SUM('BIZ kWh ENTRY'!I36,'BIZ kWh ENTRY'!Y36,'BIZ kWh ENTRY'!AO36,'BIZ kWh ENTRY'!BE36)</f>
        <v>0</v>
      </c>
      <c r="J36" s="3">
        <f>SUM('BIZ kWh ENTRY'!J36,'BIZ kWh ENTRY'!Z36,'BIZ kWh ENTRY'!AP36,'BIZ kWh ENTRY'!BF36)</f>
        <v>0</v>
      </c>
      <c r="K36" s="3">
        <f>SUM('BIZ kWh ENTRY'!K36,'BIZ kWh ENTRY'!AA36,'BIZ kWh ENTRY'!AQ36,'BIZ kWh ENTRY'!BG36)</f>
        <v>0</v>
      </c>
      <c r="L36" s="3">
        <f>SUM('BIZ kWh ENTRY'!L36,'BIZ kWh ENTRY'!AB36,'BIZ kWh ENTRY'!AR36,'BIZ kWh ENTRY'!BH36)</f>
        <v>0</v>
      </c>
      <c r="M36" s="3">
        <f>SUM('BIZ kWh ENTRY'!M36,'BIZ kWh ENTRY'!AC36,'BIZ kWh ENTRY'!AS36,'BIZ kWh ENTRY'!BI36)</f>
        <v>0</v>
      </c>
      <c r="N36" s="3">
        <f>SUM('BIZ kWh ENTRY'!N36,'BIZ kWh ENTRY'!AD36,'BIZ kWh ENTRY'!AT36,'BIZ kWh ENTRY'!BJ36)</f>
        <v>0</v>
      </c>
      <c r="O36" s="70">
        <f t="shared" ref="O36:O49" si="6">SUM(C36:N36)</f>
        <v>427481.88891465776</v>
      </c>
    </row>
    <row r="37" spans="1:15" x14ac:dyDescent="0.25">
      <c r="A37" s="534"/>
      <c r="B37" s="12" t="s">
        <v>63</v>
      </c>
      <c r="C37" s="3">
        <f>SUM('BIZ kWh ENTRY'!C37,'BIZ kWh ENTRY'!S37,'BIZ kWh ENTRY'!AI37,'BIZ kWh ENTRY'!AY37)</f>
        <v>0</v>
      </c>
      <c r="D37" s="3">
        <f>SUM('BIZ kWh ENTRY'!D37,'BIZ kWh ENTRY'!T37,'BIZ kWh ENTRY'!AJ37,'BIZ kWh ENTRY'!AZ37)</f>
        <v>0</v>
      </c>
      <c r="E37" s="3">
        <f>SUM('BIZ kWh ENTRY'!E37,'BIZ kWh ENTRY'!U37,'BIZ kWh ENTRY'!AK37,'BIZ kWh ENTRY'!BA37)</f>
        <v>0</v>
      </c>
      <c r="F37" s="3">
        <f>SUM('BIZ kWh ENTRY'!F37,'BIZ kWh ENTRY'!V37,'BIZ kWh ENTRY'!AL37,'BIZ kWh ENTRY'!BB37)</f>
        <v>0</v>
      </c>
      <c r="G37" s="3">
        <f>SUM('BIZ kWh ENTRY'!G37,'BIZ kWh ENTRY'!W37,'BIZ kWh ENTRY'!AM37,'BIZ kWh ENTRY'!BC37)</f>
        <v>0</v>
      </c>
      <c r="H37" s="3">
        <f>SUM('BIZ kWh ENTRY'!H37,'BIZ kWh ENTRY'!X37,'BIZ kWh ENTRY'!AN37,'BIZ kWh ENTRY'!BD37)</f>
        <v>0</v>
      </c>
      <c r="I37" s="3">
        <f>SUM('BIZ kWh ENTRY'!I37,'BIZ kWh ENTRY'!Y37,'BIZ kWh ENTRY'!AO37,'BIZ kWh ENTRY'!BE37)</f>
        <v>0</v>
      </c>
      <c r="J37" s="3">
        <f>SUM('BIZ kWh ENTRY'!J37,'BIZ kWh ENTRY'!Z37,'BIZ kWh ENTRY'!AP37,'BIZ kWh ENTRY'!BF37)</f>
        <v>0</v>
      </c>
      <c r="K37" s="3">
        <f>SUM('BIZ kWh ENTRY'!K37,'BIZ kWh ENTRY'!AA37,'BIZ kWh ENTRY'!AQ37,'BIZ kWh ENTRY'!BG37)</f>
        <v>0</v>
      </c>
      <c r="L37" s="3">
        <f>SUM('BIZ kWh ENTRY'!L37,'BIZ kWh ENTRY'!AB37,'BIZ kWh ENTRY'!AR37,'BIZ kWh ENTRY'!BH37)</f>
        <v>0</v>
      </c>
      <c r="M37" s="3">
        <f>SUM('BIZ kWh ENTRY'!M37,'BIZ kWh ENTRY'!AC37,'BIZ kWh ENTRY'!AS37,'BIZ kWh ENTRY'!BI37)</f>
        <v>0</v>
      </c>
      <c r="N37" s="3">
        <f>SUM('BIZ kWh ENTRY'!N37,'BIZ kWh ENTRY'!AD37,'BIZ kWh ENTRY'!AT37,'BIZ kWh ENTRY'!BJ37)</f>
        <v>47070.268159012812</v>
      </c>
      <c r="O37" s="70">
        <f t="shared" si="6"/>
        <v>47070.268159012812</v>
      </c>
    </row>
    <row r="38" spans="1:15" x14ac:dyDescent="0.25">
      <c r="A38" s="534"/>
      <c r="B38" s="11" t="s">
        <v>62</v>
      </c>
      <c r="C38" s="3">
        <f>SUM('BIZ kWh ENTRY'!C38,'BIZ kWh ENTRY'!S38,'BIZ kWh ENTRY'!AI38,'BIZ kWh ENTRY'!AY38)</f>
        <v>0</v>
      </c>
      <c r="D38" s="3">
        <f>SUM('BIZ kWh ENTRY'!D38,'BIZ kWh ENTRY'!T38,'BIZ kWh ENTRY'!AJ38,'BIZ kWh ENTRY'!AZ38)</f>
        <v>0</v>
      </c>
      <c r="E38" s="3">
        <f>SUM('BIZ kWh ENTRY'!E38,'BIZ kWh ENTRY'!U38,'BIZ kWh ENTRY'!AK38,'BIZ kWh ENTRY'!BA38)</f>
        <v>0</v>
      </c>
      <c r="F38" s="3">
        <f>SUM('BIZ kWh ENTRY'!F38,'BIZ kWh ENTRY'!V38,'BIZ kWh ENTRY'!AL38,'BIZ kWh ENTRY'!BB38)</f>
        <v>0</v>
      </c>
      <c r="G38" s="3">
        <f>SUM('BIZ kWh ENTRY'!G38,'BIZ kWh ENTRY'!W38,'BIZ kWh ENTRY'!AM38,'BIZ kWh ENTRY'!BC38)</f>
        <v>0</v>
      </c>
      <c r="H38" s="3">
        <f>SUM('BIZ kWh ENTRY'!H38,'BIZ kWh ENTRY'!X38,'BIZ kWh ENTRY'!AN38,'BIZ kWh ENTRY'!BD38)</f>
        <v>0</v>
      </c>
      <c r="I38" s="3">
        <f>SUM('BIZ kWh ENTRY'!I38,'BIZ kWh ENTRY'!Y38,'BIZ kWh ENTRY'!AO38,'BIZ kWh ENTRY'!BE38)</f>
        <v>0</v>
      </c>
      <c r="J38" s="3">
        <f>SUM('BIZ kWh ENTRY'!J38,'BIZ kWh ENTRY'!Z38,'BIZ kWh ENTRY'!AP38,'BIZ kWh ENTRY'!BF38)</f>
        <v>0</v>
      </c>
      <c r="K38" s="3">
        <f>SUM('BIZ kWh ENTRY'!K38,'BIZ kWh ENTRY'!AA38,'BIZ kWh ENTRY'!AQ38,'BIZ kWh ENTRY'!BG38)</f>
        <v>0</v>
      </c>
      <c r="L38" s="3">
        <f>SUM('BIZ kWh ENTRY'!L38,'BIZ kWh ENTRY'!AB38,'BIZ kWh ENTRY'!AR38,'BIZ kWh ENTRY'!BH38)</f>
        <v>0</v>
      </c>
      <c r="M38" s="3">
        <f>SUM('BIZ kWh ENTRY'!M38,'BIZ kWh ENTRY'!AC38,'BIZ kWh ENTRY'!AS38,'BIZ kWh ENTRY'!BI38)</f>
        <v>0</v>
      </c>
      <c r="N38" s="3">
        <f>SUM('BIZ kWh ENTRY'!N38,'BIZ kWh ENTRY'!AD38,'BIZ kWh ENTRY'!AT38,'BIZ kWh ENTRY'!BJ38)</f>
        <v>0</v>
      </c>
      <c r="O38" s="70">
        <f t="shared" si="6"/>
        <v>0</v>
      </c>
    </row>
    <row r="39" spans="1:15" x14ac:dyDescent="0.25">
      <c r="A39" s="534"/>
      <c r="B39" s="11" t="s">
        <v>61</v>
      </c>
      <c r="C39" s="3">
        <f>SUM('BIZ kWh ENTRY'!C39,'BIZ kWh ENTRY'!S39,'BIZ kWh ENTRY'!AI39,'BIZ kWh ENTRY'!AY39)</f>
        <v>0</v>
      </c>
      <c r="D39" s="3">
        <f>SUM('BIZ kWh ENTRY'!D39,'BIZ kWh ENTRY'!T39,'BIZ kWh ENTRY'!AJ39,'BIZ kWh ENTRY'!AZ39)</f>
        <v>0</v>
      </c>
      <c r="E39" s="3">
        <f>SUM('BIZ kWh ENTRY'!E39,'BIZ kWh ENTRY'!U39,'BIZ kWh ENTRY'!AK39,'BIZ kWh ENTRY'!BA39)</f>
        <v>0</v>
      </c>
      <c r="F39" s="3">
        <f>SUM('BIZ kWh ENTRY'!F39,'BIZ kWh ENTRY'!V39,'BIZ kWh ENTRY'!AL39,'BIZ kWh ENTRY'!BB39)</f>
        <v>45665.507618168573</v>
      </c>
      <c r="G39" s="3">
        <f>SUM('BIZ kWh ENTRY'!G39,'BIZ kWh ENTRY'!W39,'BIZ kWh ENTRY'!AM39,'BIZ kWh ENTRY'!BC39)</f>
        <v>621.71187067356732</v>
      </c>
      <c r="H39" s="3">
        <f>SUM('BIZ kWh ENTRY'!H39,'BIZ kWh ENTRY'!X39,'BIZ kWh ENTRY'!AN39,'BIZ kWh ENTRY'!BD39)</f>
        <v>418877.60214912094</v>
      </c>
      <c r="I39" s="3">
        <f>SUM('BIZ kWh ENTRY'!I39,'BIZ kWh ENTRY'!Y39,'BIZ kWh ENTRY'!AO39,'BIZ kWh ENTRY'!BE39)</f>
        <v>570677.03326321801</v>
      </c>
      <c r="J39" s="3">
        <f>SUM('BIZ kWh ENTRY'!J39,'BIZ kWh ENTRY'!Z39,'BIZ kWh ENTRY'!AP39,'BIZ kWh ENTRY'!BF39)</f>
        <v>0</v>
      </c>
      <c r="K39" s="3">
        <f>SUM('BIZ kWh ENTRY'!K39,'BIZ kWh ENTRY'!AA39,'BIZ kWh ENTRY'!AQ39,'BIZ kWh ENTRY'!BG39)</f>
        <v>0</v>
      </c>
      <c r="L39" s="3">
        <f>SUM('BIZ kWh ENTRY'!L39,'BIZ kWh ENTRY'!AB39,'BIZ kWh ENTRY'!AR39,'BIZ kWh ENTRY'!BH39)</f>
        <v>87654.180404485858</v>
      </c>
      <c r="M39" s="3">
        <f>SUM('BIZ kWh ENTRY'!M39,'BIZ kWh ENTRY'!AC39,'BIZ kWh ENTRY'!AS39,'BIZ kWh ENTRY'!BI39)</f>
        <v>71381.771359666134</v>
      </c>
      <c r="N39" s="3">
        <f>SUM('BIZ kWh ENTRY'!N39,'BIZ kWh ENTRY'!AD39,'BIZ kWh ENTRY'!AT39,'BIZ kWh ENTRY'!BJ39)</f>
        <v>243686.39035379677</v>
      </c>
      <c r="O39" s="70">
        <f t="shared" si="6"/>
        <v>1438564.1970191298</v>
      </c>
    </row>
    <row r="40" spans="1:15" x14ac:dyDescent="0.25">
      <c r="A40" s="534"/>
      <c r="B40" s="12" t="s">
        <v>60</v>
      </c>
      <c r="C40" s="3">
        <f>SUM('BIZ kWh ENTRY'!C40,'BIZ kWh ENTRY'!S40,'BIZ kWh ENTRY'!AI40,'BIZ kWh ENTRY'!AY40)</f>
        <v>0</v>
      </c>
      <c r="D40" s="3">
        <f>SUM('BIZ kWh ENTRY'!D40,'BIZ kWh ENTRY'!T40,'BIZ kWh ENTRY'!AJ40,'BIZ kWh ENTRY'!AZ40)</f>
        <v>0</v>
      </c>
      <c r="E40" s="3">
        <f>SUM('BIZ kWh ENTRY'!E40,'BIZ kWh ENTRY'!U40,'BIZ kWh ENTRY'!AK40,'BIZ kWh ENTRY'!BA40)</f>
        <v>0</v>
      </c>
      <c r="F40" s="3">
        <f>SUM('BIZ kWh ENTRY'!F40,'BIZ kWh ENTRY'!V40,'BIZ kWh ENTRY'!AL40,'BIZ kWh ENTRY'!BB40)</f>
        <v>0</v>
      </c>
      <c r="G40" s="3">
        <f>SUM('BIZ kWh ENTRY'!G40,'BIZ kWh ENTRY'!W40,'BIZ kWh ENTRY'!AM40,'BIZ kWh ENTRY'!BC40)</f>
        <v>0</v>
      </c>
      <c r="H40" s="3">
        <f>SUM('BIZ kWh ENTRY'!H40,'BIZ kWh ENTRY'!X40,'BIZ kWh ENTRY'!AN40,'BIZ kWh ENTRY'!BD40)</f>
        <v>0</v>
      </c>
      <c r="I40" s="3">
        <f>SUM('BIZ kWh ENTRY'!I40,'BIZ kWh ENTRY'!Y40,'BIZ kWh ENTRY'!AO40,'BIZ kWh ENTRY'!BE40)</f>
        <v>0</v>
      </c>
      <c r="J40" s="3">
        <f>SUM('BIZ kWh ENTRY'!J40,'BIZ kWh ENTRY'!Z40,'BIZ kWh ENTRY'!AP40,'BIZ kWh ENTRY'!BF40)</f>
        <v>0</v>
      </c>
      <c r="K40" s="3">
        <f>SUM('BIZ kWh ENTRY'!K40,'BIZ kWh ENTRY'!AA40,'BIZ kWh ENTRY'!AQ40,'BIZ kWh ENTRY'!BG40)</f>
        <v>0</v>
      </c>
      <c r="L40" s="3">
        <f>SUM('BIZ kWh ENTRY'!L40,'BIZ kWh ENTRY'!AB40,'BIZ kWh ENTRY'!AR40,'BIZ kWh ENTRY'!BH40)</f>
        <v>0</v>
      </c>
      <c r="M40" s="3">
        <f>SUM('BIZ kWh ENTRY'!M40,'BIZ kWh ENTRY'!AC40,'BIZ kWh ENTRY'!AS40,'BIZ kWh ENTRY'!BI40)</f>
        <v>0</v>
      </c>
      <c r="N40" s="3">
        <f>SUM('BIZ kWh ENTRY'!N40,'BIZ kWh ENTRY'!AD40,'BIZ kWh ENTRY'!AT40,'BIZ kWh ENTRY'!BJ40)</f>
        <v>0</v>
      </c>
      <c r="O40" s="70">
        <f t="shared" si="6"/>
        <v>0</v>
      </c>
    </row>
    <row r="41" spans="1:15" x14ac:dyDescent="0.25">
      <c r="A41" s="534"/>
      <c r="B41" s="11" t="s">
        <v>59</v>
      </c>
      <c r="C41" s="3">
        <f>SUM('BIZ kWh ENTRY'!C41,'BIZ kWh ENTRY'!S41,'BIZ kWh ENTRY'!AI41,'BIZ kWh ENTRY'!AY41)</f>
        <v>0</v>
      </c>
      <c r="D41" s="3">
        <f>SUM('BIZ kWh ENTRY'!D41,'BIZ kWh ENTRY'!T41,'BIZ kWh ENTRY'!AJ41,'BIZ kWh ENTRY'!AZ41)</f>
        <v>0</v>
      </c>
      <c r="E41" s="3">
        <f>SUM('BIZ kWh ENTRY'!E41,'BIZ kWh ENTRY'!U41,'BIZ kWh ENTRY'!AK41,'BIZ kWh ENTRY'!BA41)</f>
        <v>0</v>
      </c>
      <c r="F41" s="3">
        <f>SUM('BIZ kWh ENTRY'!F41,'BIZ kWh ENTRY'!V41,'BIZ kWh ENTRY'!AL41,'BIZ kWh ENTRY'!BB41)</f>
        <v>0</v>
      </c>
      <c r="G41" s="3">
        <f>SUM('BIZ kWh ENTRY'!G41,'BIZ kWh ENTRY'!W41,'BIZ kWh ENTRY'!AM41,'BIZ kWh ENTRY'!BC41)</f>
        <v>0</v>
      </c>
      <c r="H41" s="3">
        <f>SUM('BIZ kWh ENTRY'!H41,'BIZ kWh ENTRY'!X41,'BIZ kWh ENTRY'!AN41,'BIZ kWh ENTRY'!BD41)</f>
        <v>0</v>
      </c>
      <c r="I41" s="3">
        <f>SUM('BIZ kWh ENTRY'!I41,'BIZ kWh ENTRY'!Y41,'BIZ kWh ENTRY'!AO41,'BIZ kWh ENTRY'!BE41)</f>
        <v>0</v>
      </c>
      <c r="J41" s="3">
        <f>SUM('BIZ kWh ENTRY'!J41,'BIZ kWh ENTRY'!Z41,'BIZ kWh ENTRY'!AP41,'BIZ kWh ENTRY'!BF41)</f>
        <v>0</v>
      </c>
      <c r="K41" s="3">
        <f>SUM('BIZ kWh ENTRY'!K41,'BIZ kWh ENTRY'!AA41,'BIZ kWh ENTRY'!AQ41,'BIZ kWh ENTRY'!BG41)</f>
        <v>0</v>
      </c>
      <c r="L41" s="3">
        <f>SUM('BIZ kWh ENTRY'!L41,'BIZ kWh ENTRY'!AB41,'BIZ kWh ENTRY'!AR41,'BIZ kWh ENTRY'!BH41)</f>
        <v>0</v>
      </c>
      <c r="M41" s="3">
        <f>SUM('BIZ kWh ENTRY'!M41,'BIZ kWh ENTRY'!AC41,'BIZ kWh ENTRY'!AS41,'BIZ kWh ENTRY'!BI41)</f>
        <v>0</v>
      </c>
      <c r="N41" s="3">
        <f>SUM('BIZ kWh ENTRY'!N41,'BIZ kWh ENTRY'!AD41,'BIZ kWh ENTRY'!AT41,'BIZ kWh ENTRY'!BJ41)</f>
        <v>0</v>
      </c>
      <c r="O41" s="70">
        <f t="shared" si="6"/>
        <v>0</v>
      </c>
    </row>
    <row r="42" spans="1:15" x14ac:dyDescent="0.25">
      <c r="A42" s="534"/>
      <c r="B42" s="11" t="s">
        <v>58</v>
      </c>
      <c r="C42" s="3">
        <f>SUM('BIZ kWh ENTRY'!C42,'BIZ kWh ENTRY'!S42,'BIZ kWh ENTRY'!AI42,'BIZ kWh ENTRY'!AY42)</f>
        <v>0</v>
      </c>
      <c r="D42" s="3">
        <f>SUM('BIZ kWh ENTRY'!D42,'BIZ kWh ENTRY'!T42,'BIZ kWh ENTRY'!AJ42,'BIZ kWh ENTRY'!AZ42)</f>
        <v>0</v>
      </c>
      <c r="E42" s="3">
        <f>SUM('BIZ kWh ENTRY'!E42,'BIZ kWh ENTRY'!U42,'BIZ kWh ENTRY'!AK42,'BIZ kWh ENTRY'!BA42)</f>
        <v>2516636.3597060954</v>
      </c>
      <c r="F42" s="3">
        <f>SUM('BIZ kWh ENTRY'!F42,'BIZ kWh ENTRY'!V42,'BIZ kWh ENTRY'!AL42,'BIZ kWh ENTRY'!BB42)</f>
        <v>0</v>
      </c>
      <c r="G42" s="3">
        <f>SUM('BIZ kWh ENTRY'!G42,'BIZ kWh ENTRY'!W42,'BIZ kWh ENTRY'!AM42,'BIZ kWh ENTRY'!BC42)</f>
        <v>0</v>
      </c>
      <c r="H42" s="3">
        <f>SUM('BIZ kWh ENTRY'!H42,'BIZ kWh ENTRY'!X42,'BIZ kWh ENTRY'!AN42,'BIZ kWh ENTRY'!BD42)</f>
        <v>66600.241881576687</v>
      </c>
      <c r="I42" s="3">
        <f>SUM('BIZ kWh ENTRY'!I42,'BIZ kWh ENTRY'!Y42,'BIZ kWh ENTRY'!AO42,'BIZ kWh ENTRY'!BE42)</f>
        <v>20829.916724881339</v>
      </c>
      <c r="J42" s="3">
        <f>SUM('BIZ kWh ENTRY'!J42,'BIZ kWh ENTRY'!Z42,'BIZ kWh ENTRY'!AP42,'BIZ kWh ENTRY'!BF42)</f>
        <v>0</v>
      </c>
      <c r="K42" s="3">
        <f>SUM('BIZ kWh ENTRY'!K42,'BIZ kWh ENTRY'!AA42,'BIZ kWh ENTRY'!AQ42,'BIZ kWh ENTRY'!BG42)</f>
        <v>2065591.8695462993</v>
      </c>
      <c r="L42" s="3">
        <f>SUM('BIZ kWh ENTRY'!L42,'BIZ kWh ENTRY'!AB42,'BIZ kWh ENTRY'!AR42,'BIZ kWh ENTRY'!BH42)</f>
        <v>336908.63185876398</v>
      </c>
      <c r="M42" s="3">
        <f>SUM('BIZ kWh ENTRY'!M42,'BIZ kWh ENTRY'!AC42,'BIZ kWh ENTRY'!AS42,'BIZ kWh ENTRY'!BI42)</f>
        <v>5691981.4219287625</v>
      </c>
      <c r="N42" s="3">
        <f>SUM('BIZ kWh ENTRY'!N42,'BIZ kWh ENTRY'!AD42,'BIZ kWh ENTRY'!AT42,'BIZ kWh ENTRY'!BJ42)</f>
        <v>10958531.521952923</v>
      </c>
      <c r="O42" s="70">
        <f t="shared" si="6"/>
        <v>21657079.963599302</v>
      </c>
    </row>
    <row r="43" spans="1:15" x14ac:dyDescent="0.25">
      <c r="A43" s="534"/>
      <c r="B43" s="11" t="s">
        <v>57</v>
      </c>
      <c r="C43" s="3">
        <f>SUM('BIZ kWh ENTRY'!C43,'BIZ kWh ENTRY'!S43,'BIZ kWh ENTRY'!AI43,'BIZ kWh ENTRY'!AY43)</f>
        <v>0</v>
      </c>
      <c r="D43" s="3">
        <f>SUM('BIZ kWh ENTRY'!D43,'BIZ kWh ENTRY'!T43,'BIZ kWh ENTRY'!AJ43,'BIZ kWh ENTRY'!AZ43)</f>
        <v>0</v>
      </c>
      <c r="E43" s="3">
        <f>SUM('BIZ kWh ENTRY'!E43,'BIZ kWh ENTRY'!U43,'BIZ kWh ENTRY'!AK43,'BIZ kWh ENTRY'!BA43)</f>
        <v>796456.18418200163</v>
      </c>
      <c r="F43" s="3">
        <f>SUM('BIZ kWh ENTRY'!F43,'BIZ kWh ENTRY'!V43,'BIZ kWh ENTRY'!AL43,'BIZ kWh ENTRY'!BB43)</f>
        <v>385614.47563369496</v>
      </c>
      <c r="G43" s="3">
        <f>SUM('BIZ kWh ENTRY'!G43,'BIZ kWh ENTRY'!W43,'BIZ kWh ENTRY'!AM43,'BIZ kWh ENTRY'!BC43)</f>
        <v>7576.6638388036563</v>
      </c>
      <c r="H43" s="3">
        <f>SUM('BIZ kWh ENTRY'!H43,'BIZ kWh ENTRY'!X43,'BIZ kWh ENTRY'!AN43,'BIZ kWh ENTRY'!BD43)</f>
        <v>1892862.9338298163</v>
      </c>
      <c r="I43" s="3">
        <f>SUM('BIZ kWh ENTRY'!I43,'BIZ kWh ENTRY'!Y43,'BIZ kWh ENTRY'!AO43,'BIZ kWh ENTRY'!BE43)</f>
        <v>273505.91595601535</v>
      </c>
      <c r="J43" s="3">
        <f>SUM('BIZ kWh ENTRY'!J43,'BIZ kWh ENTRY'!Z43,'BIZ kWh ENTRY'!AP43,'BIZ kWh ENTRY'!BF43)</f>
        <v>48636.365499354164</v>
      </c>
      <c r="K43" s="3">
        <f>SUM('BIZ kWh ENTRY'!K43,'BIZ kWh ENTRY'!AA43,'BIZ kWh ENTRY'!AQ43,'BIZ kWh ENTRY'!BG43)</f>
        <v>2443483.0377979698</v>
      </c>
      <c r="L43" s="3">
        <f>SUM('BIZ kWh ENTRY'!L43,'BIZ kWh ENTRY'!AB43,'BIZ kWh ENTRY'!AR43,'BIZ kWh ENTRY'!BH43)</f>
        <v>973491.47166706156</v>
      </c>
      <c r="M43" s="3">
        <f>SUM('BIZ kWh ENTRY'!M43,'BIZ kWh ENTRY'!AC43,'BIZ kWh ENTRY'!AS43,'BIZ kWh ENTRY'!BI43)</f>
        <v>7020947.8130120263</v>
      </c>
      <c r="N43" s="3">
        <f>SUM('BIZ kWh ENTRY'!N43,'BIZ kWh ENTRY'!AD43,'BIZ kWh ENTRY'!AT43,'BIZ kWh ENTRY'!BJ43)</f>
        <v>11762650.456342304</v>
      </c>
      <c r="O43" s="70">
        <f t="shared" si="6"/>
        <v>25605225.317759044</v>
      </c>
    </row>
    <row r="44" spans="1:15" x14ac:dyDescent="0.25">
      <c r="A44" s="534"/>
      <c r="B44" s="11" t="s">
        <v>56</v>
      </c>
      <c r="C44" s="3">
        <f>SUM('BIZ kWh ENTRY'!C44,'BIZ kWh ENTRY'!S44,'BIZ kWh ENTRY'!AI44,'BIZ kWh ENTRY'!AY44)</f>
        <v>0</v>
      </c>
      <c r="D44" s="3">
        <f>SUM('BIZ kWh ENTRY'!D44,'BIZ kWh ENTRY'!T44,'BIZ kWh ENTRY'!AJ44,'BIZ kWh ENTRY'!AZ44)</f>
        <v>0</v>
      </c>
      <c r="E44" s="3">
        <f>SUM('BIZ kWh ENTRY'!E44,'BIZ kWh ENTRY'!U44,'BIZ kWh ENTRY'!AK44,'BIZ kWh ENTRY'!BA44)</f>
        <v>0</v>
      </c>
      <c r="F44" s="3">
        <f>SUM('BIZ kWh ENTRY'!F44,'BIZ kWh ENTRY'!V44,'BIZ kWh ENTRY'!AL44,'BIZ kWh ENTRY'!BB44)</f>
        <v>0</v>
      </c>
      <c r="G44" s="3">
        <f>SUM('BIZ kWh ENTRY'!G44,'BIZ kWh ENTRY'!W44,'BIZ kWh ENTRY'!AM44,'BIZ kWh ENTRY'!BC44)</f>
        <v>0</v>
      </c>
      <c r="H44" s="3">
        <f>SUM('BIZ kWh ENTRY'!H44,'BIZ kWh ENTRY'!X44,'BIZ kWh ENTRY'!AN44,'BIZ kWh ENTRY'!BD44)</f>
        <v>0</v>
      </c>
      <c r="I44" s="3">
        <f>SUM('BIZ kWh ENTRY'!I44,'BIZ kWh ENTRY'!Y44,'BIZ kWh ENTRY'!AO44,'BIZ kWh ENTRY'!BE44)</f>
        <v>0</v>
      </c>
      <c r="J44" s="3">
        <f>SUM('BIZ kWh ENTRY'!J44,'BIZ kWh ENTRY'!Z44,'BIZ kWh ENTRY'!AP44,'BIZ kWh ENTRY'!BF44)</f>
        <v>0</v>
      </c>
      <c r="K44" s="3">
        <f>SUM('BIZ kWh ENTRY'!K44,'BIZ kWh ENTRY'!AA44,'BIZ kWh ENTRY'!AQ44,'BIZ kWh ENTRY'!BG44)</f>
        <v>0</v>
      </c>
      <c r="L44" s="3">
        <f>SUM('BIZ kWh ENTRY'!L44,'BIZ kWh ENTRY'!AB44,'BIZ kWh ENTRY'!AR44,'BIZ kWh ENTRY'!BH44)</f>
        <v>0</v>
      </c>
      <c r="M44" s="3">
        <f>SUM('BIZ kWh ENTRY'!M44,'BIZ kWh ENTRY'!AC44,'BIZ kWh ENTRY'!AS44,'BIZ kWh ENTRY'!BI44)</f>
        <v>0</v>
      </c>
      <c r="N44" s="3">
        <f>SUM('BIZ kWh ENTRY'!N44,'BIZ kWh ENTRY'!AD44,'BIZ kWh ENTRY'!AT44,'BIZ kWh ENTRY'!BJ44)</f>
        <v>0</v>
      </c>
      <c r="O44" s="70">
        <f t="shared" si="6"/>
        <v>0</v>
      </c>
    </row>
    <row r="45" spans="1:15" x14ac:dyDescent="0.25">
      <c r="A45" s="534"/>
      <c r="B45" s="11" t="s">
        <v>55</v>
      </c>
      <c r="C45" s="3">
        <f>SUM('BIZ kWh ENTRY'!C45,'BIZ kWh ENTRY'!S45,'BIZ kWh ENTRY'!AI45,'BIZ kWh ENTRY'!AY45)</f>
        <v>0</v>
      </c>
      <c r="D45" s="3">
        <f>SUM('BIZ kWh ENTRY'!D45,'BIZ kWh ENTRY'!T45,'BIZ kWh ENTRY'!AJ45,'BIZ kWh ENTRY'!AZ45)</f>
        <v>0</v>
      </c>
      <c r="E45" s="3">
        <f>SUM('BIZ kWh ENTRY'!E45,'BIZ kWh ENTRY'!U45,'BIZ kWh ENTRY'!AK45,'BIZ kWh ENTRY'!BA45)</f>
        <v>0</v>
      </c>
      <c r="F45" s="3">
        <f>SUM('BIZ kWh ENTRY'!F45,'BIZ kWh ENTRY'!V45,'BIZ kWh ENTRY'!AL45,'BIZ kWh ENTRY'!BB45)</f>
        <v>0</v>
      </c>
      <c r="G45" s="3">
        <f>SUM('BIZ kWh ENTRY'!G45,'BIZ kWh ENTRY'!W45,'BIZ kWh ENTRY'!AM45,'BIZ kWh ENTRY'!BC45)</f>
        <v>0</v>
      </c>
      <c r="H45" s="3">
        <f>SUM('BIZ kWh ENTRY'!H45,'BIZ kWh ENTRY'!X45,'BIZ kWh ENTRY'!AN45,'BIZ kWh ENTRY'!BD45)</f>
        <v>0</v>
      </c>
      <c r="I45" s="3">
        <f>SUM('BIZ kWh ENTRY'!I45,'BIZ kWh ENTRY'!Y45,'BIZ kWh ENTRY'!AO45,'BIZ kWh ENTRY'!BE45)</f>
        <v>0</v>
      </c>
      <c r="J45" s="3">
        <f>SUM('BIZ kWh ENTRY'!J45,'BIZ kWh ENTRY'!Z45,'BIZ kWh ENTRY'!AP45,'BIZ kWh ENTRY'!BF45)</f>
        <v>0</v>
      </c>
      <c r="K45" s="3">
        <f>SUM('BIZ kWh ENTRY'!K45,'BIZ kWh ENTRY'!AA45,'BIZ kWh ENTRY'!AQ45,'BIZ kWh ENTRY'!BG45)</f>
        <v>0</v>
      </c>
      <c r="L45" s="3">
        <f>SUM('BIZ kWh ENTRY'!L45,'BIZ kWh ENTRY'!AB45,'BIZ kWh ENTRY'!AR45,'BIZ kWh ENTRY'!BH45)</f>
        <v>0</v>
      </c>
      <c r="M45" s="3">
        <f>SUM('BIZ kWh ENTRY'!M45,'BIZ kWh ENTRY'!AC45,'BIZ kWh ENTRY'!AS45,'BIZ kWh ENTRY'!BI45)</f>
        <v>0</v>
      </c>
      <c r="N45" s="3">
        <f>SUM('BIZ kWh ENTRY'!N45,'BIZ kWh ENTRY'!AD45,'BIZ kWh ENTRY'!AT45,'BIZ kWh ENTRY'!BJ45)</f>
        <v>0</v>
      </c>
      <c r="O45" s="70">
        <f t="shared" si="6"/>
        <v>0</v>
      </c>
    </row>
    <row r="46" spans="1:15" x14ac:dyDescent="0.25">
      <c r="A46" s="534"/>
      <c r="B46" s="11" t="s">
        <v>54</v>
      </c>
      <c r="C46" s="3">
        <f>SUM('BIZ kWh ENTRY'!C46,'BIZ kWh ENTRY'!S46,'BIZ kWh ENTRY'!AI46,'BIZ kWh ENTRY'!AY46)</f>
        <v>0</v>
      </c>
      <c r="D46" s="3">
        <f>SUM('BIZ kWh ENTRY'!D46,'BIZ kWh ENTRY'!T46,'BIZ kWh ENTRY'!AJ46,'BIZ kWh ENTRY'!AZ46)</f>
        <v>0</v>
      </c>
      <c r="E46" s="3">
        <f>SUM('BIZ kWh ENTRY'!E46,'BIZ kWh ENTRY'!U46,'BIZ kWh ENTRY'!AK46,'BIZ kWh ENTRY'!BA46)</f>
        <v>0</v>
      </c>
      <c r="F46" s="3">
        <f>SUM('BIZ kWh ENTRY'!F46,'BIZ kWh ENTRY'!V46,'BIZ kWh ENTRY'!AL46,'BIZ kWh ENTRY'!BB46)</f>
        <v>0</v>
      </c>
      <c r="G46" s="3">
        <f>SUM('BIZ kWh ENTRY'!G46,'BIZ kWh ENTRY'!W46,'BIZ kWh ENTRY'!AM46,'BIZ kWh ENTRY'!BC46)</f>
        <v>0</v>
      </c>
      <c r="H46" s="3">
        <f>SUM('BIZ kWh ENTRY'!H46,'BIZ kWh ENTRY'!X46,'BIZ kWh ENTRY'!AN46,'BIZ kWh ENTRY'!BD46)</f>
        <v>0</v>
      </c>
      <c r="I46" s="3">
        <f>SUM('BIZ kWh ENTRY'!I46,'BIZ kWh ENTRY'!Y46,'BIZ kWh ENTRY'!AO46,'BIZ kWh ENTRY'!BE46)</f>
        <v>0</v>
      </c>
      <c r="J46" s="3">
        <f>SUM('BIZ kWh ENTRY'!J46,'BIZ kWh ENTRY'!Z46,'BIZ kWh ENTRY'!AP46,'BIZ kWh ENTRY'!BF46)</f>
        <v>0</v>
      </c>
      <c r="K46" s="3">
        <f>SUM('BIZ kWh ENTRY'!K46,'BIZ kWh ENTRY'!AA46,'BIZ kWh ENTRY'!AQ46,'BIZ kWh ENTRY'!BG46)</f>
        <v>0</v>
      </c>
      <c r="L46" s="3">
        <f>SUM('BIZ kWh ENTRY'!L46,'BIZ kWh ENTRY'!AB46,'BIZ kWh ENTRY'!AR46,'BIZ kWh ENTRY'!BH46)</f>
        <v>0</v>
      </c>
      <c r="M46" s="3">
        <f>SUM('BIZ kWh ENTRY'!M46,'BIZ kWh ENTRY'!AC46,'BIZ kWh ENTRY'!AS46,'BIZ kWh ENTRY'!BI46)</f>
        <v>0</v>
      </c>
      <c r="N46" s="3">
        <f>SUM('BIZ kWh ENTRY'!N46,'BIZ kWh ENTRY'!AD46,'BIZ kWh ENTRY'!AT46,'BIZ kWh ENTRY'!BJ46)</f>
        <v>0</v>
      </c>
      <c r="O46" s="70">
        <f t="shared" si="6"/>
        <v>0</v>
      </c>
    </row>
    <row r="47" spans="1:15" x14ac:dyDescent="0.25">
      <c r="A47" s="534"/>
      <c r="B47" s="11" t="s">
        <v>53</v>
      </c>
      <c r="C47" s="3">
        <f>SUM('BIZ kWh ENTRY'!C47,'BIZ kWh ENTRY'!S47,'BIZ kWh ENTRY'!AI47,'BIZ kWh ENTRY'!AY47)</f>
        <v>0</v>
      </c>
      <c r="D47" s="3">
        <f>SUM('BIZ kWh ENTRY'!D47,'BIZ kWh ENTRY'!T47,'BIZ kWh ENTRY'!AJ47,'BIZ kWh ENTRY'!AZ47)</f>
        <v>0</v>
      </c>
      <c r="E47" s="3">
        <f>SUM('BIZ kWh ENTRY'!E47,'BIZ kWh ENTRY'!U47,'BIZ kWh ENTRY'!AK47,'BIZ kWh ENTRY'!BA47)</f>
        <v>0</v>
      </c>
      <c r="F47" s="3">
        <f>SUM('BIZ kWh ENTRY'!F47,'BIZ kWh ENTRY'!V47,'BIZ kWh ENTRY'!AL47,'BIZ kWh ENTRY'!BB47)</f>
        <v>0</v>
      </c>
      <c r="G47" s="3">
        <f>SUM('BIZ kWh ENTRY'!G47,'BIZ kWh ENTRY'!W47,'BIZ kWh ENTRY'!AM47,'BIZ kWh ENTRY'!BC47)</f>
        <v>0</v>
      </c>
      <c r="H47" s="3">
        <f>SUM('BIZ kWh ENTRY'!H47,'BIZ kWh ENTRY'!X47,'BIZ kWh ENTRY'!AN47,'BIZ kWh ENTRY'!BD47)</f>
        <v>0</v>
      </c>
      <c r="I47" s="3">
        <f>SUM('BIZ kWh ENTRY'!I47,'BIZ kWh ENTRY'!Y47,'BIZ kWh ENTRY'!AO47,'BIZ kWh ENTRY'!BE47)</f>
        <v>0</v>
      </c>
      <c r="J47" s="3">
        <f>SUM('BIZ kWh ENTRY'!J47,'BIZ kWh ENTRY'!Z47,'BIZ kWh ENTRY'!AP47,'BIZ kWh ENTRY'!BF47)</f>
        <v>0</v>
      </c>
      <c r="K47" s="3">
        <f>SUM('BIZ kWh ENTRY'!K47,'BIZ kWh ENTRY'!AA47,'BIZ kWh ENTRY'!AQ47,'BIZ kWh ENTRY'!BG47)</f>
        <v>0</v>
      </c>
      <c r="L47" s="3">
        <f>SUM('BIZ kWh ENTRY'!L47,'BIZ kWh ENTRY'!AB47,'BIZ kWh ENTRY'!AR47,'BIZ kWh ENTRY'!BH47)</f>
        <v>0</v>
      </c>
      <c r="M47" s="3">
        <f>SUM('BIZ kWh ENTRY'!M47,'BIZ kWh ENTRY'!AC47,'BIZ kWh ENTRY'!AS47,'BIZ kWh ENTRY'!BI47)</f>
        <v>0</v>
      </c>
      <c r="N47" s="3">
        <f>SUM('BIZ kWh ENTRY'!N47,'BIZ kWh ENTRY'!AD47,'BIZ kWh ENTRY'!AT47,'BIZ kWh ENTRY'!BJ47)</f>
        <v>0</v>
      </c>
      <c r="O47" s="70">
        <f t="shared" si="6"/>
        <v>0</v>
      </c>
    </row>
    <row r="48" spans="1:15" ht="15.75" thickBot="1" x14ac:dyDescent="0.3">
      <c r="A48" s="535"/>
      <c r="B48" s="11" t="s">
        <v>52</v>
      </c>
      <c r="C48" s="3">
        <f>SUM('BIZ kWh ENTRY'!C48,'BIZ kWh ENTRY'!S48,'BIZ kWh ENTRY'!AI48,'BIZ kWh ENTRY'!AY48)</f>
        <v>0</v>
      </c>
      <c r="D48" s="3">
        <f>SUM('BIZ kWh ENTRY'!D48,'BIZ kWh ENTRY'!T48,'BIZ kWh ENTRY'!AJ48,'BIZ kWh ENTRY'!AZ48)</f>
        <v>0</v>
      </c>
      <c r="E48" s="3">
        <f>SUM('BIZ kWh ENTRY'!E48,'BIZ kWh ENTRY'!U48,'BIZ kWh ENTRY'!AK48,'BIZ kWh ENTRY'!BA48)</f>
        <v>0</v>
      </c>
      <c r="F48" s="3">
        <f>SUM('BIZ kWh ENTRY'!F48,'BIZ kWh ENTRY'!V48,'BIZ kWh ENTRY'!AL48,'BIZ kWh ENTRY'!BB48)</f>
        <v>0</v>
      </c>
      <c r="G48" s="3">
        <f>SUM('BIZ kWh ENTRY'!G48,'BIZ kWh ENTRY'!W48,'BIZ kWh ENTRY'!AM48,'BIZ kWh ENTRY'!BC48)</f>
        <v>0</v>
      </c>
      <c r="H48" s="3">
        <f>SUM('BIZ kWh ENTRY'!H48,'BIZ kWh ENTRY'!X48,'BIZ kWh ENTRY'!AN48,'BIZ kWh ENTRY'!BD48)</f>
        <v>0</v>
      </c>
      <c r="I48" s="3">
        <f>SUM('BIZ kWh ENTRY'!I48,'BIZ kWh ENTRY'!Y48,'BIZ kWh ENTRY'!AO48,'BIZ kWh ENTRY'!BE48)</f>
        <v>0</v>
      </c>
      <c r="J48" s="3">
        <f>SUM('BIZ kWh ENTRY'!J48,'BIZ kWh ENTRY'!Z48,'BIZ kWh ENTRY'!AP48,'BIZ kWh ENTRY'!BF48)</f>
        <v>0</v>
      </c>
      <c r="K48" s="3">
        <f>SUM('BIZ kWh ENTRY'!K48,'BIZ kWh ENTRY'!AA48,'BIZ kWh ENTRY'!AQ48,'BIZ kWh ENTRY'!BG48)</f>
        <v>0</v>
      </c>
      <c r="L48" s="3">
        <f>SUM('BIZ kWh ENTRY'!L48,'BIZ kWh ENTRY'!AB48,'BIZ kWh ENTRY'!AR48,'BIZ kWh ENTRY'!BH48)</f>
        <v>0</v>
      </c>
      <c r="M48" s="3">
        <f>SUM('BIZ kWh ENTRY'!M48,'BIZ kWh ENTRY'!AC48,'BIZ kWh ENTRY'!AS48,'BIZ kWh ENTRY'!BI48)</f>
        <v>0</v>
      </c>
      <c r="N48" s="3">
        <f>SUM('BIZ kWh ENTRY'!N48,'BIZ kWh ENTRY'!AD48,'BIZ kWh ENTRY'!AT48,'BIZ kWh ENTRY'!BJ48)</f>
        <v>0</v>
      </c>
      <c r="O48" s="70">
        <f t="shared" si="6"/>
        <v>0</v>
      </c>
    </row>
    <row r="49" spans="1:15" ht="15.75" thickBot="1" x14ac:dyDescent="0.3">
      <c r="A49" s="74"/>
      <c r="B49" s="188" t="s">
        <v>43</v>
      </c>
      <c r="C49" s="189">
        <f t="shared" ref="C49:N49" si="7">SUM(C36:C48)</f>
        <v>0</v>
      </c>
      <c r="D49" s="189">
        <f t="shared" si="7"/>
        <v>0</v>
      </c>
      <c r="E49" s="189">
        <f t="shared" si="7"/>
        <v>3313092.5438880972</v>
      </c>
      <c r="F49" s="189">
        <f t="shared" si="7"/>
        <v>858761.87216652138</v>
      </c>
      <c r="G49" s="189">
        <f t="shared" si="7"/>
        <v>8198.3757094772227</v>
      </c>
      <c r="H49" s="189">
        <f t="shared" si="7"/>
        <v>2378340.7778605139</v>
      </c>
      <c r="I49" s="189">
        <f t="shared" si="7"/>
        <v>865012.86594411475</v>
      </c>
      <c r="J49" s="189">
        <f t="shared" si="7"/>
        <v>48636.365499354164</v>
      </c>
      <c r="K49" s="189">
        <f t="shared" si="7"/>
        <v>4509074.9073442686</v>
      </c>
      <c r="L49" s="189">
        <f t="shared" si="7"/>
        <v>1398054.2839303114</v>
      </c>
      <c r="M49" s="189">
        <f t="shared" si="7"/>
        <v>12784311.006300455</v>
      </c>
      <c r="N49" s="189">
        <f t="shared" si="7"/>
        <v>23011938.636808038</v>
      </c>
      <c r="O49" s="73">
        <f t="shared" si="6"/>
        <v>49175421.635451153</v>
      </c>
    </row>
    <row r="50" spans="1:15" ht="21.75" thickBot="1" x14ac:dyDescent="0.4">
      <c r="A50" s="76"/>
    </row>
    <row r="51" spans="1:15" ht="21.75" thickBot="1" x14ac:dyDescent="0.4">
      <c r="A51" s="76"/>
      <c r="B51" s="184" t="s">
        <v>36</v>
      </c>
      <c r="C51" s="185">
        <f>C$3</f>
        <v>44197</v>
      </c>
      <c r="D51" s="185">
        <f t="shared" ref="D51:N51" si="8">D$3</f>
        <v>44228</v>
      </c>
      <c r="E51" s="185">
        <f t="shared" si="8"/>
        <v>44256</v>
      </c>
      <c r="F51" s="185">
        <f t="shared" si="8"/>
        <v>44287</v>
      </c>
      <c r="G51" s="185">
        <f t="shared" si="8"/>
        <v>44317</v>
      </c>
      <c r="H51" s="185">
        <f t="shared" si="8"/>
        <v>44348</v>
      </c>
      <c r="I51" s="185">
        <f t="shared" si="8"/>
        <v>44378</v>
      </c>
      <c r="J51" s="185">
        <f t="shared" si="8"/>
        <v>44409</v>
      </c>
      <c r="K51" s="185">
        <f t="shared" si="8"/>
        <v>44440</v>
      </c>
      <c r="L51" s="185">
        <f t="shared" si="8"/>
        <v>44470</v>
      </c>
      <c r="M51" s="185">
        <f t="shared" si="8"/>
        <v>44501</v>
      </c>
      <c r="N51" s="185" t="str">
        <f t="shared" si="8"/>
        <v>Dec-21 +</v>
      </c>
      <c r="O51" s="186" t="s">
        <v>34</v>
      </c>
    </row>
    <row r="52" spans="1:15" ht="15" customHeight="1" x14ac:dyDescent="0.25">
      <c r="A52" s="533" t="s">
        <v>69</v>
      </c>
      <c r="B52" s="11" t="s">
        <v>64</v>
      </c>
      <c r="C52" s="3">
        <f>SUM('BIZ kWh ENTRY'!C52,'BIZ kWh ENTRY'!S52,'BIZ kWh ENTRY'!AI52,'BIZ kWh ENTRY'!AY52)</f>
        <v>0</v>
      </c>
      <c r="D52" s="3">
        <f>SUM('BIZ kWh ENTRY'!D52,'BIZ kWh ENTRY'!T52,'BIZ kWh ENTRY'!AJ52,'BIZ kWh ENTRY'!AZ52)</f>
        <v>0</v>
      </c>
      <c r="E52" s="3">
        <f>SUM('BIZ kWh ENTRY'!E52,'BIZ kWh ENTRY'!U52,'BIZ kWh ENTRY'!AK52,'BIZ kWh ENTRY'!BA52)</f>
        <v>12876.851555523934</v>
      </c>
      <c r="F52" s="3">
        <f>SUM('BIZ kWh ENTRY'!F52,'BIZ kWh ENTRY'!V52,'BIZ kWh ENTRY'!AL52,'BIZ kWh ENTRY'!BB52)</f>
        <v>0</v>
      </c>
      <c r="G52" s="3">
        <f>SUM('BIZ kWh ENTRY'!G52,'BIZ kWh ENTRY'!W52,'BIZ kWh ENTRY'!AM52,'BIZ kWh ENTRY'!BC52)</f>
        <v>0</v>
      </c>
      <c r="H52" s="3">
        <f>SUM('BIZ kWh ENTRY'!H52,'BIZ kWh ENTRY'!X52,'BIZ kWh ENTRY'!AN52,'BIZ kWh ENTRY'!BD52)</f>
        <v>97805.481798654102</v>
      </c>
      <c r="I52" s="3">
        <f>SUM('BIZ kWh ENTRY'!I52,'BIZ kWh ENTRY'!Y52,'BIZ kWh ENTRY'!AO52,'BIZ kWh ENTRY'!BE52)</f>
        <v>12419.490659138768</v>
      </c>
      <c r="J52" s="3">
        <f>SUM('BIZ kWh ENTRY'!J52,'BIZ kWh ENTRY'!Z52,'BIZ kWh ENTRY'!AP52,'BIZ kWh ENTRY'!BF52)</f>
        <v>126710.88973599016</v>
      </c>
      <c r="K52" s="3">
        <f>SUM('BIZ kWh ENTRY'!K52,'BIZ kWh ENTRY'!AA52,'BIZ kWh ENTRY'!AQ52,'BIZ kWh ENTRY'!BG52)</f>
        <v>0</v>
      </c>
      <c r="L52" s="3">
        <f>SUM('BIZ kWh ENTRY'!L52,'BIZ kWh ENTRY'!AB52,'BIZ kWh ENTRY'!AR52,'BIZ kWh ENTRY'!BH52)</f>
        <v>0</v>
      </c>
      <c r="M52" s="3">
        <f>SUM('BIZ kWh ENTRY'!M52,'BIZ kWh ENTRY'!AC52,'BIZ kWh ENTRY'!AS52,'BIZ kWh ENTRY'!BI52)</f>
        <v>0</v>
      </c>
      <c r="N52" s="3">
        <f>SUM('BIZ kWh ENTRY'!N52,'BIZ kWh ENTRY'!AD52,'BIZ kWh ENTRY'!AT52,'BIZ kWh ENTRY'!BJ52)</f>
        <v>683365.93279823929</v>
      </c>
      <c r="O52" s="70">
        <f t="shared" ref="O52:O65" si="9">SUM(C52:N52)</f>
        <v>933178.64654754626</v>
      </c>
    </row>
    <row r="53" spans="1:15" x14ac:dyDescent="0.25">
      <c r="A53" s="534"/>
      <c r="B53" s="12" t="s">
        <v>63</v>
      </c>
      <c r="C53" s="3">
        <f>SUM('BIZ kWh ENTRY'!C53,'BIZ kWh ENTRY'!S53,'BIZ kWh ENTRY'!AI53,'BIZ kWh ENTRY'!AY53)</f>
        <v>0</v>
      </c>
      <c r="D53" s="3">
        <f>SUM('BIZ kWh ENTRY'!D53,'BIZ kWh ENTRY'!T53,'BIZ kWh ENTRY'!AJ53,'BIZ kWh ENTRY'!AZ53)</f>
        <v>0</v>
      </c>
      <c r="E53" s="3">
        <f>SUM('BIZ kWh ENTRY'!E53,'BIZ kWh ENTRY'!U53,'BIZ kWh ENTRY'!AK53,'BIZ kWh ENTRY'!BA53)</f>
        <v>0</v>
      </c>
      <c r="F53" s="3">
        <f>SUM('BIZ kWh ENTRY'!F53,'BIZ kWh ENTRY'!V53,'BIZ kWh ENTRY'!AL53,'BIZ kWh ENTRY'!BB53)</f>
        <v>0</v>
      </c>
      <c r="G53" s="3">
        <f>SUM('BIZ kWh ENTRY'!G53,'BIZ kWh ENTRY'!W53,'BIZ kWh ENTRY'!AM53,'BIZ kWh ENTRY'!BC53)</f>
        <v>0</v>
      </c>
      <c r="H53" s="3">
        <f>SUM('BIZ kWh ENTRY'!H53,'BIZ kWh ENTRY'!X53,'BIZ kWh ENTRY'!AN53,'BIZ kWh ENTRY'!BD53)</f>
        <v>0</v>
      </c>
      <c r="I53" s="3">
        <f>SUM('BIZ kWh ENTRY'!I53,'BIZ kWh ENTRY'!Y53,'BIZ kWh ENTRY'!AO53,'BIZ kWh ENTRY'!BE53)</f>
        <v>0</v>
      </c>
      <c r="J53" s="3">
        <f>SUM('BIZ kWh ENTRY'!J53,'BIZ kWh ENTRY'!Z53,'BIZ kWh ENTRY'!AP53,'BIZ kWh ENTRY'!BF53)</f>
        <v>0</v>
      </c>
      <c r="K53" s="3">
        <f>SUM('BIZ kWh ENTRY'!K53,'BIZ kWh ENTRY'!AA53,'BIZ kWh ENTRY'!AQ53,'BIZ kWh ENTRY'!BG53)</f>
        <v>0</v>
      </c>
      <c r="L53" s="3">
        <f>SUM('BIZ kWh ENTRY'!L53,'BIZ kWh ENTRY'!AB53,'BIZ kWh ENTRY'!AR53,'BIZ kWh ENTRY'!BH53)</f>
        <v>0</v>
      </c>
      <c r="M53" s="3">
        <f>SUM('BIZ kWh ENTRY'!M53,'BIZ kWh ENTRY'!AC53,'BIZ kWh ENTRY'!AS53,'BIZ kWh ENTRY'!BI53)</f>
        <v>0</v>
      </c>
      <c r="N53" s="3">
        <f>SUM('BIZ kWh ENTRY'!N53,'BIZ kWh ENTRY'!AD53,'BIZ kWh ENTRY'!AT53,'BIZ kWh ENTRY'!BJ53)</f>
        <v>0</v>
      </c>
      <c r="O53" s="70">
        <f t="shared" si="9"/>
        <v>0</v>
      </c>
    </row>
    <row r="54" spans="1:15" x14ac:dyDescent="0.25">
      <c r="A54" s="534"/>
      <c r="B54" s="11" t="s">
        <v>62</v>
      </c>
      <c r="C54" s="3">
        <f>SUM('BIZ kWh ENTRY'!C54,'BIZ kWh ENTRY'!S54,'BIZ kWh ENTRY'!AI54,'BIZ kWh ENTRY'!AY54)</f>
        <v>0</v>
      </c>
      <c r="D54" s="3">
        <f>SUM('BIZ kWh ENTRY'!D54,'BIZ kWh ENTRY'!T54,'BIZ kWh ENTRY'!AJ54,'BIZ kWh ENTRY'!AZ54)</f>
        <v>0</v>
      </c>
      <c r="E54" s="3">
        <f>SUM('BIZ kWh ENTRY'!E54,'BIZ kWh ENTRY'!U54,'BIZ kWh ENTRY'!AK54,'BIZ kWh ENTRY'!BA54)</f>
        <v>0</v>
      </c>
      <c r="F54" s="3">
        <f>SUM('BIZ kWh ENTRY'!F54,'BIZ kWh ENTRY'!V54,'BIZ kWh ENTRY'!AL54,'BIZ kWh ENTRY'!BB54)</f>
        <v>0</v>
      </c>
      <c r="G54" s="3">
        <f>SUM('BIZ kWh ENTRY'!G54,'BIZ kWh ENTRY'!W54,'BIZ kWh ENTRY'!AM54,'BIZ kWh ENTRY'!BC54)</f>
        <v>0</v>
      </c>
      <c r="H54" s="3">
        <f>SUM('BIZ kWh ENTRY'!H54,'BIZ kWh ENTRY'!X54,'BIZ kWh ENTRY'!AN54,'BIZ kWh ENTRY'!BD54)</f>
        <v>0</v>
      </c>
      <c r="I54" s="3">
        <f>SUM('BIZ kWh ENTRY'!I54,'BIZ kWh ENTRY'!Y54,'BIZ kWh ENTRY'!AO54,'BIZ kWh ENTRY'!BE54)</f>
        <v>0</v>
      </c>
      <c r="J54" s="3">
        <f>SUM('BIZ kWh ENTRY'!J54,'BIZ kWh ENTRY'!Z54,'BIZ kWh ENTRY'!AP54,'BIZ kWh ENTRY'!BF54)</f>
        <v>0</v>
      </c>
      <c r="K54" s="3">
        <f>SUM('BIZ kWh ENTRY'!K54,'BIZ kWh ENTRY'!AA54,'BIZ kWh ENTRY'!AQ54,'BIZ kWh ENTRY'!BG54)</f>
        <v>0</v>
      </c>
      <c r="L54" s="3">
        <f>SUM('BIZ kWh ENTRY'!L54,'BIZ kWh ENTRY'!AB54,'BIZ kWh ENTRY'!AR54,'BIZ kWh ENTRY'!BH54)</f>
        <v>0</v>
      </c>
      <c r="M54" s="3">
        <f>SUM('BIZ kWh ENTRY'!M54,'BIZ kWh ENTRY'!AC54,'BIZ kWh ENTRY'!AS54,'BIZ kWh ENTRY'!BI54)</f>
        <v>0</v>
      </c>
      <c r="N54" s="3">
        <f>SUM('BIZ kWh ENTRY'!N54,'BIZ kWh ENTRY'!AD54,'BIZ kWh ENTRY'!AT54,'BIZ kWh ENTRY'!BJ54)</f>
        <v>0</v>
      </c>
      <c r="O54" s="70">
        <f t="shared" si="9"/>
        <v>0</v>
      </c>
    </row>
    <row r="55" spans="1:15" x14ac:dyDescent="0.25">
      <c r="A55" s="534"/>
      <c r="B55" s="11" t="s">
        <v>61</v>
      </c>
      <c r="C55" s="3">
        <f>SUM('BIZ kWh ENTRY'!C55,'BIZ kWh ENTRY'!S55,'BIZ kWh ENTRY'!AI55,'BIZ kWh ENTRY'!AY55)</f>
        <v>0</v>
      </c>
      <c r="D55" s="3">
        <f>SUM('BIZ kWh ENTRY'!D55,'BIZ kWh ENTRY'!T55,'BIZ kWh ENTRY'!AJ55,'BIZ kWh ENTRY'!AZ55)</f>
        <v>0</v>
      </c>
      <c r="E55" s="3">
        <f>SUM('BIZ kWh ENTRY'!E55,'BIZ kWh ENTRY'!U55,'BIZ kWh ENTRY'!AK55,'BIZ kWh ENTRY'!BA55)</f>
        <v>78655.113459598593</v>
      </c>
      <c r="F55" s="3">
        <f>SUM('BIZ kWh ENTRY'!F55,'BIZ kWh ENTRY'!V55,'BIZ kWh ENTRY'!AL55,'BIZ kWh ENTRY'!BB55)</f>
        <v>0</v>
      </c>
      <c r="G55" s="3">
        <f>SUM('BIZ kWh ENTRY'!G55,'BIZ kWh ENTRY'!W55,'BIZ kWh ENTRY'!AM55,'BIZ kWh ENTRY'!BC55)</f>
        <v>0</v>
      </c>
      <c r="H55" s="3">
        <f>SUM('BIZ kWh ENTRY'!H55,'BIZ kWh ENTRY'!X55,'BIZ kWh ENTRY'!AN55,'BIZ kWh ENTRY'!BD55)</f>
        <v>0</v>
      </c>
      <c r="I55" s="3">
        <f>SUM('BIZ kWh ENTRY'!I55,'BIZ kWh ENTRY'!Y55,'BIZ kWh ENTRY'!AO55,'BIZ kWh ENTRY'!BE55)</f>
        <v>0</v>
      </c>
      <c r="J55" s="3">
        <f>SUM('BIZ kWh ENTRY'!J55,'BIZ kWh ENTRY'!Z55,'BIZ kWh ENTRY'!AP55,'BIZ kWh ENTRY'!BF55)</f>
        <v>0</v>
      </c>
      <c r="K55" s="3">
        <f>SUM('BIZ kWh ENTRY'!K55,'BIZ kWh ENTRY'!AA55,'BIZ kWh ENTRY'!AQ55,'BIZ kWh ENTRY'!BG55)</f>
        <v>0</v>
      </c>
      <c r="L55" s="3">
        <f>SUM('BIZ kWh ENTRY'!L55,'BIZ kWh ENTRY'!AB55,'BIZ kWh ENTRY'!AR55,'BIZ kWh ENTRY'!BH55)</f>
        <v>0</v>
      </c>
      <c r="M55" s="3">
        <f>SUM('BIZ kWh ENTRY'!M55,'BIZ kWh ENTRY'!AC55,'BIZ kWh ENTRY'!AS55,'BIZ kWh ENTRY'!BI55)</f>
        <v>336369.50892640965</v>
      </c>
      <c r="N55" s="3">
        <f>SUM('BIZ kWh ENTRY'!N55,'BIZ kWh ENTRY'!AD55,'BIZ kWh ENTRY'!AT55,'BIZ kWh ENTRY'!BJ55)</f>
        <v>805621.78861758881</v>
      </c>
      <c r="O55" s="70">
        <f t="shared" si="9"/>
        <v>1220646.4110035971</v>
      </c>
    </row>
    <row r="56" spans="1:15" x14ac:dyDescent="0.25">
      <c r="A56" s="534"/>
      <c r="B56" s="12" t="s">
        <v>60</v>
      </c>
      <c r="C56" s="3">
        <f>SUM('BIZ kWh ENTRY'!C56,'BIZ kWh ENTRY'!S56,'BIZ kWh ENTRY'!AI56,'BIZ kWh ENTRY'!AY56)</f>
        <v>0</v>
      </c>
      <c r="D56" s="3">
        <f>SUM('BIZ kWh ENTRY'!D56,'BIZ kWh ENTRY'!T56,'BIZ kWh ENTRY'!AJ56,'BIZ kWh ENTRY'!AZ56)</f>
        <v>0</v>
      </c>
      <c r="E56" s="3">
        <f>SUM('BIZ kWh ENTRY'!E56,'BIZ kWh ENTRY'!U56,'BIZ kWh ENTRY'!AK56,'BIZ kWh ENTRY'!BA56)</f>
        <v>0</v>
      </c>
      <c r="F56" s="3">
        <f>SUM('BIZ kWh ENTRY'!F56,'BIZ kWh ENTRY'!V56,'BIZ kWh ENTRY'!AL56,'BIZ kWh ENTRY'!BB56)</f>
        <v>0</v>
      </c>
      <c r="G56" s="3">
        <f>SUM('BIZ kWh ENTRY'!G56,'BIZ kWh ENTRY'!W56,'BIZ kWh ENTRY'!AM56,'BIZ kWh ENTRY'!BC56)</f>
        <v>0</v>
      </c>
      <c r="H56" s="3">
        <f>SUM('BIZ kWh ENTRY'!H56,'BIZ kWh ENTRY'!X56,'BIZ kWh ENTRY'!AN56,'BIZ kWh ENTRY'!BD56)</f>
        <v>0</v>
      </c>
      <c r="I56" s="3">
        <f>SUM('BIZ kWh ENTRY'!I56,'BIZ kWh ENTRY'!Y56,'BIZ kWh ENTRY'!AO56,'BIZ kWh ENTRY'!BE56)</f>
        <v>0</v>
      </c>
      <c r="J56" s="3">
        <f>SUM('BIZ kWh ENTRY'!J56,'BIZ kWh ENTRY'!Z56,'BIZ kWh ENTRY'!AP56,'BIZ kWh ENTRY'!BF56)</f>
        <v>0</v>
      </c>
      <c r="K56" s="3">
        <f>SUM('BIZ kWh ENTRY'!K56,'BIZ kWh ENTRY'!AA56,'BIZ kWh ENTRY'!AQ56,'BIZ kWh ENTRY'!BG56)</f>
        <v>0</v>
      </c>
      <c r="L56" s="3">
        <f>SUM('BIZ kWh ENTRY'!L56,'BIZ kWh ENTRY'!AB56,'BIZ kWh ENTRY'!AR56,'BIZ kWh ENTRY'!BH56)</f>
        <v>0</v>
      </c>
      <c r="M56" s="3">
        <f>SUM('BIZ kWh ENTRY'!M56,'BIZ kWh ENTRY'!AC56,'BIZ kWh ENTRY'!AS56,'BIZ kWh ENTRY'!BI56)</f>
        <v>0</v>
      </c>
      <c r="N56" s="3">
        <f>SUM('BIZ kWh ENTRY'!N56,'BIZ kWh ENTRY'!AD56,'BIZ kWh ENTRY'!AT56,'BIZ kWh ENTRY'!BJ56)</f>
        <v>0</v>
      </c>
      <c r="O56" s="70">
        <f t="shared" si="9"/>
        <v>0</v>
      </c>
    </row>
    <row r="57" spans="1:15" x14ac:dyDescent="0.25">
      <c r="A57" s="534"/>
      <c r="B57" s="11" t="s">
        <v>59</v>
      </c>
      <c r="C57" s="3">
        <f>SUM('BIZ kWh ENTRY'!C57,'BIZ kWh ENTRY'!S57,'BIZ kWh ENTRY'!AI57,'BIZ kWh ENTRY'!AY57)</f>
        <v>0</v>
      </c>
      <c r="D57" s="3">
        <f>SUM('BIZ kWh ENTRY'!D57,'BIZ kWh ENTRY'!T57,'BIZ kWh ENTRY'!AJ57,'BIZ kWh ENTRY'!AZ57)</f>
        <v>0</v>
      </c>
      <c r="E57" s="3">
        <f>SUM('BIZ kWh ENTRY'!E57,'BIZ kWh ENTRY'!U57,'BIZ kWh ENTRY'!AK57,'BIZ kWh ENTRY'!BA57)</f>
        <v>0</v>
      </c>
      <c r="F57" s="3">
        <f>SUM('BIZ kWh ENTRY'!F57,'BIZ kWh ENTRY'!V57,'BIZ kWh ENTRY'!AL57,'BIZ kWh ENTRY'!BB57)</f>
        <v>0</v>
      </c>
      <c r="G57" s="3">
        <f>SUM('BIZ kWh ENTRY'!G57,'BIZ kWh ENTRY'!W57,'BIZ kWh ENTRY'!AM57,'BIZ kWh ENTRY'!BC57)</f>
        <v>0</v>
      </c>
      <c r="H57" s="3">
        <f>SUM('BIZ kWh ENTRY'!H57,'BIZ kWh ENTRY'!X57,'BIZ kWh ENTRY'!AN57,'BIZ kWh ENTRY'!BD57)</f>
        <v>0</v>
      </c>
      <c r="I57" s="3">
        <f>SUM('BIZ kWh ENTRY'!I57,'BIZ kWh ENTRY'!Y57,'BIZ kWh ENTRY'!AO57,'BIZ kWh ENTRY'!BE57)</f>
        <v>0</v>
      </c>
      <c r="J57" s="3">
        <f>SUM('BIZ kWh ENTRY'!J57,'BIZ kWh ENTRY'!Z57,'BIZ kWh ENTRY'!AP57,'BIZ kWh ENTRY'!BF57)</f>
        <v>0</v>
      </c>
      <c r="K57" s="3">
        <f>SUM('BIZ kWh ENTRY'!K57,'BIZ kWh ENTRY'!AA57,'BIZ kWh ENTRY'!AQ57,'BIZ kWh ENTRY'!BG57)</f>
        <v>0</v>
      </c>
      <c r="L57" s="3">
        <f>SUM('BIZ kWh ENTRY'!L57,'BIZ kWh ENTRY'!AB57,'BIZ kWh ENTRY'!AR57,'BIZ kWh ENTRY'!BH57)</f>
        <v>0</v>
      </c>
      <c r="M57" s="3">
        <f>SUM('BIZ kWh ENTRY'!M57,'BIZ kWh ENTRY'!AC57,'BIZ kWh ENTRY'!AS57,'BIZ kWh ENTRY'!BI57)</f>
        <v>0</v>
      </c>
      <c r="N57" s="3">
        <f>SUM('BIZ kWh ENTRY'!N57,'BIZ kWh ENTRY'!AD57,'BIZ kWh ENTRY'!AT57,'BIZ kWh ENTRY'!BJ57)</f>
        <v>0</v>
      </c>
      <c r="O57" s="70">
        <f t="shared" si="9"/>
        <v>0</v>
      </c>
    </row>
    <row r="58" spans="1:15" x14ac:dyDescent="0.25">
      <c r="A58" s="534"/>
      <c r="B58" s="11" t="s">
        <v>58</v>
      </c>
      <c r="C58" s="3">
        <f>SUM('BIZ kWh ENTRY'!C58,'BIZ kWh ENTRY'!S58,'BIZ kWh ENTRY'!AI58,'BIZ kWh ENTRY'!AY58)</f>
        <v>0</v>
      </c>
      <c r="D58" s="3">
        <f>SUM('BIZ kWh ENTRY'!D58,'BIZ kWh ENTRY'!T58,'BIZ kWh ENTRY'!AJ58,'BIZ kWh ENTRY'!AZ58)</f>
        <v>0</v>
      </c>
      <c r="E58" s="3">
        <f>SUM('BIZ kWh ENTRY'!E58,'BIZ kWh ENTRY'!U58,'BIZ kWh ENTRY'!AK58,'BIZ kWh ENTRY'!BA58)</f>
        <v>396540.86502665136</v>
      </c>
      <c r="F58" s="3">
        <f>SUM('BIZ kWh ENTRY'!F58,'BIZ kWh ENTRY'!V58,'BIZ kWh ENTRY'!AL58,'BIZ kWh ENTRY'!BB58)</f>
        <v>0</v>
      </c>
      <c r="G58" s="3">
        <f>SUM('BIZ kWh ENTRY'!G58,'BIZ kWh ENTRY'!W58,'BIZ kWh ENTRY'!AM58,'BIZ kWh ENTRY'!BC58)</f>
        <v>296110.78932586533</v>
      </c>
      <c r="H58" s="3">
        <f>SUM('BIZ kWh ENTRY'!H58,'BIZ kWh ENTRY'!X58,'BIZ kWh ENTRY'!AN58,'BIZ kWh ENTRY'!BD58)</f>
        <v>0</v>
      </c>
      <c r="I58" s="3">
        <f>SUM('BIZ kWh ENTRY'!I58,'BIZ kWh ENTRY'!Y58,'BIZ kWh ENTRY'!AO58,'BIZ kWh ENTRY'!BE58)</f>
        <v>0</v>
      </c>
      <c r="J58" s="3">
        <f>SUM('BIZ kWh ENTRY'!J58,'BIZ kWh ENTRY'!Z58,'BIZ kWh ENTRY'!AP58,'BIZ kWh ENTRY'!BF58)</f>
        <v>0</v>
      </c>
      <c r="K58" s="3">
        <f>SUM('BIZ kWh ENTRY'!K58,'BIZ kWh ENTRY'!AA58,'BIZ kWh ENTRY'!AQ58,'BIZ kWh ENTRY'!BG58)</f>
        <v>0</v>
      </c>
      <c r="L58" s="3">
        <f>SUM('BIZ kWh ENTRY'!L58,'BIZ kWh ENTRY'!AB58,'BIZ kWh ENTRY'!AR58,'BIZ kWh ENTRY'!BH58)</f>
        <v>604719.78719935415</v>
      </c>
      <c r="M58" s="3">
        <f>SUM('BIZ kWh ENTRY'!M58,'BIZ kWh ENTRY'!AC58,'BIZ kWh ENTRY'!AS58,'BIZ kWh ENTRY'!BI58)</f>
        <v>690920.85723482375</v>
      </c>
      <c r="N58" s="3">
        <f>SUM('BIZ kWh ENTRY'!N58,'BIZ kWh ENTRY'!AD58,'BIZ kWh ENTRY'!AT58,'BIZ kWh ENTRY'!BJ58)</f>
        <v>2785576.9662276939</v>
      </c>
      <c r="O58" s="70">
        <f t="shared" si="9"/>
        <v>4773869.2650143886</v>
      </c>
    </row>
    <row r="59" spans="1:15" x14ac:dyDescent="0.25">
      <c r="A59" s="534"/>
      <c r="B59" s="11" t="s">
        <v>57</v>
      </c>
      <c r="C59" s="3">
        <f>SUM('BIZ kWh ENTRY'!C59,'BIZ kWh ENTRY'!S59,'BIZ kWh ENTRY'!AI59,'BIZ kWh ENTRY'!AY59)</f>
        <v>0</v>
      </c>
      <c r="D59" s="3">
        <f>SUM('BIZ kWh ENTRY'!D59,'BIZ kWh ENTRY'!T59,'BIZ kWh ENTRY'!AJ59,'BIZ kWh ENTRY'!AZ59)</f>
        <v>0</v>
      </c>
      <c r="E59" s="3">
        <f>SUM('BIZ kWh ENTRY'!E59,'BIZ kWh ENTRY'!U59,'BIZ kWh ENTRY'!AK59,'BIZ kWh ENTRY'!BA59)</f>
        <v>0</v>
      </c>
      <c r="F59" s="3">
        <f>SUM('BIZ kWh ENTRY'!F59,'BIZ kWh ENTRY'!V59,'BIZ kWh ENTRY'!AL59,'BIZ kWh ENTRY'!BB59)</f>
        <v>0</v>
      </c>
      <c r="G59" s="3">
        <f>SUM('BIZ kWh ENTRY'!G59,'BIZ kWh ENTRY'!W59,'BIZ kWh ENTRY'!AM59,'BIZ kWh ENTRY'!BC59)</f>
        <v>0</v>
      </c>
      <c r="H59" s="3">
        <f>SUM('BIZ kWh ENTRY'!H59,'BIZ kWh ENTRY'!X59,'BIZ kWh ENTRY'!AN59,'BIZ kWh ENTRY'!BD59)</f>
        <v>0</v>
      </c>
      <c r="I59" s="3">
        <f>SUM('BIZ kWh ENTRY'!I59,'BIZ kWh ENTRY'!Y59,'BIZ kWh ENTRY'!AO59,'BIZ kWh ENTRY'!BE59)</f>
        <v>0</v>
      </c>
      <c r="J59" s="3">
        <f>SUM('BIZ kWh ENTRY'!J59,'BIZ kWh ENTRY'!Z59,'BIZ kWh ENTRY'!AP59,'BIZ kWh ENTRY'!BF59)</f>
        <v>0</v>
      </c>
      <c r="K59" s="3">
        <f>SUM('BIZ kWh ENTRY'!K59,'BIZ kWh ENTRY'!AA59,'BIZ kWh ENTRY'!AQ59,'BIZ kWh ENTRY'!BG59)</f>
        <v>0</v>
      </c>
      <c r="L59" s="3">
        <f>SUM('BIZ kWh ENTRY'!L59,'BIZ kWh ENTRY'!AB59,'BIZ kWh ENTRY'!AR59,'BIZ kWh ENTRY'!BH59)</f>
        <v>0</v>
      </c>
      <c r="M59" s="3">
        <f>SUM('BIZ kWh ENTRY'!M59,'BIZ kWh ENTRY'!AC59,'BIZ kWh ENTRY'!AS59,'BIZ kWh ENTRY'!BI59)</f>
        <v>0</v>
      </c>
      <c r="N59" s="3">
        <f>SUM('BIZ kWh ENTRY'!N59,'BIZ kWh ENTRY'!AD59,'BIZ kWh ENTRY'!AT59,'BIZ kWh ENTRY'!BJ59)</f>
        <v>0</v>
      </c>
      <c r="O59" s="70">
        <f t="shared" si="9"/>
        <v>0</v>
      </c>
    </row>
    <row r="60" spans="1:15" x14ac:dyDescent="0.25">
      <c r="A60" s="534"/>
      <c r="B60" s="11" t="s">
        <v>56</v>
      </c>
      <c r="C60" s="3">
        <f>SUM('BIZ kWh ENTRY'!C60,'BIZ kWh ENTRY'!S60,'BIZ kWh ENTRY'!AI60,'BIZ kWh ENTRY'!AY60)</f>
        <v>0</v>
      </c>
      <c r="D60" s="3">
        <f>SUM('BIZ kWh ENTRY'!D60,'BIZ kWh ENTRY'!T60,'BIZ kWh ENTRY'!AJ60,'BIZ kWh ENTRY'!AZ60)</f>
        <v>0</v>
      </c>
      <c r="E60" s="3">
        <f>SUM('BIZ kWh ENTRY'!E60,'BIZ kWh ENTRY'!U60,'BIZ kWh ENTRY'!AK60,'BIZ kWh ENTRY'!BA60)</f>
        <v>0</v>
      </c>
      <c r="F60" s="3">
        <f>SUM('BIZ kWh ENTRY'!F60,'BIZ kWh ENTRY'!V60,'BIZ kWh ENTRY'!AL60,'BIZ kWh ENTRY'!BB60)</f>
        <v>0</v>
      </c>
      <c r="G60" s="3">
        <f>SUM('BIZ kWh ENTRY'!G60,'BIZ kWh ENTRY'!W60,'BIZ kWh ENTRY'!AM60,'BIZ kWh ENTRY'!BC60)</f>
        <v>0</v>
      </c>
      <c r="H60" s="3">
        <f>SUM('BIZ kWh ENTRY'!H60,'BIZ kWh ENTRY'!X60,'BIZ kWh ENTRY'!AN60,'BIZ kWh ENTRY'!BD60)</f>
        <v>0</v>
      </c>
      <c r="I60" s="3">
        <f>SUM('BIZ kWh ENTRY'!I60,'BIZ kWh ENTRY'!Y60,'BIZ kWh ENTRY'!AO60,'BIZ kWh ENTRY'!BE60)</f>
        <v>0</v>
      </c>
      <c r="J60" s="3">
        <f>SUM('BIZ kWh ENTRY'!J60,'BIZ kWh ENTRY'!Z60,'BIZ kWh ENTRY'!AP60,'BIZ kWh ENTRY'!BF60)</f>
        <v>0</v>
      </c>
      <c r="K60" s="3">
        <f>SUM('BIZ kWh ENTRY'!K60,'BIZ kWh ENTRY'!AA60,'BIZ kWh ENTRY'!AQ60,'BIZ kWh ENTRY'!BG60)</f>
        <v>0</v>
      </c>
      <c r="L60" s="3">
        <f>SUM('BIZ kWh ENTRY'!L60,'BIZ kWh ENTRY'!AB60,'BIZ kWh ENTRY'!AR60,'BIZ kWh ENTRY'!BH60)</f>
        <v>0</v>
      </c>
      <c r="M60" s="3">
        <f>SUM('BIZ kWh ENTRY'!M60,'BIZ kWh ENTRY'!AC60,'BIZ kWh ENTRY'!AS60,'BIZ kWh ENTRY'!BI60)</f>
        <v>0</v>
      </c>
      <c r="N60" s="3">
        <f>SUM('BIZ kWh ENTRY'!N60,'BIZ kWh ENTRY'!AD60,'BIZ kWh ENTRY'!AT60,'BIZ kWh ENTRY'!BJ60)</f>
        <v>0</v>
      </c>
      <c r="O60" s="70">
        <f t="shared" si="9"/>
        <v>0</v>
      </c>
    </row>
    <row r="61" spans="1:15" x14ac:dyDescent="0.25">
      <c r="A61" s="534"/>
      <c r="B61" s="11" t="s">
        <v>55</v>
      </c>
      <c r="C61" s="3">
        <f>SUM('BIZ kWh ENTRY'!C61,'BIZ kWh ENTRY'!S61,'BIZ kWh ENTRY'!AI61,'BIZ kWh ENTRY'!AY61)</f>
        <v>0</v>
      </c>
      <c r="D61" s="3">
        <f>SUM('BIZ kWh ENTRY'!D61,'BIZ kWh ENTRY'!T61,'BIZ kWh ENTRY'!AJ61,'BIZ kWh ENTRY'!AZ61)</f>
        <v>0</v>
      </c>
      <c r="E61" s="3">
        <f>SUM('BIZ kWh ENTRY'!E61,'BIZ kWh ENTRY'!U61,'BIZ kWh ENTRY'!AK61,'BIZ kWh ENTRY'!BA61)</f>
        <v>0</v>
      </c>
      <c r="F61" s="3">
        <f>SUM('BIZ kWh ENTRY'!F61,'BIZ kWh ENTRY'!V61,'BIZ kWh ENTRY'!AL61,'BIZ kWh ENTRY'!BB61)</f>
        <v>0</v>
      </c>
      <c r="G61" s="3">
        <f>SUM('BIZ kWh ENTRY'!G61,'BIZ kWh ENTRY'!W61,'BIZ kWh ENTRY'!AM61,'BIZ kWh ENTRY'!BC61)</f>
        <v>0</v>
      </c>
      <c r="H61" s="3">
        <f>SUM('BIZ kWh ENTRY'!H61,'BIZ kWh ENTRY'!X61,'BIZ kWh ENTRY'!AN61,'BIZ kWh ENTRY'!BD61)</f>
        <v>0</v>
      </c>
      <c r="I61" s="3">
        <f>SUM('BIZ kWh ENTRY'!I61,'BIZ kWh ENTRY'!Y61,'BIZ kWh ENTRY'!AO61,'BIZ kWh ENTRY'!BE61)</f>
        <v>0</v>
      </c>
      <c r="J61" s="3">
        <f>SUM('BIZ kWh ENTRY'!J61,'BIZ kWh ENTRY'!Z61,'BIZ kWh ENTRY'!AP61,'BIZ kWh ENTRY'!BF61)</f>
        <v>0</v>
      </c>
      <c r="K61" s="3">
        <f>SUM('BIZ kWh ENTRY'!K61,'BIZ kWh ENTRY'!AA61,'BIZ kWh ENTRY'!AQ61,'BIZ kWh ENTRY'!BG61)</f>
        <v>0</v>
      </c>
      <c r="L61" s="3">
        <f>SUM('BIZ kWh ENTRY'!L61,'BIZ kWh ENTRY'!AB61,'BIZ kWh ENTRY'!AR61,'BIZ kWh ENTRY'!BH61)</f>
        <v>0</v>
      </c>
      <c r="M61" s="3">
        <f>SUM('BIZ kWh ENTRY'!M61,'BIZ kWh ENTRY'!AC61,'BIZ kWh ENTRY'!AS61,'BIZ kWh ENTRY'!BI61)</f>
        <v>0</v>
      </c>
      <c r="N61" s="3">
        <f>SUM('BIZ kWh ENTRY'!N61,'BIZ kWh ENTRY'!AD61,'BIZ kWh ENTRY'!AT61,'BIZ kWh ENTRY'!BJ61)</f>
        <v>0</v>
      </c>
      <c r="O61" s="70">
        <f t="shared" si="9"/>
        <v>0</v>
      </c>
    </row>
    <row r="62" spans="1:15" x14ac:dyDescent="0.25">
      <c r="A62" s="534"/>
      <c r="B62" s="11" t="s">
        <v>54</v>
      </c>
      <c r="C62" s="3">
        <f>SUM('BIZ kWh ENTRY'!C62,'BIZ kWh ENTRY'!S62,'BIZ kWh ENTRY'!AI62,'BIZ kWh ENTRY'!AY62)</f>
        <v>0</v>
      </c>
      <c r="D62" s="3">
        <f>SUM('BIZ kWh ENTRY'!D62,'BIZ kWh ENTRY'!T62,'BIZ kWh ENTRY'!AJ62,'BIZ kWh ENTRY'!AZ62)</f>
        <v>0</v>
      </c>
      <c r="E62" s="3">
        <f>SUM('BIZ kWh ENTRY'!E62,'BIZ kWh ENTRY'!U62,'BIZ kWh ENTRY'!AK62,'BIZ kWh ENTRY'!BA62)</f>
        <v>0</v>
      </c>
      <c r="F62" s="3">
        <f>SUM('BIZ kWh ENTRY'!F62,'BIZ kWh ENTRY'!V62,'BIZ kWh ENTRY'!AL62,'BIZ kWh ENTRY'!BB62)</f>
        <v>0</v>
      </c>
      <c r="G62" s="3">
        <f>SUM('BIZ kWh ENTRY'!G62,'BIZ kWh ENTRY'!W62,'BIZ kWh ENTRY'!AM62,'BIZ kWh ENTRY'!BC62)</f>
        <v>0</v>
      </c>
      <c r="H62" s="3">
        <f>SUM('BIZ kWh ENTRY'!H62,'BIZ kWh ENTRY'!X62,'BIZ kWh ENTRY'!AN62,'BIZ kWh ENTRY'!BD62)</f>
        <v>0</v>
      </c>
      <c r="I62" s="3">
        <f>SUM('BIZ kWh ENTRY'!I62,'BIZ kWh ENTRY'!Y62,'BIZ kWh ENTRY'!AO62,'BIZ kWh ENTRY'!BE62)</f>
        <v>0</v>
      </c>
      <c r="J62" s="3">
        <f>SUM('BIZ kWh ENTRY'!J62,'BIZ kWh ENTRY'!Z62,'BIZ kWh ENTRY'!AP62,'BIZ kWh ENTRY'!BF62)</f>
        <v>0</v>
      </c>
      <c r="K62" s="3">
        <f>SUM('BIZ kWh ENTRY'!K62,'BIZ kWh ENTRY'!AA62,'BIZ kWh ENTRY'!AQ62,'BIZ kWh ENTRY'!BG62)</f>
        <v>0</v>
      </c>
      <c r="L62" s="3">
        <f>SUM('BIZ kWh ENTRY'!L62,'BIZ kWh ENTRY'!AB62,'BIZ kWh ENTRY'!AR62,'BIZ kWh ENTRY'!BH62)</f>
        <v>0</v>
      </c>
      <c r="M62" s="3">
        <f>SUM('BIZ kWh ENTRY'!M62,'BIZ kWh ENTRY'!AC62,'BIZ kWh ENTRY'!AS62,'BIZ kWh ENTRY'!BI62)</f>
        <v>0</v>
      </c>
      <c r="N62" s="3">
        <f>SUM('BIZ kWh ENTRY'!N62,'BIZ kWh ENTRY'!AD62,'BIZ kWh ENTRY'!AT62,'BIZ kWh ENTRY'!BJ62)</f>
        <v>0</v>
      </c>
      <c r="O62" s="70">
        <f t="shared" si="9"/>
        <v>0</v>
      </c>
    </row>
    <row r="63" spans="1:15" x14ac:dyDescent="0.25">
      <c r="A63" s="534"/>
      <c r="B63" s="11" t="s">
        <v>53</v>
      </c>
      <c r="C63" s="3">
        <f>SUM('BIZ kWh ENTRY'!C63,'BIZ kWh ENTRY'!S63,'BIZ kWh ENTRY'!AI63,'BIZ kWh ENTRY'!AY63)</f>
        <v>0</v>
      </c>
      <c r="D63" s="3">
        <f>SUM('BIZ kWh ENTRY'!D63,'BIZ kWh ENTRY'!T63,'BIZ kWh ENTRY'!AJ63,'BIZ kWh ENTRY'!AZ63)</f>
        <v>0</v>
      </c>
      <c r="E63" s="3">
        <f>SUM('BIZ kWh ENTRY'!E63,'BIZ kWh ENTRY'!U63,'BIZ kWh ENTRY'!AK63,'BIZ kWh ENTRY'!BA63)</f>
        <v>0</v>
      </c>
      <c r="F63" s="3">
        <f>SUM('BIZ kWh ENTRY'!F63,'BIZ kWh ENTRY'!V63,'BIZ kWh ENTRY'!AL63,'BIZ kWh ENTRY'!BB63)</f>
        <v>0</v>
      </c>
      <c r="G63" s="3">
        <f>SUM('BIZ kWh ENTRY'!G63,'BIZ kWh ENTRY'!W63,'BIZ kWh ENTRY'!AM63,'BIZ kWh ENTRY'!BC63)</f>
        <v>0</v>
      </c>
      <c r="H63" s="3">
        <f>SUM('BIZ kWh ENTRY'!H63,'BIZ kWh ENTRY'!X63,'BIZ kWh ENTRY'!AN63,'BIZ kWh ENTRY'!BD63)</f>
        <v>0</v>
      </c>
      <c r="I63" s="3">
        <f>SUM('BIZ kWh ENTRY'!I63,'BIZ kWh ENTRY'!Y63,'BIZ kWh ENTRY'!AO63,'BIZ kWh ENTRY'!BE63)</f>
        <v>0</v>
      </c>
      <c r="J63" s="3">
        <f>SUM('BIZ kWh ENTRY'!J63,'BIZ kWh ENTRY'!Z63,'BIZ kWh ENTRY'!AP63,'BIZ kWh ENTRY'!BF63)</f>
        <v>0</v>
      </c>
      <c r="K63" s="3">
        <f>SUM('BIZ kWh ENTRY'!K63,'BIZ kWh ENTRY'!AA63,'BIZ kWh ENTRY'!AQ63,'BIZ kWh ENTRY'!BG63)</f>
        <v>0</v>
      </c>
      <c r="L63" s="3">
        <f>SUM('BIZ kWh ENTRY'!L63,'BIZ kWh ENTRY'!AB63,'BIZ kWh ENTRY'!AR63,'BIZ kWh ENTRY'!BH63)</f>
        <v>0</v>
      </c>
      <c r="M63" s="3">
        <f>SUM('BIZ kWh ENTRY'!M63,'BIZ kWh ENTRY'!AC63,'BIZ kWh ENTRY'!AS63,'BIZ kWh ENTRY'!BI63)</f>
        <v>0</v>
      </c>
      <c r="N63" s="3">
        <f>SUM('BIZ kWh ENTRY'!N63,'BIZ kWh ENTRY'!AD63,'BIZ kWh ENTRY'!AT63,'BIZ kWh ENTRY'!BJ63)</f>
        <v>0</v>
      </c>
      <c r="O63" s="70">
        <f t="shared" si="9"/>
        <v>0</v>
      </c>
    </row>
    <row r="64" spans="1:15" ht="15.75" thickBot="1" x14ac:dyDescent="0.3">
      <c r="A64" s="535"/>
      <c r="B64" s="11" t="s">
        <v>52</v>
      </c>
      <c r="C64" s="3">
        <f>SUM('BIZ kWh ENTRY'!C64,'BIZ kWh ENTRY'!S64,'BIZ kWh ENTRY'!AI64,'BIZ kWh ENTRY'!AY64)</f>
        <v>0</v>
      </c>
      <c r="D64" s="3">
        <f>SUM('BIZ kWh ENTRY'!D64,'BIZ kWh ENTRY'!T64,'BIZ kWh ENTRY'!AJ64,'BIZ kWh ENTRY'!AZ64)</f>
        <v>0</v>
      </c>
      <c r="E64" s="3">
        <f>SUM('BIZ kWh ENTRY'!E64,'BIZ kWh ENTRY'!U64,'BIZ kWh ENTRY'!AK64,'BIZ kWh ENTRY'!BA64)</f>
        <v>0</v>
      </c>
      <c r="F64" s="3">
        <f>SUM('BIZ kWh ENTRY'!F64,'BIZ kWh ENTRY'!V64,'BIZ kWh ENTRY'!AL64,'BIZ kWh ENTRY'!BB64)</f>
        <v>0</v>
      </c>
      <c r="G64" s="3">
        <f>SUM('BIZ kWh ENTRY'!G64,'BIZ kWh ENTRY'!W64,'BIZ kWh ENTRY'!AM64,'BIZ kWh ENTRY'!BC64)</f>
        <v>0</v>
      </c>
      <c r="H64" s="3">
        <f>SUM('BIZ kWh ENTRY'!H64,'BIZ kWh ENTRY'!X64,'BIZ kWh ENTRY'!AN64,'BIZ kWh ENTRY'!BD64)</f>
        <v>0</v>
      </c>
      <c r="I64" s="3">
        <f>SUM('BIZ kWh ENTRY'!I64,'BIZ kWh ENTRY'!Y64,'BIZ kWh ENTRY'!AO64,'BIZ kWh ENTRY'!BE64)</f>
        <v>0</v>
      </c>
      <c r="J64" s="3">
        <f>SUM('BIZ kWh ENTRY'!J64,'BIZ kWh ENTRY'!Z64,'BIZ kWh ENTRY'!AP64,'BIZ kWh ENTRY'!BF64)</f>
        <v>0</v>
      </c>
      <c r="K64" s="3">
        <f>SUM('BIZ kWh ENTRY'!K64,'BIZ kWh ENTRY'!AA64,'BIZ kWh ENTRY'!AQ64,'BIZ kWh ENTRY'!BG64)</f>
        <v>0</v>
      </c>
      <c r="L64" s="3">
        <f>SUM('BIZ kWh ENTRY'!L64,'BIZ kWh ENTRY'!AB64,'BIZ kWh ENTRY'!AR64,'BIZ kWh ENTRY'!BH64)</f>
        <v>0</v>
      </c>
      <c r="M64" s="3">
        <f>SUM('BIZ kWh ENTRY'!M64,'BIZ kWh ENTRY'!AC64,'BIZ kWh ENTRY'!AS64,'BIZ kWh ENTRY'!BI64)</f>
        <v>0</v>
      </c>
      <c r="N64" s="3">
        <f>SUM('BIZ kWh ENTRY'!N64,'BIZ kWh ENTRY'!AD64,'BIZ kWh ENTRY'!AT64,'BIZ kWh ENTRY'!BJ64)</f>
        <v>0</v>
      </c>
      <c r="O64" s="70">
        <f t="shared" si="9"/>
        <v>0</v>
      </c>
    </row>
    <row r="65" spans="1:15" ht="15.75" thickBot="1" x14ac:dyDescent="0.3">
      <c r="A65" s="74"/>
      <c r="B65" s="188" t="s">
        <v>43</v>
      </c>
      <c r="C65" s="189">
        <f t="shared" ref="C65:N65" si="10">SUM(C52:C64)</f>
        <v>0</v>
      </c>
      <c r="D65" s="189">
        <f t="shared" si="10"/>
        <v>0</v>
      </c>
      <c r="E65" s="189">
        <f t="shared" si="10"/>
        <v>488072.83004177385</v>
      </c>
      <c r="F65" s="189">
        <f t="shared" si="10"/>
        <v>0</v>
      </c>
      <c r="G65" s="189">
        <f t="shared" si="10"/>
        <v>296110.78932586533</v>
      </c>
      <c r="H65" s="189">
        <f t="shared" si="10"/>
        <v>97805.481798654102</v>
      </c>
      <c r="I65" s="189">
        <f t="shared" si="10"/>
        <v>12419.490659138768</v>
      </c>
      <c r="J65" s="189">
        <f t="shared" si="10"/>
        <v>126710.88973599016</v>
      </c>
      <c r="K65" s="189">
        <f t="shared" si="10"/>
        <v>0</v>
      </c>
      <c r="L65" s="189">
        <f t="shared" si="10"/>
        <v>604719.78719935415</v>
      </c>
      <c r="M65" s="189">
        <f t="shared" si="10"/>
        <v>1027290.3661612334</v>
      </c>
      <c r="N65" s="189">
        <f t="shared" si="10"/>
        <v>4274564.6876435224</v>
      </c>
      <c r="O65" s="73">
        <f t="shared" si="9"/>
        <v>6927694.3225655323</v>
      </c>
    </row>
    <row r="66" spans="1:15" ht="21.75" thickBot="1" x14ac:dyDescent="0.4">
      <c r="A66" s="76"/>
    </row>
    <row r="67" spans="1:15" ht="21.75" thickBot="1" x14ac:dyDescent="0.4">
      <c r="A67" s="76"/>
      <c r="B67" s="184" t="s">
        <v>36</v>
      </c>
      <c r="C67" s="185">
        <f>C$3</f>
        <v>44197</v>
      </c>
      <c r="D67" s="185">
        <f t="shared" ref="D67:N67" si="11">D$3</f>
        <v>44228</v>
      </c>
      <c r="E67" s="185">
        <f t="shared" si="11"/>
        <v>44256</v>
      </c>
      <c r="F67" s="185">
        <f t="shared" si="11"/>
        <v>44287</v>
      </c>
      <c r="G67" s="185">
        <f t="shared" si="11"/>
        <v>44317</v>
      </c>
      <c r="H67" s="185">
        <f t="shared" si="11"/>
        <v>44348</v>
      </c>
      <c r="I67" s="185">
        <f t="shared" si="11"/>
        <v>44378</v>
      </c>
      <c r="J67" s="185">
        <f t="shared" si="11"/>
        <v>44409</v>
      </c>
      <c r="K67" s="185">
        <f t="shared" si="11"/>
        <v>44440</v>
      </c>
      <c r="L67" s="185">
        <f t="shared" si="11"/>
        <v>44470</v>
      </c>
      <c r="M67" s="185">
        <f t="shared" si="11"/>
        <v>44501</v>
      </c>
      <c r="N67" s="185" t="str">
        <f t="shared" si="11"/>
        <v>Dec-21 +</v>
      </c>
      <c r="O67" s="186" t="s">
        <v>34</v>
      </c>
    </row>
    <row r="68" spans="1:15" ht="15" customHeight="1" x14ac:dyDescent="0.25">
      <c r="A68" s="539" t="s">
        <v>68</v>
      </c>
      <c r="B68" s="11" t="s">
        <v>64</v>
      </c>
      <c r="C68" s="3">
        <f>SUM('BIZ kWh ENTRY'!C68,'BIZ kWh ENTRY'!S68,'BIZ kWh ENTRY'!AI68,'BIZ kWh ENTRY'!AY68)</f>
        <v>0</v>
      </c>
      <c r="D68" s="3">
        <f>SUM('BIZ kWh ENTRY'!D68,'BIZ kWh ENTRY'!T68,'BIZ kWh ENTRY'!AJ68,'BIZ kWh ENTRY'!AZ68)</f>
        <v>0</v>
      </c>
      <c r="E68" s="3">
        <f>SUM('BIZ kWh ENTRY'!E68,'BIZ kWh ENTRY'!U68,'BIZ kWh ENTRY'!AK68,'BIZ kWh ENTRY'!BA68)</f>
        <v>0</v>
      </c>
      <c r="F68" s="3">
        <f>SUM('BIZ kWh ENTRY'!F68,'BIZ kWh ENTRY'!V68,'BIZ kWh ENTRY'!AL68,'BIZ kWh ENTRY'!BB68)</f>
        <v>0</v>
      </c>
      <c r="G68" s="3">
        <f>SUM('BIZ kWh ENTRY'!G68,'BIZ kWh ENTRY'!W68,'BIZ kWh ENTRY'!AM68,'BIZ kWh ENTRY'!BC68)</f>
        <v>0</v>
      </c>
      <c r="H68" s="3">
        <f>SUM('BIZ kWh ENTRY'!H68,'BIZ kWh ENTRY'!X68,'BIZ kWh ENTRY'!AN68,'BIZ kWh ENTRY'!BD68)</f>
        <v>0</v>
      </c>
      <c r="I68" s="3">
        <f>SUM('BIZ kWh ENTRY'!I68,'BIZ kWh ENTRY'!Y68,'BIZ kWh ENTRY'!AO68,'BIZ kWh ENTRY'!BE68)</f>
        <v>0</v>
      </c>
      <c r="J68" s="3">
        <f>SUM('BIZ kWh ENTRY'!J68,'BIZ kWh ENTRY'!Z68,'BIZ kWh ENTRY'!AP68,'BIZ kWh ENTRY'!BF68)</f>
        <v>0</v>
      </c>
      <c r="K68" s="3">
        <f>SUM('BIZ kWh ENTRY'!K68,'BIZ kWh ENTRY'!AA68,'BIZ kWh ENTRY'!AQ68,'BIZ kWh ENTRY'!BG68)</f>
        <v>0</v>
      </c>
      <c r="L68" s="3">
        <f>SUM('BIZ kWh ENTRY'!L68,'BIZ kWh ENTRY'!AB68,'BIZ kWh ENTRY'!AR68,'BIZ kWh ENTRY'!BH68)</f>
        <v>0</v>
      </c>
      <c r="M68" s="3">
        <f>SUM('BIZ kWh ENTRY'!M68,'BIZ kWh ENTRY'!AC68,'BIZ kWh ENTRY'!AS68,'BIZ kWh ENTRY'!BI68)</f>
        <v>0</v>
      </c>
      <c r="N68" s="3">
        <f>SUM('BIZ kWh ENTRY'!N68,'BIZ kWh ENTRY'!AD68,'BIZ kWh ENTRY'!AT68,'BIZ kWh ENTRY'!BJ68)</f>
        <v>0</v>
      </c>
      <c r="O68" s="70">
        <f t="shared" ref="O68:O81" si="12">SUM(C68:N68)</f>
        <v>0</v>
      </c>
    </row>
    <row r="69" spans="1:15" x14ac:dyDescent="0.25">
      <c r="A69" s="540"/>
      <c r="B69" s="12" t="s">
        <v>63</v>
      </c>
      <c r="C69" s="3">
        <f>SUM('BIZ kWh ENTRY'!C69,'BIZ kWh ENTRY'!S69,'BIZ kWh ENTRY'!AI69,'BIZ kWh ENTRY'!AY69)</f>
        <v>0</v>
      </c>
      <c r="D69" s="3">
        <f>SUM('BIZ kWh ENTRY'!D69,'BIZ kWh ENTRY'!T69,'BIZ kWh ENTRY'!AJ69,'BIZ kWh ENTRY'!AZ69)</f>
        <v>0</v>
      </c>
      <c r="E69" s="3">
        <f>SUM('BIZ kWh ENTRY'!E69,'BIZ kWh ENTRY'!U69,'BIZ kWh ENTRY'!AK69,'BIZ kWh ENTRY'!BA69)</f>
        <v>0</v>
      </c>
      <c r="F69" s="3">
        <f>SUM('BIZ kWh ENTRY'!F69,'BIZ kWh ENTRY'!V69,'BIZ kWh ENTRY'!AL69,'BIZ kWh ENTRY'!BB69)</f>
        <v>0</v>
      </c>
      <c r="G69" s="3">
        <f>SUM('BIZ kWh ENTRY'!G69,'BIZ kWh ENTRY'!W69,'BIZ kWh ENTRY'!AM69,'BIZ kWh ENTRY'!BC69)</f>
        <v>0</v>
      </c>
      <c r="H69" s="3">
        <f>SUM('BIZ kWh ENTRY'!H69,'BIZ kWh ENTRY'!X69,'BIZ kWh ENTRY'!AN69,'BIZ kWh ENTRY'!BD69)</f>
        <v>0</v>
      </c>
      <c r="I69" s="3">
        <f>SUM('BIZ kWh ENTRY'!I69,'BIZ kWh ENTRY'!Y69,'BIZ kWh ENTRY'!AO69,'BIZ kWh ENTRY'!BE69)</f>
        <v>0</v>
      </c>
      <c r="J69" s="3">
        <f>SUM('BIZ kWh ENTRY'!J69,'BIZ kWh ENTRY'!Z69,'BIZ kWh ENTRY'!AP69,'BIZ kWh ENTRY'!BF69)</f>
        <v>0</v>
      </c>
      <c r="K69" s="3">
        <f>SUM('BIZ kWh ENTRY'!K69,'BIZ kWh ENTRY'!AA69,'BIZ kWh ENTRY'!AQ69,'BIZ kWh ENTRY'!BG69)</f>
        <v>0</v>
      </c>
      <c r="L69" s="3">
        <f>SUM('BIZ kWh ENTRY'!L69,'BIZ kWh ENTRY'!AB69,'BIZ kWh ENTRY'!AR69,'BIZ kWh ENTRY'!BH69)</f>
        <v>0</v>
      </c>
      <c r="M69" s="3">
        <f>SUM('BIZ kWh ENTRY'!M69,'BIZ kWh ENTRY'!AC69,'BIZ kWh ENTRY'!AS69,'BIZ kWh ENTRY'!BI69)</f>
        <v>0</v>
      </c>
      <c r="N69" s="3">
        <f>SUM('BIZ kWh ENTRY'!N69,'BIZ kWh ENTRY'!AD69,'BIZ kWh ENTRY'!AT69,'BIZ kWh ENTRY'!BJ69)</f>
        <v>0</v>
      </c>
      <c r="O69" s="70">
        <f t="shared" si="12"/>
        <v>0</v>
      </c>
    </row>
    <row r="70" spans="1:15" x14ac:dyDescent="0.25">
      <c r="A70" s="540"/>
      <c r="B70" s="11" t="s">
        <v>62</v>
      </c>
      <c r="C70" s="3">
        <f>SUM('BIZ kWh ENTRY'!C70,'BIZ kWh ENTRY'!S70,'BIZ kWh ENTRY'!AI70,'BIZ kWh ENTRY'!AY70)</f>
        <v>0</v>
      </c>
      <c r="D70" s="3">
        <f>SUM('BIZ kWh ENTRY'!D70,'BIZ kWh ENTRY'!T70,'BIZ kWh ENTRY'!AJ70,'BIZ kWh ENTRY'!AZ70)</f>
        <v>0</v>
      </c>
      <c r="E70" s="3">
        <f>SUM('BIZ kWh ENTRY'!E70,'BIZ kWh ENTRY'!U70,'BIZ kWh ENTRY'!AK70,'BIZ kWh ENTRY'!BA70)</f>
        <v>0</v>
      </c>
      <c r="F70" s="3">
        <f>SUM('BIZ kWh ENTRY'!F70,'BIZ kWh ENTRY'!V70,'BIZ kWh ENTRY'!AL70,'BIZ kWh ENTRY'!BB70)</f>
        <v>0</v>
      </c>
      <c r="G70" s="3">
        <f>SUM('BIZ kWh ENTRY'!G70,'BIZ kWh ENTRY'!W70,'BIZ kWh ENTRY'!AM70,'BIZ kWh ENTRY'!BC70)</f>
        <v>0</v>
      </c>
      <c r="H70" s="3">
        <f>SUM('BIZ kWh ENTRY'!H70,'BIZ kWh ENTRY'!X70,'BIZ kWh ENTRY'!AN70,'BIZ kWh ENTRY'!BD70)</f>
        <v>0</v>
      </c>
      <c r="I70" s="3">
        <f>SUM('BIZ kWh ENTRY'!I70,'BIZ kWh ENTRY'!Y70,'BIZ kWh ENTRY'!AO70,'BIZ kWh ENTRY'!BE70)</f>
        <v>0</v>
      </c>
      <c r="J70" s="3">
        <f>SUM('BIZ kWh ENTRY'!J70,'BIZ kWh ENTRY'!Z70,'BIZ kWh ENTRY'!AP70,'BIZ kWh ENTRY'!BF70)</f>
        <v>0</v>
      </c>
      <c r="K70" s="3">
        <f>SUM('BIZ kWh ENTRY'!K70,'BIZ kWh ENTRY'!AA70,'BIZ kWh ENTRY'!AQ70,'BIZ kWh ENTRY'!BG70)</f>
        <v>0</v>
      </c>
      <c r="L70" s="3">
        <f>SUM('BIZ kWh ENTRY'!L70,'BIZ kWh ENTRY'!AB70,'BIZ kWh ENTRY'!AR70,'BIZ kWh ENTRY'!BH70)</f>
        <v>0</v>
      </c>
      <c r="M70" s="3">
        <f>SUM('BIZ kWh ENTRY'!M70,'BIZ kWh ENTRY'!AC70,'BIZ kWh ENTRY'!AS70,'BIZ kWh ENTRY'!BI70)</f>
        <v>0</v>
      </c>
      <c r="N70" s="3">
        <f>SUM('BIZ kWh ENTRY'!N70,'BIZ kWh ENTRY'!AD70,'BIZ kWh ENTRY'!AT70,'BIZ kWh ENTRY'!BJ70)</f>
        <v>0</v>
      </c>
      <c r="O70" s="70">
        <f t="shared" si="12"/>
        <v>0</v>
      </c>
    </row>
    <row r="71" spans="1:15" x14ac:dyDescent="0.25">
      <c r="A71" s="540"/>
      <c r="B71" s="11" t="s">
        <v>61</v>
      </c>
      <c r="C71" s="3">
        <f>SUM('BIZ kWh ENTRY'!C71,'BIZ kWh ENTRY'!S71,'BIZ kWh ENTRY'!AI71,'BIZ kWh ENTRY'!AY71)</f>
        <v>0</v>
      </c>
      <c r="D71" s="3">
        <f>SUM('BIZ kWh ENTRY'!D71,'BIZ kWh ENTRY'!T71,'BIZ kWh ENTRY'!AJ71,'BIZ kWh ENTRY'!AZ71)</f>
        <v>0</v>
      </c>
      <c r="E71" s="3">
        <f>SUM('BIZ kWh ENTRY'!E71,'BIZ kWh ENTRY'!U71,'BIZ kWh ENTRY'!AK71,'BIZ kWh ENTRY'!BA71)</f>
        <v>0</v>
      </c>
      <c r="F71" s="3">
        <f>SUM('BIZ kWh ENTRY'!F71,'BIZ kWh ENTRY'!V71,'BIZ kWh ENTRY'!AL71,'BIZ kWh ENTRY'!BB71)</f>
        <v>0</v>
      </c>
      <c r="G71" s="3">
        <f>SUM('BIZ kWh ENTRY'!G71,'BIZ kWh ENTRY'!W71,'BIZ kWh ENTRY'!AM71,'BIZ kWh ENTRY'!BC71)</f>
        <v>0</v>
      </c>
      <c r="H71" s="3">
        <f>SUM('BIZ kWh ENTRY'!H71,'BIZ kWh ENTRY'!X71,'BIZ kWh ENTRY'!AN71,'BIZ kWh ENTRY'!BD71)</f>
        <v>0</v>
      </c>
      <c r="I71" s="3">
        <f>SUM('BIZ kWh ENTRY'!I71,'BIZ kWh ENTRY'!Y71,'BIZ kWh ENTRY'!AO71,'BIZ kWh ENTRY'!BE71)</f>
        <v>0</v>
      </c>
      <c r="J71" s="3">
        <f>SUM('BIZ kWh ENTRY'!J71,'BIZ kWh ENTRY'!Z71,'BIZ kWh ENTRY'!AP71,'BIZ kWh ENTRY'!BF71)</f>
        <v>0</v>
      </c>
      <c r="K71" s="3">
        <f>SUM('BIZ kWh ENTRY'!K71,'BIZ kWh ENTRY'!AA71,'BIZ kWh ENTRY'!AQ71,'BIZ kWh ENTRY'!BG71)</f>
        <v>0</v>
      </c>
      <c r="L71" s="3">
        <f>SUM('BIZ kWh ENTRY'!L71,'BIZ kWh ENTRY'!AB71,'BIZ kWh ENTRY'!AR71,'BIZ kWh ENTRY'!BH71)</f>
        <v>0</v>
      </c>
      <c r="M71" s="3">
        <f>SUM('BIZ kWh ENTRY'!M71,'BIZ kWh ENTRY'!AC71,'BIZ kWh ENTRY'!AS71,'BIZ kWh ENTRY'!BI71)</f>
        <v>0</v>
      </c>
      <c r="N71" s="3">
        <f>SUM('BIZ kWh ENTRY'!N71,'BIZ kWh ENTRY'!AD71,'BIZ kWh ENTRY'!AT71,'BIZ kWh ENTRY'!BJ71)</f>
        <v>0</v>
      </c>
      <c r="O71" s="70">
        <f t="shared" si="12"/>
        <v>0</v>
      </c>
    </row>
    <row r="72" spans="1:15" x14ac:dyDescent="0.25">
      <c r="A72" s="540"/>
      <c r="B72" s="12" t="s">
        <v>60</v>
      </c>
      <c r="C72" s="3">
        <f>SUM('BIZ kWh ENTRY'!C72,'BIZ kWh ENTRY'!S72,'BIZ kWh ENTRY'!AI72,'BIZ kWh ENTRY'!AY72)</f>
        <v>0</v>
      </c>
      <c r="D72" s="3">
        <f>SUM('BIZ kWh ENTRY'!D72,'BIZ kWh ENTRY'!T72,'BIZ kWh ENTRY'!AJ72,'BIZ kWh ENTRY'!AZ72)</f>
        <v>0</v>
      </c>
      <c r="E72" s="3">
        <f>SUM('BIZ kWh ENTRY'!E72,'BIZ kWh ENTRY'!U72,'BIZ kWh ENTRY'!AK72,'BIZ kWh ENTRY'!BA72)</f>
        <v>0</v>
      </c>
      <c r="F72" s="3">
        <f>SUM('BIZ kWh ENTRY'!F72,'BIZ kWh ENTRY'!V72,'BIZ kWh ENTRY'!AL72,'BIZ kWh ENTRY'!BB72)</f>
        <v>0</v>
      </c>
      <c r="G72" s="3">
        <f>SUM('BIZ kWh ENTRY'!G72,'BIZ kWh ENTRY'!W72,'BIZ kWh ENTRY'!AM72,'BIZ kWh ENTRY'!BC72)</f>
        <v>0</v>
      </c>
      <c r="H72" s="3">
        <f>SUM('BIZ kWh ENTRY'!H72,'BIZ kWh ENTRY'!X72,'BIZ kWh ENTRY'!AN72,'BIZ kWh ENTRY'!BD72)</f>
        <v>0</v>
      </c>
      <c r="I72" s="3">
        <f>SUM('BIZ kWh ENTRY'!I72,'BIZ kWh ENTRY'!Y72,'BIZ kWh ENTRY'!AO72,'BIZ kWh ENTRY'!BE72)</f>
        <v>0</v>
      </c>
      <c r="J72" s="3">
        <f>SUM('BIZ kWh ENTRY'!J72,'BIZ kWh ENTRY'!Z72,'BIZ kWh ENTRY'!AP72,'BIZ kWh ENTRY'!BF72)</f>
        <v>0</v>
      </c>
      <c r="K72" s="3">
        <f>SUM('BIZ kWh ENTRY'!K72,'BIZ kWh ENTRY'!AA72,'BIZ kWh ENTRY'!AQ72,'BIZ kWh ENTRY'!BG72)</f>
        <v>0</v>
      </c>
      <c r="L72" s="3">
        <f>SUM('BIZ kWh ENTRY'!L72,'BIZ kWh ENTRY'!AB72,'BIZ kWh ENTRY'!AR72,'BIZ kWh ENTRY'!BH72)</f>
        <v>0</v>
      </c>
      <c r="M72" s="3">
        <f>SUM('BIZ kWh ENTRY'!M72,'BIZ kWh ENTRY'!AC72,'BIZ kWh ENTRY'!AS72,'BIZ kWh ENTRY'!BI72)</f>
        <v>0</v>
      </c>
      <c r="N72" s="3">
        <f>SUM('BIZ kWh ENTRY'!N72,'BIZ kWh ENTRY'!AD72,'BIZ kWh ENTRY'!AT72,'BIZ kWh ENTRY'!BJ72)</f>
        <v>0</v>
      </c>
      <c r="O72" s="70">
        <f t="shared" si="12"/>
        <v>0</v>
      </c>
    </row>
    <row r="73" spans="1:15" x14ac:dyDescent="0.25">
      <c r="A73" s="540"/>
      <c r="B73" s="11" t="s">
        <v>59</v>
      </c>
      <c r="C73" s="3">
        <f>SUM('BIZ kWh ENTRY'!C73,'BIZ kWh ENTRY'!S73,'BIZ kWh ENTRY'!AI73,'BIZ kWh ENTRY'!AY73)</f>
        <v>0</v>
      </c>
      <c r="D73" s="3">
        <f>SUM('BIZ kWh ENTRY'!D73,'BIZ kWh ENTRY'!T73,'BIZ kWh ENTRY'!AJ73,'BIZ kWh ENTRY'!AZ73)</f>
        <v>0</v>
      </c>
      <c r="E73" s="3">
        <f>SUM('BIZ kWh ENTRY'!E73,'BIZ kWh ENTRY'!U73,'BIZ kWh ENTRY'!AK73,'BIZ kWh ENTRY'!BA73)</f>
        <v>0</v>
      </c>
      <c r="F73" s="3">
        <f>SUM('BIZ kWh ENTRY'!F73,'BIZ kWh ENTRY'!V73,'BIZ kWh ENTRY'!AL73,'BIZ kWh ENTRY'!BB73)</f>
        <v>0</v>
      </c>
      <c r="G73" s="3">
        <f>SUM('BIZ kWh ENTRY'!G73,'BIZ kWh ENTRY'!W73,'BIZ kWh ENTRY'!AM73,'BIZ kWh ENTRY'!BC73)</f>
        <v>0</v>
      </c>
      <c r="H73" s="3">
        <f>SUM('BIZ kWh ENTRY'!H73,'BIZ kWh ENTRY'!X73,'BIZ kWh ENTRY'!AN73,'BIZ kWh ENTRY'!BD73)</f>
        <v>0</v>
      </c>
      <c r="I73" s="3">
        <f>SUM('BIZ kWh ENTRY'!I73,'BIZ kWh ENTRY'!Y73,'BIZ kWh ENTRY'!AO73,'BIZ kWh ENTRY'!BE73)</f>
        <v>0</v>
      </c>
      <c r="J73" s="3">
        <f>SUM('BIZ kWh ENTRY'!J73,'BIZ kWh ENTRY'!Z73,'BIZ kWh ENTRY'!AP73,'BIZ kWh ENTRY'!BF73)</f>
        <v>0</v>
      </c>
      <c r="K73" s="3">
        <f>SUM('BIZ kWh ENTRY'!K73,'BIZ kWh ENTRY'!AA73,'BIZ kWh ENTRY'!AQ73,'BIZ kWh ENTRY'!BG73)</f>
        <v>0</v>
      </c>
      <c r="L73" s="3">
        <f>SUM('BIZ kWh ENTRY'!L73,'BIZ kWh ENTRY'!AB73,'BIZ kWh ENTRY'!AR73,'BIZ kWh ENTRY'!BH73)</f>
        <v>0</v>
      </c>
      <c r="M73" s="3">
        <f>SUM('BIZ kWh ENTRY'!M73,'BIZ kWh ENTRY'!AC73,'BIZ kWh ENTRY'!AS73,'BIZ kWh ENTRY'!BI73)</f>
        <v>0</v>
      </c>
      <c r="N73" s="3">
        <f>SUM('BIZ kWh ENTRY'!N73,'BIZ kWh ENTRY'!AD73,'BIZ kWh ENTRY'!AT73,'BIZ kWh ENTRY'!BJ73)</f>
        <v>0</v>
      </c>
      <c r="O73" s="70">
        <f t="shared" si="12"/>
        <v>0</v>
      </c>
    </row>
    <row r="74" spans="1:15" x14ac:dyDescent="0.25">
      <c r="A74" s="540"/>
      <c r="B74" s="11" t="s">
        <v>58</v>
      </c>
      <c r="C74" s="3">
        <f>SUM('BIZ kWh ENTRY'!C74,'BIZ kWh ENTRY'!S74,'BIZ kWh ENTRY'!AI74,'BIZ kWh ENTRY'!AY74)</f>
        <v>0</v>
      </c>
      <c r="D74" s="3">
        <f>SUM('BIZ kWh ENTRY'!D74,'BIZ kWh ENTRY'!T74,'BIZ kWh ENTRY'!AJ74,'BIZ kWh ENTRY'!AZ74)</f>
        <v>0</v>
      </c>
      <c r="E74" s="3">
        <f>SUM('BIZ kWh ENTRY'!E74,'BIZ kWh ENTRY'!U74,'BIZ kWh ENTRY'!AK74,'BIZ kWh ENTRY'!BA74)</f>
        <v>0</v>
      </c>
      <c r="F74" s="3">
        <f>SUM('BIZ kWh ENTRY'!F74,'BIZ kWh ENTRY'!V74,'BIZ kWh ENTRY'!AL74,'BIZ kWh ENTRY'!BB74)</f>
        <v>0</v>
      </c>
      <c r="G74" s="3">
        <f>SUM('BIZ kWh ENTRY'!G74,'BIZ kWh ENTRY'!W74,'BIZ kWh ENTRY'!AM74,'BIZ kWh ENTRY'!BC74)</f>
        <v>0</v>
      </c>
      <c r="H74" s="3">
        <f>SUM('BIZ kWh ENTRY'!H74,'BIZ kWh ENTRY'!X74,'BIZ kWh ENTRY'!AN74,'BIZ kWh ENTRY'!BD74)</f>
        <v>0</v>
      </c>
      <c r="I74" s="3">
        <f>SUM('BIZ kWh ENTRY'!I74,'BIZ kWh ENTRY'!Y74,'BIZ kWh ENTRY'!AO74,'BIZ kWh ENTRY'!BE74)</f>
        <v>0</v>
      </c>
      <c r="J74" s="3">
        <f>SUM('BIZ kWh ENTRY'!J74,'BIZ kWh ENTRY'!Z74,'BIZ kWh ENTRY'!AP74,'BIZ kWh ENTRY'!BF74)</f>
        <v>0</v>
      </c>
      <c r="K74" s="3">
        <f>SUM('BIZ kWh ENTRY'!K74,'BIZ kWh ENTRY'!AA74,'BIZ kWh ENTRY'!AQ74,'BIZ kWh ENTRY'!BG74)</f>
        <v>0</v>
      </c>
      <c r="L74" s="3">
        <f>SUM('BIZ kWh ENTRY'!L74,'BIZ kWh ENTRY'!AB74,'BIZ kWh ENTRY'!AR74,'BIZ kWh ENTRY'!BH74)</f>
        <v>0</v>
      </c>
      <c r="M74" s="3">
        <f>SUM('BIZ kWh ENTRY'!M74,'BIZ kWh ENTRY'!AC74,'BIZ kWh ENTRY'!AS74,'BIZ kWh ENTRY'!BI74)</f>
        <v>0</v>
      </c>
      <c r="N74" s="3">
        <f>SUM('BIZ kWh ENTRY'!N74,'BIZ kWh ENTRY'!AD74,'BIZ kWh ENTRY'!AT74,'BIZ kWh ENTRY'!BJ74)</f>
        <v>0</v>
      </c>
      <c r="O74" s="70">
        <f t="shared" si="12"/>
        <v>0</v>
      </c>
    </row>
    <row r="75" spans="1:15" x14ac:dyDescent="0.25">
      <c r="A75" s="540"/>
      <c r="B75" s="11" t="s">
        <v>57</v>
      </c>
      <c r="C75" s="3">
        <f>SUM('BIZ kWh ENTRY'!C75,'BIZ kWh ENTRY'!S75,'BIZ kWh ENTRY'!AI75,'BIZ kWh ENTRY'!AY75)</f>
        <v>0</v>
      </c>
      <c r="D75" s="3">
        <f>SUM('BIZ kWh ENTRY'!D75,'BIZ kWh ENTRY'!T75,'BIZ kWh ENTRY'!AJ75,'BIZ kWh ENTRY'!AZ75)</f>
        <v>430086.77496756648</v>
      </c>
      <c r="E75" s="3">
        <f>SUM('BIZ kWh ENTRY'!E75,'BIZ kWh ENTRY'!U75,'BIZ kWh ENTRY'!AK75,'BIZ kWh ENTRY'!BA75)</f>
        <v>285975.04244466289</v>
      </c>
      <c r="F75" s="3">
        <f>SUM('BIZ kWh ENTRY'!F75,'BIZ kWh ENTRY'!V75,'BIZ kWh ENTRY'!AL75,'BIZ kWh ENTRY'!BB75)</f>
        <v>1371348.8713071006</v>
      </c>
      <c r="G75" s="3">
        <f>SUM('BIZ kWh ENTRY'!G75,'BIZ kWh ENTRY'!W75,'BIZ kWh ENTRY'!AM75,'BIZ kWh ENTRY'!BC75)</f>
        <v>453977.64416375977</v>
      </c>
      <c r="H75" s="3">
        <f>SUM('BIZ kWh ENTRY'!H75,'BIZ kWh ENTRY'!X75,'BIZ kWh ENTRY'!AN75,'BIZ kWh ENTRY'!BD75)</f>
        <v>564826.54578401765</v>
      </c>
      <c r="I75" s="3">
        <f>SUM('BIZ kWh ENTRY'!I75,'BIZ kWh ENTRY'!Y75,'BIZ kWh ENTRY'!AO75,'BIZ kWh ENTRY'!BE75)</f>
        <v>499134.52237346984</v>
      </c>
      <c r="J75" s="3">
        <f>SUM('BIZ kWh ENTRY'!J75,'BIZ kWh ENTRY'!Z75,'BIZ kWh ENTRY'!AP75,'BIZ kWh ENTRY'!BF75)</f>
        <v>177776.97099408007</v>
      </c>
      <c r="K75" s="3">
        <f>SUM('BIZ kWh ENTRY'!K75,'BIZ kWh ENTRY'!AA75,'BIZ kWh ENTRY'!AQ75,'BIZ kWh ENTRY'!BG75)</f>
        <v>201179.67326829419</v>
      </c>
      <c r="L75" s="3">
        <f>SUM('BIZ kWh ENTRY'!L75,'BIZ kWh ENTRY'!AB75,'BIZ kWh ENTRY'!AR75,'BIZ kWh ENTRY'!BH75)</f>
        <v>325886.98424255993</v>
      </c>
      <c r="M75" s="3">
        <f>SUM('BIZ kWh ENTRY'!M75,'BIZ kWh ENTRY'!AC75,'BIZ kWh ENTRY'!AS75,'BIZ kWh ENTRY'!BI75)</f>
        <v>292240.25756963994</v>
      </c>
      <c r="N75" s="3">
        <f>SUM('BIZ kWh ENTRY'!N75,'BIZ kWh ENTRY'!AD75,'BIZ kWh ENTRY'!AT75,'BIZ kWh ENTRY'!BJ75)</f>
        <v>949540.4253297355</v>
      </c>
      <c r="O75" s="70">
        <f t="shared" si="12"/>
        <v>5551973.7124448875</v>
      </c>
    </row>
    <row r="76" spans="1:15" x14ac:dyDescent="0.25">
      <c r="A76" s="540"/>
      <c r="B76" s="11" t="s">
        <v>56</v>
      </c>
      <c r="C76" s="3">
        <f>SUM('BIZ kWh ENTRY'!C76,'BIZ kWh ENTRY'!S76,'BIZ kWh ENTRY'!AI76,'BIZ kWh ENTRY'!AY76)</f>
        <v>0</v>
      </c>
      <c r="D76" s="3">
        <f>SUM('BIZ kWh ENTRY'!D76,'BIZ kWh ENTRY'!T76,'BIZ kWh ENTRY'!AJ76,'BIZ kWh ENTRY'!AZ76)</f>
        <v>0</v>
      </c>
      <c r="E76" s="3">
        <f>SUM('BIZ kWh ENTRY'!E76,'BIZ kWh ENTRY'!U76,'BIZ kWh ENTRY'!AK76,'BIZ kWh ENTRY'!BA76)</f>
        <v>0</v>
      </c>
      <c r="F76" s="3">
        <f>SUM('BIZ kWh ENTRY'!F76,'BIZ kWh ENTRY'!V76,'BIZ kWh ENTRY'!AL76,'BIZ kWh ENTRY'!BB76)</f>
        <v>0</v>
      </c>
      <c r="G76" s="3">
        <f>SUM('BIZ kWh ENTRY'!G76,'BIZ kWh ENTRY'!W76,'BIZ kWh ENTRY'!AM76,'BIZ kWh ENTRY'!BC76)</f>
        <v>0</v>
      </c>
      <c r="H76" s="3">
        <f>SUM('BIZ kWh ENTRY'!H76,'BIZ kWh ENTRY'!X76,'BIZ kWh ENTRY'!AN76,'BIZ kWh ENTRY'!BD76)</f>
        <v>0</v>
      </c>
      <c r="I76" s="3">
        <f>SUM('BIZ kWh ENTRY'!I76,'BIZ kWh ENTRY'!Y76,'BIZ kWh ENTRY'!AO76,'BIZ kWh ENTRY'!BE76)</f>
        <v>0</v>
      </c>
      <c r="J76" s="3">
        <f>SUM('BIZ kWh ENTRY'!J76,'BIZ kWh ENTRY'!Z76,'BIZ kWh ENTRY'!AP76,'BIZ kWh ENTRY'!BF76)</f>
        <v>0</v>
      </c>
      <c r="K76" s="3">
        <f>SUM('BIZ kWh ENTRY'!K76,'BIZ kWh ENTRY'!AA76,'BIZ kWh ENTRY'!AQ76,'BIZ kWh ENTRY'!BG76)</f>
        <v>0</v>
      </c>
      <c r="L76" s="3">
        <f>SUM('BIZ kWh ENTRY'!L76,'BIZ kWh ENTRY'!AB76,'BIZ kWh ENTRY'!AR76,'BIZ kWh ENTRY'!BH76)</f>
        <v>0</v>
      </c>
      <c r="M76" s="3">
        <f>SUM('BIZ kWh ENTRY'!M76,'BIZ kWh ENTRY'!AC76,'BIZ kWh ENTRY'!AS76,'BIZ kWh ENTRY'!BI76)</f>
        <v>0</v>
      </c>
      <c r="N76" s="3">
        <f>SUM('BIZ kWh ENTRY'!N76,'BIZ kWh ENTRY'!AD76,'BIZ kWh ENTRY'!AT76,'BIZ kWh ENTRY'!BJ76)</f>
        <v>0</v>
      </c>
      <c r="O76" s="70">
        <f t="shared" si="12"/>
        <v>0</v>
      </c>
    </row>
    <row r="77" spans="1:15" x14ac:dyDescent="0.25">
      <c r="A77" s="540"/>
      <c r="B77" s="11" t="s">
        <v>55</v>
      </c>
      <c r="C77" s="3">
        <f>SUM('BIZ kWh ENTRY'!C77,'BIZ kWh ENTRY'!S77,'BIZ kWh ENTRY'!AI77,'BIZ kWh ENTRY'!AY77)</f>
        <v>0</v>
      </c>
      <c r="D77" s="3">
        <f>SUM('BIZ kWh ENTRY'!D77,'BIZ kWh ENTRY'!T77,'BIZ kWh ENTRY'!AJ77,'BIZ kWh ENTRY'!AZ77)</f>
        <v>0</v>
      </c>
      <c r="E77" s="3">
        <f>SUM('BIZ kWh ENTRY'!E77,'BIZ kWh ENTRY'!U77,'BIZ kWh ENTRY'!AK77,'BIZ kWh ENTRY'!BA77)</f>
        <v>0</v>
      </c>
      <c r="F77" s="3">
        <f>SUM('BIZ kWh ENTRY'!F77,'BIZ kWh ENTRY'!V77,'BIZ kWh ENTRY'!AL77,'BIZ kWh ENTRY'!BB77)</f>
        <v>0</v>
      </c>
      <c r="G77" s="3">
        <f>SUM('BIZ kWh ENTRY'!G77,'BIZ kWh ENTRY'!W77,'BIZ kWh ENTRY'!AM77,'BIZ kWh ENTRY'!BC77)</f>
        <v>0</v>
      </c>
      <c r="H77" s="3">
        <f>SUM('BIZ kWh ENTRY'!H77,'BIZ kWh ENTRY'!X77,'BIZ kWh ENTRY'!AN77,'BIZ kWh ENTRY'!BD77)</f>
        <v>0</v>
      </c>
      <c r="I77" s="3">
        <f>SUM('BIZ kWh ENTRY'!I77,'BIZ kWh ENTRY'!Y77,'BIZ kWh ENTRY'!AO77,'BIZ kWh ENTRY'!BE77)</f>
        <v>0</v>
      </c>
      <c r="J77" s="3">
        <f>SUM('BIZ kWh ENTRY'!J77,'BIZ kWh ENTRY'!Z77,'BIZ kWh ENTRY'!AP77,'BIZ kWh ENTRY'!BF77)</f>
        <v>0</v>
      </c>
      <c r="K77" s="3">
        <f>SUM('BIZ kWh ENTRY'!K77,'BIZ kWh ENTRY'!AA77,'BIZ kWh ENTRY'!AQ77,'BIZ kWh ENTRY'!BG77)</f>
        <v>0</v>
      </c>
      <c r="L77" s="3">
        <f>SUM('BIZ kWh ENTRY'!L77,'BIZ kWh ENTRY'!AB77,'BIZ kWh ENTRY'!AR77,'BIZ kWh ENTRY'!BH77)</f>
        <v>0</v>
      </c>
      <c r="M77" s="3">
        <f>SUM('BIZ kWh ENTRY'!M77,'BIZ kWh ENTRY'!AC77,'BIZ kWh ENTRY'!AS77,'BIZ kWh ENTRY'!BI77)</f>
        <v>0</v>
      </c>
      <c r="N77" s="3">
        <f>SUM('BIZ kWh ENTRY'!N77,'BIZ kWh ENTRY'!AD77,'BIZ kWh ENTRY'!AT77,'BIZ kWh ENTRY'!BJ77)</f>
        <v>0</v>
      </c>
      <c r="O77" s="70">
        <f t="shared" si="12"/>
        <v>0</v>
      </c>
    </row>
    <row r="78" spans="1:15" x14ac:dyDescent="0.25">
      <c r="A78" s="540"/>
      <c r="B78" s="11" t="s">
        <v>54</v>
      </c>
      <c r="C78" s="3">
        <f>SUM('BIZ kWh ENTRY'!C78,'BIZ kWh ENTRY'!S78,'BIZ kWh ENTRY'!AI78,'BIZ kWh ENTRY'!AY78)</f>
        <v>0</v>
      </c>
      <c r="D78" s="3">
        <f>SUM('BIZ kWh ENTRY'!D78,'BIZ kWh ENTRY'!T78,'BIZ kWh ENTRY'!AJ78,'BIZ kWh ENTRY'!AZ78)</f>
        <v>0</v>
      </c>
      <c r="E78" s="3">
        <f>SUM('BIZ kWh ENTRY'!E78,'BIZ kWh ENTRY'!U78,'BIZ kWh ENTRY'!AK78,'BIZ kWh ENTRY'!BA78)</f>
        <v>0</v>
      </c>
      <c r="F78" s="3">
        <f>SUM('BIZ kWh ENTRY'!F78,'BIZ kWh ENTRY'!V78,'BIZ kWh ENTRY'!AL78,'BIZ kWh ENTRY'!BB78)</f>
        <v>0</v>
      </c>
      <c r="G78" s="3">
        <f>SUM('BIZ kWh ENTRY'!G78,'BIZ kWh ENTRY'!W78,'BIZ kWh ENTRY'!AM78,'BIZ kWh ENTRY'!BC78)</f>
        <v>0</v>
      </c>
      <c r="H78" s="3">
        <f>SUM('BIZ kWh ENTRY'!H78,'BIZ kWh ENTRY'!X78,'BIZ kWh ENTRY'!AN78,'BIZ kWh ENTRY'!BD78)</f>
        <v>0</v>
      </c>
      <c r="I78" s="3">
        <f>SUM('BIZ kWh ENTRY'!I78,'BIZ kWh ENTRY'!Y78,'BIZ kWh ENTRY'!AO78,'BIZ kWh ENTRY'!BE78)</f>
        <v>0</v>
      </c>
      <c r="J78" s="3">
        <f>SUM('BIZ kWh ENTRY'!J78,'BIZ kWh ENTRY'!Z78,'BIZ kWh ENTRY'!AP78,'BIZ kWh ENTRY'!BF78)</f>
        <v>0</v>
      </c>
      <c r="K78" s="3">
        <f>SUM('BIZ kWh ENTRY'!K78,'BIZ kWh ENTRY'!AA78,'BIZ kWh ENTRY'!AQ78,'BIZ kWh ENTRY'!BG78)</f>
        <v>0</v>
      </c>
      <c r="L78" s="3">
        <f>SUM('BIZ kWh ENTRY'!L78,'BIZ kWh ENTRY'!AB78,'BIZ kWh ENTRY'!AR78,'BIZ kWh ENTRY'!BH78)</f>
        <v>0</v>
      </c>
      <c r="M78" s="3">
        <f>SUM('BIZ kWh ENTRY'!M78,'BIZ kWh ENTRY'!AC78,'BIZ kWh ENTRY'!AS78,'BIZ kWh ENTRY'!BI78)</f>
        <v>0</v>
      </c>
      <c r="N78" s="3">
        <f>SUM('BIZ kWh ENTRY'!N78,'BIZ kWh ENTRY'!AD78,'BIZ kWh ENTRY'!AT78,'BIZ kWh ENTRY'!BJ78)</f>
        <v>0</v>
      </c>
      <c r="O78" s="70">
        <f t="shared" si="12"/>
        <v>0</v>
      </c>
    </row>
    <row r="79" spans="1:15" x14ac:dyDescent="0.25">
      <c r="A79" s="540"/>
      <c r="B79" s="11" t="s">
        <v>53</v>
      </c>
      <c r="C79" s="3">
        <f>SUM('BIZ kWh ENTRY'!C79,'BIZ kWh ENTRY'!S79,'BIZ kWh ENTRY'!AI79,'BIZ kWh ENTRY'!AY79)</f>
        <v>0</v>
      </c>
      <c r="D79" s="3">
        <f>SUM('BIZ kWh ENTRY'!D79,'BIZ kWh ENTRY'!T79,'BIZ kWh ENTRY'!AJ79,'BIZ kWh ENTRY'!AZ79)</f>
        <v>0</v>
      </c>
      <c r="E79" s="3">
        <f>SUM('BIZ kWh ENTRY'!E79,'BIZ kWh ENTRY'!U79,'BIZ kWh ENTRY'!AK79,'BIZ kWh ENTRY'!BA79)</f>
        <v>0</v>
      </c>
      <c r="F79" s="3">
        <f>SUM('BIZ kWh ENTRY'!F79,'BIZ kWh ENTRY'!V79,'BIZ kWh ENTRY'!AL79,'BIZ kWh ENTRY'!BB79)</f>
        <v>0</v>
      </c>
      <c r="G79" s="3">
        <f>SUM('BIZ kWh ENTRY'!G79,'BIZ kWh ENTRY'!W79,'BIZ kWh ENTRY'!AM79,'BIZ kWh ENTRY'!BC79)</f>
        <v>0</v>
      </c>
      <c r="H79" s="3">
        <f>SUM('BIZ kWh ENTRY'!H79,'BIZ kWh ENTRY'!X79,'BIZ kWh ENTRY'!AN79,'BIZ kWh ENTRY'!BD79)</f>
        <v>0</v>
      </c>
      <c r="I79" s="3">
        <f>SUM('BIZ kWh ENTRY'!I79,'BIZ kWh ENTRY'!Y79,'BIZ kWh ENTRY'!AO79,'BIZ kWh ENTRY'!BE79)</f>
        <v>0</v>
      </c>
      <c r="J79" s="3">
        <f>SUM('BIZ kWh ENTRY'!J79,'BIZ kWh ENTRY'!Z79,'BIZ kWh ENTRY'!AP79,'BIZ kWh ENTRY'!BF79)</f>
        <v>0</v>
      </c>
      <c r="K79" s="3">
        <f>SUM('BIZ kWh ENTRY'!K79,'BIZ kWh ENTRY'!AA79,'BIZ kWh ENTRY'!AQ79,'BIZ kWh ENTRY'!BG79)</f>
        <v>0</v>
      </c>
      <c r="L79" s="3">
        <f>SUM('BIZ kWh ENTRY'!L79,'BIZ kWh ENTRY'!AB79,'BIZ kWh ENTRY'!AR79,'BIZ kWh ENTRY'!BH79)</f>
        <v>0</v>
      </c>
      <c r="M79" s="3">
        <f>SUM('BIZ kWh ENTRY'!M79,'BIZ kWh ENTRY'!AC79,'BIZ kWh ENTRY'!AS79,'BIZ kWh ENTRY'!BI79)</f>
        <v>0</v>
      </c>
      <c r="N79" s="3">
        <f>SUM('BIZ kWh ENTRY'!N79,'BIZ kWh ENTRY'!AD79,'BIZ kWh ENTRY'!AT79,'BIZ kWh ENTRY'!BJ79)</f>
        <v>0</v>
      </c>
      <c r="O79" s="70">
        <f t="shared" si="12"/>
        <v>0</v>
      </c>
    </row>
    <row r="80" spans="1:15" ht="15.75" thickBot="1" x14ac:dyDescent="0.3">
      <c r="A80" s="541"/>
      <c r="B80" s="11" t="s">
        <v>52</v>
      </c>
      <c r="C80" s="3">
        <f>SUM('BIZ kWh ENTRY'!C80,'BIZ kWh ENTRY'!S80,'BIZ kWh ENTRY'!AI80,'BIZ kWh ENTRY'!AY80)</f>
        <v>0</v>
      </c>
      <c r="D80" s="3">
        <f>SUM('BIZ kWh ENTRY'!D80,'BIZ kWh ENTRY'!T80,'BIZ kWh ENTRY'!AJ80,'BIZ kWh ENTRY'!AZ80)</f>
        <v>0</v>
      </c>
      <c r="E80" s="3">
        <f>SUM('BIZ kWh ENTRY'!E80,'BIZ kWh ENTRY'!U80,'BIZ kWh ENTRY'!AK80,'BIZ kWh ENTRY'!BA80)</f>
        <v>0</v>
      </c>
      <c r="F80" s="3">
        <f>SUM('BIZ kWh ENTRY'!F80,'BIZ kWh ENTRY'!V80,'BIZ kWh ENTRY'!AL80,'BIZ kWh ENTRY'!BB80)</f>
        <v>0</v>
      </c>
      <c r="G80" s="3">
        <f>SUM('BIZ kWh ENTRY'!G80,'BIZ kWh ENTRY'!W80,'BIZ kWh ENTRY'!AM80,'BIZ kWh ENTRY'!BC80)</f>
        <v>0</v>
      </c>
      <c r="H80" s="3">
        <f>SUM('BIZ kWh ENTRY'!H80,'BIZ kWh ENTRY'!X80,'BIZ kWh ENTRY'!AN80,'BIZ kWh ENTRY'!BD80)</f>
        <v>0</v>
      </c>
      <c r="I80" s="3">
        <f>SUM('BIZ kWh ENTRY'!I80,'BIZ kWh ENTRY'!Y80,'BIZ kWh ENTRY'!AO80,'BIZ kWh ENTRY'!BE80)</f>
        <v>0</v>
      </c>
      <c r="J80" s="3">
        <f>SUM('BIZ kWh ENTRY'!J80,'BIZ kWh ENTRY'!Z80,'BIZ kWh ENTRY'!AP80,'BIZ kWh ENTRY'!BF80)</f>
        <v>0</v>
      </c>
      <c r="K80" s="3">
        <f>SUM('BIZ kWh ENTRY'!K80,'BIZ kWh ENTRY'!AA80,'BIZ kWh ENTRY'!AQ80,'BIZ kWh ENTRY'!BG80)</f>
        <v>0</v>
      </c>
      <c r="L80" s="3">
        <f>SUM('BIZ kWh ENTRY'!L80,'BIZ kWh ENTRY'!AB80,'BIZ kWh ENTRY'!AR80,'BIZ kWh ENTRY'!BH80)</f>
        <v>0</v>
      </c>
      <c r="M80" s="3">
        <f>SUM('BIZ kWh ENTRY'!M80,'BIZ kWh ENTRY'!AC80,'BIZ kWh ENTRY'!AS80,'BIZ kWh ENTRY'!BI80)</f>
        <v>0</v>
      </c>
      <c r="N80" s="3">
        <f>SUM('BIZ kWh ENTRY'!N80,'BIZ kWh ENTRY'!AD80,'BIZ kWh ENTRY'!AT80,'BIZ kWh ENTRY'!BJ80)</f>
        <v>0</v>
      </c>
      <c r="O80" s="70">
        <f t="shared" si="12"/>
        <v>0</v>
      </c>
    </row>
    <row r="81" spans="1:15" ht="15.75" thickBot="1" x14ac:dyDescent="0.3">
      <c r="A81" s="74"/>
      <c r="B81" s="188" t="s">
        <v>43</v>
      </c>
      <c r="C81" s="189">
        <f t="shared" ref="C81:N81" si="13">SUM(C68:C80)</f>
        <v>0</v>
      </c>
      <c r="D81" s="189">
        <f t="shared" si="13"/>
        <v>430086.77496756648</v>
      </c>
      <c r="E81" s="189">
        <f t="shared" si="13"/>
        <v>285975.04244466289</v>
      </c>
      <c r="F81" s="189">
        <f t="shared" si="13"/>
        <v>1371348.8713071006</v>
      </c>
      <c r="G81" s="189">
        <f t="shared" si="13"/>
        <v>453977.64416375977</v>
      </c>
      <c r="H81" s="189">
        <f t="shared" si="13"/>
        <v>564826.54578401765</v>
      </c>
      <c r="I81" s="189">
        <f t="shared" si="13"/>
        <v>499134.52237346984</v>
      </c>
      <c r="J81" s="189">
        <f t="shared" si="13"/>
        <v>177776.97099408007</v>
      </c>
      <c r="K81" s="189">
        <f t="shared" si="13"/>
        <v>201179.67326829419</v>
      </c>
      <c r="L81" s="189">
        <f t="shared" si="13"/>
        <v>325886.98424255993</v>
      </c>
      <c r="M81" s="189">
        <f t="shared" si="13"/>
        <v>292240.25756963994</v>
      </c>
      <c r="N81" s="189">
        <f t="shared" si="13"/>
        <v>949540.4253297355</v>
      </c>
      <c r="O81" s="73">
        <f t="shared" si="12"/>
        <v>5551973.7124448875</v>
      </c>
    </row>
    <row r="82" spans="1:15" ht="21.75" thickBot="1" x14ac:dyDescent="0.4">
      <c r="A82" s="76"/>
    </row>
    <row r="83" spans="1:15" ht="21.75" thickBot="1" x14ac:dyDescent="0.4">
      <c r="A83" s="76"/>
      <c r="B83" s="184" t="s">
        <v>36</v>
      </c>
      <c r="C83" s="185">
        <f>C$3</f>
        <v>44197</v>
      </c>
      <c r="D83" s="185">
        <f t="shared" ref="D83:N83" si="14">D$3</f>
        <v>44228</v>
      </c>
      <c r="E83" s="185">
        <f t="shared" si="14"/>
        <v>44256</v>
      </c>
      <c r="F83" s="185">
        <f t="shared" si="14"/>
        <v>44287</v>
      </c>
      <c r="G83" s="185">
        <f t="shared" si="14"/>
        <v>44317</v>
      </c>
      <c r="H83" s="185">
        <f t="shared" si="14"/>
        <v>44348</v>
      </c>
      <c r="I83" s="185">
        <f t="shared" si="14"/>
        <v>44378</v>
      </c>
      <c r="J83" s="185">
        <f t="shared" si="14"/>
        <v>44409</v>
      </c>
      <c r="K83" s="185">
        <f t="shared" si="14"/>
        <v>44440</v>
      </c>
      <c r="L83" s="185">
        <f t="shared" si="14"/>
        <v>44470</v>
      </c>
      <c r="M83" s="185">
        <f t="shared" si="14"/>
        <v>44501</v>
      </c>
      <c r="N83" s="185" t="str">
        <f t="shared" si="14"/>
        <v>Dec-21 +</v>
      </c>
      <c r="O83" s="186" t="s">
        <v>34</v>
      </c>
    </row>
    <row r="84" spans="1:15" ht="15" customHeight="1" x14ac:dyDescent="0.25">
      <c r="A84" s="533" t="s">
        <v>67</v>
      </c>
      <c r="B84" s="11" t="s">
        <v>64</v>
      </c>
      <c r="C84" s="3">
        <f>SUM('BIZ kWh ENTRY'!C84,'BIZ kWh ENTRY'!S84,'BIZ kWh ENTRY'!AI84,'BIZ kWh ENTRY'!AY84)</f>
        <v>0</v>
      </c>
      <c r="D84" s="3">
        <f>SUM('BIZ kWh ENTRY'!D84,'BIZ kWh ENTRY'!T84,'BIZ kWh ENTRY'!AJ84,'BIZ kWh ENTRY'!AZ84)</f>
        <v>3748.780289662659</v>
      </c>
      <c r="E84" s="3">
        <f>SUM('BIZ kWh ENTRY'!E84,'BIZ kWh ENTRY'!U84,'BIZ kWh ENTRY'!AK84,'BIZ kWh ENTRY'!BA84)</f>
        <v>0</v>
      </c>
      <c r="F84" s="3">
        <f>SUM('BIZ kWh ENTRY'!F84,'BIZ kWh ENTRY'!V84,'BIZ kWh ENTRY'!AL84,'BIZ kWh ENTRY'!BB84)</f>
        <v>0</v>
      </c>
      <c r="G84" s="3">
        <f>SUM('BIZ kWh ENTRY'!G84,'BIZ kWh ENTRY'!W84,'BIZ kWh ENTRY'!AM84,'BIZ kWh ENTRY'!BC84)</f>
        <v>0</v>
      </c>
      <c r="H84" s="3">
        <f>SUM('BIZ kWh ENTRY'!H84,'BIZ kWh ENTRY'!X84,'BIZ kWh ENTRY'!AN84,'BIZ kWh ENTRY'!BD84)</f>
        <v>0</v>
      </c>
      <c r="I84" s="3">
        <f>SUM('BIZ kWh ENTRY'!I84,'BIZ kWh ENTRY'!Y84,'BIZ kWh ENTRY'!AO84,'BIZ kWh ENTRY'!BE84)</f>
        <v>0</v>
      </c>
      <c r="J84" s="3">
        <f>SUM('BIZ kWh ENTRY'!J84,'BIZ kWh ENTRY'!Z84,'BIZ kWh ENTRY'!AP84,'BIZ kWh ENTRY'!BF84)</f>
        <v>0</v>
      </c>
      <c r="K84" s="3">
        <f>SUM('BIZ kWh ENTRY'!K84,'BIZ kWh ENTRY'!AA84,'BIZ kWh ENTRY'!AQ84,'BIZ kWh ENTRY'!BG84)</f>
        <v>0</v>
      </c>
      <c r="L84" s="3">
        <f>SUM('BIZ kWh ENTRY'!L84,'BIZ kWh ENTRY'!AB84,'BIZ kWh ENTRY'!AR84,'BIZ kWh ENTRY'!BH84)</f>
        <v>1874.7941953044553</v>
      </c>
      <c r="M84" s="3">
        <f>SUM('BIZ kWh ENTRY'!M84,'BIZ kWh ENTRY'!AC84,'BIZ kWh ENTRY'!AS84,'BIZ kWh ENTRY'!BI84)</f>
        <v>0</v>
      </c>
      <c r="N84" s="3">
        <f>SUM('BIZ kWh ENTRY'!N84,'BIZ kWh ENTRY'!AD84,'BIZ kWh ENTRY'!AT84,'BIZ kWh ENTRY'!BJ84)</f>
        <v>119639.34509259682</v>
      </c>
      <c r="O84" s="70">
        <f t="shared" ref="O84:O97" si="15">SUM(C84:N84)</f>
        <v>125262.91957756394</v>
      </c>
    </row>
    <row r="85" spans="1:15" x14ac:dyDescent="0.25">
      <c r="A85" s="534"/>
      <c r="B85" s="12" t="s">
        <v>63</v>
      </c>
      <c r="C85" s="3">
        <f>SUM('BIZ kWh ENTRY'!C85,'BIZ kWh ENTRY'!S85,'BIZ kWh ENTRY'!AI85,'BIZ kWh ENTRY'!AY85)</f>
        <v>0</v>
      </c>
      <c r="D85" s="3">
        <f>SUM('BIZ kWh ENTRY'!D85,'BIZ kWh ENTRY'!T85,'BIZ kWh ENTRY'!AJ85,'BIZ kWh ENTRY'!AZ85)</f>
        <v>0</v>
      </c>
      <c r="E85" s="3">
        <f>SUM('BIZ kWh ENTRY'!E85,'BIZ kWh ENTRY'!U85,'BIZ kWh ENTRY'!AK85,'BIZ kWh ENTRY'!BA85)</f>
        <v>0</v>
      </c>
      <c r="F85" s="3">
        <f>SUM('BIZ kWh ENTRY'!F85,'BIZ kWh ENTRY'!V85,'BIZ kWh ENTRY'!AL85,'BIZ kWh ENTRY'!BB85)</f>
        <v>0</v>
      </c>
      <c r="G85" s="3">
        <f>SUM('BIZ kWh ENTRY'!G85,'BIZ kWh ENTRY'!W85,'BIZ kWh ENTRY'!AM85,'BIZ kWh ENTRY'!BC85)</f>
        <v>0</v>
      </c>
      <c r="H85" s="3">
        <f>SUM('BIZ kWh ENTRY'!H85,'BIZ kWh ENTRY'!X85,'BIZ kWh ENTRY'!AN85,'BIZ kWh ENTRY'!BD85)</f>
        <v>0</v>
      </c>
      <c r="I85" s="3">
        <f>SUM('BIZ kWh ENTRY'!I85,'BIZ kWh ENTRY'!Y85,'BIZ kWh ENTRY'!AO85,'BIZ kWh ENTRY'!BE85)</f>
        <v>0</v>
      </c>
      <c r="J85" s="3">
        <f>SUM('BIZ kWh ENTRY'!J85,'BIZ kWh ENTRY'!Z85,'BIZ kWh ENTRY'!AP85,'BIZ kWh ENTRY'!BF85)</f>
        <v>0</v>
      </c>
      <c r="K85" s="3">
        <f>SUM('BIZ kWh ENTRY'!K85,'BIZ kWh ENTRY'!AA85,'BIZ kWh ENTRY'!AQ85,'BIZ kWh ENTRY'!BG85)</f>
        <v>0</v>
      </c>
      <c r="L85" s="3">
        <f>SUM('BIZ kWh ENTRY'!L85,'BIZ kWh ENTRY'!AB85,'BIZ kWh ENTRY'!AR85,'BIZ kWh ENTRY'!BH85)</f>
        <v>0</v>
      </c>
      <c r="M85" s="3">
        <f>SUM('BIZ kWh ENTRY'!M85,'BIZ kWh ENTRY'!AC85,'BIZ kWh ENTRY'!AS85,'BIZ kWh ENTRY'!BI85)</f>
        <v>0</v>
      </c>
      <c r="N85" s="3">
        <f>SUM('BIZ kWh ENTRY'!N85,'BIZ kWh ENTRY'!AD85,'BIZ kWh ENTRY'!AT85,'BIZ kWh ENTRY'!BJ85)</f>
        <v>0</v>
      </c>
      <c r="O85" s="70">
        <f t="shared" si="15"/>
        <v>0</v>
      </c>
    </row>
    <row r="86" spans="1:15" x14ac:dyDescent="0.25">
      <c r="A86" s="534"/>
      <c r="B86" s="11" t="s">
        <v>62</v>
      </c>
      <c r="C86" s="3">
        <f>SUM('BIZ kWh ENTRY'!C86,'BIZ kWh ENTRY'!S86,'BIZ kWh ENTRY'!AI86,'BIZ kWh ENTRY'!AY86)</f>
        <v>0</v>
      </c>
      <c r="D86" s="3">
        <f>SUM('BIZ kWh ENTRY'!D86,'BIZ kWh ENTRY'!T86,'BIZ kWh ENTRY'!AJ86,'BIZ kWh ENTRY'!AZ86)</f>
        <v>0</v>
      </c>
      <c r="E86" s="3">
        <f>SUM('BIZ kWh ENTRY'!E86,'BIZ kWh ENTRY'!U86,'BIZ kWh ENTRY'!AK86,'BIZ kWh ENTRY'!BA86)</f>
        <v>0</v>
      </c>
      <c r="F86" s="3">
        <f>SUM('BIZ kWh ENTRY'!F86,'BIZ kWh ENTRY'!V86,'BIZ kWh ENTRY'!AL86,'BIZ kWh ENTRY'!BB86)</f>
        <v>0</v>
      </c>
      <c r="G86" s="3">
        <f>SUM('BIZ kWh ENTRY'!G86,'BIZ kWh ENTRY'!W86,'BIZ kWh ENTRY'!AM86,'BIZ kWh ENTRY'!BC86)</f>
        <v>0</v>
      </c>
      <c r="H86" s="3">
        <f>SUM('BIZ kWh ENTRY'!H86,'BIZ kWh ENTRY'!X86,'BIZ kWh ENTRY'!AN86,'BIZ kWh ENTRY'!BD86)</f>
        <v>6783.1993428386204</v>
      </c>
      <c r="I86" s="3">
        <f>SUM('BIZ kWh ENTRY'!I86,'BIZ kWh ENTRY'!Y86,'BIZ kWh ENTRY'!AO86,'BIZ kWh ENTRY'!BE86)</f>
        <v>0</v>
      </c>
      <c r="J86" s="3">
        <f>SUM('BIZ kWh ENTRY'!J86,'BIZ kWh ENTRY'!Z86,'BIZ kWh ENTRY'!AP86,'BIZ kWh ENTRY'!BF86)</f>
        <v>0</v>
      </c>
      <c r="K86" s="3">
        <f>SUM('BIZ kWh ENTRY'!K86,'BIZ kWh ENTRY'!AA86,'BIZ kWh ENTRY'!AQ86,'BIZ kWh ENTRY'!BG86)</f>
        <v>0</v>
      </c>
      <c r="L86" s="3">
        <f>SUM('BIZ kWh ENTRY'!L86,'BIZ kWh ENTRY'!AB86,'BIZ kWh ENTRY'!AR86,'BIZ kWh ENTRY'!BH86)</f>
        <v>0</v>
      </c>
      <c r="M86" s="3">
        <f>SUM('BIZ kWh ENTRY'!M86,'BIZ kWh ENTRY'!AC86,'BIZ kWh ENTRY'!AS86,'BIZ kWh ENTRY'!BI86)</f>
        <v>0</v>
      </c>
      <c r="N86" s="3">
        <f>SUM('BIZ kWh ENTRY'!N86,'BIZ kWh ENTRY'!AD86,'BIZ kWh ENTRY'!AT86,'BIZ kWh ENTRY'!BJ86)</f>
        <v>0</v>
      </c>
      <c r="O86" s="70">
        <f t="shared" si="15"/>
        <v>6783.1993428386204</v>
      </c>
    </row>
    <row r="87" spans="1:15" x14ac:dyDescent="0.25">
      <c r="A87" s="534"/>
      <c r="B87" s="11" t="s">
        <v>61</v>
      </c>
      <c r="C87" s="3">
        <f>SUM('BIZ kWh ENTRY'!C87,'BIZ kWh ENTRY'!S87,'BIZ kWh ENTRY'!AI87,'BIZ kWh ENTRY'!AY87)</f>
        <v>0</v>
      </c>
      <c r="D87" s="3">
        <f>SUM('BIZ kWh ENTRY'!D87,'BIZ kWh ENTRY'!T87,'BIZ kWh ENTRY'!AJ87,'BIZ kWh ENTRY'!AZ87)</f>
        <v>100084.62651023935</v>
      </c>
      <c r="E87" s="3">
        <f>SUM('BIZ kWh ENTRY'!E87,'BIZ kWh ENTRY'!U87,'BIZ kWh ENTRY'!AK87,'BIZ kWh ENTRY'!BA87)</f>
        <v>157658.02759838174</v>
      </c>
      <c r="F87" s="3">
        <f>SUM('BIZ kWh ENTRY'!F87,'BIZ kWh ENTRY'!V87,'BIZ kWh ENTRY'!AL87,'BIZ kWh ENTRY'!BB87)</f>
        <v>783387.527629763</v>
      </c>
      <c r="G87" s="3">
        <f>SUM('BIZ kWh ENTRY'!G87,'BIZ kWh ENTRY'!W87,'BIZ kWh ENTRY'!AM87,'BIZ kWh ENTRY'!BC87)</f>
        <v>452219.61456097092</v>
      </c>
      <c r="H87" s="3">
        <f>SUM('BIZ kWh ENTRY'!H87,'BIZ kWh ENTRY'!X87,'BIZ kWh ENTRY'!AN87,'BIZ kWh ENTRY'!BD87)</f>
        <v>460754.25686409726</v>
      </c>
      <c r="I87" s="3">
        <f>SUM('BIZ kWh ENTRY'!I87,'BIZ kWh ENTRY'!Y87,'BIZ kWh ENTRY'!AO87,'BIZ kWh ENTRY'!BE87)</f>
        <v>888363.37485494651</v>
      </c>
      <c r="J87" s="3">
        <f>SUM('BIZ kWh ENTRY'!J87,'BIZ kWh ENTRY'!Z87,'BIZ kWh ENTRY'!AP87,'BIZ kWh ENTRY'!BF87)</f>
        <v>356554.17116498377</v>
      </c>
      <c r="K87" s="3">
        <f>SUM('BIZ kWh ENTRY'!K87,'BIZ kWh ENTRY'!AA87,'BIZ kWh ENTRY'!AQ87,'BIZ kWh ENTRY'!BG87)</f>
        <v>264819.42156993237</v>
      </c>
      <c r="L87" s="3">
        <f>SUM('BIZ kWh ENTRY'!L87,'BIZ kWh ENTRY'!AB87,'BIZ kWh ENTRY'!AR87,'BIZ kWh ENTRY'!BH87)</f>
        <v>381238.06768373819</v>
      </c>
      <c r="M87" s="3">
        <f>SUM('BIZ kWh ENTRY'!M87,'BIZ kWh ENTRY'!AC87,'BIZ kWh ENTRY'!AS87,'BIZ kWh ENTRY'!BI87)</f>
        <v>748307.41424858524</v>
      </c>
      <c r="N87" s="3">
        <f>SUM('BIZ kWh ENTRY'!N87,'BIZ kWh ENTRY'!AD87,'BIZ kWh ENTRY'!AT87,'BIZ kWh ENTRY'!BJ87)</f>
        <v>1855994.8976845276</v>
      </c>
      <c r="O87" s="70">
        <f t="shared" si="15"/>
        <v>6449381.4003701657</v>
      </c>
    </row>
    <row r="88" spans="1:15" x14ac:dyDescent="0.25">
      <c r="A88" s="534"/>
      <c r="B88" s="12" t="s">
        <v>60</v>
      </c>
      <c r="C88" s="3">
        <f>SUM('BIZ kWh ENTRY'!C88,'BIZ kWh ENTRY'!S88,'BIZ kWh ENTRY'!AI88,'BIZ kWh ENTRY'!AY88)</f>
        <v>0</v>
      </c>
      <c r="D88" s="3">
        <f>SUM('BIZ kWh ENTRY'!D88,'BIZ kWh ENTRY'!T88,'BIZ kWh ENTRY'!AJ88,'BIZ kWh ENTRY'!AZ88)</f>
        <v>0</v>
      </c>
      <c r="E88" s="3">
        <f>SUM('BIZ kWh ENTRY'!E88,'BIZ kWh ENTRY'!U88,'BIZ kWh ENTRY'!AK88,'BIZ kWh ENTRY'!BA88)</f>
        <v>0</v>
      </c>
      <c r="F88" s="3">
        <f>SUM('BIZ kWh ENTRY'!F88,'BIZ kWh ENTRY'!V88,'BIZ kWh ENTRY'!AL88,'BIZ kWh ENTRY'!BB88)</f>
        <v>0</v>
      </c>
      <c r="G88" s="3">
        <f>SUM('BIZ kWh ENTRY'!G88,'BIZ kWh ENTRY'!W88,'BIZ kWh ENTRY'!AM88,'BIZ kWh ENTRY'!BC88)</f>
        <v>0</v>
      </c>
      <c r="H88" s="3">
        <f>SUM('BIZ kWh ENTRY'!H88,'BIZ kWh ENTRY'!X88,'BIZ kWh ENTRY'!AN88,'BIZ kWh ENTRY'!BD88)</f>
        <v>0</v>
      </c>
      <c r="I88" s="3">
        <f>SUM('BIZ kWh ENTRY'!I88,'BIZ kWh ENTRY'!Y88,'BIZ kWh ENTRY'!AO88,'BIZ kWh ENTRY'!BE88)</f>
        <v>0</v>
      </c>
      <c r="J88" s="3">
        <f>SUM('BIZ kWh ENTRY'!J88,'BIZ kWh ENTRY'!Z88,'BIZ kWh ENTRY'!AP88,'BIZ kWh ENTRY'!BF88)</f>
        <v>0</v>
      </c>
      <c r="K88" s="3">
        <f>SUM('BIZ kWh ENTRY'!K88,'BIZ kWh ENTRY'!AA88,'BIZ kWh ENTRY'!AQ88,'BIZ kWh ENTRY'!BG88)</f>
        <v>0</v>
      </c>
      <c r="L88" s="3">
        <f>SUM('BIZ kWh ENTRY'!L88,'BIZ kWh ENTRY'!AB88,'BIZ kWh ENTRY'!AR88,'BIZ kWh ENTRY'!BH88)</f>
        <v>0</v>
      </c>
      <c r="M88" s="3">
        <f>SUM('BIZ kWh ENTRY'!M88,'BIZ kWh ENTRY'!AC88,'BIZ kWh ENTRY'!AS88,'BIZ kWh ENTRY'!BI88)</f>
        <v>0</v>
      </c>
      <c r="N88" s="3">
        <f>SUM('BIZ kWh ENTRY'!N88,'BIZ kWh ENTRY'!AD88,'BIZ kWh ENTRY'!AT88,'BIZ kWh ENTRY'!BJ88)</f>
        <v>0</v>
      </c>
      <c r="O88" s="70">
        <f t="shared" si="15"/>
        <v>0</v>
      </c>
    </row>
    <row r="89" spans="1:15" x14ac:dyDescent="0.25">
      <c r="A89" s="534"/>
      <c r="B89" s="11" t="s">
        <v>59</v>
      </c>
      <c r="C89" s="3">
        <f>SUM('BIZ kWh ENTRY'!C89,'BIZ kWh ENTRY'!S89,'BIZ kWh ENTRY'!AI89,'BIZ kWh ENTRY'!AY89)</f>
        <v>0</v>
      </c>
      <c r="D89" s="3">
        <f>SUM('BIZ kWh ENTRY'!D89,'BIZ kWh ENTRY'!T89,'BIZ kWh ENTRY'!AJ89,'BIZ kWh ENTRY'!AZ89)</f>
        <v>0</v>
      </c>
      <c r="E89" s="3">
        <f>SUM('BIZ kWh ENTRY'!E89,'BIZ kWh ENTRY'!U89,'BIZ kWh ENTRY'!AK89,'BIZ kWh ENTRY'!BA89)</f>
        <v>0</v>
      </c>
      <c r="F89" s="3">
        <f>SUM('BIZ kWh ENTRY'!F89,'BIZ kWh ENTRY'!V89,'BIZ kWh ENTRY'!AL89,'BIZ kWh ENTRY'!BB89)</f>
        <v>0</v>
      </c>
      <c r="G89" s="3">
        <f>SUM('BIZ kWh ENTRY'!G89,'BIZ kWh ENTRY'!W89,'BIZ kWh ENTRY'!AM89,'BIZ kWh ENTRY'!BC89)</f>
        <v>0</v>
      </c>
      <c r="H89" s="3">
        <f>SUM('BIZ kWh ENTRY'!H89,'BIZ kWh ENTRY'!X89,'BIZ kWh ENTRY'!AN89,'BIZ kWh ENTRY'!BD89)</f>
        <v>0</v>
      </c>
      <c r="I89" s="3">
        <f>SUM('BIZ kWh ENTRY'!I89,'BIZ kWh ENTRY'!Y89,'BIZ kWh ENTRY'!AO89,'BIZ kWh ENTRY'!BE89)</f>
        <v>0</v>
      </c>
      <c r="J89" s="3">
        <f>SUM('BIZ kWh ENTRY'!J89,'BIZ kWh ENTRY'!Z89,'BIZ kWh ENTRY'!AP89,'BIZ kWh ENTRY'!BF89)</f>
        <v>0</v>
      </c>
      <c r="K89" s="3">
        <f>SUM('BIZ kWh ENTRY'!K89,'BIZ kWh ENTRY'!AA89,'BIZ kWh ENTRY'!AQ89,'BIZ kWh ENTRY'!BG89)</f>
        <v>0</v>
      </c>
      <c r="L89" s="3">
        <f>SUM('BIZ kWh ENTRY'!L89,'BIZ kWh ENTRY'!AB89,'BIZ kWh ENTRY'!AR89,'BIZ kWh ENTRY'!BH89)</f>
        <v>0</v>
      </c>
      <c r="M89" s="3">
        <f>SUM('BIZ kWh ENTRY'!M89,'BIZ kWh ENTRY'!AC89,'BIZ kWh ENTRY'!AS89,'BIZ kWh ENTRY'!BI89)</f>
        <v>0</v>
      </c>
      <c r="N89" s="3">
        <f>SUM('BIZ kWh ENTRY'!N89,'BIZ kWh ENTRY'!AD89,'BIZ kWh ENTRY'!AT89,'BIZ kWh ENTRY'!BJ89)</f>
        <v>0</v>
      </c>
      <c r="O89" s="70">
        <f t="shared" si="15"/>
        <v>0</v>
      </c>
    </row>
    <row r="90" spans="1:15" x14ac:dyDescent="0.25">
      <c r="A90" s="534"/>
      <c r="B90" s="11" t="s">
        <v>58</v>
      </c>
      <c r="C90" s="3">
        <f>SUM('BIZ kWh ENTRY'!C90,'BIZ kWh ENTRY'!S90,'BIZ kWh ENTRY'!AI90,'BIZ kWh ENTRY'!AY90)</f>
        <v>0</v>
      </c>
      <c r="D90" s="3">
        <f>SUM('BIZ kWh ENTRY'!D90,'BIZ kWh ENTRY'!T90,'BIZ kWh ENTRY'!AJ90,'BIZ kWh ENTRY'!AZ90)</f>
        <v>0</v>
      </c>
      <c r="E90" s="3">
        <f>SUM('BIZ kWh ENTRY'!E90,'BIZ kWh ENTRY'!U90,'BIZ kWh ENTRY'!AK90,'BIZ kWh ENTRY'!BA90)</f>
        <v>645.41334142859773</v>
      </c>
      <c r="F90" s="3">
        <f>SUM('BIZ kWh ENTRY'!F90,'BIZ kWh ENTRY'!V90,'BIZ kWh ENTRY'!AL90,'BIZ kWh ENTRY'!BB90)</f>
        <v>127342.58329657382</v>
      </c>
      <c r="G90" s="3">
        <f>SUM('BIZ kWh ENTRY'!G90,'BIZ kWh ENTRY'!W90,'BIZ kWh ENTRY'!AM90,'BIZ kWh ENTRY'!BC90)</f>
        <v>50649.761105876023</v>
      </c>
      <c r="H90" s="3">
        <f>SUM('BIZ kWh ENTRY'!H90,'BIZ kWh ENTRY'!X90,'BIZ kWh ENTRY'!AN90,'BIZ kWh ENTRY'!BD90)</f>
        <v>275075.16611686832</v>
      </c>
      <c r="I90" s="3">
        <f>SUM('BIZ kWh ENTRY'!I90,'BIZ kWh ENTRY'!Y90,'BIZ kWh ENTRY'!AO90,'BIZ kWh ENTRY'!BE90)</f>
        <v>609182.87368005002</v>
      </c>
      <c r="J90" s="3">
        <f>SUM('BIZ kWh ENTRY'!J90,'BIZ kWh ENTRY'!Z90,'BIZ kWh ENTRY'!AP90,'BIZ kWh ENTRY'!BF90)</f>
        <v>361928.81912782148</v>
      </c>
      <c r="K90" s="3">
        <f>SUM('BIZ kWh ENTRY'!K90,'BIZ kWh ENTRY'!AA90,'BIZ kWh ENTRY'!AQ90,'BIZ kWh ENTRY'!BG90)</f>
        <v>172443.0551825196</v>
      </c>
      <c r="L90" s="3">
        <f>SUM('BIZ kWh ENTRY'!L90,'BIZ kWh ENTRY'!AB90,'BIZ kWh ENTRY'!AR90,'BIZ kWh ENTRY'!BH90)</f>
        <v>108363.63450950582</v>
      </c>
      <c r="M90" s="3">
        <f>SUM('BIZ kWh ENTRY'!M90,'BIZ kWh ENTRY'!AC90,'BIZ kWh ENTRY'!AS90,'BIZ kWh ENTRY'!BI90)</f>
        <v>189945.14638243633</v>
      </c>
      <c r="N90" s="3">
        <f>SUM('BIZ kWh ENTRY'!N90,'BIZ kWh ENTRY'!AD90,'BIZ kWh ENTRY'!AT90,'BIZ kWh ENTRY'!BJ90)</f>
        <v>388145.25595337996</v>
      </c>
      <c r="O90" s="70">
        <f t="shared" si="15"/>
        <v>2283721.7086964604</v>
      </c>
    </row>
    <row r="91" spans="1:15" x14ac:dyDescent="0.25">
      <c r="A91" s="534"/>
      <c r="B91" s="11" t="s">
        <v>57</v>
      </c>
      <c r="C91" s="3">
        <f>SUM('BIZ kWh ENTRY'!C91,'BIZ kWh ENTRY'!S91,'BIZ kWh ENTRY'!AI91,'BIZ kWh ENTRY'!AY91)</f>
        <v>0</v>
      </c>
      <c r="D91" s="3">
        <f>SUM('BIZ kWh ENTRY'!D91,'BIZ kWh ENTRY'!T91,'BIZ kWh ENTRY'!AJ91,'BIZ kWh ENTRY'!AZ91)</f>
        <v>3351905.1656029345</v>
      </c>
      <c r="E91" s="3">
        <f>SUM('BIZ kWh ENTRY'!E91,'BIZ kWh ENTRY'!U91,'BIZ kWh ENTRY'!AK91,'BIZ kWh ENTRY'!BA91)</f>
        <v>4840760.2424685564</v>
      </c>
      <c r="F91" s="3">
        <f>SUM('BIZ kWh ENTRY'!F91,'BIZ kWh ENTRY'!V91,'BIZ kWh ENTRY'!AL91,'BIZ kWh ENTRY'!BB91)</f>
        <v>3803145.2861031727</v>
      </c>
      <c r="G91" s="3">
        <f>SUM('BIZ kWh ENTRY'!G91,'BIZ kWh ENTRY'!W91,'BIZ kWh ENTRY'!AM91,'BIZ kWh ENTRY'!BC91)</f>
        <v>3819182.6737475768</v>
      </c>
      <c r="H91" s="3">
        <f>SUM('BIZ kWh ENTRY'!H91,'BIZ kWh ENTRY'!X91,'BIZ kWh ENTRY'!AN91,'BIZ kWh ENTRY'!BD91)</f>
        <v>3863494.5724853468</v>
      </c>
      <c r="I91" s="3">
        <f>SUM('BIZ kWh ENTRY'!I91,'BIZ kWh ENTRY'!Y91,'BIZ kWh ENTRY'!AO91,'BIZ kWh ENTRY'!BE91)</f>
        <v>6324163.1303993277</v>
      </c>
      <c r="J91" s="3">
        <f>SUM('BIZ kWh ENTRY'!J91,'BIZ kWh ENTRY'!Z91,'BIZ kWh ENTRY'!AP91,'BIZ kWh ENTRY'!BF91)</f>
        <v>5724279.9402285088</v>
      </c>
      <c r="K91" s="3">
        <f>SUM('BIZ kWh ENTRY'!K91,'BIZ kWh ENTRY'!AA91,'BIZ kWh ENTRY'!AQ91,'BIZ kWh ENTRY'!BG91)</f>
        <v>3990013.6278645732</v>
      </c>
      <c r="L91" s="3">
        <f>SUM('BIZ kWh ENTRY'!L91,'BIZ kWh ENTRY'!AB91,'BIZ kWh ENTRY'!AR91,'BIZ kWh ENTRY'!BH91)</f>
        <v>5500548.7645585621</v>
      </c>
      <c r="M91" s="3">
        <f>SUM('BIZ kWh ENTRY'!M91,'BIZ kWh ENTRY'!AC91,'BIZ kWh ENTRY'!AS91,'BIZ kWh ENTRY'!BI91)</f>
        <v>4646876.9418448862</v>
      </c>
      <c r="N91" s="3">
        <f>SUM('BIZ kWh ENTRY'!N91,'BIZ kWh ENTRY'!AD91,'BIZ kWh ENTRY'!AT91,'BIZ kWh ENTRY'!BJ91)</f>
        <v>27259237.952687841</v>
      </c>
      <c r="O91" s="70">
        <f t="shared" si="15"/>
        <v>73123608.297991291</v>
      </c>
    </row>
    <row r="92" spans="1:15" x14ac:dyDescent="0.25">
      <c r="A92" s="534"/>
      <c r="B92" s="11" t="s">
        <v>56</v>
      </c>
      <c r="C92" s="3">
        <f>SUM('BIZ kWh ENTRY'!C92,'BIZ kWh ENTRY'!S92,'BIZ kWh ENTRY'!AI92,'BIZ kWh ENTRY'!AY92)</f>
        <v>0</v>
      </c>
      <c r="D92" s="3">
        <f>SUM('BIZ kWh ENTRY'!D92,'BIZ kWh ENTRY'!T92,'BIZ kWh ENTRY'!AJ92,'BIZ kWh ENTRY'!AZ92)</f>
        <v>0</v>
      </c>
      <c r="E92" s="3">
        <f>SUM('BIZ kWh ENTRY'!E92,'BIZ kWh ENTRY'!U92,'BIZ kWh ENTRY'!AK92,'BIZ kWh ENTRY'!BA92)</f>
        <v>0</v>
      </c>
      <c r="F92" s="3">
        <f>SUM('BIZ kWh ENTRY'!F92,'BIZ kWh ENTRY'!V92,'BIZ kWh ENTRY'!AL92,'BIZ kWh ENTRY'!BB92)</f>
        <v>0</v>
      </c>
      <c r="G92" s="3">
        <f>SUM('BIZ kWh ENTRY'!G92,'BIZ kWh ENTRY'!W92,'BIZ kWh ENTRY'!AM92,'BIZ kWh ENTRY'!BC92)</f>
        <v>0</v>
      </c>
      <c r="H92" s="3">
        <f>SUM('BIZ kWh ENTRY'!H92,'BIZ kWh ENTRY'!X92,'BIZ kWh ENTRY'!AN92,'BIZ kWh ENTRY'!BD92)</f>
        <v>2277.2284665379116</v>
      </c>
      <c r="I92" s="3">
        <f>SUM('BIZ kWh ENTRY'!I92,'BIZ kWh ENTRY'!Y92,'BIZ kWh ENTRY'!AO92,'BIZ kWh ENTRY'!BE92)</f>
        <v>34158.426998068673</v>
      </c>
      <c r="J92" s="3">
        <f>SUM('BIZ kWh ENTRY'!J92,'BIZ kWh ENTRY'!Z92,'BIZ kWh ENTRY'!AP92,'BIZ kWh ENTRY'!BF92)</f>
        <v>0</v>
      </c>
      <c r="K92" s="3">
        <f>SUM('BIZ kWh ENTRY'!K92,'BIZ kWh ENTRY'!AA92,'BIZ kWh ENTRY'!AQ92,'BIZ kWh ENTRY'!BG92)</f>
        <v>0</v>
      </c>
      <c r="L92" s="3">
        <f>SUM('BIZ kWh ENTRY'!L92,'BIZ kWh ENTRY'!AB92,'BIZ kWh ENTRY'!AR92,'BIZ kWh ENTRY'!BH92)</f>
        <v>0</v>
      </c>
      <c r="M92" s="3">
        <f>SUM('BIZ kWh ENTRY'!M92,'BIZ kWh ENTRY'!AC92,'BIZ kWh ENTRY'!AS92,'BIZ kWh ENTRY'!BI92)</f>
        <v>59207.940129985705</v>
      </c>
      <c r="N92" s="3">
        <f>SUM('BIZ kWh ENTRY'!N92,'BIZ kWh ENTRY'!AD92,'BIZ kWh ENTRY'!AT92,'BIZ kWh ENTRY'!BJ92)</f>
        <v>74009.925162482119</v>
      </c>
      <c r="O92" s="70">
        <f t="shared" si="15"/>
        <v>169653.52075707441</v>
      </c>
    </row>
    <row r="93" spans="1:15" x14ac:dyDescent="0.25">
      <c r="A93" s="534"/>
      <c r="B93" s="11" t="s">
        <v>55</v>
      </c>
      <c r="C93" s="3">
        <f>SUM('BIZ kWh ENTRY'!C93,'BIZ kWh ENTRY'!S93,'BIZ kWh ENTRY'!AI93,'BIZ kWh ENTRY'!AY93)</f>
        <v>0</v>
      </c>
      <c r="D93" s="3">
        <f>SUM('BIZ kWh ENTRY'!D93,'BIZ kWh ENTRY'!T93,'BIZ kWh ENTRY'!AJ93,'BIZ kWh ENTRY'!AZ93)</f>
        <v>0</v>
      </c>
      <c r="E93" s="3">
        <f>SUM('BIZ kWh ENTRY'!E93,'BIZ kWh ENTRY'!U93,'BIZ kWh ENTRY'!AK93,'BIZ kWh ENTRY'!BA93)</f>
        <v>0</v>
      </c>
      <c r="F93" s="3">
        <f>SUM('BIZ kWh ENTRY'!F93,'BIZ kWh ENTRY'!V93,'BIZ kWh ENTRY'!AL93,'BIZ kWh ENTRY'!BB93)</f>
        <v>0</v>
      </c>
      <c r="G93" s="3">
        <f>SUM('BIZ kWh ENTRY'!G93,'BIZ kWh ENTRY'!W93,'BIZ kWh ENTRY'!AM93,'BIZ kWh ENTRY'!BC93)</f>
        <v>0</v>
      </c>
      <c r="H93" s="3">
        <f>SUM('BIZ kWh ENTRY'!H93,'BIZ kWh ENTRY'!X93,'BIZ kWh ENTRY'!AN93,'BIZ kWh ENTRY'!BD93)</f>
        <v>0</v>
      </c>
      <c r="I93" s="3">
        <f>SUM('BIZ kWh ENTRY'!I93,'BIZ kWh ENTRY'!Y93,'BIZ kWh ENTRY'!AO93,'BIZ kWh ENTRY'!BE93)</f>
        <v>112940.1882481684</v>
      </c>
      <c r="J93" s="3">
        <f>SUM('BIZ kWh ENTRY'!J93,'BIZ kWh ENTRY'!Z93,'BIZ kWh ENTRY'!AP93,'BIZ kWh ENTRY'!BF93)</f>
        <v>0</v>
      </c>
      <c r="K93" s="3">
        <f>SUM('BIZ kWh ENTRY'!K93,'BIZ kWh ENTRY'!AA93,'BIZ kWh ENTRY'!AQ93,'BIZ kWh ENTRY'!BG93)</f>
        <v>0</v>
      </c>
      <c r="L93" s="3">
        <f>SUM('BIZ kWh ENTRY'!L93,'BIZ kWh ENTRY'!AB93,'BIZ kWh ENTRY'!AR93,'BIZ kWh ENTRY'!BH93)</f>
        <v>0</v>
      </c>
      <c r="M93" s="3">
        <f>SUM('BIZ kWh ENTRY'!M93,'BIZ kWh ENTRY'!AC93,'BIZ kWh ENTRY'!AS93,'BIZ kWh ENTRY'!BI93)</f>
        <v>0</v>
      </c>
      <c r="N93" s="3">
        <f>SUM('BIZ kWh ENTRY'!N93,'BIZ kWh ENTRY'!AD93,'BIZ kWh ENTRY'!AT93,'BIZ kWh ENTRY'!BJ93)</f>
        <v>0</v>
      </c>
      <c r="O93" s="70">
        <f t="shared" si="15"/>
        <v>112940.1882481684</v>
      </c>
    </row>
    <row r="94" spans="1:15" x14ac:dyDescent="0.25">
      <c r="A94" s="534"/>
      <c r="B94" s="11" t="s">
        <v>54</v>
      </c>
      <c r="C94" s="3">
        <f>SUM('BIZ kWh ENTRY'!C94,'BIZ kWh ENTRY'!S94,'BIZ kWh ENTRY'!AI94,'BIZ kWh ENTRY'!AY94)</f>
        <v>0</v>
      </c>
      <c r="D94" s="3">
        <f>SUM('BIZ kWh ENTRY'!D94,'BIZ kWh ENTRY'!T94,'BIZ kWh ENTRY'!AJ94,'BIZ kWh ENTRY'!AZ94)</f>
        <v>0</v>
      </c>
      <c r="E94" s="3">
        <f>SUM('BIZ kWh ENTRY'!E94,'BIZ kWh ENTRY'!U94,'BIZ kWh ENTRY'!AK94,'BIZ kWh ENTRY'!BA94)</f>
        <v>0</v>
      </c>
      <c r="F94" s="3">
        <f>SUM('BIZ kWh ENTRY'!F94,'BIZ kWh ENTRY'!V94,'BIZ kWh ENTRY'!AL94,'BIZ kWh ENTRY'!BB94)</f>
        <v>0</v>
      </c>
      <c r="G94" s="3">
        <f>SUM('BIZ kWh ENTRY'!G94,'BIZ kWh ENTRY'!W94,'BIZ kWh ENTRY'!AM94,'BIZ kWh ENTRY'!BC94)</f>
        <v>0</v>
      </c>
      <c r="H94" s="3">
        <f>SUM('BIZ kWh ENTRY'!H94,'BIZ kWh ENTRY'!X94,'BIZ kWh ENTRY'!AN94,'BIZ kWh ENTRY'!BD94)</f>
        <v>0</v>
      </c>
      <c r="I94" s="3">
        <f>SUM('BIZ kWh ENTRY'!I94,'BIZ kWh ENTRY'!Y94,'BIZ kWh ENTRY'!AO94,'BIZ kWh ENTRY'!BE94)</f>
        <v>0</v>
      </c>
      <c r="J94" s="3">
        <f>SUM('BIZ kWh ENTRY'!J94,'BIZ kWh ENTRY'!Z94,'BIZ kWh ENTRY'!AP94,'BIZ kWh ENTRY'!BF94)</f>
        <v>0</v>
      </c>
      <c r="K94" s="3">
        <f>SUM('BIZ kWh ENTRY'!K94,'BIZ kWh ENTRY'!AA94,'BIZ kWh ENTRY'!AQ94,'BIZ kWh ENTRY'!BG94)</f>
        <v>0</v>
      </c>
      <c r="L94" s="3">
        <f>SUM('BIZ kWh ENTRY'!L94,'BIZ kWh ENTRY'!AB94,'BIZ kWh ENTRY'!AR94,'BIZ kWh ENTRY'!BH94)</f>
        <v>0</v>
      </c>
      <c r="M94" s="3">
        <f>SUM('BIZ kWh ENTRY'!M94,'BIZ kWh ENTRY'!AC94,'BIZ kWh ENTRY'!AS94,'BIZ kWh ENTRY'!BI94)</f>
        <v>0</v>
      </c>
      <c r="N94" s="3">
        <f>SUM('BIZ kWh ENTRY'!N94,'BIZ kWh ENTRY'!AD94,'BIZ kWh ENTRY'!AT94,'BIZ kWh ENTRY'!BJ94)</f>
        <v>0</v>
      </c>
      <c r="O94" s="70">
        <f t="shared" si="15"/>
        <v>0</v>
      </c>
    </row>
    <row r="95" spans="1:15" x14ac:dyDescent="0.25">
      <c r="A95" s="534"/>
      <c r="B95" s="11" t="s">
        <v>53</v>
      </c>
      <c r="C95" s="3">
        <f>SUM('BIZ kWh ENTRY'!C95,'BIZ kWh ENTRY'!S95,'BIZ kWh ENTRY'!AI95,'BIZ kWh ENTRY'!AY95)</f>
        <v>0</v>
      </c>
      <c r="D95" s="3">
        <f>SUM('BIZ kWh ENTRY'!D95,'BIZ kWh ENTRY'!T95,'BIZ kWh ENTRY'!AJ95,'BIZ kWh ENTRY'!AZ95)</f>
        <v>4254.6514820163611</v>
      </c>
      <c r="E95" s="3">
        <f>SUM('BIZ kWh ENTRY'!E95,'BIZ kWh ENTRY'!U95,'BIZ kWh ENTRY'!AK95,'BIZ kWh ENTRY'!BA95)</f>
        <v>0</v>
      </c>
      <c r="F95" s="3">
        <f>SUM('BIZ kWh ENTRY'!F95,'BIZ kWh ENTRY'!V95,'BIZ kWh ENTRY'!AL95,'BIZ kWh ENTRY'!BB95)</f>
        <v>0</v>
      </c>
      <c r="G95" s="3">
        <f>SUM('BIZ kWh ENTRY'!G95,'BIZ kWh ENTRY'!W95,'BIZ kWh ENTRY'!AM95,'BIZ kWh ENTRY'!BC95)</f>
        <v>0</v>
      </c>
      <c r="H95" s="3">
        <f>SUM('BIZ kWh ENTRY'!H95,'BIZ kWh ENTRY'!X95,'BIZ kWh ENTRY'!AN95,'BIZ kWh ENTRY'!BD95)</f>
        <v>307.07835957572973</v>
      </c>
      <c r="I95" s="3">
        <f>SUM('BIZ kWh ENTRY'!I95,'BIZ kWh ENTRY'!Y95,'BIZ kWh ENTRY'!AO95,'BIZ kWh ENTRY'!BE95)</f>
        <v>31499.77488489986</v>
      </c>
      <c r="J95" s="3">
        <f>SUM('BIZ kWh ENTRY'!J95,'BIZ kWh ENTRY'!Z95,'BIZ kWh ENTRY'!AP95,'BIZ kWh ENTRY'!BF95)</f>
        <v>0</v>
      </c>
      <c r="K95" s="3">
        <f>SUM('BIZ kWh ENTRY'!K95,'BIZ kWh ENTRY'!AA95,'BIZ kWh ENTRY'!AQ95,'BIZ kWh ENTRY'!BG95)</f>
        <v>7990.5021565389889</v>
      </c>
      <c r="L95" s="3">
        <f>SUM('BIZ kWh ENTRY'!L95,'BIZ kWh ENTRY'!AB95,'BIZ kWh ENTRY'!AR95,'BIZ kWh ENTRY'!BH95)</f>
        <v>0</v>
      </c>
      <c r="M95" s="3">
        <f>SUM('BIZ kWh ENTRY'!M95,'BIZ kWh ENTRY'!AC95,'BIZ kWh ENTRY'!AS95,'BIZ kWh ENTRY'!BI95)</f>
        <v>75828.152291548962</v>
      </c>
      <c r="N95" s="3">
        <f>SUM('BIZ kWh ENTRY'!N95,'BIZ kWh ENTRY'!AD95,'BIZ kWh ENTRY'!AT95,'BIZ kWh ENTRY'!BJ95)</f>
        <v>4699.9151034011693</v>
      </c>
      <c r="O95" s="70">
        <f t="shared" si="15"/>
        <v>124580.07427798107</v>
      </c>
    </row>
    <row r="96" spans="1:15" ht="15.75" thickBot="1" x14ac:dyDescent="0.3">
      <c r="A96" s="535"/>
      <c r="B96" s="11" t="s">
        <v>52</v>
      </c>
      <c r="C96" s="3">
        <f>SUM('BIZ kWh ENTRY'!C96,'BIZ kWh ENTRY'!S96,'BIZ kWh ENTRY'!AI96,'BIZ kWh ENTRY'!AY96)</f>
        <v>0</v>
      </c>
      <c r="D96" s="3">
        <f>SUM('BIZ kWh ENTRY'!D96,'BIZ kWh ENTRY'!T96,'BIZ kWh ENTRY'!AJ96,'BIZ kWh ENTRY'!AZ96)</f>
        <v>0</v>
      </c>
      <c r="E96" s="3">
        <f>SUM('BIZ kWh ENTRY'!E96,'BIZ kWh ENTRY'!U96,'BIZ kWh ENTRY'!AK96,'BIZ kWh ENTRY'!BA96)</f>
        <v>0</v>
      </c>
      <c r="F96" s="3">
        <f>SUM('BIZ kWh ENTRY'!F96,'BIZ kWh ENTRY'!V96,'BIZ kWh ENTRY'!AL96,'BIZ kWh ENTRY'!BB96)</f>
        <v>0</v>
      </c>
      <c r="G96" s="3">
        <f>SUM('BIZ kWh ENTRY'!G96,'BIZ kWh ENTRY'!W96,'BIZ kWh ENTRY'!AM96,'BIZ kWh ENTRY'!BC96)</f>
        <v>0</v>
      </c>
      <c r="H96" s="3">
        <f>SUM('BIZ kWh ENTRY'!H96,'BIZ kWh ENTRY'!X96,'BIZ kWh ENTRY'!AN96,'BIZ kWh ENTRY'!BD96)</f>
        <v>0</v>
      </c>
      <c r="I96" s="3">
        <f>SUM('BIZ kWh ENTRY'!I96,'BIZ kWh ENTRY'!Y96,'BIZ kWh ENTRY'!AO96,'BIZ kWh ENTRY'!BE96)</f>
        <v>0</v>
      </c>
      <c r="J96" s="3">
        <f>SUM('BIZ kWh ENTRY'!J96,'BIZ kWh ENTRY'!Z96,'BIZ kWh ENTRY'!AP96,'BIZ kWh ENTRY'!BF96)</f>
        <v>0</v>
      </c>
      <c r="K96" s="3">
        <f>SUM('BIZ kWh ENTRY'!K96,'BIZ kWh ENTRY'!AA96,'BIZ kWh ENTRY'!AQ96,'BIZ kWh ENTRY'!BG96)</f>
        <v>0</v>
      </c>
      <c r="L96" s="3">
        <f>SUM('BIZ kWh ENTRY'!L96,'BIZ kWh ENTRY'!AB96,'BIZ kWh ENTRY'!AR96,'BIZ kWh ENTRY'!BH96)</f>
        <v>0</v>
      </c>
      <c r="M96" s="3">
        <f>SUM('BIZ kWh ENTRY'!M96,'BIZ kWh ENTRY'!AC96,'BIZ kWh ENTRY'!AS96,'BIZ kWh ENTRY'!BI96)</f>
        <v>0</v>
      </c>
      <c r="N96" s="3">
        <f>SUM('BIZ kWh ENTRY'!N96,'BIZ kWh ENTRY'!AD96,'BIZ kWh ENTRY'!AT96,'BIZ kWh ENTRY'!BJ96)</f>
        <v>0</v>
      </c>
      <c r="O96" s="70">
        <f t="shared" si="15"/>
        <v>0</v>
      </c>
    </row>
    <row r="97" spans="1:15" ht="15.75" thickBot="1" x14ac:dyDescent="0.3">
      <c r="A97" s="74"/>
      <c r="B97" s="188" t="s">
        <v>43</v>
      </c>
      <c r="C97" s="189">
        <f t="shared" ref="C97:N97" si="16">SUM(C84:C96)</f>
        <v>0</v>
      </c>
      <c r="D97" s="189">
        <f t="shared" si="16"/>
        <v>3459993.2238848531</v>
      </c>
      <c r="E97" s="189">
        <f t="shared" si="16"/>
        <v>4999063.6834083665</v>
      </c>
      <c r="F97" s="189">
        <f t="shared" si="16"/>
        <v>4713875.3970295098</v>
      </c>
      <c r="G97" s="189">
        <f t="shared" si="16"/>
        <v>4322052.0494144233</v>
      </c>
      <c r="H97" s="189">
        <f t="shared" si="16"/>
        <v>4608691.5016352646</v>
      </c>
      <c r="I97" s="189">
        <f t="shared" si="16"/>
        <v>8000307.7690654611</v>
      </c>
      <c r="J97" s="189">
        <f t="shared" si="16"/>
        <v>6442762.930521314</v>
      </c>
      <c r="K97" s="189">
        <f t="shared" si="16"/>
        <v>4435266.6067735637</v>
      </c>
      <c r="L97" s="189">
        <f t="shared" si="16"/>
        <v>5992025.2609471101</v>
      </c>
      <c r="M97" s="189">
        <f t="shared" si="16"/>
        <v>5720165.5948974434</v>
      </c>
      <c r="N97" s="189">
        <f t="shared" si="16"/>
        <v>29701727.291684229</v>
      </c>
      <c r="O97" s="73">
        <f t="shared" si="15"/>
        <v>82395931.309261531</v>
      </c>
    </row>
    <row r="98" spans="1:15" ht="21.75" thickBot="1" x14ac:dyDescent="0.4">
      <c r="A98" s="76"/>
    </row>
    <row r="99" spans="1:15" ht="21.75" thickBot="1" x14ac:dyDescent="0.4">
      <c r="A99" s="76"/>
      <c r="B99" s="184" t="s">
        <v>36</v>
      </c>
      <c r="C99" s="185">
        <f>C$3</f>
        <v>44197</v>
      </c>
      <c r="D99" s="185">
        <f t="shared" ref="D99:N99" si="17">D$3</f>
        <v>44228</v>
      </c>
      <c r="E99" s="185">
        <f t="shared" si="17"/>
        <v>44256</v>
      </c>
      <c r="F99" s="185">
        <f t="shared" si="17"/>
        <v>44287</v>
      </c>
      <c r="G99" s="185">
        <f t="shared" si="17"/>
        <v>44317</v>
      </c>
      <c r="H99" s="185">
        <f t="shared" si="17"/>
        <v>44348</v>
      </c>
      <c r="I99" s="185">
        <f t="shared" si="17"/>
        <v>44378</v>
      </c>
      <c r="J99" s="185">
        <f t="shared" si="17"/>
        <v>44409</v>
      </c>
      <c r="K99" s="185">
        <f t="shared" si="17"/>
        <v>44440</v>
      </c>
      <c r="L99" s="185">
        <f t="shared" si="17"/>
        <v>44470</v>
      </c>
      <c r="M99" s="185">
        <f t="shared" si="17"/>
        <v>44501</v>
      </c>
      <c r="N99" s="185" t="str">
        <f t="shared" si="17"/>
        <v>Dec-21 +</v>
      </c>
      <c r="O99" s="186" t="s">
        <v>34</v>
      </c>
    </row>
    <row r="100" spans="1:15" ht="15" customHeight="1" x14ac:dyDescent="0.25">
      <c r="A100" s="542" t="s">
        <v>174</v>
      </c>
      <c r="B100" s="11" t="s">
        <v>64</v>
      </c>
      <c r="C100" s="3">
        <f>SUM('BIZ kWh ENTRY'!C100,'BIZ kWh ENTRY'!S100,'BIZ kWh ENTRY'!AI100,'BIZ kWh ENTRY'!AY100)</f>
        <v>0</v>
      </c>
      <c r="D100" s="3">
        <f>SUM('BIZ kWh ENTRY'!D100,'BIZ kWh ENTRY'!T100,'BIZ kWh ENTRY'!AJ100,'BIZ kWh ENTRY'!AZ100)</f>
        <v>0</v>
      </c>
      <c r="E100" s="3">
        <f>SUM('BIZ kWh ENTRY'!E100,'BIZ kWh ENTRY'!U100,'BIZ kWh ENTRY'!AK100,'BIZ kWh ENTRY'!BA100)</f>
        <v>0</v>
      </c>
      <c r="F100" s="3">
        <f>SUM('BIZ kWh ENTRY'!F100,'BIZ kWh ENTRY'!V100,'BIZ kWh ENTRY'!AL100,'BIZ kWh ENTRY'!BB100)</f>
        <v>0</v>
      </c>
      <c r="G100" s="3">
        <f>SUM('BIZ kWh ENTRY'!G100,'BIZ kWh ENTRY'!W100,'BIZ kWh ENTRY'!AM100,'BIZ kWh ENTRY'!BC100)</f>
        <v>0</v>
      </c>
      <c r="H100" s="3">
        <f>SUM('BIZ kWh ENTRY'!H100,'BIZ kWh ENTRY'!X100,'BIZ kWh ENTRY'!AN100,'BIZ kWh ENTRY'!BD100)</f>
        <v>0</v>
      </c>
      <c r="I100" s="3">
        <f>SUM('BIZ kWh ENTRY'!I100,'BIZ kWh ENTRY'!Y100,'BIZ kWh ENTRY'!AO100,'BIZ kWh ENTRY'!BE100)</f>
        <v>0</v>
      </c>
      <c r="J100" s="3">
        <f>SUM('BIZ kWh ENTRY'!J100,'BIZ kWh ENTRY'!Z100,'BIZ kWh ENTRY'!AP100,'BIZ kWh ENTRY'!BF100)</f>
        <v>0</v>
      </c>
      <c r="K100" s="3">
        <f>SUM('BIZ kWh ENTRY'!K100,'BIZ kWh ENTRY'!AA100,'BIZ kWh ENTRY'!AQ100,'BIZ kWh ENTRY'!BG100)</f>
        <v>0</v>
      </c>
      <c r="L100" s="3">
        <f>SUM('BIZ kWh ENTRY'!L100,'BIZ kWh ENTRY'!AB100,'BIZ kWh ENTRY'!AR100,'BIZ kWh ENTRY'!BH100)</f>
        <v>0</v>
      </c>
      <c r="M100" s="3">
        <f>SUM('BIZ kWh ENTRY'!M100,'BIZ kWh ENTRY'!AC100,'BIZ kWh ENTRY'!AS100,'BIZ kWh ENTRY'!BI100)</f>
        <v>0</v>
      </c>
      <c r="N100" s="3">
        <f>SUM('BIZ kWh ENTRY'!N100,'BIZ kWh ENTRY'!AD100,'BIZ kWh ENTRY'!AT100,'BIZ kWh ENTRY'!BJ100)</f>
        <v>0</v>
      </c>
      <c r="O100" s="70">
        <f t="shared" ref="O100:O113" si="18">SUM(C100:N100)</f>
        <v>0</v>
      </c>
    </row>
    <row r="101" spans="1:15" x14ac:dyDescent="0.25">
      <c r="A101" s="543"/>
      <c r="B101" s="12" t="s">
        <v>63</v>
      </c>
      <c r="C101" s="3">
        <f>SUM('BIZ kWh ENTRY'!C101,'BIZ kWh ENTRY'!S101,'BIZ kWh ENTRY'!AI101,'BIZ kWh ENTRY'!AY101)</f>
        <v>0</v>
      </c>
      <c r="D101" s="3">
        <f>SUM('BIZ kWh ENTRY'!D101,'BIZ kWh ENTRY'!T101,'BIZ kWh ENTRY'!AJ101,'BIZ kWh ENTRY'!AZ101)</f>
        <v>0</v>
      </c>
      <c r="E101" s="3">
        <f>SUM('BIZ kWh ENTRY'!E101,'BIZ kWh ENTRY'!U101,'BIZ kWh ENTRY'!AK101,'BIZ kWh ENTRY'!BA101)</f>
        <v>0</v>
      </c>
      <c r="F101" s="3">
        <f>SUM('BIZ kWh ENTRY'!F101,'BIZ kWh ENTRY'!V101,'BIZ kWh ENTRY'!AL101,'BIZ kWh ENTRY'!BB101)</f>
        <v>0</v>
      </c>
      <c r="G101" s="3">
        <f>SUM('BIZ kWh ENTRY'!G101,'BIZ kWh ENTRY'!W101,'BIZ kWh ENTRY'!AM101,'BIZ kWh ENTRY'!BC101)</f>
        <v>0</v>
      </c>
      <c r="H101" s="3">
        <f>SUM('BIZ kWh ENTRY'!H101,'BIZ kWh ENTRY'!X101,'BIZ kWh ENTRY'!AN101,'BIZ kWh ENTRY'!BD101)</f>
        <v>0</v>
      </c>
      <c r="I101" s="3">
        <f>SUM('BIZ kWh ENTRY'!I101,'BIZ kWh ENTRY'!Y101,'BIZ kWh ENTRY'!AO101,'BIZ kWh ENTRY'!BE101)</f>
        <v>0</v>
      </c>
      <c r="J101" s="3">
        <f>SUM('BIZ kWh ENTRY'!J101,'BIZ kWh ENTRY'!Z101,'BIZ kWh ENTRY'!AP101,'BIZ kWh ENTRY'!BF101)</f>
        <v>0</v>
      </c>
      <c r="K101" s="3">
        <f>SUM('BIZ kWh ENTRY'!K101,'BIZ kWh ENTRY'!AA101,'BIZ kWh ENTRY'!AQ101,'BIZ kWh ENTRY'!BG101)</f>
        <v>0</v>
      </c>
      <c r="L101" s="3">
        <f>SUM('BIZ kWh ENTRY'!L101,'BIZ kWh ENTRY'!AB101,'BIZ kWh ENTRY'!AR101,'BIZ kWh ENTRY'!BH101)</f>
        <v>0</v>
      </c>
      <c r="M101" s="3">
        <f>SUM('BIZ kWh ENTRY'!M101,'BIZ kWh ENTRY'!AC101,'BIZ kWh ENTRY'!AS101,'BIZ kWh ENTRY'!BI101)</f>
        <v>0</v>
      </c>
      <c r="N101" s="3">
        <f>SUM('BIZ kWh ENTRY'!N101,'BIZ kWh ENTRY'!AD101,'BIZ kWh ENTRY'!AT101,'BIZ kWh ENTRY'!BJ101)</f>
        <v>0</v>
      </c>
      <c r="O101" s="70">
        <f t="shared" si="18"/>
        <v>0</v>
      </c>
    </row>
    <row r="102" spans="1:15" x14ac:dyDescent="0.25">
      <c r="A102" s="543"/>
      <c r="B102" s="11" t="s">
        <v>62</v>
      </c>
      <c r="C102" s="3">
        <f>SUM('BIZ kWh ENTRY'!C102,'BIZ kWh ENTRY'!S102,'BIZ kWh ENTRY'!AI102,'BIZ kWh ENTRY'!AY102)</f>
        <v>0</v>
      </c>
      <c r="D102" s="3">
        <f>SUM('BIZ kWh ENTRY'!D102,'BIZ kWh ENTRY'!T102,'BIZ kWh ENTRY'!AJ102,'BIZ kWh ENTRY'!AZ102)</f>
        <v>0</v>
      </c>
      <c r="E102" s="3">
        <f>SUM('BIZ kWh ENTRY'!E102,'BIZ kWh ENTRY'!U102,'BIZ kWh ENTRY'!AK102,'BIZ kWh ENTRY'!BA102)</f>
        <v>0</v>
      </c>
      <c r="F102" s="3">
        <f>SUM('BIZ kWh ENTRY'!F102,'BIZ kWh ENTRY'!V102,'BIZ kWh ENTRY'!AL102,'BIZ kWh ENTRY'!BB102)</f>
        <v>0</v>
      </c>
      <c r="G102" s="3">
        <f>SUM('BIZ kWh ENTRY'!G102,'BIZ kWh ENTRY'!W102,'BIZ kWh ENTRY'!AM102,'BIZ kWh ENTRY'!BC102)</f>
        <v>0</v>
      </c>
      <c r="H102" s="3">
        <f>SUM('BIZ kWh ENTRY'!H102,'BIZ kWh ENTRY'!X102,'BIZ kWh ENTRY'!AN102,'BIZ kWh ENTRY'!BD102)</f>
        <v>0</v>
      </c>
      <c r="I102" s="3">
        <f>SUM('BIZ kWh ENTRY'!I102,'BIZ kWh ENTRY'!Y102,'BIZ kWh ENTRY'!AO102,'BIZ kWh ENTRY'!BE102)</f>
        <v>0</v>
      </c>
      <c r="J102" s="3">
        <f>SUM('BIZ kWh ENTRY'!J102,'BIZ kWh ENTRY'!Z102,'BIZ kWh ENTRY'!AP102,'BIZ kWh ENTRY'!BF102)</f>
        <v>0</v>
      </c>
      <c r="K102" s="3">
        <f>SUM('BIZ kWh ENTRY'!K102,'BIZ kWh ENTRY'!AA102,'BIZ kWh ENTRY'!AQ102,'BIZ kWh ENTRY'!BG102)</f>
        <v>0</v>
      </c>
      <c r="L102" s="3">
        <f>SUM('BIZ kWh ENTRY'!L102,'BIZ kWh ENTRY'!AB102,'BIZ kWh ENTRY'!AR102,'BIZ kWh ENTRY'!BH102)</f>
        <v>0</v>
      </c>
      <c r="M102" s="3">
        <f>SUM('BIZ kWh ENTRY'!M102,'BIZ kWh ENTRY'!AC102,'BIZ kWh ENTRY'!AS102,'BIZ kWh ENTRY'!BI102)</f>
        <v>0</v>
      </c>
      <c r="N102" s="3">
        <f>SUM('BIZ kWh ENTRY'!N102,'BIZ kWh ENTRY'!AD102,'BIZ kWh ENTRY'!AT102,'BIZ kWh ENTRY'!BJ102)</f>
        <v>0</v>
      </c>
      <c r="O102" s="70">
        <f t="shared" si="18"/>
        <v>0</v>
      </c>
    </row>
    <row r="103" spans="1:15" x14ac:dyDescent="0.25">
      <c r="A103" s="543"/>
      <c r="B103" s="11" t="s">
        <v>61</v>
      </c>
      <c r="C103" s="3">
        <f>SUM('BIZ kWh ENTRY'!C103,'BIZ kWh ENTRY'!S103,'BIZ kWh ENTRY'!AI103,'BIZ kWh ENTRY'!AY103)</f>
        <v>0</v>
      </c>
      <c r="D103" s="3">
        <f>SUM('BIZ kWh ENTRY'!D103,'BIZ kWh ENTRY'!T103,'BIZ kWh ENTRY'!AJ103,'BIZ kWh ENTRY'!AZ103)</f>
        <v>0</v>
      </c>
      <c r="E103" s="3">
        <f>SUM('BIZ kWh ENTRY'!E103,'BIZ kWh ENTRY'!U103,'BIZ kWh ENTRY'!AK103,'BIZ kWh ENTRY'!BA103)</f>
        <v>0</v>
      </c>
      <c r="F103" s="3">
        <f>SUM('BIZ kWh ENTRY'!F103,'BIZ kWh ENTRY'!V103,'BIZ kWh ENTRY'!AL103,'BIZ kWh ENTRY'!BB103)</f>
        <v>0</v>
      </c>
      <c r="G103" s="3">
        <f>SUM('BIZ kWh ENTRY'!G103,'BIZ kWh ENTRY'!W103,'BIZ kWh ENTRY'!AM103,'BIZ kWh ENTRY'!BC103)</f>
        <v>0</v>
      </c>
      <c r="H103" s="3">
        <f>SUM('BIZ kWh ENTRY'!H103,'BIZ kWh ENTRY'!X103,'BIZ kWh ENTRY'!AN103,'BIZ kWh ENTRY'!BD103)</f>
        <v>0</v>
      </c>
      <c r="I103" s="3">
        <f>SUM('BIZ kWh ENTRY'!I103,'BIZ kWh ENTRY'!Y103,'BIZ kWh ENTRY'!AO103,'BIZ kWh ENTRY'!BE103)</f>
        <v>0</v>
      </c>
      <c r="J103" s="3">
        <f>SUM('BIZ kWh ENTRY'!J103,'BIZ kWh ENTRY'!Z103,'BIZ kWh ENTRY'!AP103,'BIZ kWh ENTRY'!BF103)</f>
        <v>0</v>
      </c>
      <c r="K103" s="3">
        <f>SUM('BIZ kWh ENTRY'!K103,'BIZ kWh ENTRY'!AA103,'BIZ kWh ENTRY'!AQ103,'BIZ kWh ENTRY'!BG103)</f>
        <v>0</v>
      </c>
      <c r="L103" s="3">
        <f>SUM('BIZ kWh ENTRY'!L103,'BIZ kWh ENTRY'!AB103,'BIZ kWh ENTRY'!AR103,'BIZ kWh ENTRY'!BH103)</f>
        <v>0</v>
      </c>
      <c r="M103" s="3">
        <f>SUM('BIZ kWh ENTRY'!M103,'BIZ kWh ENTRY'!AC103,'BIZ kWh ENTRY'!AS103,'BIZ kWh ENTRY'!BI103)</f>
        <v>0</v>
      </c>
      <c r="N103" s="3">
        <f>SUM('BIZ kWh ENTRY'!N103,'BIZ kWh ENTRY'!AD103,'BIZ kWh ENTRY'!AT103,'BIZ kWh ENTRY'!BJ103)</f>
        <v>0</v>
      </c>
      <c r="O103" s="70">
        <f t="shared" si="18"/>
        <v>0</v>
      </c>
    </row>
    <row r="104" spans="1:15" x14ac:dyDescent="0.25">
      <c r="A104" s="543"/>
      <c r="B104" s="12" t="s">
        <v>60</v>
      </c>
      <c r="C104" s="3">
        <f>SUM('BIZ kWh ENTRY'!C104,'BIZ kWh ENTRY'!S104,'BIZ kWh ENTRY'!AI104,'BIZ kWh ENTRY'!AY104)</f>
        <v>0</v>
      </c>
      <c r="D104" s="3">
        <f>SUM('BIZ kWh ENTRY'!D104,'BIZ kWh ENTRY'!T104,'BIZ kWh ENTRY'!AJ104,'BIZ kWh ENTRY'!AZ104)</f>
        <v>0</v>
      </c>
      <c r="E104" s="3">
        <f>SUM('BIZ kWh ENTRY'!E104,'BIZ kWh ENTRY'!U104,'BIZ kWh ENTRY'!AK104,'BIZ kWh ENTRY'!BA104)</f>
        <v>0</v>
      </c>
      <c r="F104" s="3">
        <f>SUM('BIZ kWh ENTRY'!F104,'BIZ kWh ENTRY'!V104,'BIZ kWh ENTRY'!AL104,'BIZ kWh ENTRY'!BB104)</f>
        <v>0</v>
      </c>
      <c r="G104" s="3">
        <f>SUM('BIZ kWh ENTRY'!G104,'BIZ kWh ENTRY'!W104,'BIZ kWh ENTRY'!AM104,'BIZ kWh ENTRY'!BC104)</f>
        <v>0</v>
      </c>
      <c r="H104" s="3">
        <f>SUM('BIZ kWh ENTRY'!H104,'BIZ kWh ENTRY'!X104,'BIZ kWh ENTRY'!AN104,'BIZ kWh ENTRY'!BD104)</f>
        <v>0</v>
      </c>
      <c r="I104" s="3">
        <f>SUM('BIZ kWh ENTRY'!I104,'BIZ kWh ENTRY'!Y104,'BIZ kWh ENTRY'!AO104,'BIZ kWh ENTRY'!BE104)</f>
        <v>0</v>
      </c>
      <c r="J104" s="3">
        <f>SUM('BIZ kWh ENTRY'!J104,'BIZ kWh ENTRY'!Z104,'BIZ kWh ENTRY'!AP104,'BIZ kWh ENTRY'!BF104)</f>
        <v>0</v>
      </c>
      <c r="K104" s="3">
        <f>SUM('BIZ kWh ENTRY'!K104,'BIZ kWh ENTRY'!AA104,'BIZ kWh ENTRY'!AQ104,'BIZ kWh ENTRY'!BG104)</f>
        <v>0</v>
      </c>
      <c r="L104" s="3">
        <f>SUM('BIZ kWh ENTRY'!L104,'BIZ kWh ENTRY'!AB104,'BIZ kWh ENTRY'!AR104,'BIZ kWh ENTRY'!BH104)</f>
        <v>0</v>
      </c>
      <c r="M104" s="3">
        <f>SUM('BIZ kWh ENTRY'!M104,'BIZ kWh ENTRY'!AC104,'BIZ kWh ENTRY'!AS104,'BIZ kWh ENTRY'!BI104)</f>
        <v>0</v>
      </c>
      <c r="N104" s="3">
        <f>SUM('BIZ kWh ENTRY'!N104,'BIZ kWh ENTRY'!AD104,'BIZ kWh ENTRY'!AT104,'BIZ kWh ENTRY'!BJ104)</f>
        <v>0</v>
      </c>
      <c r="O104" s="70">
        <f t="shared" si="18"/>
        <v>0</v>
      </c>
    </row>
    <row r="105" spans="1:15" x14ac:dyDescent="0.25">
      <c r="A105" s="543"/>
      <c r="B105" s="11" t="s">
        <v>59</v>
      </c>
      <c r="C105" s="3">
        <f>SUM('BIZ kWh ENTRY'!C105,'BIZ kWh ENTRY'!S105,'BIZ kWh ENTRY'!AI105,'BIZ kWh ENTRY'!AY105)</f>
        <v>0</v>
      </c>
      <c r="D105" s="3">
        <f>SUM('BIZ kWh ENTRY'!D105,'BIZ kWh ENTRY'!T105,'BIZ kWh ENTRY'!AJ105,'BIZ kWh ENTRY'!AZ105)</f>
        <v>0</v>
      </c>
      <c r="E105" s="3">
        <f>SUM('BIZ kWh ENTRY'!E105,'BIZ kWh ENTRY'!U105,'BIZ kWh ENTRY'!AK105,'BIZ kWh ENTRY'!BA105)</f>
        <v>0</v>
      </c>
      <c r="F105" s="3">
        <f>SUM('BIZ kWh ENTRY'!F105,'BIZ kWh ENTRY'!V105,'BIZ kWh ENTRY'!AL105,'BIZ kWh ENTRY'!BB105)</f>
        <v>0</v>
      </c>
      <c r="G105" s="3">
        <f>SUM('BIZ kWh ENTRY'!G105,'BIZ kWh ENTRY'!W105,'BIZ kWh ENTRY'!AM105,'BIZ kWh ENTRY'!BC105)</f>
        <v>0</v>
      </c>
      <c r="H105" s="3">
        <f>SUM('BIZ kWh ENTRY'!H105,'BIZ kWh ENTRY'!X105,'BIZ kWh ENTRY'!AN105,'BIZ kWh ENTRY'!BD105)</f>
        <v>0</v>
      </c>
      <c r="I105" s="3">
        <f>SUM('BIZ kWh ENTRY'!I105,'BIZ kWh ENTRY'!Y105,'BIZ kWh ENTRY'!AO105,'BIZ kWh ENTRY'!BE105)</f>
        <v>0</v>
      </c>
      <c r="J105" s="3">
        <f>SUM('BIZ kWh ENTRY'!J105,'BIZ kWh ENTRY'!Z105,'BIZ kWh ENTRY'!AP105,'BIZ kWh ENTRY'!BF105)</f>
        <v>0</v>
      </c>
      <c r="K105" s="3">
        <f>SUM('BIZ kWh ENTRY'!K105,'BIZ kWh ENTRY'!AA105,'BIZ kWh ENTRY'!AQ105,'BIZ kWh ENTRY'!BG105)</f>
        <v>0</v>
      </c>
      <c r="L105" s="3">
        <f>SUM('BIZ kWh ENTRY'!L105,'BIZ kWh ENTRY'!AB105,'BIZ kWh ENTRY'!AR105,'BIZ kWh ENTRY'!BH105)</f>
        <v>0</v>
      </c>
      <c r="M105" s="3">
        <f>SUM('BIZ kWh ENTRY'!M105,'BIZ kWh ENTRY'!AC105,'BIZ kWh ENTRY'!AS105,'BIZ kWh ENTRY'!BI105)</f>
        <v>0</v>
      </c>
      <c r="N105" s="3">
        <f>SUM('BIZ kWh ENTRY'!N105,'BIZ kWh ENTRY'!AD105,'BIZ kWh ENTRY'!AT105,'BIZ kWh ENTRY'!BJ105)</f>
        <v>0</v>
      </c>
      <c r="O105" s="70">
        <f t="shared" si="18"/>
        <v>0</v>
      </c>
    </row>
    <row r="106" spans="1:15" x14ac:dyDescent="0.25">
      <c r="A106" s="543"/>
      <c r="B106" s="11" t="s">
        <v>58</v>
      </c>
      <c r="C106" s="3">
        <f>SUM('BIZ kWh ENTRY'!C106,'BIZ kWh ENTRY'!S106,'BIZ kWh ENTRY'!AI106,'BIZ kWh ENTRY'!AY106)</f>
        <v>0</v>
      </c>
      <c r="D106" s="3">
        <f>SUM('BIZ kWh ENTRY'!D106,'BIZ kWh ENTRY'!T106,'BIZ kWh ENTRY'!AJ106,'BIZ kWh ENTRY'!AZ106)</f>
        <v>0</v>
      </c>
      <c r="E106" s="3">
        <f>SUM('BIZ kWh ENTRY'!E106,'BIZ kWh ENTRY'!U106,'BIZ kWh ENTRY'!AK106,'BIZ kWh ENTRY'!BA106)</f>
        <v>0</v>
      </c>
      <c r="F106" s="3">
        <f>SUM('BIZ kWh ENTRY'!F106,'BIZ kWh ENTRY'!V106,'BIZ kWh ENTRY'!AL106,'BIZ kWh ENTRY'!BB106)</f>
        <v>0</v>
      </c>
      <c r="G106" s="3">
        <f>SUM('BIZ kWh ENTRY'!G106,'BIZ kWh ENTRY'!W106,'BIZ kWh ENTRY'!AM106,'BIZ kWh ENTRY'!BC106)</f>
        <v>0</v>
      </c>
      <c r="H106" s="3">
        <f>SUM('BIZ kWh ENTRY'!H106,'BIZ kWh ENTRY'!X106,'BIZ kWh ENTRY'!AN106,'BIZ kWh ENTRY'!BD106)</f>
        <v>0</v>
      </c>
      <c r="I106" s="3">
        <f>SUM('BIZ kWh ENTRY'!I106,'BIZ kWh ENTRY'!Y106,'BIZ kWh ENTRY'!AO106,'BIZ kWh ENTRY'!BE106)</f>
        <v>0</v>
      </c>
      <c r="J106" s="3">
        <f>SUM('BIZ kWh ENTRY'!J106,'BIZ kWh ENTRY'!Z106,'BIZ kWh ENTRY'!AP106,'BIZ kWh ENTRY'!BF106)</f>
        <v>0</v>
      </c>
      <c r="K106" s="3">
        <f>SUM('BIZ kWh ENTRY'!K106,'BIZ kWh ENTRY'!AA106,'BIZ kWh ENTRY'!AQ106,'BIZ kWh ENTRY'!BG106)</f>
        <v>0</v>
      </c>
      <c r="L106" s="3">
        <f>SUM('BIZ kWh ENTRY'!L106,'BIZ kWh ENTRY'!AB106,'BIZ kWh ENTRY'!AR106,'BIZ kWh ENTRY'!BH106)</f>
        <v>0</v>
      </c>
      <c r="M106" s="3">
        <f>SUM('BIZ kWh ENTRY'!M106,'BIZ kWh ENTRY'!AC106,'BIZ kWh ENTRY'!AS106,'BIZ kWh ENTRY'!BI106)</f>
        <v>0</v>
      </c>
      <c r="N106" s="3">
        <f>SUM('BIZ kWh ENTRY'!N106,'BIZ kWh ENTRY'!AD106,'BIZ kWh ENTRY'!AT106,'BIZ kWh ENTRY'!BJ106)</f>
        <v>0</v>
      </c>
      <c r="O106" s="70">
        <f t="shared" si="18"/>
        <v>0</v>
      </c>
    </row>
    <row r="107" spans="1:15" x14ac:dyDescent="0.25">
      <c r="A107" s="543"/>
      <c r="B107" s="11" t="s">
        <v>57</v>
      </c>
      <c r="C107" s="3">
        <f>SUM('BIZ kWh ENTRY'!C107,'BIZ kWh ENTRY'!S107,'BIZ kWh ENTRY'!AI107,'BIZ kWh ENTRY'!AY107)</f>
        <v>0</v>
      </c>
      <c r="D107" s="3">
        <f>SUM('BIZ kWh ENTRY'!D107,'BIZ kWh ENTRY'!T107,'BIZ kWh ENTRY'!AJ107,'BIZ kWh ENTRY'!AZ107)</f>
        <v>0</v>
      </c>
      <c r="E107" s="3">
        <f>SUM('BIZ kWh ENTRY'!E107,'BIZ kWh ENTRY'!U107,'BIZ kWh ENTRY'!AK107,'BIZ kWh ENTRY'!BA107)</f>
        <v>0</v>
      </c>
      <c r="F107" s="3">
        <f>SUM('BIZ kWh ENTRY'!F107,'BIZ kWh ENTRY'!V107,'BIZ kWh ENTRY'!AL107,'BIZ kWh ENTRY'!BB107)</f>
        <v>0</v>
      </c>
      <c r="G107" s="3">
        <f>SUM('BIZ kWh ENTRY'!G107,'BIZ kWh ENTRY'!W107,'BIZ kWh ENTRY'!AM107,'BIZ kWh ENTRY'!BC107)</f>
        <v>0</v>
      </c>
      <c r="H107" s="3">
        <f>SUM('BIZ kWh ENTRY'!H107,'BIZ kWh ENTRY'!X107,'BIZ kWh ENTRY'!AN107,'BIZ kWh ENTRY'!BD107)</f>
        <v>0</v>
      </c>
      <c r="I107" s="3">
        <f>SUM('BIZ kWh ENTRY'!I107,'BIZ kWh ENTRY'!Y107,'BIZ kWh ENTRY'!AO107,'BIZ kWh ENTRY'!BE107)</f>
        <v>0</v>
      </c>
      <c r="J107" s="3">
        <f>SUM('BIZ kWh ENTRY'!J107,'BIZ kWh ENTRY'!Z107,'BIZ kWh ENTRY'!AP107,'BIZ kWh ENTRY'!BF107)</f>
        <v>0</v>
      </c>
      <c r="K107" s="3">
        <f>SUM('BIZ kWh ENTRY'!K107,'BIZ kWh ENTRY'!AA107,'BIZ kWh ENTRY'!AQ107,'BIZ kWh ENTRY'!BG107)</f>
        <v>0</v>
      </c>
      <c r="L107" s="3">
        <f>SUM('BIZ kWh ENTRY'!L107,'BIZ kWh ENTRY'!AB107,'BIZ kWh ENTRY'!AR107,'BIZ kWh ENTRY'!BH107)</f>
        <v>0</v>
      </c>
      <c r="M107" s="3">
        <f>SUM('BIZ kWh ENTRY'!M107,'BIZ kWh ENTRY'!AC107,'BIZ kWh ENTRY'!AS107,'BIZ kWh ENTRY'!BI107)</f>
        <v>0</v>
      </c>
      <c r="N107" s="3">
        <f>SUM('BIZ kWh ENTRY'!N107,'BIZ kWh ENTRY'!AD107,'BIZ kWh ENTRY'!AT107,'BIZ kWh ENTRY'!BJ107)</f>
        <v>0</v>
      </c>
      <c r="O107" s="70">
        <f t="shared" si="18"/>
        <v>0</v>
      </c>
    </row>
    <row r="108" spans="1:15" x14ac:dyDescent="0.25">
      <c r="A108" s="543"/>
      <c r="B108" s="11" t="s">
        <v>56</v>
      </c>
      <c r="C108" s="3">
        <f>SUM('BIZ kWh ENTRY'!C108,'BIZ kWh ENTRY'!S108,'BIZ kWh ENTRY'!AI108,'BIZ kWh ENTRY'!AY108)</f>
        <v>0</v>
      </c>
      <c r="D108" s="3">
        <f>SUM('BIZ kWh ENTRY'!D108,'BIZ kWh ENTRY'!T108,'BIZ kWh ENTRY'!AJ108,'BIZ kWh ENTRY'!AZ108)</f>
        <v>0</v>
      </c>
      <c r="E108" s="3">
        <f>SUM('BIZ kWh ENTRY'!E108,'BIZ kWh ENTRY'!U108,'BIZ kWh ENTRY'!AK108,'BIZ kWh ENTRY'!BA108)</f>
        <v>0</v>
      </c>
      <c r="F108" s="3">
        <f>SUM('BIZ kWh ENTRY'!F108,'BIZ kWh ENTRY'!V108,'BIZ kWh ENTRY'!AL108,'BIZ kWh ENTRY'!BB108)</f>
        <v>0</v>
      </c>
      <c r="G108" s="3">
        <f>SUM('BIZ kWh ENTRY'!G108,'BIZ kWh ENTRY'!W108,'BIZ kWh ENTRY'!AM108,'BIZ kWh ENTRY'!BC108)</f>
        <v>0</v>
      </c>
      <c r="H108" s="3">
        <f>SUM('BIZ kWh ENTRY'!H108,'BIZ kWh ENTRY'!X108,'BIZ kWh ENTRY'!AN108,'BIZ kWh ENTRY'!BD108)</f>
        <v>107212.14585609338</v>
      </c>
      <c r="I108" s="3">
        <f>SUM('BIZ kWh ENTRY'!I108,'BIZ kWh ENTRY'!Y108,'BIZ kWh ENTRY'!AO108,'BIZ kWh ENTRY'!BE108)</f>
        <v>0</v>
      </c>
      <c r="J108" s="3">
        <f>SUM('BIZ kWh ENTRY'!J108,'BIZ kWh ENTRY'!Z108,'BIZ kWh ENTRY'!AP108,'BIZ kWh ENTRY'!BF108)</f>
        <v>804997.8401703391</v>
      </c>
      <c r="K108" s="3">
        <f>SUM('BIZ kWh ENTRY'!K108,'BIZ kWh ENTRY'!AA108,'BIZ kWh ENTRY'!AQ108,'BIZ kWh ENTRY'!BG108)</f>
        <v>-10319.860572549012</v>
      </c>
      <c r="L108" s="3">
        <f>SUM('BIZ kWh ENTRY'!L108,'BIZ kWh ENTRY'!AB108,'BIZ kWh ENTRY'!AR108,'BIZ kWh ENTRY'!BH108)</f>
        <v>0</v>
      </c>
      <c r="M108" s="3">
        <f>SUM('BIZ kWh ENTRY'!M108,'BIZ kWh ENTRY'!AC108,'BIZ kWh ENTRY'!AS108,'BIZ kWh ENTRY'!BI108)</f>
        <v>0</v>
      </c>
      <c r="N108" s="3">
        <f>SUM('BIZ kWh ENTRY'!N108,'BIZ kWh ENTRY'!AD108,'BIZ kWh ENTRY'!AT108,'BIZ kWh ENTRY'!BJ108)</f>
        <v>6673.4923000000026</v>
      </c>
      <c r="O108" s="70">
        <f t="shared" si="18"/>
        <v>908563.61775388347</v>
      </c>
    </row>
    <row r="109" spans="1:15" x14ac:dyDescent="0.25">
      <c r="A109" s="543"/>
      <c r="B109" s="11" t="s">
        <v>55</v>
      </c>
      <c r="C109" s="3">
        <f>SUM('BIZ kWh ENTRY'!C109,'BIZ kWh ENTRY'!S109,'BIZ kWh ENTRY'!AI109,'BIZ kWh ENTRY'!AY109)</f>
        <v>0</v>
      </c>
      <c r="D109" s="3">
        <f>SUM('BIZ kWh ENTRY'!D109,'BIZ kWh ENTRY'!T109,'BIZ kWh ENTRY'!AJ109,'BIZ kWh ENTRY'!AZ109)</f>
        <v>0</v>
      </c>
      <c r="E109" s="3">
        <f>SUM('BIZ kWh ENTRY'!E109,'BIZ kWh ENTRY'!U109,'BIZ kWh ENTRY'!AK109,'BIZ kWh ENTRY'!BA109)</f>
        <v>0</v>
      </c>
      <c r="F109" s="3">
        <f>SUM('BIZ kWh ENTRY'!F109,'BIZ kWh ENTRY'!V109,'BIZ kWh ENTRY'!AL109,'BIZ kWh ENTRY'!BB109)</f>
        <v>0</v>
      </c>
      <c r="G109" s="3">
        <f>SUM('BIZ kWh ENTRY'!G109,'BIZ kWh ENTRY'!W109,'BIZ kWh ENTRY'!AM109,'BIZ kWh ENTRY'!BC109)</f>
        <v>0</v>
      </c>
      <c r="H109" s="3">
        <f>SUM('BIZ kWh ENTRY'!H109,'BIZ kWh ENTRY'!X109,'BIZ kWh ENTRY'!AN109,'BIZ kWh ENTRY'!BD109)</f>
        <v>0</v>
      </c>
      <c r="I109" s="3">
        <f>SUM('BIZ kWh ENTRY'!I109,'BIZ kWh ENTRY'!Y109,'BIZ kWh ENTRY'!AO109,'BIZ kWh ENTRY'!BE109)</f>
        <v>0</v>
      </c>
      <c r="J109" s="3">
        <f>SUM('BIZ kWh ENTRY'!J109,'BIZ kWh ENTRY'!Z109,'BIZ kWh ENTRY'!AP109,'BIZ kWh ENTRY'!BF109)</f>
        <v>0</v>
      </c>
      <c r="K109" s="3">
        <f>SUM('BIZ kWh ENTRY'!K109,'BIZ kWh ENTRY'!AA109,'BIZ kWh ENTRY'!AQ109,'BIZ kWh ENTRY'!BG109)</f>
        <v>0</v>
      </c>
      <c r="L109" s="3">
        <f>SUM('BIZ kWh ENTRY'!L109,'BIZ kWh ENTRY'!AB109,'BIZ kWh ENTRY'!AR109,'BIZ kWh ENTRY'!BH109)</f>
        <v>0</v>
      </c>
      <c r="M109" s="3">
        <f>SUM('BIZ kWh ENTRY'!M109,'BIZ kWh ENTRY'!AC109,'BIZ kWh ENTRY'!AS109,'BIZ kWh ENTRY'!BI109)</f>
        <v>0</v>
      </c>
      <c r="N109" s="3">
        <f>SUM('BIZ kWh ENTRY'!N109,'BIZ kWh ENTRY'!AD109,'BIZ kWh ENTRY'!AT109,'BIZ kWh ENTRY'!BJ109)</f>
        <v>0</v>
      </c>
      <c r="O109" s="70">
        <f t="shared" si="18"/>
        <v>0</v>
      </c>
    </row>
    <row r="110" spans="1:15" x14ac:dyDescent="0.25">
      <c r="A110" s="543"/>
      <c r="B110" s="11" t="s">
        <v>54</v>
      </c>
      <c r="C110" s="3">
        <f>SUM('BIZ kWh ENTRY'!C110,'BIZ kWh ENTRY'!S110,'BIZ kWh ENTRY'!AI110,'BIZ kWh ENTRY'!AY110)</f>
        <v>0</v>
      </c>
      <c r="D110" s="3">
        <f>SUM('BIZ kWh ENTRY'!D110,'BIZ kWh ENTRY'!T110,'BIZ kWh ENTRY'!AJ110,'BIZ kWh ENTRY'!AZ110)</f>
        <v>0</v>
      </c>
      <c r="E110" s="3">
        <f>SUM('BIZ kWh ENTRY'!E110,'BIZ kWh ENTRY'!U110,'BIZ kWh ENTRY'!AK110,'BIZ kWh ENTRY'!BA110)</f>
        <v>0</v>
      </c>
      <c r="F110" s="3">
        <f>SUM('BIZ kWh ENTRY'!F110,'BIZ kWh ENTRY'!V110,'BIZ kWh ENTRY'!AL110,'BIZ kWh ENTRY'!BB110)</f>
        <v>0</v>
      </c>
      <c r="G110" s="3">
        <f>SUM('BIZ kWh ENTRY'!G110,'BIZ kWh ENTRY'!W110,'BIZ kWh ENTRY'!AM110,'BIZ kWh ENTRY'!BC110)</f>
        <v>0</v>
      </c>
      <c r="H110" s="3">
        <f>SUM('BIZ kWh ENTRY'!H110,'BIZ kWh ENTRY'!X110,'BIZ kWh ENTRY'!AN110,'BIZ kWh ENTRY'!BD110)</f>
        <v>0</v>
      </c>
      <c r="I110" s="3">
        <f>SUM('BIZ kWh ENTRY'!I110,'BIZ kWh ENTRY'!Y110,'BIZ kWh ENTRY'!AO110,'BIZ kWh ENTRY'!BE110)</f>
        <v>0</v>
      </c>
      <c r="J110" s="3">
        <f>SUM('BIZ kWh ENTRY'!J110,'BIZ kWh ENTRY'!Z110,'BIZ kWh ENTRY'!AP110,'BIZ kWh ENTRY'!BF110)</f>
        <v>0</v>
      </c>
      <c r="K110" s="3">
        <f>SUM('BIZ kWh ENTRY'!K110,'BIZ kWh ENTRY'!AA110,'BIZ kWh ENTRY'!AQ110,'BIZ kWh ENTRY'!BG110)</f>
        <v>0</v>
      </c>
      <c r="L110" s="3">
        <f>SUM('BIZ kWh ENTRY'!L110,'BIZ kWh ENTRY'!AB110,'BIZ kWh ENTRY'!AR110,'BIZ kWh ENTRY'!BH110)</f>
        <v>0</v>
      </c>
      <c r="M110" s="3">
        <f>SUM('BIZ kWh ENTRY'!M110,'BIZ kWh ENTRY'!AC110,'BIZ kWh ENTRY'!AS110,'BIZ kWh ENTRY'!BI110)</f>
        <v>0</v>
      </c>
      <c r="N110" s="3">
        <f>SUM('BIZ kWh ENTRY'!N110,'BIZ kWh ENTRY'!AD110,'BIZ kWh ENTRY'!AT110,'BIZ kWh ENTRY'!BJ110)</f>
        <v>0</v>
      </c>
      <c r="O110" s="70">
        <f t="shared" si="18"/>
        <v>0</v>
      </c>
    </row>
    <row r="111" spans="1:15" x14ac:dyDescent="0.25">
      <c r="A111" s="543"/>
      <c r="B111" s="11" t="s">
        <v>53</v>
      </c>
      <c r="C111" s="3">
        <f>SUM('BIZ kWh ENTRY'!C111,'BIZ kWh ENTRY'!S111,'BIZ kWh ENTRY'!AI111,'BIZ kWh ENTRY'!AY111)</f>
        <v>0</v>
      </c>
      <c r="D111" s="3">
        <f>SUM('BIZ kWh ENTRY'!D111,'BIZ kWh ENTRY'!T111,'BIZ kWh ENTRY'!AJ111,'BIZ kWh ENTRY'!AZ111)</f>
        <v>0</v>
      </c>
      <c r="E111" s="3">
        <f>SUM('BIZ kWh ENTRY'!E111,'BIZ kWh ENTRY'!U111,'BIZ kWh ENTRY'!AK111,'BIZ kWh ENTRY'!BA111)</f>
        <v>0</v>
      </c>
      <c r="F111" s="3">
        <f>SUM('BIZ kWh ENTRY'!F111,'BIZ kWh ENTRY'!V111,'BIZ kWh ENTRY'!AL111,'BIZ kWh ENTRY'!BB111)</f>
        <v>0</v>
      </c>
      <c r="G111" s="3">
        <f>SUM('BIZ kWh ENTRY'!G111,'BIZ kWh ENTRY'!W111,'BIZ kWh ENTRY'!AM111,'BIZ kWh ENTRY'!BC111)</f>
        <v>0</v>
      </c>
      <c r="H111" s="3">
        <f>SUM('BIZ kWh ENTRY'!H111,'BIZ kWh ENTRY'!X111,'BIZ kWh ENTRY'!AN111,'BIZ kWh ENTRY'!BD111)</f>
        <v>0</v>
      </c>
      <c r="I111" s="3">
        <f>SUM('BIZ kWh ENTRY'!I111,'BIZ kWh ENTRY'!Y111,'BIZ kWh ENTRY'!AO111,'BIZ kWh ENTRY'!BE111)</f>
        <v>0</v>
      </c>
      <c r="J111" s="3">
        <f>SUM('BIZ kWh ENTRY'!J111,'BIZ kWh ENTRY'!Z111,'BIZ kWh ENTRY'!AP111,'BIZ kWh ENTRY'!BF111)</f>
        <v>0</v>
      </c>
      <c r="K111" s="3">
        <f>SUM('BIZ kWh ENTRY'!K111,'BIZ kWh ENTRY'!AA111,'BIZ kWh ENTRY'!AQ111,'BIZ kWh ENTRY'!BG111)</f>
        <v>0</v>
      </c>
      <c r="L111" s="3">
        <f>SUM('BIZ kWh ENTRY'!L111,'BIZ kWh ENTRY'!AB111,'BIZ kWh ENTRY'!AR111,'BIZ kWh ENTRY'!BH111)</f>
        <v>0</v>
      </c>
      <c r="M111" s="3">
        <f>SUM('BIZ kWh ENTRY'!M111,'BIZ kWh ENTRY'!AC111,'BIZ kWh ENTRY'!AS111,'BIZ kWh ENTRY'!BI111)</f>
        <v>0</v>
      </c>
      <c r="N111" s="3">
        <f>SUM('BIZ kWh ENTRY'!N111,'BIZ kWh ENTRY'!AD111,'BIZ kWh ENTRY'!AT111,'BIZ kWh ENTRY'!BJ111)</f>
        <v>0</v>
      </c>
      <c r="O111" s="70">
        <f t="shared" si="18"/>
        <v>0</v>
      </c>
    </row>
    <row r="112" spans="1:15" ht="15.75" thickBot="1" x14ac:dyDescent="0.3">
      <c r="A112" s="544"/>
      <c r="B112" s="11" t="s">
        <v>52</v>
      </c>
      <c r="C112" s="3">
        <f>SUM('BIZ kWh ENTRY'!C112,'BIZ kWh ENTRY'!S112,'BIZ kWh ENTRY'!AI112,'BIZ kWh ENTRY'!AY112)</f>
        <v>0</v>
      </c>
      <c r="D112" s="3">
        <f>SUM('BIZ kWh ENTRY'!D112,'BIZ kWh ENTRY'!T112,'BIZ kWh ENTRY'!AJ112,'BIZ kWh ENTRY'!AZ112)</f>
        <v>0</v>
      </c>
      <c r="E112" s="3">
        <f>SUM('BIZ kWh ENTRY'!E112,'BIZ kWh ENTRY'!U112,'BIZ kWh ENTRY'!AK112,'BIZ kWh ENTRY'!BA112)</f>
        <v>0</v>
      </c>
      <c r="F112" s="3">
        <f>SUM('BIZ kWh ENTRY'!F112,'BIZ kWh ENTRY'!V112,'BIZ kWh ENTRY'!AL112,'BIZ kWh ENTRY'!BB112)</f>
        <v>0</v>
      </c>
      <c r="G112" s="3">
        <f>SUM('BIZ kWh ENTRY'!G112,'BIZ kWh ENTRY'!W112,'BIZ kWh ENTRY'!AM112,'BIZ kWh ENTRY'!BC112)</f>
        <v>0</v>
      </c>
      <c r="H112" s="3">
        <f>SUM('BIZ kWh ENTRY'!H112,'BIZ kWh ENTRY'!X112,'BIZ kWh ENTRY'!AN112,'BIZ kWh ENTRY'!BD112)</f>
        <v>0</v>
      </c>
      <c r="I112" s="3">
        <f>SUM('BIZ kWh ENTRY'!I112,'BIZ kWh ENTRY'!Y112,'BIZ kWh ENTRY'!AO112,'BIZ kWh ENTRY'!BE112)</f>
        <v>0</v>
      </c>
      <c r="J112" s="3">
        <f>SUM('BIZ kWh ENTRY'!J112,'BIZ kWh ENTRY'!Z112,'BIZ kWh ENTRY'!AP112,'BIZ kWh ENTRY'!BF112)</f>
        <v>0</v>
      </c>
      <c r="K112" s="3">
        <f>SUM('BIZ kWh ENTRY'!K112,'BIZ kWh ENTRY'!AA112,'BIZ kWh ENTRY'!AQ112,'BIZ kWh ENTRY'!BG112)</f>
        <v>0</v>
      </c>
      <c r="L112" s="3">
        <f>SUM('BIZ kWh ENTRY'!L112,'BIZ kWh ENTRY'!AB112,'BIZ kWh ENTRY'!AR112,'BIZ kWh ENTRY'!BH112)</f>
        <v>0</v>
      </c>
      <c r="M112" s="3">
        <f>SUM('BIZ kWh ENTRY'!M112,'BIZ kWh ENTRY'!AC112,'BIZ kWh ENTRY'!AS112,'BIZ kWh ENTRY'!BI112)</f>
        <v>0</v>
      </c>
      <c r="N112" s="3">
        <f>SUM('BIZ kWh ENTRY'!N112,'BIZ kWh ENTRY'!AD112,'BIZ kWh ENTRY'!AT112,'BIZ kWh ENTRY'!BJ112)</f>
        <v>0</v>
      </c>
      <c r="O112" s="70">
        <f t="shared" si="18"/>
        <v>0</v>
      </c>
    </row>
    <row r="113" spans="1:16" ht="15.75" thickBot="1" x14ac:dyDescent="0.3">
      <c r="A113" s="74"/>
      <c r="B113" s="188" t="s">
        <v>43</v>
      </c>
      <c r="C113" s="189">
        <f t="shared" ref="C113:N113" si="19">SUM(C100:C112)</f>
        <v>0</v>
      </c>
      <c r="D113" s="189">
        <f t="shared" si="19"/>
        <v>0</v>
      </c>
      <c r="E113" s="189">
        <f t="shared" si="19"/>
        <v>0</v>
      </c>
      <c r="F113" s="189">
        <f t="shared" si="19"/>
        <v>0</v>
      </c>
      <c r="G113" s="189">
        <f t="shared" si="19"/>
        <v>0</v>
      </c>
      <c r="H113" s="189">
        <f t="shared" si="19"/>
        <v>107212.14585609338</v>
      </c>
      <c r="I113" s="189">
        <f t="shared" si="19"/>
        <v>0</v>
      </c>
      <c r="J113" s="189">
        <f t="shared" si="19"/>
        <v>804997.8401703391</v>
      </c>
      <c r="K113" s="189">
        <f t="shared" si="19"/>
        <v>-10319.860572549012</v>
      </c>
      <c r="L113" s="189">
        <f t="shared" si="19"/>
        <v>0</v>
      </c>
      <c r="M113" s="189">
        <f t="shared" si="19"/>
        <v>0</v>
      </c>
      <c r="N113" s="189">
        <f t="shared" si="19"/>
        <v>6673.4923000000026</v>
      </c>
      <c r="O113" s="73">
        <f t="shared" si="18"/>
        <v>908563.61775388347</v>
      </c>
      <c r="P113" s="316">
        <f>SUM(C100:N112)</f>
        <v>908563.61775388347</v>
      </c>
    </row>
    <row r="114" spans="1:16" ht="21.75" thickBot="1" x14ac:dyDescent="0.3">
      <c r="A114" s="75"/>
    </row>
    <row r="115" spans="1:16" ht="21.75" thickBot="1" x14ac:dyDescent="0.3">
      <c r="A115" s="75"/>
      <c r="B115" s="184" t="s">
        <v>36</v>
      </c>
      <c r="C115" s="185">
        <f>C$3</f>
        <v>44197</v>
      </c>
      <c r="D115" s="185">
        <f t="shared" ref="D115:N115" si="20">D$3</f>
        <v>44228</v>
      </c>
      <c r="E115" s="185">
        <f t="shared" si="20"/>
        <v>44256</v>
      </c>
      <c r="F115" s="185">
        <f t="shared" si="20"/>
        <v>44287</v>
      </c>
      <c r="G115" s="185">
        <f t="shared" si="20"/>
        <v>44317</v>
      </c>
      <c r="H115" s="185">
        <f t="shared" si="20"/>
        <v>44348</v>
      </c>
      <c r="I115" s="185">
        <f t="shared" si="20"/>
        <v>44378</v>
      </c>
      <c r="J115" s="185">
        <f t="shared" si="20"/>
        <v>44409</v>
      </c>
      <c r="K115" s="185">
        <f t="shared" si="20"/>
        <v>44440</v>
      </c>
      <c r="L115" s="185">
        <f t="shared" si="20"/>
        <v>44470</v>
      </c>
      <c r="M115" s="185">
        <f t="shared" si="20"/>
        <v>44501</v>
      </c>
      <c r="N115" s="185" t="str">
        <f t="shared" si="20"/>
        <v>Dec-21 +</v>
      </c>
      <c r="O115" s="186" t="s">
        <v>34</v>
      </c>
    </row>
    <row r="116" spans="1:16" ht="15" customHeight="1" x14ac:dyDescent="0.25">
      <c r="A116" s="530" t="s">
        <v>66</v>
      </c>
      <c r="B116" s="11" t="s">
        <v>64</v>
      </c>
      <c r="C116" s="3">
        <f>SUM('BIZ kWh ENTRY'!C116,'BIZ kWh ENTRY'!S116,'BIZ kWh ENTRY'!AI116,'BIZ kWh ENTRY'!AY116)</f>
        <v>0</v>
      </c>
      <c r="D116" s="3">
        <f>SUM('BIZ kWh ENTRY'!D116,'BIZ kWh ENTRY'!T116,'BIZ kWh ENTRY'!AJ116,'BIZ kWh ENTRY'!AZ116)</f>
        <v>0</v>
      </c>
      <c r="E116" s="3">
        <f>SUM('BIZ kWh ENTRY'!E116,'BIZ kWh ENTRY'!U116,'BIZ kWh ENTRY'!AK116,'BIZ kWh ENTRY'!BA116)</f>
        <v>0</v>
      </c>
      <c r="F116" s="3">
        <f>SUM('BIZ kWh ENTRY'!F116,'BIZ kWh ENTRY'!V116,'BIZ kWh ENTRY'!AL116,'BIZ kWh ENTRY'!BB116)</f>
        <v>0</v>
      </c>
      <c r="G116" s="3">
        <f>SUM('BIZ kWh ENTRY'!G116,'BIZ kWh ENTRY'!W116,'BIZ kWh ENTRY'!AM116,'BIZ kWh ENTRY'!BC116)</f>
        <v>0</v>
      </c>
      <c r="H116" s="3">
        <f>SUM('BIZ kWh ENTRY'!H116,'BIZ kWh ENTRY'!X116,'BIZ kWh ENTRY'!AN116,'BIZ kWh ENTRY'!BD116)</f>
        <v>0</v>
      </c>
      <c r="I116" s="3">
        <f>SUM('BIZ kWh ENTRY'!I116,'BIZ kWh ENTRY'!Y116,'BIZ kWh ENTRY'!AO116,'BIZ kWh ENTRY'!BE116)</f>
        <v>0</v>
      </c>
      <c r="J116" s="3">
        <f>SUM('BIZ kWh ENTRY'!J116,'BIZ kWh ENTRY'!Z116,'BIZ kWh ENTRY'!AP116,'BIZ kWh ENTRY'!BF116)</f>
        <v>0</v>
      </c>
      <c r="K116" s="3">
        <f>SUM('BIZ kWh ENTRY'!K116,'BIZ kWh ENTRY'!AA116,'BIZ kWh ENTRY'!AQ116,'BIZ kWh ENTRY'!BG116)</f>
        <v>0</v>
      </c>
      <c r="L116" s="3">
        <f>SUM('BIZ kWh ENTRY'!L116,'BIZ kWh ENTRY'!AB116,'BIZ kWh ENTRY'!AR116,'BIZ kWh ENTRY'!BH116)</f>
        <v>0</v>
      </c>
      <c r="M116" s="3">
        <f>SUM('BIZ kWh ENTRY'!M116,'BIZ kWh ENTRY'!AC116,'BIZ kWh ENTRY'!AS116,'BIZ kWh ENTRY'!BI116)</f>
        <v>0</v>
      </c>
      <c r="N116" s="3">
        <f>SUM('BIZ kWh ENTRY'!N116,'BIZ kWh ENTRY'!AD116,'BIZ kWh ENTRY'!AT116,'BIZ kWh ENTRY'!BJ116)</f>
        <v>0</v>
      </c>
      <c r="O116" s="70">
        <f t="shared" ref="O116:O129" si="21">SUM(C116:N116)</f>
        <v>0</v>
      </c>
    </row>
    <row r="117" spans="1:16" x14ac:dyDescent="0.25">
      <c r="A117" s="531"/>
      <c r="B117" s="12" t="s">
        <v>63</v>
      </c>
      <c r="C117" s="3">
        <f>SUM('BIZ kWh ENTRY'!C117,'BIZ kWh ENTRY'!S117,'BIZ kWh ENTRY'!AI117,'BIZ kWh ENTRY'!AY117)</f>
        <v>0</v>
      </c>
      <c r="D117" s="3">
        <f>SUM('BIZ kWh ENTRY'!D117,'BIZ kWh ENTRY'!T117,'BIZ kWh ENTRY'!AJ117,'BIZ kWh ENTRY'!AZ117)</f>
        <v>0</v>
      </c>
      <c r="E117" s="3">
        <f>SUM('BIZ kWh ENTRY'!E117,'BIZ kWh ENTRY'!U117,'BIZ kWh ENTRY'!AK117,'BIZ kWh ENTRY'!BA117)</f>
        <v>375.989990234375</v>
      </c>
      <c r="F117" s="3">
        <f>SUM('BIZ kWh ENTRY'!F117,'BIZ kWh ENTRY'!V117,'BIZ kWh ENTRY'!AL117,'BIZ kWh ENTRY'!BB117)</f>
        <v>0</v>
      </c>
      <c r="G117" s="3">
        <f>SUM('BIZ kWh ENTRY'!G117,'BIZ kWh ENTRY'!W117,'BIZ kWh ENTRY'!AM117,'BIZ kWh ENTRY'!BC117)</f>
        <v>0</v>
      </c>
      <c r="H117" s="3">
        <f>SUM('BIZ kWh ENTRY'!H117,'BIZ kWh ENTRY'!X117,'BIZ kWh ENTRY'!AN117,'BIZ kWh ENTRY'!BD117)</f>
        <v>0</v>
      </c>
      <c r="I117" s="3">
        <f>SUM('BIZ kWh ENTRY'!I117,'BIZ kWh ENTRY'!Y117,'BIZ kWh ENTRY'!AO117,'BIZ kWh ENTRY'!BE117)</f>
        <v>0</v>
      </c>
      <c r="J117" s="3">
        <f>SUM('BIZ kWh ENTRY'!J117,'BIZ kWh ENTRY'!Z117,'BIZ kWh ENTRY'!AP117,'BIZ kWh ENTRY'!BF117)</f>
        <v>0</v>
      </c>
      <c r="K117" s="3">
        <f>SUM('BIZ kWh ENTRY'!K117,'BIZ kWh ENTRY'!AA117,'BIZ kWh ENTRY'!AQ117,'BIZ kWh ENTRY'!BG117)</f>
        <v>0</v>
      </c>
      <c r="L117" s="3">
        <f>SUM('BIZ kWh ENTRY'!L117,'BIZ kWh ENTRY'!AB117,'BIZ kWh ENTRY'!AR117,'BIZ kWh ENTRY'!BH117)</f>
        <v>0</v>
      </c>
      <c r="M117" s="3">
        <f>SUM('BIZ kWh ENTRY'!M117,'BIZ kWh ENTRY'!AC117,'BIZ kWh ENTRY'!AS117,'BIZ kWh ENTRY'!BI117)</f>
        <v>0</v>
      </c>
      <c r="N117" s="3">
        <f>SUM('BIZ kWh ENTRY'!N117,'BIZ kWh ENTRY'!AD117,'BIZ kWh ENTRY'!AT117,'BIZ kWh ENTRY'!BJ117)</f>
        <v>0</v>
      </c>
      <c r="O117" s="70">
        <f t="shared" si="21"/>
        <v>375.989990234375</v>
      </c>
    </row>
    <row r="118" spans="1:16" x14ac:dyDescent="0.25">
      <c r="A118" s="531"/>
      <c r="B118" s="11" t="s">
        <v>62</v>
      </c>
      <c r="C118" s="3">
        <f>SUM('BIZ kWh ENTRY'!C118,'BIZ kWh ENTRY'!S118,'BIZ kWh ENTRY'!AI118,'BIZ kWh ENTRY'!AY118)</f>
        <v>0</v>
      </c>
      <c r="D118" s="3">
        <f>SUM('BIZ kWh ENTRY'!D118,'BIZ kWh ENTRY'!T118,'BIZ kWh ENTRY'!AJ118,'BIZ kWh ENTRY'!AZ118)</f>
        <v>0</v>
      </c>
      <c r="E118" s="3">
        <f>SUM('BIZ kWh ENTRY'!E118,'BIZ kWh ENTRY'!U118,'BIZ kWh ENTRY'!AK118,'BIZ kWh ENTRY'!BA118)</f>
        <v>0</v>
      </c>
      <c r="F118" s="3">
        <f>SUM('BIZ kWh ENTRY'!F118,'BIZ kWh ENTRY'!V118,'BIZ kWh ENTRY'!AL118,'BIZ kWh ENTRY'!BB118)</f>
        <v>0</v>
      </c>
      <c r="G118" s="3">
        <f>SUM('BIZ kWh ENTRY'!G118,'BIZ kWh ENTRY'!W118,'BIZ kWh ENTRY'!AM118,'BIZ kWh ENTRY'!BC118)</f>
        <v>0</v>
      </c>
      <c r="H118" s="3">
        <f>SUM('BIZ kWh ENTRY'!H118,'BIZ kWh ENTRY'!X118,'BIZ kWh ENTRY'!AN118,'BIZ kWh ENTRY'!BD118)</f>
        <v>0</v>
      </c>
      <c r="I118" s="3">
        <f>SUM('BIZ kWh ENTRY'!I118,'BIZ kWh ENTRY'!Y118,'BIZ kWh ENTRY'!AO118,'BIZ kWh ENTRY'!BE118)</f>
        <v>0</v>
      </c>
      <c r="J118" s="3">
        <f>SUM('BIZ kWh ENTRY'!J118,'BIZ kWh ENTRY'!Z118,'BIZ kWh ENTRY'!AP118,'BIZ kWh ENTRY'!BF118)</f>
        <v>0</v>
      </c>
      <c r="K118" s="3">
        <f>SUM('BIZ kWh ENTRY'!K118,'BIZ kWh ENTRY'!AA118,'BIZ kWh ENTRY'!AQ118,'BIZ kWh ENTRY'!BG118)</f>
        <v>0</v>
      </c>
      <c r="L118" s="3">
        <f>SUM('BIZ kWh ENTRY'!L118,'BIZ kWh ENTRY'!AB118,'BIZ kWh ENTRY'!AR118,'BIZ kWh ENTRY'!BH118)</f>
        <v>0</v>
      </c>
      <c r="M118" s="3">
        <f>SUM('BIZ kWh ENTRY'!M118,'BIZ kWh ENTRY'!AC118,'BIZ kWh ENTRY'!AS118,'BIZ kWh ENTRY'!BI118)</f>
        <v>0</v>
      </c>
      <c r="N118" s="3">
        <f>SUM('BIZ kWh ENTRY'!N118,'BIZ kWh ENTRY'!AD118,'BIZ kWh ENTRY'!AT118,'BIZ kWh ENTRY'!BJ118)</f>
        <v>0</v>
      </c>
      <c r="O118" s="70">
        <f t="shared" si="21"/>
        <v>0</v>
      </c>
    </row>
    <row r="119" spans="1:16" x14ac:dyDescent="0.25">
      <c r="A119" s="531"/>
      <c r="B119" s="11" t="s">
        <v>61</v>
      </c>
      <c r="C119" s="3">
        <f>SUM('BIZ kWh ENTRY'!C119,'BIZ kWh ENTRY'!S119,'BIZ kWh ENTRY'!AI119,'BIZ kWh ENTRY'!AY119)</f>
        <v>0</v>
      </c>
      <c r="D119" s="3">
        <f>SUM('BIZ kWh ENTRY'!D119,'BIZ kWh ENTRY'!T119,'BIZ kWh ENTRY'!AJ119,'BIZ kWh ENTRY'!AZ119)</f>
        <v>0</v>
      </c>
      <c r="E119" s="3">
        <f>SUM('BIZ kWh ENTRY'!E119,'BIZ kWh ENTRY'!U119,'BIZ kWh ENTRY'!AK119,'BIZ kWh ENTRY'!BA119)</f>
        <v>0</v>
      </c>
      <c r="F119" s="3">
        <f>SUM('BIZ kWh ENTRY'!F119,'BIZ kWh ENTRY'!V119,'BIZ kWh ENTRY'!AL119,'BIZ kWh ENTRY'!BB119)</f>
        <v>0</v>
      </c>
      <c r="G119" s="3">
        <f>SUM('BIZ kWh ENTRY'!G119,'BIZ kWh ENTRY'!W119,'BIZ kWh ENTRY'!AM119,'BIZ kWh ENTRY'!BC119)</f>
        <v>0</v>
      </c>
      <c r="H119" s="3">
        <f>SUM('BIZ kWh ENTRY'!H119,'BIZ kWh ENTRY'!X119,'BIZ kWh ENTRY'!AN119,'BIZ kWh ENTRY'!BD119)</f>
        <v>58033.892578125</v>
      </c>
      <c r="I119" s="3">
        <f>SUM('BIZ kWh ENTRY'!I119,'BIZ kWh ENTRY'!Y119,'BIZ kWh ENTRY'!AO119,'BIZ kWh ENTRY'!BE119)</f>
        <v>0</v>
      </c>
      <c r="J119" s="3">
        <f>SUM('BIZ kWh ENTRY'!J119,'BIZ kWh ENTRY'!Z119,'BIZ kWh ENTRY'!AP119,'BIZ kWh ENTRY'!BF119)</f>
        <v>0</v>
      </c>
      <c r="K119" s="3">
        <f>SUM('BIZ kWh ENTRY'!K119,'BIZ kWh ENTRY'!AA119,'BIZ kWh ENTRY'!AQ119,'BIZ kWh ENTRY'!BG119)</f>
        <v>0</v>
      </c>
      <c r="L119" s="3">
        <f>SUM('BIZ kWh ENTRY'!L119,'BIZ kWh ENTRY'!AB119,'BIZ kWh ENTRY'!AR119,'BIZ kWh ENTRY'!BH119)</f>
        <v>0</v>
      </c>
      <c r="M119" s="3">
        <f>SUM('BIZ kWh ENTRY'!M119,'BIZ kWh ENTRY'!AC119,'BIZ kWh ENTRY'!AS119,'BIZ kWh ENTRY'!BI119)</f>
        <v>0</v>
      </c>
      <c r="N119" s="3">
        <f>SUM('BIZ kWh ENTRY'!N119,'BIZ kWh ENTRY'!AD119,'BIZ kWh ENTRY'!AT119,'BIZ kWh ENTRY'!BJ119)</f>
        <v>0</v>
      </c>
      <c r="O119" s="70">
        <f t="shared" si="21"/>
        <v>58033.892578125</v>
      </c>
    </row>
    <row r="120" spans="1:16" x14ac:dyDescent="0.25">
      <c r="A120" s="531"/>
      <c r="B120" s="12" t="s">
        <v>60</v>
      </c>
      <c r="C120" s="3">
        <f>SUM('BIZ kWh ENTRY'!C120,'BIZ kWh ENTRY'!S120,'BIZ kWh ENTRY'!AI120,'BIZ kWh ENTRY'!AY120)</f>
        <v>23371.287811279297</v>
      </c>
      <c r="D120" s="3">
        <f>SUM('BIZ kWh ENTRY'!D120,'BIZ kWh ENTRY'!T120,'BIZ kWh ENTRY'!AJ120,'BIZ kWh ENTRY'!AZ120)</f>
        <v>10694.0234375</v>
      </c>
      <c r="E120" s="3">
        <f>SUM('BIZ kWh ENTRY'!E120,'BIZ kWh ENTRY'!U120,'BIZ kWh ENTRY'!AK120,'BIZ kWh ENTRY'!BA120)</f>
        <v>0</v>
      </c>
      <c r="F120" s="3">
        <f>SUM('BIZ kWh ENTRY'!F120,'BIZ kWh ENTRY'!V120,'BIZ kWh ENTRY'!AL120,'BIZ kWh ENTRY'!BB120)</f>
        <v>0</v>
      </c>
      <c r="G120" s="3">
        <f>SUM('BIZ kWh ENTRY'!G120,'BIZ kWh ENTRY'!W120,'BIZ kWh ENTRY'!AM120,'BIZ kWh ENTRY'!BC120)</f>
        <v>0</v>
      </c>
      <c r="H120" s="3">
        <f>SUM('BIZ kWh ENTRY'!H120,'BIZ kWh ENTRY'!X120,'BIZ kWh ENTRY'!AN120,'BIZ kWh ENTRY'!BD120)</f>
        <v>0</v>
      </c>
      <c r="I120" s="3">
        <f>SUM('BIZ kWh ENTRY'!I120,'BIZ kWh ENTRY'!Y120,'BIZ kWh ENTRY'!AO120,'BIZ kWh ENTRY'!BE120)</f>
        <v>188391.71756744385</v>
      </c>
      <c r="J120" s="3">
        <f>SUM('BIZ kWh ENTRY'!J120,'BIZ kWh ENTRY'!Z120,'BIZ kWh ENTRY'!AP120,'BIZ kWh ENTRY'!BF120)</f>
        <v>6006.446044921875</v>
      </c>
      <c r="K120" s="3">
        <f>SUM('BIZ kWh ENTRY'!K120,'BIZ kWh ENTRY'!AA120,'BIZ kWh ENTRY'!AQ120,'BIZ kWh ENTRY'!BG120)</f>
        <v>3003.2230224609375</v>
      </c>
      <c r="L120" s="3">
        <f>SUM('BIZ kWh ENTRY'!L120,'BIZ kWh ENTRY'!AB120,'BIZ kWh ENTRY'!AR120,'BIZ kWh ENTRY'!BH120)</f>
        <v>0</v>
      </c>
      <c r="M120" s="3">
        <f>SUM('BIZ kWh ENTRY'!M120,'BIZ kWh ENTRY'!AC120,'BIZ kWh ENTRY'!AS120,'BIZ kWh ENTRY'!BI120)</f>
        <v>0</v>
      </c>
      <c r="N120" s="3">
        <f>SUM('BIZ kWh ENTRY'!N120,'BIZ kWh ENTRY'!AD120,'BIZ kWh ENTRY'!AT120,'BIZ kWh ENTRY'!BJ120)</f>
        <v>12109.3017578125</v>
      </c>
      <c r="O120" s="70">
        <f t="shared" si="21"/>
        <v>243575.99964141846</v>
      </c>
    </row>
    <row r="121" spans="1:16" x14ac:dyDescent="0.25">
      <c r="A121" s="531"/>
      <c r="B121" s="11" t="s">
        <v>59</v>
      </c>
      <c r="C121" s="3">
        <f>SUM('BIZ kWh ENTRY'!C121,'BIZ kWh ENTRY'!S121,'BIZ kWh ENTRY'!AI121,'BIZ kWh ENTRY'!AY121)</f>
        <v>0</v>
      </c>
      <c r="D121" s="3">
        <f>SUM('BIZ kWh ENTRY'!D121,'BIZ kWh ENTRY'!T121,'BIZ kWh ENTRY'!AJ121,'BIZ kWh ENTRY'!AZ121)</f>
        <v>0</v>
      </c>
      <c r="E121" s="3">
        <f>SUM('BIZ kWh ENTRY'!E121,'BIZ kWh ENTRY'!U121,'BIZ kWh ENTRY'!AK121,'BIZ kWh ENTRY'!BA121)</f>
        <v>0</v>
      </c>
      <c r="F121" s="3">
        <f>SUM('BIZ kWh ENTRY'!F121,'BIZ kWh ENTRY'!V121,'BIZ kWh ENTRY'!AL121,'BIZ kWh ENTRY'!BB121)</f>
        <v>0</v>
      </c>
      <c r="G121" s="3">
        <f>SUM('BIZ kWh ENTRY'!G121,'BIZ kWh ENTRY'!W121,'BIZ kWh ENTRY'!AM121,'BIZ kWh ENTRY'!BC121)</f>
        <v>0</v>
      </c>
      <c r="H121" s="3">
        <f>SUM('BIZ kWh ENTRY'!H121,'BIZ kWh ENTRY'!X121,'BIZ kWh ENTRY'!AN121,'BIZ kWh ENTRY'!BD121)</f>
        <v>0</v>
      </c>
      <c r="I121" s="3">
        <f>SUM('BIZ kWh ENTRY'!I121,'BIZ kWh ENTRY'!Y121,'BIZ kWh ENTRY'!AO121,'BIZ kWh ENTRY'!BE121)</f>
        <v>0</v>
      </c>
      <c r="J121" s="3">
        <f>SUM('BIZ kWh ENTRY'!J121,'BIZ kWh ENTRY'!Z121,'BIZ kWh ENTRY'!AP121,'BIZ kWh ENTRY'!BF121)</f>
        <v>0</v>
      </c>
      <c r="K121" s="3">
        <f>SUM('BIZ kWh ENTRY'!K121,'BIZ kWh ENTRY'!AA121,'BIZ kWh ENTRY'!AQ121,'BIZ kWh ENTRY'!BG121)</f>
        <v>0</v>
      </c>
      <c r="L121" s="3">
        <f>SUM('BIZ kWh ENTRY'!L121,'BIZ kWh ENTRY'!AB121,'BIZ kWh ENTRY'!AR121,'BIZ kWh ENTRY'!BH121)</f>
        <v>0</v>
      </c>
      <c r="M121" s="3">
        <f>SUM('BIZ kWh ENTRY'!M121,'BIZ kWh ENTRY'!AC121,'BIZ kWh ENTRY'!AS121,'BIZ kWh ENTRY'!BI121)</f>
        <v>0</v>
      </c>
      <c r="N121" s="3">
        <f>SUM('BIZ kWh ENTRY'!N121,'BIZ kWh ENTRY'!AD121,'BIZ kWh ENTRY'!AT121,'BIZ kWh ENTRY'!BJ121)</f>
        <v>0</v>
      </c>
      <c r="O121" s="70">
        <f t="shared" si="21"/>
        <v>0</v>
      </c>
    </row>
    <row r="122" spans="1:16" x14ac:dyDescent="0.25">
      <c r="A122" s="531"/>
      <c r="B122" s="11" t="s">
        <v>58</v>
      </c>
      <c r="C122" s="3">
        <f>SUM('BIZ kWh ENTRY'!C122,'BIZ kWh ENTRY'!S122,'BIZ kWh ENTRY'!AI122,'BIZ kWh ENTRY'!AY122)</f>
        <v>0</v>
      </c>
      <c r="D122" s="3">
        <f>SUM('BIZ kWh ENTRY'!D122,'BIZ kWh ENTRY'!T122,'BIZ kWh ENTRY'!AJ122,'BIZ kWh ENTRY'!AZ122)</f>
        <v>0</v>
      </c>
      <c r="E122" s="3">
        <f>SUM('BIZ kWh ENTRY'!E122,'BIZ kWh ENTRY'!U122,'BIZ kWh ENTRY'!AK122,'BIZ kWh ENTRY'!BA122)</f>
        <v>0</v>
      </c>
      <c r="F122" s="3">
        <f>SUM('BIZ kWh ENTRY'!F122,'BIZ kWh ENTRY'!V122,'BIZ kWh ENTRY'!AL122,'BIZ kWh ENTRY'!BB122)</f>
        <v>0</v>
      </c>
      <c r="G122" s="3">
        <f>SUM('BIZ kWh ENTRY'!G122,'BIZ kWh ENTRY'!W122,'BIZ kWh ENTRY'!AM122,'BIZ kWh ENTRY'!BC122)</f>
        <v>0</v>
      </c>
      <c r="H122" s="3">
        <f>SUM('BIZ kWh ENTRY'!H122,'BIZ kWh ENTRY'!X122,'BIZ kWh ENTRY'!AN122,'BIZ kWh ENTRY'!BD122)</f>
        <v>0</v>
      </c>
      <c r="I122" s="3">
        <f>SUM('BIZ kWh ENTRY'!I122,'BIZ kWh ENTRY'!Y122,'BIZ kWh ENTRY'!AO122,'BIZ kWh ENTRY'!BE122)</f>
        <v>0</v>
      </c>
      <c r="J122" s="3">
        <f>SUM('BIZ kWh ENTRY'!J122,'BIZ kWh ENTRY'!Z122,'BIZ kWh ENTRY'!AP122,'BIZ kWh ENTRY'!BF122)</f>
        <v>0</v>
      </c>
      <c r="K122" s="3">
        <f>SUM('BIZ kWh ENTRY'!K122,'BIZ kWh ENTRY'!AA122,'BIZ kWh ENTRY'!AQ122,'BIZ kWh ENTRY'!BG122)</f>
        <v>0</v>
      </c>
      <c r="L122" s="3">
        <f>SUM('BIZ kWh ENTRY'!L122,'BIZ kWh ENTRY'!AB122,'BIZ kWh ENTRY'!AR122,'BIZ kWh ENTRY'!BH122)</f>
        <v>2188.6162109375</v>
      </c>
      <c r="M122" s="3">
        <f>SUM('BIZ kWh ENTRY'!M122,'BIZ kWh ENTRY'!AC122,'BIZ kWh ENTRY'!AS122,'BIZ kWh ENTRY'!BI122)</f>
        <v>0</v>
      </c>
      <c r="N122" s="3">
        <f>SUM('BIZ kWh ENTRY'!N122,'BIZ kWh ENTRY'!AD122,'BIZ kWh ENTRY'!AT122,'BIZ kWh ENTRY'!BJ122)</f>
        <v>0</v>
      </c>
      <c r="O122" s="70">
        <f t="shared" si="21"/>
        <v>2188.6162109375</v>
      </c>
    </row>
    <row r="123" spans="1:16" x14ac:dyDescent="0.25">
      <c r="A123" s="531"/>
      <c r="B123" s="11" t="s">
        <v>57</v>
      </c>
      <c r="C123" s="3">
        <f>SUM('BIZ kWh ENTRY'!C123,'BIZ kWh ENTRY'!S123,'BIZ kWh ENTRY'!AI123,'BIZ kWh ENTRY'!AY123)</f>
        <v>147495.79649353027</v>
      </c>
      <c r="D123" s="3">
        <f>SUM('BIZ kWh ENTRY'!D123,'BIZ kWh ENTRY'!T123,'BIZ kWh ENTRY'!AJ123,'BIZ kWh ENTRY'!AZ123)</f>
        <v>121785.41333007813</v>
      </c>
      <c r="E123" s="3">
        <f>SUM('BIZ kWh ENTRY'!E123,'BIZ kWh ENTRY'!U123,'BIZ kWh ENTRY'!AK123,'BIZ kWh ENTRY'!BA123)</f>
        <v>0</v>
      </c>
      <c r="F123" s="3">
        <f>SUM('BIZ kWh ENTRY'!F123,'BIZ kWh ENTRY'!V123,'BIZ kWh ENTRY'!AL123,'BIZ kWh ENTRY'!BB123)</f>
        <v>0</v>
      </c>
      <c r="G123" s="3">
        <f>SUM('BIZ kWh ENTRY'!G123,'BIZ kWh ENTRY'!W123,'BIZ kWh ENTRY'!AM123,'BIZ kWh ENTRY'!BC123)</f>
        <v>0</v>
      </c>
      <c r="H123" s="3">
        <f>SUM('BIZ kWh ENTRY'!H123,'BIZ kWh ENTRY'!X123,'BIZ kWh ENTRY'!AN123,'BIZ kWh ENTRY'!BD123)</f>
        <v>191953.53485107422</v>
      </c>
      <c r="I123" s="3">
        <f>SUM('BIZ kWh ENTRY'!I123,'BIZ kWh ENTRY'!Y123,'BIZ kWh ENTRY'!AO123,'BIZ kWh ENTRY'!BE123)</f>
        <v>51792.490158081055</v>
      </c>
      <c r="J123" s="3">
        <f>SUM('BIZ kWh ENTRY'!J123,'BIZ kWh ENTRY'!Z123,'BIZ kWh ENTRY'!AP123,'BIZ kWh ENTRY'!BF123)</f>
        <v>754.56085205078125</v>
      </c>
      <c r="K123" s="3">
        <f>SUM('BIZ kWh ENTRY'!K123,'BIZ kWh ENTRY'!AA123,'BIZ kWh ENTRY'!AQ123,'BIZ kWh ENTRY'!BG123)</f>
        <v>36828.587173461914</v>
      </c>
      <c r="L123" s="3">
        <f>SUM('BIZ kWh ENTRY'!L123,'BIZ kWh ENTRY'!AB123,'BIZ kWh ENTRY'!AR123,'BIZ kWh ENTRY'!BH123)</f>
        <v>0</v>
      </c>
      <c r="M123" s="3">
        <f>SUM('BIZ kWh ENTRY'!M123,'BIZ kWh ENTRY'!AC123,'BIZ kWh ENTRY'!AS123,'BIZ kWh ENTRY'!BI123)</f>
        <v>0</v>
      </c>
      <c r="N123" s="3">
        <f>SUM('BIZ kWh ENTRY'!N123,'BIZ kWh ENTRY'!AD123,'BIZ kWh ENTRY'!AT123,'BIZ kWh ENTRY'!BJ123)</f>
        <v>41773.53515625</v>
      </c>
      <c r="O123" s="70">
        <f t="shared" si="21"/>
        <v>592383.91801452637</v>
      </c>
    </row>
    <row r="124" spans="1:16" x14ac:dyDescent="0.25">
      <c r="A124" s="531"/>
      <c r="B124" s="11" t="s">
        <v>56</v>
      </c>
      <c r="C124" s="3">
        <f>SUM('BIZ kWh ENTRY'!C124,'BIZ kWh ENTRY'!S124,'BIZ kWh ENTRY'!AI124,'BIZ kWh ENTRY'!AY124)</f>
        <v>0</v>
      </c>
      <c r="D124" s="3">
        <f>SUM('BIZ kWh ENTRY'!D124,'BIZ kWh ENTRY'!T124,'BIZ kWh ENTRY'!AJ124,'BIZ kWh ENTRY'!AZ124)</f>
        <v>0</v>
      </c>
      <c r="E124" s="3">
        <f>SUM('BIZ kWh ENTRY'!E124,'BIZ kWh ENTRY'!U124,'BIZ kWh ENTRY'!AK124,'BIZ kWh ENTRY'!BA124)</f>
        <v>0</v>
      </c>
      <c r="F124" s="3">
        <f>SUM('BIZ kWh ENTRY'!F124,'BIZ kWh ENTRY'!V124,'BIZ kWh ENTRY'!AL124,'BIZ kWh ENTRY'!BB124)</f>
        <v>0</v>
      </c>
      <c r="G124" s="3">
        <f>SUM('BIZ kWh ENTRY'!G124,'BIZ kWh ENTRY'!W124,'BIZ kWh ENTRY'!AM124,'BIZ kWh ENTRY'!BC124)</f>
        <v>0</v>
      </c>
      <c r="H124" s="3">
        <f>SUM('BIZ kWh ENTRY'!H124,'BIZ kWh ENTRY'!X124,'BIZ kWh ENTRY'!AN124,'BIZ kWh ENTRY'!BD124)</f>
        <v>0</v>
      </c>
      <c r="I124" s="3">
        <f>SUM('BIZ kWh ENTRY'!I124,'BIZ kWh ENTRY'!Y124,'BIZ kWh ENTRY'!AO124,'BIZ kWh ENTRY'!BE124)</f>
        <v>0</v>
      </c>
      <c r="J124" s="3">
        <f>SUM('BIZ kWh ENTRY'!J124,'BIZ kWh ENTRY'!Z124,'BIZ kWh ENTRY'!AP124,'BIZ kWh ENTRY'!BF124)</f>
        <v>0</v>
      </c>
      <c r="K124" s="3">
        <f>SUM('BIZ kWh ENTRY'!K124,'BIZ kWh ENTRY'!AA124,'BIZ kWh ENTRY'!AQ124,'BIZ kWh ENTRY'!BG124)</f>
        <v>0</v>
      </c>
      <c r="L124" s="3">
        <f>SUM('BIZ kWh ENTRY'!L124,'BIZ kWh ENTRY'!AB124,'BIZ kWh ENTRY'!AR124,'BIZ kWh ENTRY'!BH124)</f>
        <v>0</v>
      </c>
      <c r="M124" s="3">
        <f>SUM('BIZ kWh ENTRY'!M124,'BIZ kWh ENTRY'!AC124,'BIZ kWh ENTRY'!AS124,'BIZ kWh ENTRY'!BI124)</f>
        <v>0</v>
      </c>
      <c r="N124" s="3">
        <f>SUM('BIZ kWh ENTRY'!N124,'BIZ kWh ENTRY'!AD124,'BIZ kWh ENTRY'!AT124,'BIZ kWh ENTRY'!BJ124)</f>
        <v>0</v>
      </c>
      <c r="O124" s="70">
        <f t="shared" si="21"/>
        <v>0</v>
      </c>
    </row>
    <row r="125" spans="1:16" x14ac:dyDescent="0.25">
      <c r="A125" s="531"/>
      <c r="B125" s="11" t="s">
        <v>55</v>
      </c>
      <c r="C125" s="3">
        <f>SUM('BIZ kWh ENTRY'!C125,'BIZ kWh ENTRY'!S125,'BIZ kWh ENTRY'!AI125,'BIZ kWh ENTRY'!AY125)</f>
        <v>4367.5001220703125</v>
      </c>
      <c r="D125" s="3">
        <f>SUM('BIZ kWh ENTRY'!D125,'BIZ kWh ENTRY'!T125,'BIZ kWh ENTRY'!AJ125,'BIZ kWh ENTRY'!AZ125)</f>
        <v>0</v>
      </c>
      <c r="E125" s="3">
        <f>SUM('BIZ kWh ENTRY'!E125,'BIZ kWh ENTRY'!U125,'BIZ kWh ENTRY'!AK125,'BIZ kWh ENTRY'!BA125)</f>
        <v>0</v>
      </c>
      <c r="F125" s="3">
        <f>SUM('BIZ kWh ENTRY'!F125,'BIZ kWh ENTRY'!V125,'BIZ kWh ENTRY'!AL125,'BIZ kWh ENTRY'!BB125)</f>
        <v>0</v>
      </c>
      <c r="G125" s="3">
        <f>SUM('BIZ kWh ENTRY'!G125,'BIZ kWh ENTRY'!W125,'BIZ kWh ENTRY'!AM125,'BIZ kWh ENTRY'!BC125)</f>
        <v>0</v>
      </c>
      <c r="H125" s="3">
        <f>SUM('BIZ kWh ENTRY'!H125,'BIZ kWh ENTRY'!X125,'BIZ kWh ENTRY'!AN125,'BIZ kWh ENTRY'!BD125)</f>
        <v>0</v>
      </c>
      <c r="I125" s="3">
        <f>SUM('BIZ kWh ENTRY'!I125,'BIZ kWh ENTRY'!Y125,'BIZ kWh ENTRY'!AO125,'BIZ kWh ENTRY'!BE125)</f>
        <v>0</v>
      </c>
      <c r="J125" s="3">
        <f>SUM('BIZ kWh ENTRY'!J125,'BIZ kWh ENTRY'!Z125,'BIZ kWh ENTRY'!AP125,'BIZ kWh ENTRY'!BF125)</f>
        <v>0</v>
      </c>
      <c r="K125" s="3">
        <f>SUM('BIZ kWh ENTRY'!K125,'BIZ kWh ENTRY'!AA125,'BIZ kWh ENTRY'!AQ125,'BIZ kWh ENTRY'!BG125)</f>
        <v>5823.33349609375</v>
      </c>
      <c r="L125" s="3">
        <f>SUM('BIZ kWh ENTRY'!L125,'BIZ kWh ENTRY'!AB125,'BIZ kWh ENTRY'!AR125,'BIZ kWh ENTRY'!BH125)</f>
        <v>0</v>
      </c>
      <c r="M125" s="3">
        <f>SUM('BIZ kWh ENTRY'!M125,'BIZ kWh ENTRY'!AC125,'BIZ kWh ENTRY'!AS125,'BIZ kWh ENTRY'!BI125)</f>
        <v>0</v>
      </c>
      <c r="N125" s="3">
        <f>SUM('BIZ kWh ENTRY'!N125,'BIZ kWh ENTRY'!AD125,'BIZ kWh ENTRY'!AT125,'BIZ kWh ENTRY'!BJ125)</f>
        <v>2911.666748046875</v>
      </c>
      <c r="O125" s="70">
        <f t="shared" si="21"/>
        <v>13102.500366210938</v>
      </c>
    </row>
    <row r="126" spans="1:16" x14ac:dyDescent="0.25">
      <c r="A126" s="531"/>
      <c r="B126" s="11" t="s">
        <v>54</v>
      </c>
      <c r="C126" s="3">
        <f>SUM('BIZ kWh ENTRY'!C126,'BIZ kWh ENTRY'!S126,'BIZ kWh ENTRY'!AI126,'BIZ kWh ENTRY'!AY126)</f>
        <v>0</v>
      </c>
      <c r="D126" s="3">
        <f>SUM('BIZ kWh ENTRY'!D126,'BIZ kWh ENTRY'!T126,'BIZ kWh ENTRY'!AJ126,'BIZ kWh ENTRY'!AZ126)</f>
        <v>0</v>
      </c>
      <c r="E126" s="3">
        <f>SUM('BIZ kWh ENTRY'!E126,'BIZ kWh ENTRY'!U126,'BIZ kWh ENTRY'!AK126,'BIZ kWh ENTRY'!BA126)</f>
        <v>0</v>
      </c>
      <c r="F126" s="3">
        <f>SUM('BIZ kWh ENTRY'!F126,'BIZ kWh ENTRY'!V126,'BIZ kWh ENTRY'!AL126,'BIZ kWh ENTRY'!BB126)</f>
        <v>0</v>
      </c>
      <c r="G126" s="3">
        <f>SUM('BIZ kWh ENTRY'!G126,'BIZ kWh ENTRY'!W126,'BIZ kWh ENTRY'!AM126,'BIZ kWh ENTRY'!BC126)</f>
        <v>0</v>
      </c>
      <c r="H126" s="3">
        <f>SUM('BIZ kWh ENTRY'!H126,'BIZ kWh ENTRY'!X126,'BIZ kWh ENTRY'!AN126,'BIZ kWh ENTRY'!BD126)</f>
        <v>0</v>
      </c>
      <c r="I126" s="3">
        <f>SUM('BIZ kWh ENTRY'!I126,'BIZ kWh ENTRY'!Y126,'BIZ kWh ENTRY'!AO126,'BIZ kWh ENTRY'!BE126)</f>
        <v>0</v>
      </c>
      <c r="J126" s="3">
        <f>SUM('BIZ kWh ENTRY'!J126,'BIZ kWh ENTRY'!Z126,'BIZ kWh ENTRY'!AP126,'BIZ kWh ENTRY'!BF126)</f>
        <v>0</v>
      </c>
      <c r="K126" s="3">
        <f>SUM('BIZ kWh ENTRY'!K126,'BIZ kWh ENTRY'!AA126,'BIZ kWh ENTRY'!AQ126,'BIZ kWh ENTRY'!BG126)</f>
        <v>0</v>
      </c>
      <c r="L126" s="3">
        <f>SUM('BIZ kWh ENTRY'!L126,'BIZ kWh ENTRY'!AB126,'BIZ kWh ENTRY'!AR126,'BIZ kWh ENTRY'!BH126)</f>
        <v>0</v>
      </c>
      <c r="M126" s="3">
        <f>SUM('BIZ kWh ENTRY'!M126,'BIZ kWh ENTRY'!AC126,'BIZ kWh ENTRY'!AS126,'BIZ kWh ENTRY'!BI126)</f>
        <v>0</v>
      </c>
      <c r="N126" s="3">
        <f>SUM('BIZ kWh ENTRY'!N126,'BIZ kWh ENTRY'!AD126,'BIZ kWh ENTRY'!AT126,'BIZ kWh ENTRY'!BJ126)</f>
        <v>0</v>
      </c>
      <c r="O126" s="70">
        <f t="shared" si="21"/>
        <v>0</v>
      </c>
    </row>
    <row r="127" spans="1:16" x14ac:dyDescent="0.25">
      <c r="A127" s="531"/>
      <c r="B127" s="11" t="s">
        <v>53</v>
      </c>
      <c r="C127" s="3">
        <f>SUM('BIZ kWh ENTRY'!C127,'BIZ kWh ENTRY'!S127,'BIZ kWh ENTRY'!AI127,'BIZ kWh ENTRY'!AY127)</f>
        <v>0</v>
      </c>
      <c r="D127" s="3">
        <f>SUM('BIZ kWh ENTRY'!D127,'BIZ kWh ENTRY'!T127,'BIZ kWh ENTRY'!AJ127,'BIZ kWh ENTRY'!AZ127)</f>
        <v>0</v>
      </c>
      <c r="E127" s="3">
        <f>SUM('BIZ kWh ENTRY'!E127,'BIZ kWh ENTRY'!U127,'BIZ kWh ENTRY'!AK127,'BIZ kWh ENTRY'!BA127)</f>
        <v>0</v>
      </c>
      <c r="F127" s="3">
        <f>SUM('BIZ kWh ENTRY'!F127,'BIZ kWh ENTRY'!V127,'BIZ kWh ENTRY'!AL127,'BIZ kWh ENTRY'!BB127)</f>
        <v>0</v>
      </c>
      <c r="G127" s="3">
        <f>SUM('BIZ kWh ENTRY'!G127,'BIZ kWh ENTRY'!W127,'BIZ kWh ENTRY'!AM127,'BIZ kWh ENTRY'!BC127)</f>
        <v>0</v>
      </c>
      <c r="H127" s="3">
        <f>SUM('BIZ kWh ENTRY'!H127,'BIZ kWh ENTRY'!X127,'BIZ kWh ENTRY'!AN127,'BIZ kWh ENTRY'!BD127)</f>
        <v>0</v>
      </c>
      <c r="I127" s="3">
        <f>SUM('BIZ kWh ENTRY'!I127,'BIZ kWh ENTRY'!Y127,'BIZ kWh ENTRY'!AO127,'BIZ kWh ENTRY'!BE127)</f>
        <v>0</v>
      </c>
      <c r="J127" s="3">
        <f>SUM('BIZ kWh ENTRY'!J127,'BIZ kWh ENTRY'!Z127,'BIZ kWh ENTRY'!AP127,'BIZ kWh ENTRY'!BF127)</f>
        <v>0</v>
      </c>
      <c r="K127" s="3">
        <f>SUM('BIZ kWh ENTRY'!K127,'BIZ kWh ENTRY'!AA127,'BIZ kWh ENTRY'!AQ127,'BIZ kWh ENTRY'!BG127)</f>
        <v>0</v>
      </c>
      <c r="L127" s="3">
        <f>SUM('BIZ kWh ENTRY'!L127,'BIZ kWh ENTRY'!AB127,'BIZ kWh ENTRY'!AR127,'BIZ kWh ENTRY'!BH127)</f>
        <v>0</v>
      </c>
      <c r="M127" s="3">
        <f>SUM('BIZ kWh ENTRY'!M127,'BIZ kWh ENTRY'!AC127,'BIZ kWh ENTRY'!AS127,'BIZ kWh ENTRY'!BI127)</f>
        <v>0</v>
      </c>
      <c r="N127" s="3">
        <f>SUM('BIZ kWh ENTRY'!N127,'BIZ kWh ENTRY'!AD127,'BIZ kWh ENTRY'!AT127,'BIZ kWh ENTRY'!BJ127)</f>
        <v>0</v>
      </c>
      <c r="O127" s="70">
        <f t="shared" si="21"/>
        <v>0</v>
      </c>
    </row>
    <row r="128" spans="1:16" ht="15.75" thickBot="1" x14ac:dyDescent="0.3">
      <c r="A128" s="532"/>
      <c r="B128" s="11" t="s">
        <v>52</v>
      </c>
      <c r="C128" s="3">
        <f>SUM('BIZ kWh ENTRY'!C128,'BIZ kWh ENTRY'!S128,'BIZ kWh ENTRY'!AI128,'BIZ kWh ENTRY'!AY128)</f>
        <v>0</v>
      </c>
      <c r="D128" s="3">
        <f>SUM('BIZ kWh ENTRY'!D128,'BIZ kWh ENTRY'!T128,'BIZ kWh ENTRY'!AJ128,'BIZ kWh ENTRY'!AZ128)</f>
        <v>0</v>
      </c>
      <c r="E128" s="3">
        <f>SUM('BIZ kWh ENTRY'!E128,'BIZ kWh ENTRY'!U128,'BIZ kWh ENTRY'!AK128,'BIZ kWh ENTRY'!BA128)</f>
        <v>0</v>
      </c>
      <c r="F128" s="3">
        <f>SUM('BIZ kWh ENTRY'!F128,'BIZ kWh ENTRY'!V128,'BIZ kWh ENTRY'!AL128,'BIZ kWh ENTRY'!BB128)</f>
        <v>0</v>
      </c>
      <c r="G128" s="3">
        <f>SUM('BIZ kWh ENTRY'!G128,'BIZ kWh ENTRY'!W128,'BIZ kWh ENTRY'!AM128,'BIZ kWh ENTRY'!BC128)</f>
        <v>0</v>
      </c>
      <c r="H128" s="3">
        <f>SUM('BIZ kWh ENTRY'!H128,'BIZ kWh ENTRY'!X128,'BIZ kWh ENTRY'!AN128,'BIZ kWh ENTRY'!BD128)</f>
        <v>0</v>
      </c>
      <c r="I128" s="3">
        <f>SUM('BIZ kWh ENTRY'!I128,'BIZ kWh ENTRY'!Y128,'BIZ kWh ENTRY'!AO128,'BIZ kWh ENTRY'!BE128)</f>
        <v>0</v>
      </c>
      <c r="J128" s="3">
        <f>SUM('BIZ kWh ENTRY'!J128,'BIZ kWh ENTRY'!Z128,'BIZ kWh ENTRY'!AP128,'BIZ kWh ENTRY'!BF128)</f>
        <v>0</v>
      </c>
      <c r="K128" s="3">
        <f>SUM('BIZ kWh ENTRY'!K128,'BIZ kWh ENTRY'!AA128,'BIZ kWh ENTRY'!AQ128,'BIZ kWh ENTRY'!BG128)</f>
        <v>0</v>
      </c>
      <c r="L128" s="3">
        <f>SUM('BIZ kWh ENTRY'!L128,'BIZ kWh ENTRY'!AB128,'BIZ kWh ENTRY'!AR128,'BIZ kWh ENTRY'!BH128)</f>
        <v>0</v>
      </c>
      <c r="M128" s="3">
        <f>SUM('BIZ kWh ENTRY'!M128,'BIZ kWh ENTRY'!AC128,'BIZ kWh ENTRY'!AS128,'BIZ kWh ENTRY'!BI128)</f>
        <v>0</v>
      </c>
      <c r="N128" s="3">
        <f>SUM('BIZ kWh ENTRY'!N128,'BIZ kWh ENTRY'!AD128,'BIZ kWh ENTRY'!AT128,'BIZ kWh ENTRY'!BJ128)</f>
        <v>0</v>
      </c>
      <c r="O128" s="70">
        <f t="shared" si="21"/>
        <v>0</v>
      </c>
    </row>
    <row r="129" spans="1:15" ht="15.75" thickBot="1" x14ac:dyDescent="0.3">
      <c r="A129" s="74"/>
      <c r="B129" s="188" t="s">
        <v>43</v>
      </c>
      <c r="C129" s="189">
        <f t="shared" ref="C129:N129" si="22">SUM(C116:C128)</f>
        <v>175234.58442687988</v>
      </c>
      <c r="D129" s="189">
        <f t="shared" si="22"/>
        <v>132479.43676757813</v>
      </c>
      <c r="E129" s="189">
        <f t="shared" si="22"/>
        <v>375.989990234375</v>
      </c>
      <c r="F129" s="189">
        <f t="shared" si="22"/>
        <v>0</v>
      </c>
      <c r="G129" s="189">
        <f t="shared" si="22"/>
        <v>0</v>
      </c>
      <c r="H129" s="189">
        <f t="shared" si="22"/>
        <v>249987.42742919922</v>
      </c>
      <c r="I129" s="189">
        <f t="shared" si="22"/>
        <v>240184.2077255249</v>
      </c>
      <c r="J129" s="189">
        <f t="shared" si="22"/>
        <v>6761.0068969726563</v>
      </c>
      <c r="K129" s="189">
        <f t="shared" si="22"/>
        <v>45655.143692016602</v>
      </c>
      <c r="L129" s="189">
        <f t="shared" si="22"/>
        <v>2188.6162109375</v>
      </c>
      <c r="M129" s="189">
        <f t="shared" si="22"/>
        <v>0</v>
      </c>
      <c r="N129" s="189">
        <f t="shared" si="22"/>
        <v>56794.503662109375</v>
      </c>
      <c r="O129" s="73">
        <f t="shared" si="21"/>
        <v>909660.91680145264</v>
      </c>
    </row>
    <row r="130" spans="1:15" ht="21.75" thickBot="1" x14ac:dyDescent="0.3">
      <c r="A130" s="75"/>
    </row>
    <row r="131" spans="1:15" ht="21.75" thickBot="1" x14ac:dyDescent="0.3">
      <c r="A131" s="75"/>
      <c r="B131" s="184" t="s">
        <v>36</v>
      </c>
      <c r="C131" s="185">
        <f>C$3</f>
        <v>44197</v>
      </c>
      <c r="D131" s="185">
        <f t="shared" ref="D131:N131" si="23">D$3</f>
        <v>44228</v>
      </c>
      <c r="E131" s="185">
        <f t="shared" si="23"/>
        <v>44256</v>
      </c>
      <c r="F131" s="185">
        <f t="shared" si="23"/>
        <v>44287</v>
      </c>
      <c r="G131" s="185">
        <f t="shared" si="23"/>
        <v>44317</v>
      </c>
      <c r="H131" s="185">
        <f t="shared" si="23"/>
        <v>44348</v>
      </c>
      <c r="I131" s="185">
        <f t="shared" si="23"/>
        <v>44378</v>
      </c>
      <c r="J131" s="185">
        <f t="shared" si="23"/>
        <v>44409</v>
      </c>
      <c r="K131" s="185">
        <f t="shared" si="23"/>
        <v>44440</v>
      </c>
      <c r="L131" s="185">
        <f t="shared" si="23"/>
        <v>44470</v>
      </c>
      <c r="M131" s="185">
        <f t="shared" si="23"/>
        <v>44501</v>
      </c>
      <c r="N131" s="185" t="str">
        <f t="shared" si="23"/>
        <v>Dec-21 +</v>
      </c>
      <c r="O131" s="186" t="s">
        <v>34</v>
      </c>
    </row>
    <row r="132" spans="1:15" ht="15" customHeight="1" x14ac:dyDescent="0.25">
      <c r="A132" s="533" t="s">
        <v>73</v>
      </c>
      <c r="B132" s="11" t="s">
        <v>64</v>
      </c>
      <c r="C132" s="3">
        <f>SUM('BIZ kWh ENTRY'!C132,'BIZ kWh ENTRY'!S132,'BIZ kWh ENTRY'!AI132,'BIZ kWh ENTRY'!AY132)</f>
        <v>0</v>
      </c>
      <c r="D132" s="3">
        <f>SUM('BIZ kWh ENTRY'!D132,'BIZ kWh ENTRY'!T132,'BIZ kWh ENTRY'!AJ132,'BIZ kWh ENTRY'!AZ132)</f>
        <v>0</v>
      </c>
      <c r="E132" s="3">
        <f>SUM('BIZ kWh ENTRY'!E132,'BIZ kWh ENTRY'!U132,'BIZ kWh ENTRY'!AK132,'BIZ kWh ENTRY'!BA132)</f>
        <v>0</v>
      </c>
      <c r="F132" s="3">
        <f>SUM('BIZ kWh ENTRY'!F132,'BIZ kWh ENTRY'!V132,'BIZ kWh ENTRY'!AL132,'BIZ kWh ENTRY'!BB132)</f>
        <v>0</v>
      </c>
      <c r="G132" s="3">
        <f>SUM('BIZ kWh ENTRY'!G132,'BIZ kWh ENTRY'!W132,'BIZ kWh ENTRY'!AM132,'BIZ kWh ENTRY'!BC132)</f>
        <v>0</v>
      </c>
      <c r="H132" s="3">
        <f>SUM('BIZ kWh ENTRY'!H132,'BIZ kWh ENTRY'!X132,'BIZ kWh ENTRY'!AN132,'BIZ kWh ENTRY'!BD132)</f>
        <v>0</v>
      </c>
      <c r="I132" s="3">
        <f>SUM('BIZ kWh ENTRY'!I132,'BIZ kWh ENTRY'!Y132,'BIZ kWh ENTRY'!AO132,'BIZ kWh ENTRY'!BE132)</f>
        <v>0</v>
      </c>
      <c r="J132" s="3">
        <f>SUM('BIZ kWh ENTRY'!J132,'BIZ kWh ENTRY'!Z132,'BIZ kWh ENTRY'!AP132,'BIZ kWh ENTRY'!BF132)</f>
        <v>0</v>
      </c>
      <c r="K132" s="3">
        <f>SUM('BIZ kWh ENTRY'!K132,'BIZ kWh ENTRY'!AA132,'BIZ kWh ENTRY'!AQ132,'BIZ kWh ENTRY'!BG132)</f>
        <v>0</v>
      </c>
      <c r="L132" s="3">
        <f>SUM('BIZ kWh ENTRY'!L132,'BIZ kWh ENTRY'!AB132,'BIZ kWh ENTRY'!AR132,'BIZ kWh ENTRY'!BH132)</f>
        <v>0</v>
      </c>
      <c r="M132" s="3">
        <f>SUM('BIZ kWh ENTRY'!M132,'BIZ kWh ENTRY'!AC132,'BIZ kWh ENTRY'!AS132,'BIZ kWh ENTRY'!BI132)</f>
        <v>0</v>
      </c>
      <c r="N132" s="3">
        <f>SUM('BIZ kWh ENTRY'!N132,'BIZ kWh ENTRY'!AD132,'BIZ kWh ENTRY'!AT132,'BIZ kWh ENTRY'!BJ132)</f>
        <v>0</v>
      </c>
      <c r="O132" s="70">
        <f t="shared" ref="O132:O145" si="24">SUM(C132:N132)</f>
        <v>0</v>
      </c>
    </row>
    <row r="133" spans="1:15" x14ac:dyDescent="0.25">
      <c r="A133" s="534"/>
      <c r="B133" s="12" t="s">
        <v>63</v>
      </c>
      <c r="C133" s="3">
        <f>SUM('BIZ kWh ENTRY'!C133,'BIZ kWh ENTRY'!S133,'BIZ kWh ENTRY'!AI133,'BIZ kWh ENTRY'!AY133)</f>
        <v>0</v>
      </c>
      <c r="D133" s="3">
        <f>SUM('BIZ kWh ENTRY'!D133,'BIZ kWh ENTRY'!T133,'BIZ kWh ENTRY'!AJ133,'BIZ kWh ENTRY'!AZ133)</f>
        <v>0</v>
      </c>
      <c r="E133" s="3">
        <f>SUM('BIZ kWh ENTRY'!E133,'BIZ kWh ENTRY'!U133,'BIZ kWh ENTRY'!AK133,'BIZ kWh ENTRY'!BA133)</f>
        <v>0</v>
      </c>
      <c r="F133" s="3">
        <f>SUM('BIZ kWh ENTRY'!F133,'BIZ kWh ENTRY'!V133,'BIZ kWh ENTRY'!AL133,'BIZ kWh ENTRY'!BB133)</f>
        <v>0</v>
      </c>
      <c r="G133" s="3">
        <f>SUM('BIZ kWh ENTRY'!G133,'BIZ kWh ENTRY'!W133,'BIZ kWh ENTRY'!AM133,'BIZ kWh ENTRY'!BC133)</f>
        <v>0</v>
      </c>
      <c r="H133" s="3">
        <f>SUM('BIZ kWh ENTRY'!H133,'BIZ kWh ENTRY'!X133,'BIZ kWh ENTRY'!AN133,'BIZ kWh ENTRY'!BD133)</f>
        <v>0</v>
      </c>
      <c r="I133" s="3">
        <f>SUM('BIZ kWh ENTRY'!I133,'BIZ kWh ENTRY'!Y133,'BIZ kWh ENTRY'!AO133,'BIZ kWh ENTRY'!BE133)</f>
        <v>0</v>
      </c>
      <c r="J133" s="3">
        <f>SUM('BIZ kWh ENTRY'!J133,'BIZ kWh ENTRY'!Z133,'BIZ kWh ENTRY'!AP133,'BIZ kWh ENTRY'!BF133)</f>
        <v>0</v>
      </c>
      <c r="K133" s="3">
        <f>SUM('BIZ kWh ENTRY'!K133,'BIZ kWh ENTRY'!AA133,'BIZ kWh ENTRY'!AQ133,'BIZ kWh ENTRY'!BG133)</f>
        <v>0</v>
      </c>
      <c r="L133" s="3">
        <f>SUM('BIZ kWh ENTRY'!L133,'BIZ kWh ENTRY'!AB133,'BIZ kWh ENTRY'!AR133,'BIZ kWh ENTRY'!BH133)</f>
        <v>11270.532760620117</v>
      </c>
      <c r="M133" s="3">
        <f>SUM('BIZ kWh ENTRY'!M133,'BIZ kWh ENTRY'!AC133,'BIZ kWh ENTRY'!AS133,'BIZ kWh ENTRY'!BI133)</f>
        <v>0</v>
      </c>
      <c r="N133" s="3">
        <f>SUM('BIZ kWh ENTRY'!N133,'BIZ kWh ENTRY'!AD133,'BIZ kWh ENTRY'!AT133,'BIZ kWh ENTRY'!BJ133)</f>
        <v>0</v>
      </c>
      <c r="O133" s="70">
        <f t="shared" si="24"/>
        <v>11270.532760620117</v>
      </c>
    </row>
    <row r="134" spans="1:15" x14ac:dyDescent="0.25">
      <c r="A134" s="534"/>
      <c r="B134" s="11" t="s">
        <v>62</v>
      </c>
      <c r="C134" s="3">
        <f>SUM('BIZ kWh ENTRY'!C134,'BIZ kWh ENTRY'!S134,'BIZ kWh ENTRY'!AI134,'BIZ kWh ENTRY'!AY134)</f>
        <v>0</v>
      </c>
      <c r="D134" s="3">
        <f>SUM('BIZ kWh ENTRY'!D134,'BIZ kWh ENTRY'!T134,'BIZ kWh ENTRY'!AJ134,'BIZ kWh ENTRY'!AZ134)</f>
        <v>0</v>
      </c>
      <c r="E134" s="3">
        <f>SUM('BIZ kWh ENTRY'!E134,'BIZ kWh ENTRY'!U134,'BIZ kWh ENTRY'!AK134,'BIZ kWh ENTRY'!BA134)</f>
        <v>0</v>
      </c>
      <c r="F134" s="3">
        <f>SUM('BIZ kWh ENTRY'!F134,'BIZ kWh ENTRY'!V134,'BIZ kWh ENTRY'!AL134,'BIZ kWh ENTRY'!BB134)</f>
        <v>0</v>
      </c>
      <c r="G134" s="3">
        <f>SUM('BIZ kWh ENTRY'!G134,'BIZ kWh ENTRY'!W134,'BIZ kWh ENTRY'!AM134,'BIZ kWh ENTRY'!BC134)</f>
        <v>0</v>
      </c>
      <c r="H134" s="3">
        <f>SUM('BIZ kWh ENTRY'!H134,'BIZ kWh ENTRY'!X134,'BIZ kWh ENTRY'!AN134,'BIZ kWh ENTRY'!BD134)</f>
        <v>0</v>
      </c>
      <c r="I134" s="3">
        <f>SUM('BIZ kWh ENTRY'!I134,'BIZ kWh ENTRY'!Y134,'BIZ kWh ENTRY'!AO134,'BIZ kWh ENTRY'!BE134)</f>
        <v>0</v>
      </c>
      <c r="J134" s="3">
        <f>SUM('BIZ kWh ENTRY'!J134,'BIZ kWh ENTRY'!Z134,'BIZ kWh ENTRY'!AP134,'BIZ kWh ENTRY'!BF134)</f>
        <v>0</v>
      </c>
      <c r="K134" s="3">
        <f>SUM('BIZ kWh ENTRY'!K134,'BIZ kWh ENTRY'!AA134,'BIZ kWh ENTRY'!AQ134,'BIZ kWh ENTRY'!BG134)</f>
        <v>0</v>
      </c>
      <c r="L134" s="3">
        <f>SUM('BIZ kWh ENTRY'!L134,'BIZ kWh ENTRY'!AB134,'BIZ kWh ENTRY'!AR134,'BIZ kWh ENTRY'!BH134)</f>
        <v>0</v>
      </c>
      <c r="M134" s="3">
        <f>SUM('BIZ kWh ENTRY'!M134,'BIZ kWh ENTRY'!AC134,'BIZ kWh ENTRY'!AS134,'BIZ kWh ENTRY'!BI134)</f>
        <v>0</v>
      </c>
      <c r="N134" s="3">
        <f>SUM('BIZ kWh ENTRY'!N134,'BIZ kWh ENTRY'!AD134,'BIZ kWh ENTRY'!AT134,'BIZ kWh ENTRY'!BJ134)</f>
        <v>0</v>
      </c>
      <c r="O134" s="70">
        <f t="shared" si="24"/>
        <v>0</v>
      </c>
    </row>
    <row r="135" spans="1:15" x14ac:dyDescent="0.25">
      <c r="A135" s="534"/>
      <c r="B135" s="11" t="s">
        <v>61</v>
      </c>
      <c r="C135" s="3">
        <f>SUM('BIZ kWh ENTRY'!C135,'BIZ kWh ENTRY'!S135,'BIZ kWh ENTRY'!AI135,'BIZ kWh ENTRY'!AY135)</f>
        <v>0</v>
      </c>
      <c r="D135" s="3">
        <f>SUM('BIZ kWh ENTRY'!D135,'BIZ kWh ENTRY'!T135,'BIZ kWh ENTRY'!AJ135,'BIZ kWh ENTRY'!AZ135)</f>
        <v>0</v>
      </c>
      <c r="E135" s="3">
        <f>SUM('BIZ kWh ENTRY'!E135,'BIZ kWh ENTRY'!U135,'BIZ kWh ENTRY'!AK135,'BIZ kWh ENTRY'!BA135)</f>
        <v>0</v>
      </c>
      <c r="F135" s="3">
        <f>SUM('BIZ kWh ENTRY'!F135,'BIZ kWh ENTRY'!V135,'BIZ kWh ENTRY'!AL135,'BIZ kWh ENTRY'!BB135)</f>
        <v>0</v>
      </c>
      <c r="G135" s="3">
        <f>SUM('BIZ kWh ENTRY'!G135,'BIZ kWh ENTRY'!W135,'BIZ kWh ENTRY'!AM135,'BIZ kWh ENTRY'!BC135)</f>
        <v>0</v>
      </c>
      <c r="H135" s="3">
        <f>SUM('BIZ kWh ENTRY'!H135,'BIZ kWh ENTRY'!X135,'BIZ kWh ENTRY'!AN135,'BIZ kWh ENTRY'!BD135)</f>
        <v>0</v>
      </c>
      <c r="I135" s="3">
        <f>SUM('BIZ kWh ENTRY'!I135,'BIZ kWh ENTRY'!Y135,'BIZ kWh ENTRY'!AO135,'BIZ kWh ENTRY'!BE135)</f>
        <v>0</v>
      </c>
      <c r="J135" s="3">
        <f>SUM('BIZ kWh ENTRY'!J135,'BIZ kWh ENTRY'!Z135,'BIZ kWh ENTRY'!AP135,'BIZ kWh ENTRY'!BF135)</f>
        <v>0</v>
      </c>
      <c r="K135" s="3">
        <f>SUM('BIZ kWh ENTRY'!K135,'BIZ kWh ENTRY'!AA135,'BIZ kWh ENTRY'!AQ135,'BIZ kWh ENTRY'!BG135)</f>
        <v>0</v>
      </c>
      <c r="L135" s="3">
        <f>SUM('BIZ kWh ENTRY'!L135,'BIZ kWh ENTRY'!AB135,'BIZ kWh ENTRY'!AR135,'BIZ kWh ENTRY'!BH135)</f>
        <v>20658.999572753906</v>
      </c>
      <c r="M135" s="3">
        <f>SUM('BIZ kWh ENTRY'!M135,'BIZ kWh ENTRY'!AC135,'BIZ kWh ENTRY'!AS135,'BIZ kWh ENTRY'!BI135)</f>
        <v>0</v>
      </c>
      <c r="N135" s="3">
        <f>SUM('BIZ kWh ENTRY'!N135,'BIZ kWh ENTRY'!AD135,'BIZ kWh ENTRY'!AT135,'BIZ kWh ENTRY'!BJ135)</f>
        <v>0</v>
      </c>
      <c r="O135" s="70">
        <f t="shared" si="24"/>
        <v>20658.999572753906</v>
      </c>
    </row>
    <row r="136" spans="1:15" x14ac:dyDescent="0.25">
      <c r="A136" s="534"/>
      <c r="B136" s="12" t="s">
        <v>60</v>
      </c>
      <c r="C136" s="3">
        <f>SUM('BIZ kWh ENTRY'!C136,'BIZ kWh ENTRY'!S136,'BIZ kWh ENTRY'!AI136,'BIZ kWh ENTRY'!AY136)</f>
        <v>0</v>
      </c>
      <c r="D136" s="3">
        <f>SUM('BIZ kWh ENTRY'!D136,'BIZ kWh ENTRY'!T136,'BIZ kWh ENTRY'!AJ136,'BIZ kWh ENTRY'!AZ136)</f>
        <v>0</v>
      </c>
      <c r="E136" s="3">
        <f>SUM('BIZ kWh ENTRY'!E136,'BIZ kWh ENTRY'!U136,'BIZ kWh ENTRY'!AK136,'BIZ kWh ENTRY'!BA136)</f>
        <v>0</v>
      </c>
      <c r="F136" s="3">
        <f>SUM('BIZ kWh ENTRY'!F136,'BIZ kWh ENTRY'!V136,'BIZ kWh ENTRY'!AL136,'BIZ kWh ENTRY'!BB136)</f>
        <v>0</v>
      </c>
      <c r="G136" s="3">
        <f>SUM('BIZ kWh ENTRY'!G136,'BIZ kWh ENTRY'!W136,'BIZ kWh ENTRY'!AM136,'BIZ kWh ENTRY'!BC136)</f>
        <v>0</v>
      </c>
      <c r="H136" s="3">
        <f>SUM('BIZ kWh ENTRY'!H136,'BIZ kWh ENTRY'!X136,'BIZ kWh ENTRY'!AN136,'BIZ kWh ENTRY'!BD136)</f>
        <v>0</v>
      </c>
      <c r="I136" s="3">
        <f>SUM('BIZ kWh ENTRY'!I136,'BIZ kWh ENTRY'!Y136,'BIZ kWh ENTRY'!AO136,'BIZ kWh ENTRY'!BE136)</f>
        <v>0</v>
      </c>
      <c r="J136" s="3">
        <f>SUM('BIZ kWh ENTRY'!J136,'BIZ kWh ENTRY'!Z136,'BIZ kWh ENTRY'!AP136,'BIZ kWh ENTRY'!BF136)</f>
        <v>53523.6025390625</v>
      </c>
      <c r="K136" s="3">
        <f>SUM('BIZ kWh ENTRY'!K136,'BIZ kWh ENTRY'!AA136,'BIZ kWh ENTRY'!AQ136,'BIZ kWh ENTRY'!BG136)</f>
        <v>27252.359664916992</v>
      </c>
      <c r="L136" s="3">
        <f>SUM('BIZ kWh ENTRY'!L136,'BIZ kWh ENTRY'!AB136,'BIZ kWh ENTRY'!AR136,'BIZ kWh ENTRY'!BH136)</f>
        <v>0</v>
      </c>
      <c r="M136" s="3">
        <f>SUM('BIZ kWh ENTRY'!M136,'BIZ kWh ENTRY'!AC136,'BIZ kWh ENTRY'!AS136,'BIZ kWh ENTRY'!BI136)</f>
        <v>27401.279418945313</v>
      </c>
      <c r="N136" s="3">
        <f>SUM('BIZ kWh ENTRY'!N136,'BIZ kWh ENTRY'!AD136,'BIZ kWh ENTRY'!AT136,'BIZ kWh ENTRY'!BJ136)</f>
        <v>0</v>
      </c>
      <c r="O136" s="70">
        <f t="shared" si="24"/>
        <v>108177.2416229248</v>
      </c>
    </row>
    <row r="137" spans="1:15" x14ac:dyDescent="0.25">
      <c r="A137" s="534"/>
      <c r="B137" s="11" t="s">
        <v>59</v>
      </c>
      <c r="C137" s="3">
        <f>SUM('BIZ kWh ENTRY'!C137,'BIZ kWh ENTRY'!S137,'BIZ kWh ENTRY'!AI137,'BIZ kWh ENTRY'!AY137)</f>
        <v>0</v>
      </c>
      <c r="D137" s="3">
        <f>SUM('BIZ kWh ENTRY'!D137,'BIZ kWh ENTRY'!T137,'BIZ kWh ENTRY'!AJ137,'BIZ kWh ENTRY'!AZ137)</f>
        <v>0</v>
      </c>
      <c r="E137" s="3">
        <f>SUM('BIZ kWh ENTRY'!E137,'BIZ kWh ENTRY'!U137,'BIZ kWh ENTRY'!AK137,'BIZ kWh ENTRY'!BA137)</f>
        <v>0</v>
      </c>
      <c r="F137" s="3">
        <f>SUM('BIZ kWh ENTRY'!F137,'BIZ kWh ENTRY'!V137,'BIZ kWh ENTRY'!AL137,'BIZ kWh ENTRY'!BB137)</f>
        <v>0</v>
      </c>
      <c r="G137" s="3">
        <f>SUM('BIZ kWh ENTRY'!G137,'BIZ kWh ENTRY'!W137,'BIZ kWh ENTRY'!AM137,'BIZ kWh ENTRY'!BC137)</f>
        <v>0</v>
      </c>
      <c r="H137" s="3">
        <f>SUM('BIZ kWh ENTRY'!H137,'BIZ kWh ENTRY'!X137,'BIZ kWh ENTRY'!AN137,'BIZ kWh ENTRY'!BD137)</f>
        <v>0</v>
      </c>
      <c r="I137" s="3">
        <f>SUM('BIZ kWh ENTRY'!I137,'BIZ kWh ENTRY'!Y137,'BIZ kWh ENTRY'!AO137,'BIZ kWh ENTRY'!BE137)</f>
        <v>0</v>
      </c>
      <c r="J137" s="3">
        <f>SUM('BIZ kWh ENTRY'!J137,'BIZ kWh ENTRY'!Z137,'BIZ kWh ENTRY'!AP137,'BIZ kWh ENTRY'!BF137)</f>
        <v>0</v>
      </c>
      <c r="K137" s="3">
        <f>SUM('BIZ kWh ENTRY'!K137,'BIZ kWh ENTRY'!AA137,'BIZ kWh ENTRY'!AQ137,'BIZ kWh ENTRY'!BG137)</f>
        <v>0</v>
      </c>
      <c r="L137" s="3">
        <f>SUM('BIZ kWh ENTRY'!L137,'BIZ kWh ENTRY'!AB137,'BIZ kWh ENTRY'!AR137,'BIZ kWh ENTRY'!BH137)</f>
        <v>15112.437744140625</v>
      </c>
      <c r="M137" s="3">
        <f>SUM('BIZ kWh ENTRY'!M137,'BIZ kWh ENTRY'!AC137,'BIZ kWh ENTRY'!AS137,'BIZ kWh ENTRY'!BI137)</f>
        <v>0</v>
      </c>
      <c r="N137" s="3">
        <f>SUM('BIZ kWh ENTRY'!N137,'BIZ kWh ENTRY'!AD137,'BIZ kWh ENTRY'!AT137,'BIZ kWh ENTRY'!BJ137)</f>
        <v>0</v>
      </c>
      <c r="O137" s="70">
        <f t="shared" si="24"/>
        <v>15112.437744140625</v>
      </c>
    </row>
    <row r="138" spans="1:15" x14ac:dyDescent="0.25">
      <c r="A138" s="534"/>
      <c r="B138" s="11" t="s">
        <v>58</v>
      </c>
      <c r="C138" s="3">
        <f>SUM('BIZ kWh ENTRY'!C138,'BIZ kWh ENTRY'!S138,'BIZ kWh ENTRY'!AI138,'BIZ kWh ENTRY'!AY138)</f>
        <v>0</v>
      </c>
      <c r="D138" s="3">
        <f>SUM('BIZ kWh ENTRY'!D138,'BIZ kWh ENTRY'!T138,'BIZ kWh ENTRY'!AJ138,'BIZ kWh ENTRY'!AZ138)</f>
        <v>0</v>
      </c>
      <c r="E138" s="3">
        <f>SUM('BIZ kWh ENTRY'!E138,'BIZ kWh ENTRY'!U138,'BIZ kWh ENTRY'!AK138,'BIZ kWh ENTRY'!BA138)</f>
        <v>0</v>
      </c>
      <c r="F138" s="3">
        <f>SUM('BIZ kWh ENTRY'!F138,'BIZ kWh ENTRY'!V138,'BIZ kWh ENTRY'!AL138,'BIZ kWh ENTRY'!BB138)</f>
        <v>0</v>
      </c>
      <c r="G138" s="3">
        <f>SUM('BIZ kWh ENTRY'!G138,'BIZ kWh ENTRY'!W138,'BIZ kWh ENTRY'!AM138,'BIZ kWh ENTRY'!BC138)</f>
        <v>0</v>
      </c>
      <c r="H138" s="3">
        <f>SUM('BIZ kWh ENTRY'!H138,'BIZ kWh ENTRY'!X138,'BIZ kWh ENTRY'!AN138,'BIZ kWh ENTRY'!BD138)</f>
        <v>0</v>
      </c>
      <c r="I138" s="3">
        <f>SUM('BIZ kWh ENTRY'!I138,'BIZ kWh ENTRY'!Y138,'BIZ kWh ENTRY'!AO138,'BIZ kWh ENTRY'!BE138)</f>
        <v>0</v>
      </c>
      <c r="J138" s="3">
        <f>SUM('BIZ kWh ENTRY'!J138,'BIZ kWh ENTRY'!Z138,'BIZ kWh ENTRY'!AP138,'BIZ kWh ENTRY'!BF138)</f>
        <v>0</v>
      </c>
      <c r="K138" s="3">
        <f>SUM('BIZ kWh ENTRY'!K138,'BIZ kWh ENTRY'!AA138,'BIZ kWh ENTRY'!AQ138,'BIZ kWh ENTRY'!BG138)</f>
        <v>0</v>
      </c>
      <c r="L138" s="3">
        <f>SUM('BIZ kWh ENTRY'!L138,'BIZ kWh ENTRY'!AB138,'BIZ kWh ENTRY'!AR138,'BIZ kWh ENTRY'!BH138)</f>
        <v>0</v>
      </c>
      <c r="M138" s="3">
        <f>SUM('BIZ kWh ENTRY'!M138,'BIZ kWh ENTRY'!AC138,'BIZ kWh ENTRY'!AS138,'BIZ kWh ENTRY'!BI138)</f>
        <v>85042.066772460938</v>
      </c>
      <c r="N138" s="3">
        <f>SUM('BIZ kWh ENTRY'!N138,'BIZ kWh ENTRY'!AD138,'BIZ kWh ENTRY'!AT138,'BIZ kWh ENTRY'!BJ138)</f>
        <v>107292</v>
      </c>
      <c r="O138" s="70">
        <f t="shared" si="24"/>
        <v>192334.06677246094</v>
      </c>
    </row>
    <row r="139" spans="1:15" x14ac:dyDescent="0.25">
      <c r="A139" s="534"/>
      <c r="B139" s="11" t="s">
        <v>57</v>
      </c>
      <c r="C139" s="3">
        <f>SUM('BIZ kWh ENTRY'!C139,'BIZ kWh ENTRY'!S139,'BIZ kWh ENTRY'!AI139,'BIZ kWh ENTRY'!AY139)</f>
        <v>0</v>
      </c>
      <c r="D139" s="3">
        <f>SUM('BIZ kWh ENTRY'!D139,'BIZ kWh ENTRY'!T139,'BIZ kWh ENTRY'!AJ139,'BIZ kWh ENTRY'!AZ139)</f>
        <v>0</v>
      </c>
      <c r="E139" s="3">
        <f>SUM('BIZ kWh ENTRY'!E139,'BIZ kWh ENTRY'!U139,'BIZ kWh ENTRY'!AK139,'BIZ kWh ENTRY'!BA139)</f>
        <v>349906.18959630764</v>
      </c>
      <c r="F139" s="3">
        <f>SUM('BIZ kWh ENTRY'!F139,'BIZ kWh ENTRY'!V139,'BIZ kWh ENTRY'!AL139,'BIZ kWh ENTRY'!BB139)</f>
        <v>0</v>
      </c>
      <c r="G139" s="3">
        <f>SUM('BIZ kWh ENTRY'!G139,'BIZ kWh ENTRY'!W139,'BIZ kWh ENTRY'!AM139,'BIZ kWh ENTRY'!BC139)</f>
        <v>0</v>
      </c>
      <c r="H139" s="3">
        <f>SUM('BIZ kWh ENTRY'!H139,'BIZ kWh ENTRY'!X139,'BIZ kWh ENTRY'!AN139,'BIZ kWh ENTRY'!BD139)</f>
        <v>37084.904113769531</v>
      </c>
      <c r="I139" s="3">
        <f>SUM('BIZ kWh ENTRY'!I139,'BIZ kWh ENTRY'!Y139,'BIZ kWh ENTRY'!AO139,'BIZ kWh ENTRY'!BE139)</f>
        <v>0</v>
      </c>
      <c r="J139" s="3">
        <f>SUM('BIZ kWh ENTRY'!J139,'BIZ kWh ENTRY'!Z139,'BIZ kWh ENTRY'!AP139,'BIZ kWh ENTRY'!BF139)</f>
        <v>332754.48999955133</v>
      </c>
      <c r="K139" s="3">
        <f>SUM('BIZ kWh ENTRY'!K139,'BIZ kWh ENTRY'!AA139,'BIZ kWh ENTRY'!AQ139,'BIZ kWh ENTRY'!BG139)</f>
        <v>9020.5248566406262</v>
      </c>
      <c r="L139" s="3">
        <f>SUM('BIZ kWh ENTRY'!L139,'BIZ kWh ENTRY'!AB139,'BIZ kWh ENTRY'!AR139,'BIZ kWh ENTRY'!BH139)</f>
        <v>0</v>
      </c>
      <c r="M139" s="3">
        <f>SUM('BIZ kWh ENTRY'!M139,'BIZ kWh ENTRY'!AC139,'BIZ kWh ENTRY'!AS139,'BIZ kWh ENTRY'!BI139)</f>
        <v>10417.666005535968</v>
      </c>
      <c r="N139" s="3">
        <f>SUM('BIZ kWh ENTRY'!N139,'BIZ kWh ENTRY'!AD139,'BIZ kWh ENTRY'!AT139,'BIZ kWh ENTRY'!BJ139)</f>
        <v>7912.9745454545446</v>
      </c>
      <c r="O139" s="70">
        <f t="shared" si="24"/>
        <v>747096.74911725963</v>
      </c>
    </row>
    <row r="140" spans="1:15" x14ac:dyDescent="0.25">
      <c r="A140" s="534"/>
      <c r="B140" s="11" t="s">
        <v>56</v>
      </c>
      <c r="C140" s="3">
        <f>SUM('BIZ kWh ENTRY'!C140,'BIZ kWh ENTRY'!S140,'BIZ kWh ENTRY'!AI140,'BIZ kWh ENTRY'!AY140)</f>
        <v>0</v>
      </c>
      <c r="D140" s="3">
        <f>SUM('BIZ kWh ENTRY'!D140,'BIZ kWh ENTRY'!T140,'BIZ kWh ENTRY'!AJ140,'BIZ kWh ENTRY'!AZ140)</f>
        <v>0</v>
      </c>
      <c r="E140" s="3">
        <f>SUM('BIZ kWh ENTRY'!E140,'BIZ kWh ENTRY'!U140,'BIZ kWh ENTRY'!AK140,'BIZ kWh ENTRY'!BA140)</f>
        <v>0</v>
      </c>
      <c r="F140" s="3">
        <f>SUM('BIZ kWh ENTRY'!F140,'BIZ kWh ENTRY'!V140,'BIZ kWh ENTRY'!AL140,'BIZ kWh ENTRY'!BB140)</f>
        <v>0</v>
      </c>
      <c r="G140" s="3">
        <f>SUM('BIZ kWh ENTRY'!G140,'BIZ kWh ENTRY'!W140,'BIZ kWh ENTRY'!AM140,'BIZ kWh ENTRY'!BC140)</f>
        <v>0</v>
      </c>
      <c r="H140" s="3">
        <f>SUM('BIZ kWh ENTRY'!H140,'BIZ kWh ENTRY'!X140,'BIZ kWh ENTRY'!AN140,'BIZ kWh ENTRY'!BD140)</f>
        <v>0</v>
      </c>
      <c r="I140" s="3">
        <f>SUM('BIZ kWh ENTRY'!I140,'BIZ kWh ENTRY'!Y140,'BIZ kWh ENTRY'!AO140,'BIZ kWh ENTRY'!BE140)</f>
        <v>0</v>
      </c>
      <c r="J140" s="3">
        <f>SUM('BIZ kWh ENTRY'!J140,'BIZ kWh ENTRY'!Z140,'BIZ kWh ENTRY'!AP140,'BIZ kWh ENTRY'!BF140)</f>
        <v>0</v>
      </c>
      <c r="K140" s="3">
        <f>SUM('BIZ kWh ENTRY'!K140,'BIZ kWh ENTRY'!AA140,'BIZ kWh ENTRY'!AQ140,'BIZ kWh ENTRY'!BG140)</f>
        <v>0</v>
      </c>
      <c r="L140" s="3">
        <f>SUM('BIZ kWh ENTRY'!L140,'BIZ kWh ENTRY'!AB140,'BIZ kWh ENTRY'!AR140,'BIZ kWh ENTRY'!BH140)</f>
        <v>0</v>
      </c>
      <c r="M140" s="3">
        <f>SUM('BIZ kWh ENTRY'!M140,'BIZ kWh ENTRY'!AC140,'BIZ kWh ENTRY'!AS140,'BIZ kWh ENTRY'!BI140)</f>
        <v>0</v>
      </c>
      <c r="N140" s="3">
        <f>SUM('BIZ kWh ENTRY'!N140,'BIZ kWh ENTRY'!AD140,'BIZ kWh ENTRY'!AT140,'BIZ kWh ENTRY'!BJ140)</f>
        <v>0</v>
      </c>
      <c r="O140" s="70">
        <f t="shared" si="24"/>
        <v>0</v>
      </c>
    </row>
    <row r="141" spans="1:15" x14ac:dyDescent="0.25">
      <c r="A141" s="534"/>
      <c r="B141" s="11" t="s">
        <v>55</v>
      </c>
      <c r="C141" s="3">
        <f>SUM('BIZ kWh ENTRY'!C141,'BIZ kWh ENTRY'!S141,'BIZ kWh ENTRY'!AI141,'BIZ kWh ENTRY'!AY141)</f>
        <v>0</v>
      </c>
      <c r="D141" s="3">
        <f>SUM('BIZ kWh ENTRY'!D141,'BIZ kWh ENTRY'!T141,'BIZ kWh ENTRY'!AJ141,'BIZ kWh ENTRY'!AZ141)</f>
        <v>0</v>
      </c>
      <c r="E141" s="3">
        <f>SUM('BIZ kWh ENTRY'!E141,'BIZ kWh ENTRY'!U141,'BIZ kWh ENTRY'!AK141,'BIZ kWh ENTRY'!BA141)</f>
        <v>0</v>
      </c>
      <c r="F141" s="3">
        <f>SUM('BIZ kWh ENTRY'!F141,'BIZ kWh ENTRY'!V141,'BIZ kWh ENTRY'!AL141,'BIZ kWh ENTRY'!BB141)</f>
        <v>0</v>
      </c>
      <c r="G141" s="3">
        <f>SUM('BIZ kWh ENTRY'!G141,'BIZ kWh ENTRY'!W141,'BIZ kWh ENTRY'!AM141,'BIZ kWh ENTRY'!BC141)</f>
        <v>0</v>
      </c>
      <c r="H141" s="3">
        <f>SUM('BIZ kWh ENTRY'!H141,'BIZ kWh ENTRY'!X141,'BIZ kWh ENTRY'!AN141,'BIZ kWh ENTRY'!BD141)</f>
        <v>0</v>
      </c>
      <c r="I141" s="3">
        <f>SUM('BIZ kWh ENTRY'!I141,'BIZ kWh ENTRY'!Y141,'BIZ kWh ENTRY'!AO141,'BIZ kWh ENTRY'!BE141)</f>
        <v>0</v>
      </c>
      <c r="J141" s="3">
        <f>SUM('BIZ kWh ENTRY'!J141,'BIZ kWh ENTRY'!Z141,'BIZ kWh ENTRY'!AP141,'BIZ kWh ENTRY'!BF141)</f>
        <v>0</v>
      </c>
      <c r="K141" s="3">
        <f>SUM('BIZ kWh ENTRY'!K141,'BIZ kWh ENTRY'!AA141,'BIZ kWh ENTRY'!AQ141,'BIZ kWh ENTRY'!BG141)</f>
        <v>1747</v>
      </c>
      <c r="L141" s="3">
        <f>SUM('BIZ kWh ENTRY'!L141,'BIZ kWh ENTRY'!AB141,'BIZ kWh ENTRY'!AR141,'BIZ kWh ENTRY'!BH141)</f>
        <v>0</v>
      </c>
      <c r="M141" s="3">
        <f>SUM('BIZ kWh ENTRY'!M141,'BIZ kWh ENTRY'!AC141,'BIZ kWh ENTRY'!AS141,'BIZ kWh ENTRY'!BI141)</f>
        <v>0</v>
      </c>
      <c r="N141" s="3">
        <f>SUM('BIZ kWh ENTRY'!N141,'BIZ kWh ENTRY'!AD141,'BIZ kWh ENTRY'!AT141,'BIZ kWh ENTRY'!BJ141)</f>
        <v>0</v>
      </c>
      <c r="O141" s="70">
        <f t="shared" si="24"/>
        <v>1747</v>
      </c>
    </row>
    <row r="142" spans="1:15" x14ac:dyDescent="0.25">
      <c r="A142" s="534"/>
      <c r="B142" s="11" t="s">
        <v>54</v>
      </c>
      <c r="C142" s="3">
        <f>SUM('BIZ kWh ENTRY'!C142,'BIZ kWh ENTRY'!S142,'BIZ kWh ENTRY'!AI142,'BIZ kWh ENTRY'!AY142)</f>
        <v>0</v>
      </c>
      <c r="D142" s="3">
        <f>SUM('BIZ kWh ENTRY'!D142,'BIZ kWh ENTRY'!T142,'BIZ kWh ENTRY'!AJ142,'BIZ kWh ENTRY'!AZ142)</f>
        <v>0</v>
      </c>
      <c r="E142" s="3">
        <f>SUM('BIZ kWh ENTRY'!E142,'BIZ kWh ENTRY'!U142,'BIZ kWh ENTRY'!AK142,'BIZ kWh ENTRY'!BA142)</f>
        <v>0</v>
      </c>
      <c r="F142" s="3">
        <f>SUM('BIZ kWh ENTRY'!F142,'BIZ kWh ENTRY'!V142,'BIZ kWh ENTRY'!AL142,'BIZ kWh ENTRY'!BB142)</f>
        <v>0</v>
      </c>
      <c r="G142" s="3">
        <f>SUM('BIZ kWh ENTRY'!G142,'BIZ kWh ENTRY'!W142,'BIZ kWh ENTRY'!AM142,'BIZ kWh ENTRY'!BC142)</f>
        <v>0</v>
      </c>
      <c r="H142" s="3">
        <f>SUM('BIZ kWh ENTRY'!H142,'BIZ kWh ENTRY'!X142,'BIZ kWh ENTRY'!AN142,'BIZ kWh ENTRY'!BD142)</f>
        <v>0</v>
      </c>
      <c r="I142" s="3">
        <f>SUM('BIZ kWh ENTRY'!I142,'BIZ kWh ENTRY'!Y142,'BIZ kWh ENTRY'!AO142,'BIZ kWh ENTRY'!BE142)</f>
        <v>0</v>
      </c>
      <c r="J142" s="3">
        <f>SUM('BIZ kWh ENTRY'!J142,'BIZ kWh ENTRY'!Z142,'BIZ kWh ENTRY'!AP142,'BIZ kWh ENTRY'!BF142)</f>
        <v>0</v>
      </c>
      <c r="K142" s="3">
        <f>SUM('BIZ kWh ENTRY'!K142,'BIZ kWh ENTRY'!AA142,'BIZ kWh ENTRY'!AQ142,'BIZ kWh ENTRY'!BG142)</f>
        <v>0</v>
      </c>
      <c r="L142" s="3">
        <f>SUM('BIZ kWh ENTRY'!L142,'BIZ kWh ENTRY'!AB142,'BIZ kWh ENTRY'!AR142,'BIZ kWh ENTRY'!BH142)</f>
        <v>0</v>
      </c>
      <c r="M142" s="3">
        <f>SUM('BIZ kWh ENTRY'!M142,'BIZ kWh ENTRY'!AC142,'BIZ kWh ENTRY'!AS142,'BIZ kWh ENTRY'!BI142)</f>
        <v>0</v>
      </c>
      <c r="N142" s="3">
        <f>SUM('BIZ kWh ENTRY'!N142,'BIZ kWh ENTRY'!AD142,'BIZ kWh ENTRY'!AT142,'BIZ kWh ENTRY'!BJ142)</f>
        <v>0</v>
      </c>
      <c r="O142" s="70">
        <f t="shared" si="24"/>
        <v>0</v>
      </c>
    </row>
    <row r="143" spans="1:15" x14ac:dyDescent="0.25">
      <c r="A143" s="534"/>
      <c r="B143" s="11" t="s">
        <v>53</v>
      </c>
      <c r="C143" s="3">
        <f>SUM('BIZ kWh ENTRY'!C143,'BIZ kWh ENTRY'!S143,'BIZ kWh ENTRY'!AI143,'BIZ kWh ENTRY'!AY143)</f>
        <v>0</v>
      </c>
      <c r="D143" s="3">
        <f>SUM('BIZ kWh ENTRY'!D143,'BIZ kWh ENTRY'!T143,'BIZ kWh ENTRY'!AJ143,'BIZ kWh ENTRY'!AZ143)</f>
        <v>0</v>
      </c>
      <c r="E143" s="3">
        <f>SUM('BIZ kWh ENTRY'!E143,'BIZ kWh ENTRY'!U143,'BIZ kWh ENTRY'!AK143,'BIZ kWh ENTRY'!BA143)</f>
        <v>0</v>
      </c>
      <c r="F143" s="3">
        <f>SUM('BIZ kWh ENTRY'!F143,'BIZ kWh ENTRY'!V143,'BIZ kWh ENTRY'!AL143,'BIZ kWh ENTRY'!BB143)</f>
        <v>0</v>
      </c>
      <c r="G143" s="3">
        <f>SUM('BIZ kWh ENTRY'!G143,'BIZ kWh ENTRY'!W143,'BIZ kWh ENTRY'!AM143,'BIZ kWh ENTRY'!BC143)</f>
        <v>0</v>
      </c>
      <c r="H143" s="3">
        <f>SUM('BIZ kWh ENTRY'!H143,'BIZ kWh ENTRY'!X143,'BIZ kWh ENTRY'!AN143,'BIZ kWh ENTRY'!BD143)</f>
        <v>0</v>
      </c>
      <c r="I143" s="3">
        <f>SUM('BIZ kWh ENTRY'!I143,'BIZ kWh ENTRY'!Y143,'BIZ kWh ENTRY'!AO143,'BIZ kWh ENTRY'!BE143)</f>
        <v>0</v>
      </c>
      <c r="J143" s="3">
        <f>SUM('BIZ kWh ENTRY'!J143,'BIZ kWh ENTRY'!Z143,'BIZ kWh ENTRY'!AP143,'BIZ kWh ENTRY'!BF143)</f>
        <v>0</v>
      </c>
      <c r="K143" s="3">
        <f>SUM('BIZ kWh ENTRY'!K143,'BIZ kWh ENTRY'!AA143,'BIZ kWh ENTRY'!AQ143,'BIZ kWh ENTRY'!BG143)</f>
        <v>0</v>
      </c>
      <c r="L143" s="3">
        <f>SUM('BIZ kWh ENTRY'!L143,'BIZ kWh ENTRY'!AB143,'BIZ kWh ENTRY'!AR143,'BIZ kWh ENTRY'!BH143)</f>
        <v>0</v>
      </c>
      <c r="M143" s="3">
        <f>SUM('BIZ kWh ENTRY'!M143,'BIZ kWh ENTRY'!AC143,'BIZ kWh ENTRY'!AS143,'BIZ kWh ENTRY'!BI143)</f>
        <v>0</v>
      </c>
      <c r="N143" s="3">
        <f>SUM('BIZ kWh ENTRY'!N143,'BIZ kWh ENTRY'!AD143,'BIZ kWh ENTRY'!AT143,'BIZ kWh ENTRY'!BJ143)</f>
        <v>0</v>
      </c>
      <c r="O143" s="70">
        <f t="shared" si="24"/>
        <v>0</v>
      </c>
    </row>
    <row r="144" spans="1:15" ht="15.75" thickBot="1" x14ac:dyDescent="0.3">
      <c r="A144" s="535"/>
      <c r="B144" s="11" t="s">
        <v>52</v>
      </c>
      <c r="C144" s="3">
        <f>SUM('BIZ kWh ENTRY'!C144,'BIZ kWh ENTRY'!S144,'BIZ kWh ENTRY'!AI144,'BIZ kWh ENTRY'!AY144)</f>
        <v>0</v>
      </c>
      <c r="D144" s="3">
        <f>SUM('BIZ kWh ENTRY'!D144,'BIZ kWh ENTRY'!T144,'BIZ kWh ENTRY'!AJ144,'BIZ kWh ENTRY'!AZ144)</f>
        <v>0</v>
      </c>
      <c r="E144" s="3">
        <f>SUM('BIZ kWh ENTRY'!E144,'BIZ kWh ENTRY'!U144,'BIZ kWh ENTRY'!AK144,'BIZ kWh ENTRY'!BA144)</f>
        <v>0</v>
      </c>
      <c r="F144" s="3">
        <f>SUM('BIZ kWh ENTRY'!F144,'BIZ kWh ENTRY'!V144,'BIZ kWh ENTRY'!AL144,'BIZ kWh ENTRY'!BB144)</f>
        <v>0</v>
      </c>
      <c r="G144" s="3">
        <f>SUM('BIZ kWh ENTRY'!G144,'BIZ kWh ENTRY'!W144,'BIZ kWh ENTRY'!AM144,'BIZ kWh ENTRY'!BC144)</f>
        <v>0</v>
      </c>
      <c r="H144" s="3">
        <f>SUM('BIZ kWh ENTRY'!H144,'BIZ kWh ENTRY'!X144,'BIZ kWh ENTRY'!AN144,'BIZ kWh ENTRY'!BD144)</f>
        <v>0</v>
      </c>
      <c r="I144" s="3">
        <f>SUM('BIZ kWh ENTRY'!I144,'BIZ kWh ENTRY'!Y144,'BIZ kWh ENTRY'!AO144,'BIZ kWh ENTRY'!BE144)</f>
        <v>0</v>
      </c>
      <c r="J144" s="3">
        <f>SUM('BIZ kWh ENTRY'!J144,'BIZ kWh ENTRY'!Z144,'BIZ kWh ENTRY'!AP144,'BIZ kWh ENTRY'!BF144)</f>
        <v>0</v>
      </c>
      <c r="K144" s="3">
        <f>SUM('BIZ kWh ENTRY'!K144,'BIZ kWh ENTRY'!AA144,'BIZ kWh ENTRY'!AQ144,'BIZ kWh ENTRY'!BG144)</f>
        <v>0</v>
      </c>
      <c r="L144" s="3">
        <f>SUM('BIZ kWh ENTRY'!L144,'BIZ kWh ENTRY'!AB144,'BIZ kWh ENTRY'!AR144,'BIZ kWh ENTRY'!BH144)</f>
        <v>0</v>
      </c>
      <c r="M144" s="3">
        <f>SUM('BIZ kWh ENTRY'!M144,'BIZ kWh ENTRY'!AC144,'BIZ kWh ENTRY'!AS144,'BIZ kWh ENTRY'!BI144)</f>
        <v>0</v>
      </c>
      <c r="N144" s="3">
        <f>SUM('BIZ kWh ENTRY'!N144,'BIZ kWh ENTRY'!AD144,'BIZ kWh ENTRY'!AT144,'BIZ kWh ENTRY'!BJ144)</f>
        <v>0</v>
      </c>
      <c r="O144" s="70">
        <f t="shared" si="24"/>
        <v>0</v>
      </c>
    </row>
    <row r="145" spans="1:15" ht="15.75" thickBot="1" x14ac:dyDescent="0.3">
      <c r="A145" s="74"/>
      <c r="B145" s="188" t="s">
        <v>43</v>
      </c>
      <c r="C145" s="189">
        <f t="shared" ref="C145:N145" si="25">SUM(C132:C144)</f>
        <v>0</v>
      </c>
      <c r="D145" s="189">
        <f t="shared" si="25"/>
        <v>0</v>
      </c>
      <c r="E145" s="189">
        <f t="shared" si="25"/>
        <v>349906.18959630764</v>
      </c>
      <c r="F145" s="189">
        <f t="shared" si="25"/>
        <v>0</v>
      </c>
      <c r="G145" s="189">
        <f t="shared" si="25"/>
        <v>0</v>
      </c>
      <c r="H145" s="189">
        <f t="shared" si="25"/>
        <v>37084.904113769531</v>
      </c>
      <c r="I145" s="189">
        <f t="shared" si="25"/>
        <v>0</v>
      </c>
      <c r="J145" s="189">
        <f t="shared" si="25"/>
        <v>386278.09253861383</v>
      </c>
      <c r="K145" s="189">
        <f t="shared" si="25"/>
        <v>38019.884521557615</v>
      </c>
      <c r="L145" s="189">
        <f t="shared" si="25"/>
        <v>47041.970077514648</v>
      </c>
      <c r="M145" s="189">
        <f t="shared" si="25"/>
        <v>122861.01219694222</v>
      </c>
      <c r="N145" s="189">
        <f t="shared" si="25"/>
        <v>115204.97454545455</v>
      </c>
      <c r="O145" s="73">
        <f t="shared" si="24"/>
        <v>1096397.02759016</v>
      </c>
    </row>
    <row r="146" spans="1:15" ht="21.75" thickBot="1" x14ac:dyDescent="0.3">
      <c r="A146" s="75"/>
    </row>
    <row r="147" spans="1:15" ht="21.75" thickBot="1" x14ac:dyDescent="0.3">
      <c r="A147" s="75"/>
      <c r="B147" s="184" t="s">
        <v>36</v>
      </c>
      <c r="C147" s="185">
        <f>C$3</f>
        <v>44197</v>
      </c>
      <c r="D147" s="185">
        <f t="shared" ref="D147:N147" si="26">D$3</f>
        <v>44228</v>
      </c>
      <c r="E147" s="185">
        <f t="shared" si="26"/>
        <v>44256</v>
      </c>
      <c r="F147" s="185">
        <f t="shared" si="26"/>
        <v>44287</v>
      </c>
      <c r="G147" s="185">
        <f t="shared" si="26"/>
        <v>44317</v>
      </c>
      <c r="H147" s="185">
        <f t="shared" si="26"/>
        <v>44348</v>
      </c>
      <c r="I147" s="185">
        <f t="shared" si="26"/>
        <v>44378</v>
      </c>
      <c r="J147" s="185">
        <f t="shared" si="26"/>
        <v>44409</v>
      </c>
      <c r="K147" s="185">
        <f t="shared" si="26"/>
        <v>44440</v>
      </c>
      <c r="L147" s="185">
        <f t="shared" si="26"/>
        <v>44470</v>
      </c>
      <c r="M147" s="185">
        <f t="shared" si="26"/>
        <v>44501</v>
      </c>
      <c r="N147" s="185" t="str">
        <f t="shared" si="26"/>
        <v>Dec-21 +</v>
      </c>
      <c r="O147" s="186" t="s">
        <v>34</v>
      </c>
    </row>
    <row r="148" spans="1:15" ht="15" customHeight="1" x14ac:dyDescent="0.25">
      <c r="A148" s="533" t="s">
        <v>65</v>
      </c>
      <c r="B148" s="11" t="s">
        <v>64</v>
      </c>
      <c r="C148" s="3">
        <f>SUM('BIZ kWh ENTRY'!C148,'BIZ kWh ENTRY'!S148,'BIZ kWh ENTRY'!AI148,'BIZ kWh ENTRY'!AY148)</f>
        <v>0</v>
      </c>
      <c r="D148" s="3">
        <f>SUM('BIZ kWh ENTRY'!D148,'BIZ kWh ENTRY'!T148,'BIZ kWh ENTRY'!AJ148,'BIZ kWh ENTRY'!AZ148)</f>
        <v>0</v>
      </c>
      <c r="E148" s="3">
        <f>SUM('BIZ kWh ENTRY'!E148,'BIZ kWh ENTRY'!U148,'BIZ kWh ENTRY'!AK148,'BIZ kWh ENTRY'!BA148)</f>
        <v>0</v>
      </c>
      <c r="F148" s="3">
        <f>SUM('BIZ kWh ENTRY'!F148,'BIZ kWh ENTRY'!V148,'BIZ kWh ENTRY'!AL148,'BIZ kWh ENTRY'!BB148)</f>
        <v>0</v>
      </c>
      <c r="G148" s="3">
        <f>SUM('BIZ kWh ENTRY'!G148,'BIZ kWh ENTRY'!W148,'BIZ kWh ENTRY'!AM148,'BIZ kWh ENTRY'!BC148)</f>
        <v>0</v>
      </c>
      <c r="H148" s="3">
        <f>SUM('BIZ kWh ENTRY'!H148,'BIZ kWh ENTRY'!X148,'BIZ kWh ENTRY'!AN148,'BIZ kWh ENTRY'!BD148)</f>
        <v>0</v>
      </c>
      <c r="I148" s="3">
        <f>SUM('BIZ kWh ENTRY'!I148,'BIZ kWh ENTRY'!Y148,'BIZ kWh ENTRY'!AO148,'BIZ kWh ENTRY'!BE148)</f>
        <v>0</v>
      </c>
      <c r="J148" s="3">
        <f>SUM('BIZ kWh ENTRY'!J148,'BIZ kWh ENTRY'!Z148,'BIZ kWh ENTRY'!AP148,'BIZ kWh ENTRY'!BF148)</f>
        <v>0</v>
      </c>
      <c r="K148" s="3">
        <f>SUM('BIZ kWh ENTRY'!K148,'BIZ kWh ENTRY'!AA148,'BIZ kWh ENTRY'!AQ148,'BIZ kWh ENTRY'!BG148)</f>
        <v>0</v>
      </c>
      <c r="L148" s="3">
        <f>SUM('BIZ kWh ENTRY'!L148,'BIZ kWh ENTRY'!AB148,'BIZ kWh ENTRY'!AR148,'BIZ kWh ENTRY'!BH148)</f>
        <v>0</v>
      </c>
      <c r="M148" s="3">
        <f>SUM('BIZ kWh ENTRY'!M148,'BIZ kWh ENTRY'!AC148,'BIZ kWh ENTRY'!AS148,'BIZ kWh ENTRY'!BI148)</f>
        <v>0</v>
      </c>
      <c r="N148" s="3">
        <f>SUM('BIZ kWh ENTRY'!N148,'BIZ kWh ENTRY'!AD148,'BIZ kWh ENTRY'!AT148,'BIZ kWh ENTRY'!BJ148)</f>
        <v>0</v>
      </c>
      <c r="O148" s="70">
        <f t="shared" ref="O148:O161" si="27">SUM(C148:N148)</f>
        <v>0</v>
      </c>
    </row>
    <row r="149" spans="1:15" x14ac:dyDescent="0.25">
      <c r="A149" s="534"/>
      <c r="B149" s="12" t="s">
        <v>63</v>
      </c>
      <c r="C149" s="3">
        <f>SUM('BIZ kWh ENTRY'!C149,'BIZ kWh ENTRY'!S149,'BIZ kWh ENTRY'!AI149,'BIZ kWh ENTRY'!AY149)</f>
        <v>0</v>
      </c>
      <c r="D149" s="3">
        <f>SUM('BIZ kWh ENTRY'!D149,'BIZ kWh ENTRY'!T149,'BIZ kWh ENTRY'!AJ149,'BIZ kWh ENTRY'!AZ149)</f>
        <v>0</v>
      </c>
      <c r="E149" s="3">
        <f>SUM('BIZ kWh ENTRY'!E149,'BIZ kWh ENTRY'!U149,'BIZ kWh ENTRY'!AK149,'BIZ kWh ENTRY'!BA149)</f>
        <v>0</v>
      </c>
      <c r="F149" s="3">
        <f>SUM('BIZ kWh ENTRY'!F149,'BIZ kWh ENTRY'!V149,'BIZ kWh ENTRY'!AL149,'BIZ kWh ENTRY'!BB149)</f>
        <v>0</v>
      </c>
      <c r="G149" s="3">
        <f>SUM('BIZ kWh ENTRY'!G149,'BIZ kWh ENTRY'!W149,'BIZ kWh ENTRY'!AM149,'BIZ kWh ENTRY'!BC149)</f>
        <v>0</v>
      </c>
      <c r="H149" s="3">
        <f>SUM('BIZ kWh ENTRY'!H149,'BIZ kWh ENTRY'!X149,'BIZ kWh ENTRY'!AN149,'BIZ kWh ENTRY'!BD149)</f>
        <v>0</v>
      </c>
      <c r="I149" s="3">
        <f>SUM('BIZ kWh ENTRY'!I149,'BIZ kWh ENTRY'!Y149,'BIZ kWh ENTRY'!AO149,'BIZ kWh ENTRY'!BE149)</f>
        <v>0</v>
      </c>
      <c r="J149" s="3">
        <f>SUM('BIZ kWh ENTRY'!J149,'BIZ kWh ENTRY'!Z149,'BIZ kWh ENTRY'!AP149,'BIZ kWh ENTRY'!BF149)</f>
        <v>0</v>
      </c>
      <c r="K149" s="3">
        <f>SUM('BIZ kWh ENTRY'!K149,'BIZ kWh ENTRY'!AA149,'BIZ kWh ENTRY'!AQ149,'BIZ kWh ENTRY'!BG149)</f>
        <v>0</v>
      </c>
      <c r="L149" s="3">
        <f>SUM('BIZ kWh ENTRY'!L149,'BIZ kWh ENTRY'!AB149,'BIZ kWh ENTRY'!AR149,'BIZ kWh ENTRY'!BH149)</f>
        <v>0</v>
      </c>
      <c r="M149" s="3">
        <f>SUM('BIZ kWh ENTRY'!M149,'BIZ kWh ENTRY'!AC149,'BIZ kWh ENTRY'!AS149,'BIZ kWh ENTRY'!BI149)</f>
        <v>0</v>
      </c>
      <c r="N149" s="3">
        <f>SUM('BIZ kWh ENTRY'!N149,'BIZ kWh ENTRY'!AD149,'BIZ kWh ENTRY'!AT149,'BIZ kWh ENTRY'!BJ149)</f>
        <v>0</v>
      </c>
      <c r="O149" s="70">
        <f t="shared" si="27"/>
        <v>0</v>
      </c>
    </row>
    <row r="150" spans="1:15" x14ac:dyDescent="0.25">
      <c r="A150" s="534"/>
      <c r="B150" s="11" t="s">
        <v>62</v>
      </c>
      <c r="C150" s="3">
        <f>SUM('BIZ kWh ENTRY'!C150,'BIZ kWh ENTRY'!S150,'BIZ kWh ENTRY'!AI150,'BIZ kWh ENTRY'!AY150)</f>
        <v>0</v>
      </c>
      <c r="D150" s="3">
        <f>SUM('BIZ kWh ENTRY'!D150,'BIZ kWh ENTRY'!T150,'BIZ kWh ENTRY'!AJ150,'BIZ kWh ENTRY'!AZ150)</f>
        <v>0</v>
      </c>
      <c r="E150" s="3">
        <f>SUM('BIZ kWh ENTRY'!E150,'BIZ kWh ENTRY'!U150,'BIZ kWh ENTRY'!AK150,'BIZ kWh ENTRY'!BA150)</f>
        <v>0</v>
      </c>
      <c r="F150" s="3">
        <f>SUM('BIZ kWh ENTRY'!F150,'BIZ kWh ENTRY'!V150,'BIZ kWh ENTRY'!AL150,'BIZ kWh ENTRY'!BB150)</f>
        <v>0</v>
      </c>
      <c r="G150" s="3">
        <f>SUM('BIZ kWh ENTRY'!G150,'BIZ kWh ENTRY'!W150,'BIZ kWh ENTRY'!AM150,'BIZ kWh ENTRY'!BC150)</f>
        <v>0</v>
      </c>
      <c r="H150" s="3">
        <f>SUM('BIZ kWh ENTRY'!H150,'BIZ kWh ENTRY'!X150,'BIZ kWh ENTRY'!AN150,'BIZ kWh ENTRY'!BD150)</f>
        <v>0</v>
      </c>
      <c r="I150" s="3">
        <f>SUM('BIZ kWh ENTRY'!I150,'BIZ kWh ENTRY'!Y150,'BIZ kWh ENTRY'!AO150,'BIZ kWh ENTRY'!BE150)</f>
        <v>0</v>
      </c>
      <c r="J150" s="3">
        <f>SUM('BIZ kWh ENTRY'!J150,'BIZ kWh ENTRY'!Z150,'BIZ kWh ENTRY'!AP150,'BIZ kWh ENTRY'!BF150)</f>
        <v>0</v>
      </c>
      <c r="K150" s="3">
        <f>SUM('BIZ kWh ENTRY'!K150,'BIZ kWh ENTRY'!AA150,'BIZ kWh ENTRY'!AQ150,'BIZ kWh ENTRY'!BG150)</f>
        <v>0</v>
      </c>
      <c r="L150" s="3">
        <f>SUM('BIZ kWh ENTRY'!L150,'BIZ kWh ENTRY'!AB150,'BIZ kWh ENTRY'!AR150,'BIZ kWh ENTRY'!BH150)</f>
        <v>0</v>
      </c>
      <c r="M150" s="3">
        <f>SUM('BIZ kWh ENTRY'!M150,'BIZ kWh ENTRY'!AC150,'BIZ kWh ENTRY'!AS150,'BIZ kWh ENTRY'!BI150)</f>
        <v>0</v>
      </c>
      <c r="N150" s="3">
        <f>SUM('BIZ kWh ENTRY'!N150,'BIZ kWh ENTRY'!AD150,'BIZ kWh ENTRY'!AT150,'BIZ kWh ENTRY'!BJ150)</f>
        <v>0</v>
      </c>
      <c r="O150" s="70">
        <f t="shared" si="27"/>
        <v>0</v>
      </c>
    </row>
    <row r="151" spans="1:15" x14ac:dyDescent="0.25">
      <c r="A151" s="534"/>
      <c r="B151" s="11" t="s">
        <v>61</v>
      </c>
      <c r="C151" s="3">
        <f>SUM('BIZ kWh ENTRY'!C151,'BIZ kWh ENTRY'!S151,'BIZ kWh ENTRY'!AI151,'BIZ kWh ENTRY'!AY151)</f>
        <v>0</v>
      </c>
      <c r="D151" s="3">
        <f>SUM('BIZ kWh ENTRY'!D151,'BIZ kWh ENTRY'!T151,'BIZ kWh ENTRY'!AJ151,'BIZ kWh ENTRY'!AZ151)</f>
        <v>0</v>
      </c>
      <c r="E151" s="3">
        <f>SUM('BIZ kWh ENTRY'!E151,'BIZ kWh ENTRY'!U151,'BIZ kWh ENTRY'!AK151,'BIZ kWh ENTRY'!BA151)</f>
        <v>0</v>
      </c>
      <c r="F151" s="3">
        <f>SUM('BIZ kWh ENTRY'!F151,'BIZ kWh ENTRY'!V151,'BIZ kWh ENTRY'!AL151,'BIZ kWh ENTRY'!BB151)</f>
        <v>0</v>
      </c>
      <c r="G151" s="3">
        <f>SUM('BIZ kWh ENTRY'!G151,'BIZ kWh ENTRY'!W151,'BIZ kWh ENTRY'!AM151,'BIZ kWh ENTRY'!BC151)</f>
        <v>0</v>
      </c>
      <c r="H151" s="3">
        <f>SUM('BIZ kWh ENTRY'!H151,'BIZ kWh ENTRY'!X151,'BIZ kWh ENTRY'!AN151,'BIZ kWh ENTRY'!BD151)</f>
        <v>0</v>
      </c>
      <c r="I151" s="3">
        <f>SUM('BIZ kWh ENTRY'!I151,'BIZ kWh ENTRY'!Y151,'BIZ kWh ENTRY'!AO151,'BIZ kWh ENTRY'!BE151)</f>
        <v>0</v>
      </c>
      <c r="J151" s="3">
        <f>SUM('BIZ kWh ENTRY'!J151,'BIZ kWh ENTRY'!Z151,'BIZ kWh ENTRY'!AP151,'BIZ kWh ENTRY'!BF151)</f>
        <v>0</v>
      </c>
      <c r="K151" s="3">
        <f>SUM('BIZ kWh ENTRY'!K151,'BIZ kWh ENTRY'!AA151,'BIZ kWh ENTRY'!AQ151,'BIZ kWh ENTRY'!BG151)</f>
        <v>0</v>
      </c>
      <c r="L151" s="3">
        <f>SUM('BIZ kWh ENTRY'!L151,'BIZ kWh ENTRY'!AB151,'BIZ kWh ENTRY'!AR151,'BIZ kWh ENTRY'!BH151)</f>
        <v>0</v>
      </c>
      <c r="M151" s="3">
        <f>SUM('BIZ kWh ENTRY'!M151,'BIZ kWh ENTRY'!AC151,'BIZ kWh ENTRY'!AS151,'BIZ kWh ENTRY'!BI151)</f>
        <v>0</v>
      </c>
      <c r="N151" s="3">
        <f>SUM('BIZ kWh ENTRY'!N151,'BIZ kWh ENTRY'!AD151,'BIZ kWh ENTRY'!AT151,'BIZ kWh ENTRY'!BJ151)</f>
        <v>0</v>
      </c>
      <c r="O151" s="70">
        <f t="shared" si="27"/>
        <v>0</v>
      </c>
    </row>
    <row r="152" spans="1:15" x14ac:dyDescent="0.25">
      <c r="A152" s="534"/>
      <c r="B152" s="12" t="s">
        <v>60</v>
      </c>
      <c r="C152" s="3">
        <f>SUM('BIZ kWh ENTRY'!C152,'BIZ kWh ENTRY'!S152,'BIZ kWh ENTRY'!AI152,'BIZ kWh ENTRY'!AY152)</f>
        <v>0</v>
      </c>
      <c r="D152" s="3">
        <f>SUM('BIZ kWh ENTRY'!D152,'BIZ kWh ENTRY'!T152,'BIZ kWh ENTRY'!AJ152,'BIZ kWh ENTRY'!AZ152)</f>
        <v>0</v>
      </c>
      <c r="E152" s="3">
        <f>SUM('BIZ kWh ENTRY'!E152,'BIZ kWh ENTRY'!U152,'BIZ kWh ENTRY'!AK152,'BIZ kWh ENTRY'!BA152)</f>
        <v>0</v>
      </c>
      <c r="F152" s="3">
        <f>SUM('BIZ kWh ENTRY'!F152,'BIZ kWh ENTRY'!V152,'BIZ kWh ENTRY'!AL152,'BIZ kWh ENTRY'!BB152)</f>
        <v>0</v>
      </c>
      <c r="G152" s="3">
        <f>SUM('BIZ kWh ENTRY'!G152,'BIZ kWh ENTRY'!W152,'BIZ kWh ENTRY'!AM152,'BIZ kWh ENTRY'!BC152)</f>
        <v>0</v>
      </c>
      <c r="H152" s="3">
        <f>SUM('BIZ kWh ENTRY'!H152,'BIZ kWh ENTRY'!X152,'BIZ kWh ENTRY'!AN152,'BIZ kWh ENTRY'!BD152)</f>
        <v>0</v>
      </c>
      <c r="I152" s="3">
        <f>SUM('BIZ kWh ENTRY'!I152,'BIZ kWh ENTRY'!Y152,'BIZ kWh ENTRY'!AO152,'BIZ kWh ENTRY'!BE152)</f>
        <v>0</v>
      </c>
      <c r="J152" s="3">
        <f>SUM('BIZ kWh ENTRY'!J152,'BIZ kWh ENTRY'!Z152,'BIZ kWh ENTRY'!AP152,'BIZ kWh ENTRY'!BF152)</f>
        <v>0</v>
      </c>
      <c r="K152" s="3">
        <f>SUM('BIZ kWh ENTRY'!K152,'BIZ kWh ENTRY'!AA152,'BIZ kWh ENTRY'!AQ152,'BIZ kWh ENTRY'!BG152)</f>
        <v>0</v>
      </c>
      <c r="L152" s="3">
        <f>SUM('BIZ kWh ENTRY'!L152,'BIZ kWh ENTRY'!AB152,'BIZ kWh ENTRY'!AR152,'BIZ kWh ENTRY'!BH152)</f>
        <v>0</v>
      </c>
      <c r="M152" s="3">
        <f>SUM('BIZ kWh ENTRY'!M152,'BIZ kWh ENTRY'!AC152,'BIZ kWh ENTRY'!AS152,'BIZ kWh ENTRY'!BI152)</f>
        <v>0</v>
      </c>
      <c r="N152" s="3">
        <f>SUM('BIZ kWh ENTRY'!N152,'BIZ kWh ENTRY'!AD152,'BIZ kWh ENTRY'!AT152,'BIZ kWh ENTRY'!BJ152)</f>
        <v>0</v>
      </c>
      <c r="O152" s="70">
        <f t="shared" si="27"/>
        <v>0</v>
      </c>
    </row>
    <row r="153" spans="1:15" x14ac:dyDescent="0.25">
      <c r="A153" s="534"/>
      <c r="B153" s="11" t="s">
        <v>59</v>
      </c>
      <c r="C153" s="3">
        <f>SUM('BIZ kWh ENTRY'!C153,'BIZ kWh ENTRY'!S153,'BIZ kWh ENTRY'!AI153,'BIZ kWh ENTRY'!AY153)</f>
        <v>0</v>
      </c>
      <c r="D153" s="3">
        <f>SUM('BIZ kWh ENTRY'!D153,'BIZ kWh ENTRY'!T153,'BIZ kWh ENTRY'!AJ153,'BIZ kWh ENTRY'!AZ153)</f>
        <v>0</v>
      </c>
      <c r="E153" s="3">
        <f>SUM('BIZ kWh ENTRY'!E153,'BIZ kWh ENTRY'!U153,'BIZ kWh ENTRY'!AK153,'BIZ kWh ENTRY'!BA153)</f>
        <v>0</v>
      </c>
      <c r="F153" s="3">
        <f>SUM('BIZ kWh ENTRY'!F153,'BIZ kWh ENTRY'!V153,'BIZ kWh ENTRY'!AL153,'BIZ kWh ENTRY'!BB153)</f>
        <v>0</v>
      </c>
      <c r="G153" s="3">
        <f>SUM('BIZ kWh ENTRY'!G153,'BIZ kWh ENTRY'!W153,'BIZ kWh ENTRY'!AM153,'BIZ kWh ENTRY'!BC153)</f>
        <v>0</v>
      </c>
      <c r="H153" s="3">
        <f>SUM('BIZ kWh ENTRY'!H153,'BIZ kWh ENTRY'!X153,'BIZ kWh ENTRY'!AN153,'BIZ kWh ENTRY'!BD153)</f>
        <v>0</v>
      </c>
      <c r="I153" s="3">
        <f>SUM('BIZ kWh ENTRY'!I153,'BIZ kWh ENTRY'!Y153,'BIZ kWh ENTRY'!AO153,'BIZ kWh ENTRY'!BE153)</f>
        <v>0</v>
      </c>
      <c r="J153" s="3">
        <f>SUM('BIZ kWh ENTRY'!J153,'BIZ kWh ENTRY'!Z153,'BIZ kWh ENTRY'!AP153,'BIZ kWh ENTRY'!BF153)</f>
        <v>0</v>
      </c>
      <c r="K153" s="3">
        <f>SUM('BIZ kWh ENTRY'!K153,'BIZ kWh ENTRY'!AA153,'BIZ kWh ENTRY'!AQ153,'BIZ kWh ENTRY'!BG153)</f>
        <v>0</v>
      </c>
      <c r="L153" s="3">
        <f>SUM('BIZ kWh ENTRY'!L153,'BIZ kWh ENTRY'!AB153,'BIZ kWh ENTRY'!AR153,'BIZ kWh ENTRY'!BH153)</f>
        <v>0</v>
      </c>
      <c r="M153" s="3">
        <f>SUM('BIZ kWh ENTRY'!M153,'BIZ kWh ENTRY'!AC153,'BIZ kWh ENTRY'!AS153,'BIZ kWh ENTRY'!BI153)</f>
        <v>0</v>
      </c>
      <c r="N153" s="3">
        <f>SUM('BIZ kWh ENTRY'!N153,'BIZ kWh ENTRY'!AD153,'BIZ kWh ENTRY'!AT153,'BIZ kWh ENTRY'!BJ153)</f>
        <v>0</v>
      </c>
      <c r="O153" s="70">
        <f t="shared" si="27"/>
        <v>0</v>
      </c>
    </row>
    <row r="154" spans="1:15" x14ac:dyDescent="0.25">
      <c r="A154" s="534"/>
      <c r="B154" s="11" t="s">
        <v>58</v>
      </c>
      <c r="C154" s="3">
        <f>SUM('BIZ kWh ENTRY'!C154,'BIZ kWh ENTRY'!S154,'BIZ kWh ENTRY'!AI154,'BIZ kWh ENTRY'!AY154)</f>
        <v>0</v>
      </c>
      <c r="D154" s="3">
        <f>SUM('BIZ kWh ENTRY'!D154,'BIZ kWh ENTRY'!T154,'BIZ kWh ENTRY'!AJ154,'BIZ kWh ENTRY'!AZ154)</f>
        <v>0</v>
      </c>
      <c r="E154" s="3">
        <f>SUM('BIZ kWh ENTRY'!E154,'BIZ kWh ENTRY'!U154,'BIZ kWh ENTRY'!AK154,'BIZ kWh ENTRY'!BA154)</f>
        <v>0</v>
      </c>
      <c r="F154" s="3">
        <f>SUM('BIZ kWh ENTRY'!F154,'BIZ kWh ENTRY'!V154,'BIZ kWh ENTRY'!AL154,'BIZ kWh ENTRY'!BB154)</f>
        <v>0</v>
      </c>
      <c r="G154" s="3">
        <f>SUM('BIZ kWh ENTRY'!G154,'BIZ kWh ENTRY'!W154,'BIZ kWh ENTRY'!AM154,'BIZ kWh ENTRY'!BC154)</f>
        <v>0</v>
      </c>
      <c r="H154" s="3">
        <f>SUM('BIZ kWh ENTRY'!H154,'BIZ kWh ENTRY'!X154,'BIZ kWh ENTRY'!AN154,'BIZ kWh ENTRY'!BD154)</f>
        <v>0</v>
      </c>
      <c r="I154" s="3">
        <f>SUM('BIZ kWh ENTRY'!I154,'BIZ kWh ENTRY'!Y154,'BIZ kWh ENTRY'!AO154,'BIZ kWh ENTRY'!BE154)</f>
        <v>0</v>
      </c>
      <c r="J154" s="3">
        <f>SUM('BIZ kWh ENTRY'!J154,'BIZ kWh ENTRY'!Z154,'BIZ kWh ENTRY'!AP154,'BIZ kWh ENTRY'!BF154)</f>
        <v>0</v>
      </c>
      <c r="K154" s="3">
        <f>SUM('BIZ kWh ENTRY'!K154,'BIZ kWh ENTRY'!AA154,'BIZ kWh ENTRY'!AQ154,'BIZ kWh ENTRY'!BG154)</f>
        <v>0</v>
      </c>
      <c r="L154" s="3">
        <f>SUM('BIZ kWh ENTRY'!L154,'BIZ kWh ENTRY'!AB154,'BIZ kWh ENTRY'!AR154,'BIZ kWh ENTRY'!BH154)</f>
        <v>0</v>
      </c>
      <c r="M154" s="3">
        <f>SUM('BIZ kWh ENTRY'!M154,'BIZ kWh ENTRY'!AC154,'BIZ kWh ENTRY'!AS154,'BIZ kWh ENTRY'!BI154)</f>
        <v>0</v>
      </c>
      <c r="N154" s="3">
        <f>SUM('BIZ kWh ENTRY'!N154,'BIZ kWh ENTRY'!AD154,'BIZ kWh ENTRY'!AT154,'BIZ kWh ENTRY'!BJ154)</f>
        <v>0</v>
      </c>
      <c r="O154" s="70">
        <f t="shared" si="27"/>
        <v>0</v>
      </c>
    </row>
    <row r="155" spans="1:15" x14ac:dyDescent="0.25">
      <c r="A155" s="534"/>
      <c r="B155" s="11" t="s">
        <v>57</v>
      </c>
      <c r="C155" s="3">
        <f>SUM('BIZ kWh ENTRY'!C155,'BIZ kWh ENTRY'!S155,'BIZ kWh ENTRY'!AI155,'BIZ kWh ENTRY'!AY155)</f>
        <v>0</v>
      </c>
      <c r="D155" s="3">
        <f>SUM('BIZ kWh ENTRY'!D155,'BIZ kWh ENTRY'!T155,'BIZ kWh ENTRY'!AJ155,'BIZ kWh ENTRY'!AZ155)</f>
        <v>0</v>
      </c>
      <c r="E155" s="3">
        <f>SUM('BIZ kWh ENTRY'!E155,'BIZ kWh ENTRY'!U155,'BIZ kWh ENTRY'!AK155,'BIZ kWh ENTRY'!BA155)</f>
        <v>0</v>
      </c>
      <c r="F155" s="3">
        <f>SUM('BIZ kWh ENTRY'!F155,'BIZ kWh ENTRY'!V155,'BIZ kWh ENTRY'!AL155,'BIZ kWh ENTRY'!BB155)</f>
        <v>0</v>
      </c>
      <c r="G155" s="3">
        <f>SUM('BIZ kWh ENTRY'!G155,'BIZ kWh ENTRY'!W155,'BIZ kWh ENTRY'!AM155,'BIZ kWh ENTRY'!BC155)</f>
        <v>0</v>
      </c>
      <c r="H155" s="3">
        <f>SUM('BIZ kWh ENTRY'!H155,'BIZ kWh ENTRY'!X155,'BIZ kWh ENTRY'!AN155,'BIZ kWh ENTRY'!BD155)</f>
        <v>0</v>
      </c>
      <c r="I155" s="3">
        <f>SUM('BIZ kWh ENTRY'!I155,'BIZ kWh ENTRY'!Y155,'BIZ kWh ENTRY'!AO155,'BIZ kWh ENTRY'!BE155)</f>
        <v>0</v>
      </c>
      <c r="J155" s="3">
        <f>SUM('BIZ kWh ENTRY'!J155,'BIZ kWh ENTRY'!Z155,'BIZ kWh ENTRY'!AP155,'BIZ kWh ENTRY'!BF155)</f>
        <v>0</v>
      </c>
      <c r="K155" s="3">
        <f>SUM('BIZ kWh ENTRY'!K155,'BIZ kWh ENTRY'!AA155,'BIZ kWh ENTRY'!AQ155,'BIZ kWh ENTRY'!BG155)</f>
        <v>0</v>
      </c>
      <c r="L155" s="3">
        <f>SUM('BIZ kWh ENTRY'!L155,'BIZ kWh ENTRY'!AB155,'BIZ kWh ENTRY'!AR155,'BIZ kWh ENTRY'!BH155)</f>
        <v>0</v>
      </c>
      <c r="M155" s="3">
        <f>SUM('BIZ kWh ENTRY'!M155,'BIZ kWh ENTRY'!AC155,'BIZ kWh ENTRY'!AS155,'BIZ kWh ENTRY'!BI155)</f>
        <v>0</v>
      </c>
      <c r="N155" s="3">
        <f>SUM('BIZ kWh ENTRY'!N155,'BIZ kWh ENTRY'!AD155,'BIZ kWh ENTRY'!AT155,'BIZ kWh ENTRY'!BJ155)</f>
        <v>0</v>
      </c>
      <c r="O155" s="70">
        <f t="shared" si="27"/>
        <v>0</v>
      </c>
    </row>
    <row r="156" spans="1:15" x14ac:dyDescent="0.25">
      <c r="A156" s="534"/>
      <c r="B156" s="11" t="s">
        <v>56</v>
      </c>
      <c r="C156" s="3">
        <f>SUM('BIZ kWh ENTRY'!C156,'BIZ kWh ENTRY'!S156,'BIZ kWh ENTRY'!AI156,'BIZ kWh ENTRY'!AY156)</f>
        <v>0</v>
      </c>
      <c r="D156" s="3">
        <f>SUM('BIZ kWh ENTRY'!D156,'BIZ kWh ENTRY'!T156,'BIZ kWh ENTRY'!AJ156,'BIZ kWh ENTRY'!AZ156)</f>
        <v>0</v>
      </c>
      <c r="E156" s="3">
        <f>SUM('BIZ kWh ENTRY'!E156,'BIZ kWh ENTRY'!U156,'BIZ kWh ENTRY'!AK156,'BIZ kWh ENTRY'!BA156)</f>
        <v>0</v>
      </c>
      <c r="F156" s="3">
        <f>SUM('BIZ kWh ENTRY'!F156,'BIZ kWh ENTRY'!V156,'BIZ kWh ENTRY'!AL156,'BIZ kWh ENTRY'!BB156)</f>
        <v>0</v>
      </c>
      <c r="G156" s="3">
        <f>SUM('BIZ kWh ENTRY'!G156,'BIZ kWh ENTRY'!W156,'BIZ kWh ENTRY'!AM156,'BIZ kWh ENTRY'!BC156)</f>
        <v>0</v>
      </c>
      <c r="H156" s="3">
        <f>SUM('BIZ kWh ENTRY'!H156,'BIZ kWh ENTRY'!X156,'BIZ kWh ENTRY'!AN156,'BIZ kWh ENTRY'!BD156)</f>
        <v>0</v>
      </c>
      <c r="I156" s="3">
        <f>SUM('BIZ kWh ENTRY'!I156,'BIZ kWh ENTRY'!Y156,'BIZ kWh ENTRY'!AO156,'BIZ kWh ENTRY'!BE156)</f>
        <v>0</v>
      </c>
      <c r="J156" s="3">
        <f>SUM('BIZ kWh ENTRY'!J156,'BIZ kWh ENTRY'!Z156,'BIZ kWh ENTRY'!AP156,'BIZ kWh ENTRY'!BF156)</f>
        <v>0</v>
      </c>
      <c r="K156" s="3">
        <f>SUM('BIZ kWh ENTRY'!K156,'BIZ kWh ENTRY'!AA156,'BIZ kWh ENTRY'!AQ156,'BIZ kWh ENTRY'!BG156)</f>
        <v>0</v>
      </c>
      <c r="L156" s="3">
        <f>SUM('BIZ kWh ENTRY'!L156,'BIZ kWh ENTRY'!AB156,'BIZ kWh ENTRY'!AR156,'BIZ kWh ENTRY'!BH156)</f>
        <v>0</v>
      </c>
      <c r="M156" s="3">
        <f>SUM('BIZ kWh ENTRY'!M156,'BIZ kWh ENTRY'!AC156,'BIZ kWh ENTRY'!AS156,'BIZ kWh ENTRY'!BI156)</f>
        <v>0</v>
      </c>
      <c r="N156" s="3">
        <f>SUM('BIZ kWh ENTRY'!N156,'BIZ kWh ENTRY'!AD156,'BIZ kWh ENTRY'!AT156,'BIZ kWh ENTRY'!BJ156)</f>
        <v>0</v>
      </c>
      <c r="O156" s="70">
        <f t="shared" si="27"/>
        <v>0</v>
      </c>
    </row>
    <row r="157" spans="1:15" x14ac:dyDescent="0.25">
      <c r="A157" s="534"/>
      <c r="B157" s="11" t="s">
        <v>55</v>
      </c>
      <c r="C157" s="3">
        <f>SUM('BIZ kWh ENTRY'!C157,'BIZ kWh ENTRY'!S157,'BIZ kWh ENTRY'!AI157,'BIZ kWh ENTRY'!AY157)</f>
        <v>0</v>
      </c>
      <c r="D157" s="3">
        <f>SUM('BIZ kWh ENTRY'!D157,'BIZ kWh ENTRY'!T157,'BIZ kWh ENTRY'!AJ157,'BIZ kWh ENTRY'!AZ157)</f>
        <v>0</v>
      </c>
      <c r="E157" s="3">
        <f>SUM('BIZ kWh ENTRY'!E157,'BIZ kWh ENTRY'!U157,'BIZ kWh ENTRY'!AK157,'BIZ kWh ENTRY'!BA157)</f>
        <v>0</v>
      </c>
      <c r="F157" s="3">
        <f>SUM('BIZ kWh ENTRY'!F157,'BIZ kWh ENTRY'!V157,'BIZ kWh ENTRY'!AL157,'BIZ kWh ENTRY'!BB157)</f>
        <v>0</v>
      </c>
      <c r="G157" s="3">
        <f>SUM('BIZ kWh ENTRY'!G157,'BIZ kWh ENTRY'!W157,'BIZ kWh ENTRY'!AM157,'BIZ kWh ENTRY'!BC157)</f>
        <v>0</v>
      </c>
      <c r="H157" s="3">
        <f>SUM('BIZ kWh ENTRY'!H157,'BIZ kWh ENTRY'!X157,'BIZ kWh ENTRY'!AN157,'BIZ kWh ENTRY'!BD157)</f>
        <v>0</v>
      </c>
      <c r="I157" s="3">
        <f>SUM('BIZ kWh ENTRY'!I157,'BIZ kWh ENTRY'!Y157,'BIZ kWh ENTRY'!AO157,'BIZ kWh ENTRY'!BE157)</f>
        <v>0</v>
      </c>
      <c r="J157" s="3">
        <f>SUM('BIZ kWh ENTRY'!J157,'BIZ kWh ENTRY'!Z157,'BIZ kWh ENTRY'!AP157,'BIZ kWh ENTRY'!BF157)</f>
        <v>0</v>
      </c>
      <c r="K157" s="3">
        <f>SUM('BIZ kWh ENTRY'!K157,'BIZ kWh ENTRY'!AA157,'BIZ kWh ENTRY'!AQ157,'BIZ kWh ENTRY'!BG157)</f>
        <v>0</v>
      </c>
      <c r="L157" s="3">
        <f>SUM('BIZ kWh ENTRY'!L157,'BIZ kWh ENTRY'!AB157,'BIZ kWh ENTRY'!AR157,'BIZ kWh ENTRY'!BH157)</f>
        <v>0</v>
      </c>
      <c r="M157" s="3">
        <f>SUM('BIZ kWh ENTRY'!M157,'BIZ kWh ENTRY'!AC157,'BIZ kWh ENTRY'!AS157,'BIZ kWh ENTRY'!BI157)</f>
        <v>0</v>
      </c>
      <c r="N157" s="3">
        <f>SUM('BIZ kWh ENTRY'!N157,'BIZ kWh ENTRY'!AD157,'BIZ kWh ENTRY'!AT157,'BIZ kWh ENTRY'!BJ157)</f>
        <v>0</v>
      </c>
      <c r="O157" s="70">
        <f t="shared" si="27"/>
        <v>0</v>
      </c>
    </row>
    <row r="158" spans="1:15" x14ac:dyDescent="0.25">
      <c r="A158" s="534"/>
      <c r="B158" s="11" t="s">
        <v>54</v>
      </c>
      <c r="C158" s="3">
        <f>SUM('BIZ kWh ENTRY'!C158,'BIZ kWh ENTRY'!S158,'BIZ kWh ENTRY'!AI158,'BIZ kWh ENTRY'!AY158)</f>
        <v>0</v>
      </c>
      <c r="D158" s="3">
        <f>SUM('BIZ kWh ENTRY'!D158,'BIZ kWh ENTRY'!T158,'BIZ kWh ENTRY'!AJ158,'BIZ kWh ENTRY'!AZ158)</f>
        <v>0</v>
      </c>
      <c r="E158" s="3">
        <f>SUM('BIZ kWh ENTRY'!E158,'BIZ kWh ENTRY'!U158,'BIZ kWh ENTRY'!AK158,'BIZ kWh ENTRY'!BA158)</f>
        <v>0</v>
      </c>
      <c r="F158" s="3">
        <f>SUM('BIZ kWh ENTRY'!F158,'BIZ kWh ENTRY'!V158,'BIZ kWh ENTRY'!AL158,'BIZ kWh ENTRY'!BB158)</f>
        <v>0</v>
      </c>
      <c r="G158" s="3">
        <f>SUM('BIZ kWh ENTRY'!G158,'BIZ kWh ENTRY'!W158,'BIZ kWh ENTRY'!AM158,'BIZ kWh ENTRY'!BC158)</f>
        <v>0</v>
      </c>
      <c r="H158" s="3">
        <f>SUM('BIZ kWh ENTRY'!H158,'BIZ kWh ENTRY'!X158,'BIZ kWh ENTRY'!AN158,'BIZ kWh ENTRY'!BD158)</f>
        <v>0</v>
      </c>
      <c r="I158" s="3">
        <f>SUM('BIZ kWh ENTRY'!I158,'BIZ kWh ENTRY'!Y158,'BIZ kWh ENTRY'!AO158,'BIZ kWh ENTRY'!BE158)</f>
        <v>0</v>
      </c>
      <c r="J158" s="3">
        <f>SUM('BIZ kWh ENTRY'!J158,'BIZ kWh ENTRY'!Z158,'BIZ kWh ENTRY'!AP158,'BIZ kWh ENTRY'!BF158)</f>
        <v>0</v>
      </c>
      <c r="K158" s="3">
        <f>SUM('BIZ kWh ENTRY'!K158,'BIZ kWh ENTRY'!AA158,'BIZ kWh ENTRY'!AQ158,'BIZ kWh ENTRY'!BG158)</f>
        <v>0</v>
      </c>
      <c r="L158" s="3">
        <f>SUM('BIZ kWh ENTRY'!L158,'BIZ kWh ENTRY'!AB158,'BIZ kWh ENTRY'!AR158,'BIZ kWh ENTRY'!BH158)</f>
        <v>0</v>
      </c>
      <c r="M158" s="3">
        <f>SUM('BIZ kWh ENTRY'!M158,'BIZ kWh ENTRY'!AC158,'BIZ kWh ENTRY'!AS158,'BIZ kWh ENTRY'!BI158)</f>
        <v>0</v>
      </c>
      <c r="N158" s="3">
        <f>SUM('BIZ kWh ENTRY'!N158,'BIZ kWh ENTRY'!AD158,'BIZ kWh ENTRY'!AT158,'BIZ kWh ENTRY'!BJ158)</f>
        <v>0</v>
      </c>
      <c r="O158" s="70">
        <f t="shared" si="27"/>
        <v>0</v>
      </c>
    </row>
    <row r="159" spans="1:15" x14ac:dyDescent="0.25">
      <c r="A159" s="534"/>
      <c r="B159" s="11" t="s">
        <v>53</v>
      </c>
      <c r="C159" s="3">
        <f>SUM('BIZ kWh ENTRY'!C159,'BIZ kWh ENTRY'!S159,'BIZ kWh ENTRY'!AI159,'BIZ kWh ENTRY'!AY159)</f>
        <v>0</v>
      </c>
      <c r="D159" s="3">
        <f>SUM('BIZ kWh ENTRY'!D159,'BIZ kWh ENTRY'!T159,'BIZ kWh ENTRY'!AJ159,'BIZ kWh ENTRY'!AZ159)</f>
        <v>0</v>
      </c>
      <c r="E159" s="3">
        <f>SUM('BIZ kWh ENTRY'!E159,'BIZ kWh ENTRY'!U159,'BIZ kWh ENTRY'!AK159,'BIZ kWh ENTRY'!BA159)</f>
        <v>0</v>
      </c>
      <c r="F159" s="3">
        <f>SUM('BIZ kWh ENTRY'!F159,'BIZ kWh ENTRY'!V159,'BIZ kWh ENTRY'!AL159,'BIZ kWh ENTRY'!BB159)</f>
        <v>0</v>
      </c>
      <c r="G159" s="3">
        <f>SUM('BIZ kWh ENTRY'!G159,'BIZ kWh ENTRY'!W159,'BIZ kWh ENTRY'!AM159,'BIZ kWh ENTRY'!BC159)</f>
        <v>0</v>
      </c>
      <c r="H159" s="3">
        <f>SUM('BIZ kWh ENTRY'!H159,'BIZ kWh ENTRY'!X159,'BIZ kWh ENTRY'!AN159,'BIZ kWh ENTRY'!BD159)</f>
        <v>0</v>
      </c>
      <c r="I159" s="3">
        <f>SUM('BIZ kWh ENTRY'!I159,'BIZ kWh ENTRY'!Y159,'BIZ kWh ENTRY'!AO159,'BIZ kWh ENTRY'!BE159)</f>
        <v>0</v>
      </c>
      <c r="J159" s="3">
        <f>SUM('BIZ kWh ENTRY'!J159,'BIZ kWh ENTRY'!Z159,'BIZ kWh ENTRY'!AP159,'BIZ kWh ENTRY'!BF159)</f>
        <v>0</v>
      </c>
      <c r="K159" s="3">
        <f>SUM('BIZ kWh ENTRY'!K159,'BIZ kWh ENTRY'!AA159,'BIZ kWh ENTRY'!AQ159,'BIZ kWh ENTRY'!BG159)</f>
        <v>0</v>
      </c>
      <c r="L159" s="3">
        <f>SUM('BIZ kWh ENTRY'!L159,'BIZ kWh ENTRY'!AB159,'BIZ kWh ENTRY'!AR159,'BIZ kWh ENTRY'!BH159)</f>
        <v>0</v>
      </c>
      <c r="M159" s="3">
        <f>SUM('BIZ kWh ENTRY'!M159,'BIZ kWh ENTRY'!AC159,'BIZ kWh ENTRY'!AS159,'BIZ kWh ENTRY'!BI159)</f>
        <v>0</v>
      </c>
      <c r="N159" s="3">
        <f>SUM('BIZ kWh ENTRY'!N159,'BIZ kWh ENTRY'!AD159,'BIZ kWh ENTRY'!AT159,'BIZ kWh ENTRY'!BJ159)</f>
        <v>0</v>
      </c>
      <c r="O159" s="70">
        <f t="shared" si="27"/>
        <v>0</v>
      </c>
    </row>
    <row r="160" spans="1:15" ht="15.75" thickBot="1" x14ac:dyDescent="0.3">
      <c r="A160" s="535"/>
      <c r="B160" s="11" t="s">
        <v>52</v>
      </c>
      <c r="C160" s="3">
        <f>SUM('BIZ kWh ENTRY'!C160,'BIZ kWh ENTRY'!S160,'BIZ kWh ENTRY'!AI160,'BIZ kWh ENTRY'!AY160)</f>
        <v>0</v>
      </c>
      <c r="D160" s="3">
        <f>SUM('BIZ kWh ENTRY'!D160,'BIZ kWh ENTRY'!T160,'BIZ kWh ENTRY'!AJ160,'BIZ kWh ENTRY'!AZ160)</f>
        <v>0</v>
      </c>
      <c r="E160" s="3">
        <f>SUM('BIZ kWh ENTRY'!E160,'BIZ kWh ENTRY'!U160,'BIZ kWh ENTRY'!AK160,'BIZ kWh ENTRY'!BA160)</f>
        <v>0</v>
      </c>
      <c r="F160" s="3">
        <f>SUM('BIZ kWh ENTRY'!F160,'BIZ kWh ENTRY'!V160,'BIZ kWh ENTRY'!AL160,'BIZ kWh ENTRY'!BB160)</f>
        <v>0</v>
      </c>
      <c r="G160" s="3">
        <f>SUM('BIZ kWh ENTRY'!G160,'BIZ kWh ENTRY'!W160,'BIZ kWh ENTRY'!AM160,'BIZ kWh ENTRY'!BC160)</f>
        <v>0</v>
      </c>
      <c r="H160" s="3">
        <f>SUM('BIZ kWh ENTRY'!H160,'BIZ kWh ENTRY'!X160,'BIZ kWh ENTRY'!AN160,'BIZ kWh ENTRY'!BD160)</f>
        <v>0</v>
      </c>
      <c r="I160" s="3">
        <f>SUM('BIZ kWh ENTRY'!I160,'BIZ kWh ENTRY'!Y160,'BIZ kWh ENTRY'!AO160,'BIZ kWh ENTRY'!BE160)</f>
        <v>0</v>
      </c>
      <c r="J160" s="3">
        <f>SUM('BIZ kWh ENTRY'!J160,'BIZ kWh ENTRY'!Z160,'BIZ kWh ENTRY'!AP160,'BIZ kWh ENTRY'!BF160)</f>
        <v>0</v>
      </c>
      <c r="K160" s="3">
        <f>SUM('BIZ kWh ENTRY'!K160,'BIZ kWh ENTRY'!AA160,'BIZ kWh ENTRY'!AQ160,'BIZ kWh ENTRY'!BG160)</f>
        <v>0</v>
      </c>
      <c r="L160" s="3">
        <f>SUM('BIZ kWh ENTRY'!L160,'BIZ kWh ENTRY'!AB160,'BIZ kWh ENTRY'!AR160,'BIZ kWh ENTRY'!BH160)</f>
        <v>0</v>
      </c>
      <c r="M160" s="3">
        <f>SUM('BIZ kWh ENTRY'!M160,'BIZ kWh ENTRY'!AC160,'BIZ kWh ENTRY'!AS160,'BIZ kWh ENTRY'!BI160)</f>
        <v>0</v>
      </c>
      <c r="N160" s="3">
        <f>SUM('BIZ kWh ENTRY'!N160,'BIZ kWh ENTRY'!AD160,'BIZ kWh ENTRY'!AT160,'BIZ kWh ENTRY'!BJ160)</f>
        <v>0</v>
      </c>
      <c r="O160" s="70">
        <f t="shared" si="27"/>
        <v>0</v>
      </c>
    </row>
    <row r="161" spans="1:15" ht="15.75" thickBot="1" x14ac:dyDescent="0.3">
      <c r="A161" s="74"/>
      <c r="B161" s="188" t="s">
        <v>43</v>
      </c>
      <c r="C161" s="189">
        <f t="shared" ref="C161:N161" si="28">SUM(C148:C160)</f>
        <v>0</v>
      </c>
      <c r="D161" s="189">
        <f t="shared" si="28"/>
        <v>0</v>
      </c>
      <c r="E161" s="189">
        <f t="shared" si="28"/>
        <v>0</v>
      </c>
      <c r="F161" s="189">
        <f t="shared" si="28"/>
        <v>0</v>
      </c>
      <c r="G161" s="189">
        <f t="shared" si="28"/>
        <v>0</v>
      </c>
      <c r="H161" s="189">
        <f t="shared" si="28"/>
        <v>0</v>
      </c>
      <c r="I161" s="189">
        <f t="shared" si="28"/>
        <v>0</v>
      </c>
      <c r="J161" s="189">
        <f t="shared" si="28"/>
        <v>0</v>
      </c>
      <c r="K161" s="189">
        <f t="shared" si="28"/>
        <v>0</v>
      </c>
      <c r="L161" s="189">
        <f t="shared" si="28"/>
        <v>0</v>
      </c>
      <c r="M161" s="189">
        <f t="shared" si="28"/>
        <v>0</v>
      </c>
      <c r="N161" s="189">
        <f t="shared" si="28"/>
        <v>0</v>
      </c>
      <c r="O161" s="73">
        <f t="shared" si="27"/>
        <v>0</v>
      </c>
    </row>
    <row r="162" spans="1:15" ht="15.75" thickBot="1" x14ac:dyDescent="0.3"/>
    <row r="163" spans="1:15" ht="15.75" thickBot="1" x14ac:dyDescent="0.3">
      <c r="A163" s="74"/>
      <c r="B163" s="184" t="s">
        <v>36</v>
      </c>
      <c r="C163" s="185">
        <f>C$3</f>
        <v>44197</v>
      </c>
      <c r="D163" s="185">
        <f t="shared" ref="D163:N163" si="29">D$3</f>
        <v>44228</v>
      </c>
      <c r="E163" s="185">
        <f t="shared" si="29"/>
        <v>44256</v>
      </c>
      <c r="F163" s="185">
        <f t="shared" si="29"/>
        <v>44287</v>
      </c>
      <c r="G163" s="185">
        <f t="shared" si="29"/>
        <v>44317</v>
      </c>
      <c r="H163" s="185">
        <f t="shared" si="29"/>
        <v>44348</v>
      </c>
      <c r="I163" s="185">
        <f t="shared" si="29"/>
        <v>44378</v>
      </c>
      <c r="J163" s="185">
        <f t="shared" si="29"/>
        <v>44409</v>
      </c>
      <c r="K163" s="185">
        <f t="shared" si="29"/>
        <v>44440</v>
      </c>
      <c r="L163" s="185">
        <f t="shared" si="29"/>
        <v>44470</v>
      </c>
      <c r="M163" s="185">
        <f t="shared" si="29"/>
        <v>44501</v>
      </c>
      <c r="N163" s="185" t="str">
        <f t="shared" si="29"/>
        <v>Dec-21 +</v>
      </c>
      <c r="O163" s="186" t="s">
        <v>34</v>
      </c>
    </row>
    <row r="164" spans="1:15" ht="15" customHeight="1" x14ac:dyDescent="0.25">
      <c r="A164" s="545" t="s">
        <v>175</v>
      </c>
      <c r="B164" s="11" t="s">
        <v>64</v>
      </c>
      <c r="C164" s="3">
        <f>C20+C36+C52+C68+C84+C132+C148</f>
        <v>0</v>
      </c>
      <c r="D164" s="3">
        <f t="shared" ref="D164:N164" si="30">D20+D36+D52+D68+D84+D132+D148</f>
        <v>137064.76625169013</v>
      </c>
      <c r="E164" s="3">
        <f t="shared" si="30"/>
        <v>522056.79793964257</v>
      </c>
      <c r="F164" s="3">
        <f t="shared" si="30"/>
        <v>1549059.7708141962</v>
      </c>
      <c r="G164" s="3">
        <f t="shared" si="30"/>
        <v>0</v>
      </c>
      <c r="H164" s="3">
        <f t="shared" si="30"/>
        <v>246939.46609507018</v>
      </c>
      <c r="I164" s="3">
        <f t="shared" si="30"/>
        <v>12419.490659138768</v>
      </c>
      <c r="J164" s="3">
        <f t="shared" si="30"/>
        <v>165172.88568599994</v>
      </c>
      <c r="K164" s="3">
        <f t="shared" si="30"/>
        <v>0</v>
      </c>
      <c r="L164" s="3">
        <f t="shared" si="30"/>
        <v>588194.7324566982</v>
      </c>
      <c r="M164" s="3">
        <f t="shared" si="30"/>
        <v>0</v>
      </c>
      <c r="N164" s="3">
        <f t="shared" si="30"/>
        <v>854597.27245827683</v>
      </c>
      <c r="O164" s="70">
        <f t="shared" ref="O164:O177" si="31">SUM(C164:N164)</f>
        <v>4075505.1823607124</v>
      </c>
    </row>
    <row r="165" spans="1:15" x14ac:dyDescent="0.25">
      <c r="A165" s="546"/>
      <c r="B165" s="12" t="s">
        <v>63</v>
      </c>
      <c r="C165" s="3">
        <f t="shared" ref="C165:N165" si="32">C21+C37+C53+C69+C85+C133+C149</f>
        <v>0</v>
      </c>
      <c r="D165" s="3">
        <f t="shared" si="32"/>
        <v>0</v>
      </c>
      <c r="E165" s="3">
        <f t="shared" si="32"/>
        <v>0</v>
      </c>
      <c r="F165" s="3">
        <f t="shared" si="32"/>
        <v>0</v>
      </c>
      <c r="G165" s="3">
        <f t="shared" si="32"/>
        <v>123110.44623029206</v>
      </c>
      <c r="H165" s="3">
        <f t="shared" si="32"/>
        <v>0</v>
      </c>
      <c r="I165" s="3">
        <f t="shared" si="32"/>
        <v>0</v>
      </c>
      <c r="J165" s="3">
        <f t="shared" si="32"/>
        <v>0</v>
      </c>
      <c r="K165" s="3">
        <f t="shared" si="32"/>
        <v>0</v>
      </c>
      <c r="L165" s="3">
        <f t="shared" si="32"/>
        <v>11270.532760620117</v>
      </c>
      <c r="M165" s="3">
        <f t="shared" si="32"/>
        <v>0</v>
      </c>
      <c r="N165" s="3">
        <f t="shared" si="32"/>
        <v>182551.7636483594</v>
      </c>
      <c r="O165" s="70">
        <f t="shared" si="31"/>
        <v>316932.74263927154</v>
      </c>
    </row>
    <row r="166" spans="1:15" x14ac:dyDescent="0.25">
      <c r="A166" s="546"/>
      <c r="B166" s="11" t="s">
        <v>62</v>
      </c>
      <c r="C166" s="3">
        <f t="shared" ref="C166:N166" si="33">C22+C38+C54+C70+C86+C134+C150</f>
        <v>0</v>
      </c>
      <c r="D166" s="3">
        <f t="shared" si="33"/>
        <v>0</v>
      </c>
      <c r="E166" s="3">
        <f t="shared" si="33"/>
        <v>0</v>
      </c>
      <c r="F166" s="3">
        <f t="shared" si="33"/>
        <v>0</v>
      </c>
      <c r="G166" s="3">
        <f t="shared" si="33"/>
        <v>0</v>
      </c>
      <c r="H166" s="3">
        <f t="shared" si="33"/>
        <v>6783.1993428386204</v>
      </c>
      <c r="I166" s="3">
        <f t="shared" si="33"/>
        <v>0</v>
      </c>
      <c r="J166" s="3">
        <f t="shared" si="33"/>
        <v>0</v>
      </c>
      <c r="K166" s="3">
        <f t="shared" si="33"/>
        <v>0</v>
      </c>
      <c r="L166" s="3">
        <f t="shared" si="33"/>
        <v>0</v>
      </c>
      <c r="M166" s="3">
        <f t="shared" si="33"/>
        <v>0</v>
      </c>
      <c r="N166" s="3">
        <f t="shared" si="33"/>
        <v>0</v>
      </c>
      <c r="O166" s="70">
        <f t="shared" si="31"/>
        <v>6783.1993428386204</v>
      </c>
    </row>
    <row r="167" spans="1:15" x14ac:dyDescent="0.25">
      <c r="A167" s="546"/>
      <c r="B167" s="11" t="s">
        <v>61</v>
      </c>
      <c r="C167" s="3">
        <f t="shared" ref="C167:N167" si="34">C23+C39+C55+C71+C87+C135+C151</f>
        <v>0</v>
      </c>
      <c r="D167" s="3">
        <f t="shared" si="34"/>
        <v>100084.62651023935</v>
      </c>
      <c r="E167" s="3">
        <f t="shared" si="34"/>
        <v>993608.09911208472</v>
      </c>
      <c r="F167" s="3">
        <f t="shared" si="34"/>
        <v>829053.03524793161</v>
      </c>
      <c r="G167" s="3">
        <f t="shared" si="34"/>
        <v>746788.33617200353</v>
      </c>
      <c r="H167" s="3">
        <f t="shared" si="34"/>
        <v>981272.42215724988</v>
      </c>
      <c r="I167" s="3">
        <f t="shared" si="34"/>
        <v>1802137.9442551616</v>
      </c>
      <c r="J167" s="3">
        <f t="shared" si="34"/>
        <v>399771.52887799544</v>
      </c>
      <c r="K167" s="3">
        <f t="shared" si="34"/>
        <v>470803.56043409021</v>
      </c>
      <c r="L167" s="3">
        <f t="shared" si="34"/>
        <v>889790.58181480924</v>
      </c>
      <c r="M167" s="3">
        <f t="shared" si="34"/>
        <v>1536661.9321424454</v>
      </c>
      <c r="N167" s="3">
        <f t="shared" si="34"/>
        <v>5421056.3250720231</v>
      </c>
      <c r="O167" s="70">
        <f t="shared" si="31"/>
        <v>14171028.391796034</v>
      </c>
    </row>
    <row r="168" spans="1:15" x14ac:dyDescent="0.25">
      <c r="A168" s="546"/>
      <c r="B168" s="12" t="s">
        <v>60</v>
      </c>
      <c r="C168" s="3">
        <f t="shared" ref="C168:N168" si="35">C24+C40+C56+C72+C88+C136+C152</f>
        <v>0</v>
      </c>
      <c r="D168" s="3">
        <f t="shared" si="35"/>
        <v>9582.967643549815</v>
      </c>
      <c r="E168" s="3">
        <f t="shared" si="35"/>
        <v>0</v>
      </c>
      <c r="F168" s="3">
        <f t="shared" si="35"/>
        <v>0</v>
      </c>
      <c r="G168" s="3">
        <f t="shared" si="35"/>
        <v>0</v>
      </c>
      <c r="H168" s="3">
        <f t="shared" si="35"/>
        <v>0</v>
      </c>
      <c r="I168" s="3">
        <f t="shared" si="35"/>
        <v>0</v>
      </c>
      <c r="J168" s="3">
        <f t="shared" si="35"/>
        <v>53523.6025390625</v>
      </c>
      <c r="K168" s="3">
        <f t="shared" si="35"/>
        <v>27252.359664916992</v>
      </c>
      <c r="L168" s="3">
        <f t="shared" si="35"/>
        <v>0</v>
      </c>
      <c r="M168" s="3">
        <f t="shared" si="35"/>
        <v>27401.279418945313</v>
      </c>
      <c r="N168" s="3">
        <f t="shared" si="35"/>
        <v>0</v>
      </c>
      <c r="O168" s="70">
        <f t="shared" si="31"/>
        <v>117760.20926647462</v>
      </c>
    </row>
    <row r="169" spans="1:15" x14ac:dyDescent="0.25">
      <c r="A169" s="546"/>
      <c r="B169" s="11" t="s">
        <v>59</v>
      </c>
      <c r="C169" s="3">
        <f t="shared" ref="C169:N169" si="36">C25+C41+C57+C73+C89+C137+C153</f>
        <v>0</v>
      </c>
      <c r="D169" s="3">
        <f t="shared" si="36"/>
        <v>0</v>
      </c>
      <c r="E169" s="3">
        <f t="shared" si="36"/>
        <v>0</v>
      </c>
      <c r="F169" s="3">
        <f t="shared" si="36"/>
        <v>0</v>
      </c>
      <c r="G169" s="3">
        <f t="shared" si="36"/>
        <v>0</v>
      </c>
      <c r="H169" s="3">
        <f t="shared" si="36"/>
        <v>0</v>
      </c>
      <c r="I169" s="3">
        <f t="shared" si="36"/>
        <v>0</v>
      </c>
      <c r="J169" s="3">
        <f t="shared" si="36"/>
        <v>0</v>
      </c>
      <c r="K169" s="3">
        <f t="shared" si="36"/>
        <v>0</v>
      </c>
      <c r="L169" s="3">
        <f t="shared" si="36"/>
        <v>15112.437744140625</v>
      </c>
      <c r="M169" s="3">
        <f t="shared" si="36"/>
        <v>0</v>
      </c>
      <c r="N169" s="3">
        <f t="shared" si="36"/>
        <v>0</v>
      </c>
      <c r="O169" s="70">
        <f t="shared" si="31"/>
        <v>15112.437744140625</v>
      </c>
    </row>
    <row r="170" spans="1:15" x14ac:dyDescent="0.25">
      <c r="A170" s="546"/>
      <c r="B170" s="11" t="s">
        <v>58</v>
      </c>
      <c r="C170" s="3">
        <f t="shared" ref="C170:N170" si="37">C26+C42+C58+C74+C90+C138+C154</f>
        <v>0</v>
      </c>
      <c r="D170" s="3">
        <f t="shared" si="37"/>
        <v>46163.379718492193</v>
      </c>
      <c r="E170" s="3">
        <f t="shared" si="37"/>
        <v>3237736.2002840089</v>
      </c>
      <c r="F170" s="3">
        <f t="shared" si="37"/>
        <v>292452.96104928956</v>
      </c>
      <c r="G170" s="3">
        <f t="shared" si="37"/>
        <v>775268.42378473445</v>
      </c>
      <c r="H170" s="3">
        <f t="shared" si="37"/>
        <v>719699.00704813097</v>
      </c>
      <c r="I170" s="3">
        <f t="shared" si="37"/>
        <v>6737220.1540993247</v>
      </c>
      <c r="J170" s="3">
        <f t="shared" si="37"/>
        <v>779862.04369591409</v>
      </c>
      <c r="K170" s="3">
        <f t="shared" si="37"/>
        <v>2320600.1823176946</v>
      </c>
      <c r="L170" s="3">
        <f t="shared" si="37"/>
        <v>2131754.1454539946</v>
      </c>
      <c r="M170" s="3">
        <f t="shared" si="37"/>
        <v>8156001.2968672691</v>
      </c>
      <c r="N170" s="3">
        <f t="shared" si="37"/>
        <v>21413886.957653053</v>
      </c>
      <c r="O170" s="70">
        <f t="shared" si="31"/>
        <v>46610644.7519719</v>
      </c>
    </row>
    <row r="171" spans="1:15" x14ac:dyDescent="0.25">
      <c r="A171" s="546"/>
      <c r="B171" s="11" t="s">
        <v>57</v>
      </c>
      <c r="C171" s="3">
        <f t="shared" ref="C171:N171" si="38">C27+C43+C59+C75+C91+C139+C155</f>
        <v>0</v>
      </c>
      <c r="D171" s="3">
        <f t="shared" si="38"/>
        <v>3836825.4908169657</v>
      </c>
      <c r="E171" s="3">
        <f t="shared" si="38"/>
        <v>6561272.027062932</v>
      </c>
      <c r="F171" s="3">
        <f t="shared" si="38"/>
        <v>6151829.3108442295</v>
      </c>
      <c r="G171" s="3">
        <f t="shared" si="38"/>
        <v>4331930.7390565639</v>
      </c>
      <c r="H171" s="3">
        <f t="shared" si="38"/>
        <v>6444092.6823007744</v>
      </c>
      <c r="I171" s="3">
        <f t="shared" si="38"/>
        <v>7674532.6211820384</v>
      </c>
      <c r="J171" s="3">
        <f t="shared" si="38"/>
        <v>6705510.6173189208</v>
      </c>
      <c r="K171" s="3">
        <f t="shared" si="38"/>
        <v>6901125.2083593952</v>
      </c>
      <c r="L171" s="3">
        <f t="shared" si="38"/>
        <v>6989378.4965394251</v>
      </c>
      <c r="M171" s="3">
        <f t="shared" si="38"/>
        <v>12177288.024637574</v>
      </c>
      <c r="N171" s="3">
        <f t="shared" si="38"/>
        <v>41388199.74969279</v>
      </c>
      <c r="O171" s="70">
        <f t="shared" si="31"/>
        <v>109161984.96781161</v>
      </c>
    </row>
    <row r="172" spans="1:15" x14ac:dyDescent="0.25">
      <c r="A172" s="546"/>
      <c r="B172" s="11" t="s">
        <v>56</v>
      </c>
      <c r="C172" s="3">
        <f t="shared" ref="C172:N172" si="39">C28+C44+C60+C76+C92+C140+C156</f>
        <v>0</v>
      </c>
      <c r="D172" s="3">
        <f t="shared" si="39"/>
        <v>0</v>
      </c>
      <c r="E172" s="3">
        <f t="shared" si="39"/>
        <v>0</v>
      </c>
      <c r="F172" s="3">
        <f t="shared" si="39"/>
        <v>0</v>
      </c>
      <c r="G172" s="3">
        <f t="shared" si="39"/>
        <v>0</v>
      </c>
      <c r="H172" s="3">
        <f t="shared" si="39"/>
        <v>2277.2284665379116</v>
      </c>
      <c r="I172" s="3">
        <f t="shared" si="39"/>
        <v>34158.426998068673</v>
      </c>
      <c r="J172" s="3">
        <f t="shared" si="39"/>
        <v>33140.427157512539</v>
      </c>
      <c r="K172" s="3">
        <f t="shared" si="39"/>
        <v>0</v>
      </c>
      <c r="L172" s="3">
        <f t="shared" si="39"/>
        <v>72098.740470730307</v>
      </c>
      <c r="M172" s="3">
        <f t="shared" si="39"/>
        <v>112067.92803796977</v>
      </c>
      <c r="N172" s="3">
        <f t="shared" si="39"/>
        <v>391898.02536685258</v>
      </c>
      <c r="O172" s="70">
        <f t="shared" si="31"/>
        <v>645640.77649767185</v>
      </c>
    </row>
    <row r="173" spans="1:15" x14ac:dyDescent="0.25">
      <c r="A173" s="546"/>
      <c r="B173" s="11" t="s">
        <v>55</v>
      </c>
      <c r="C173" s="3">
        <f t="shared" ref="C173:N173" si="40">C29+C45+C61+C77+C93+C141+C157</f>
        <v>0</v>
      </c>
      <c r="D173" s="3">
        <f t="shared" si="40"/>
        <v>0</v>
      </c>
      <c r="E173" s="3">
        <f t="shared" si="40"/>
        <v>0</v>
      </c>
      <c r="F173" s="3">
        <f t="shared" si="40"/>
        <v>60472.959999999999</v>
      </c>
      <c r="G173" s="3">
        <f t="shared" si="40"/>
        <v>0</v>
      </c>
      <c r="H173" s="3">
        <f t="shared" si="40"/>
        <v>0</v>
      </c>
      <c r="I173" s="3">
        <f t="shared" si="40"/>
        <v>180918.58824816841</v>
      </c>
      <c r="J173" s="3">
        <f t="shared" si="40"/>
        <v>0</v>
      </c>
      <c r="K173" s="3">
        <f t="shared" si="40"/>
        <v>1747</v>
      </c>
      <c r="L173" s="3">
        <f t="shared" si="40"/>
        <v>0</v>
      </c>
      <c r="M173" s="3">
        <f t="shared" si="40"/>
        <v>0</v>
      </c>
      <c r="N173" s="3">
        <f t="shared" si="40"/>
        <v>1786.08</v>
      </c>
      <c r="O173" s="70">
        <f t="shared" si="31"/>
        <v>244924.62824816839</v>
      </c>
    </row>
    <row r="174" spans="1:15" x14ac:dyDescent="0.25">
      <c r="A174" s="546"/>
      <c r="B174" s="11" t="s">
        <v>54</v>
      </c>
      <c r="C174" s="3">
        <f t="shared" ref="C174:N174" si="41">C30+C46+C62+C78+C94+C142+C158</f>
        <v>0</v>
      </c>
      <c r="D174" s="3">
        <f t="shared" si="41"/>
        <v>0</v>
      </c>
      <c r="E174" s="3">
        <f t="shared" si="41"/>
        <v>0</v>
      </c>
      <c r="F174" s="3">
        <f t="shared" si="41"/>
        <v>0</v>
      </c>
      <c r="G174" s="3">
        <f t="shared" si="41"/>
        <v>0</v>
      </c>
      <c r="H174" s="3">
        <f t="shared" si="41"/>
        <v>0</v>
      </c>
      <c r="I174" s="3">
        <f t="shared" si="41"/>
        <v>0</v>
      </c>
      <c r="J174" s="3">
        <f t="shared" si="41"/>
        <v>0</v>
      </c>
      <c r="K174" s="3">
        <f t="shared" si="41"/>
        <v>0</v>
      </c>
      <c r="L174" s="3">
        <f t="shared" si="41"/>
        <v>0</v>
      </c>
      <c r="M174" s="3">
        <f t="shared" si="41"/>
        <v>0</v>
      </c>
      <c r="N174" s="3">
        <f t="shared" si="41"/>
        <v>46341.077999999994</v>
      </c>
      <c r="O174" s="70">
        <f t="shared" si="31"/>
        <v>46341.077999999994</v>
      </c>
    </row>
    <row r="175" spans="1:15" x14ac:dyDescent="0.25">
      <c r="A175" s="546"/>
      <c r="B175" s="11" t="s">
        <v>53</v>
      </c>
      <c r="C175" s="3">
        <f t="shared" ref="C175:N175" si="42">C31+C47+C63+C79+C95+C143+C159</f>
        <v>0</v>
      </c>
      <c r="D175" s="3">
        <f t="shared" si="42"/>
        <v>4254.6514820163611</v>
      </c>
      <c r="E175" s="3">
        <f t="shared" si="42"/>
        <v>0</v>
      </c>
      <c r="F175" s="3">
        <f t="shared" si="42"/>
        <v>0</v>
      </c>
      <c r="G175" s="3">
        <f t="shared" si="42"/>
        <v>0</v>
      </c>
      <c r="H175" s="3">
        <f t="shared" si="42"/>
        <v>307.07835957572973</v>
      </c>
      <c r="I175" s="3">
        <f t="shared" si="42"/>
        <v>84221.70288489986</v>
      </c>
      <c r="J175" s="3">
        <f t="shared" si="42"/>
        <v>34321.126000000004</v>
      </c>
      <c r="K175" s="3">
        <f t="shared" si="42"/>
        <v>7990.5021565389889</v>
      </c>
      <c r="L175" s="3">
        <f t="shared" si="42"/>
        <v>4772.6280000000006</v>
      </c>
      <c r="M175" s="3">
        <f t="shared" si="42"/>
        <v>75828.152291548962</v>
      </c>
      <c r="N175" s="3">
        <f t="shared" si="42"/>
        <v>55392.361103401163</v>
      </c>
      <c r="O175" s="70">
        <f t="shared" si="31"/>
        <v>267088.20227798104</v>
      </c>
    </row>
    <row r="176" spans="1:15" ht="15.75" thickBot="1" x14ac:dyDescent="0.3">
      <c r="A176" s="547"/>
      <c r="B176" s="11" t="s">
        <v>52</v>
      </c>
      <c r="C176" s="3">
        <f t="shared" ref="C176:N176" si="43">C32+C48+C64+C80+C96+C144+C160</f>
        <v>0</v>
      </c>
      <c r="D176" s="3">
        <f t="shared" si="43"/>
        <v>0</v>
      </c>
      <c r="E176" s="3">
        <f t="shared" si="43"/>
        <v>0</v>
      </c>
      <c r="F176" s="3">
        <f t="shared" si="43"/>
        <v>0</v>
      </c>
      <c r="G176" s="3">
        <f t="shared" si="43"/>
        <v>0</v>
      </c>
      <c r="H176" s="3">
        <f t="shared" si="43"/>
        <v>0</v>
      </c>
      <c r="I176" s="3">
        <f t="shared" si="43"/>
        <v>0</v>
      </c>
      <c r="J176" s="3">
        <f t="shared" si="43"/>
        <v>0</v>
      </c>
      <c r="K176" s="3">
        <f t="shared" si="43"/>
        <v>0</v>
      </c>
      <c r="L176" s="3">
        <f t="shared" si="43"/>
        <v>0</v>
      </c>
      <c r="M176" s="3">
        <f t="shared" si="43"/>
        <v>0</v>
      </c>
      <c r="N176" s="3">
        <f t="shared" si="43"/>
        <v>0</v>
      </c>
      <c r="O176" s="70">
        <f t="shared" si="31"/>
        <v>0</v>
      </c>
    </row>
    <row r="177" spans="1:17" ht="15.75" thickBot="1" x14ac:dyDescent="0.3">
      <c r="A177" s="74"/>
      <c r="B177" s="188" t="s">
        <v>43</v>
      </c>
      <c r="C177" s="189">
        <f t="shared" ref="C177:N177" si="44">SUM(C164:C176)</f>
        <v>0</v>
      </c>
      <c r="D177" s="189">
        <f t="shared" si="44"/>
        <v>4133975.8824229534</v>
      </c>
      <c r="E177" s="189">
        <f t="shared" si="44"/>
        <v>11314673.124398667</v>
      </c>
      <c r="F177" s="189">
        <f t="shared" si="44"/>
        <v>8882868.0379556473</v>
      </c>
      <c r="G177" s="189">
        <f t="shared" si="44"/>
        <v>5977097.9452435942</v>
      </c>
      <c r="H177" s="189">
        <f t="shared" si="44"/>
        <v>8401371.0837701783</v>
      </c>
      <c r="I177" s="189">
        <f t="shared" si="44"/>
        <v>16525608.928326802</v>
      </c>
      <c r="J177" s="189">
        <f t="shared" si="44"/>
        <v>8171302.2312754057</v>
      </c>
      <c r="K177" s="189">
        <f t="shared" si="44"/>
        <v>9729518.8129326347</v>
      </c>
      <c r="L177" s="189">
        <f t="shared" si="44"/>
        <v>10702372.295240419</v>
      </c>
      <c r="M177" s="189">
        <f t="shared" si="44"/>
        <v>22085248.613395754</v>
      </c>
      <c r="N177" s="189">
        <f t="shared" si="44"/>
        <v>69755709.61299476</v>
      </c>
      <c r="O177" s="199">
        <f t="shared" si="31"/>
        <v>175679746.56795681</v>
      </c>
      <c r="P177" s="316">
        <f>SUM(C20:N32,C36:N48,C52:N64,C68:N80,C84:N96,C132:N144,C148:N160)</f>
        <v>175679746.56795678</v>
      </c>
      <c r="Q177" s="312">
        <f>'BIZ kWh ENTRY'!P177+'BIZ kWh ENTRY'!AF177+'BIZ kWh ENTRY'!AV177+'BIZ kWh ENTRY'!BL177</f>
        <v>175679746.56795678</v>
      </c>
    </row>
    <row r="178" spans="1:17" ht="15.75" thickBot="1" x14ac:dyDescent="0.3">
      <c r="A178" s="74"/>
    </row>
    <row r="179" spans="1:17" ht="15.75" thickBot="1" x14ac:dyDescent="0.3">
      <c r="A179" s="74"/>
      <c r="B179" s="184" t="s">
        <v>36</v>
      </c>
      <c r="C179" s="185">
        <f>C$3</f>
        <v>44197</v>
      </c>
      <c r="D179" s="185">
        <f t="shared" ref="D179:N179" si="45">D$3</f>
        <v>44228</v>
      </c>
      <c r="E179" s="185">
        <f t="shared" si="45"/>
        <v>44256</v>
      </c>
      <c r="F179" s="185">
        <f t="shared" si="45"/>
        <v>44287</v>
      </c>
      <c r="G179" s="185">
        <f t="shared" si="45"/>
        <v>44317</v>
      </c>
      <c r="H179" s="185">
        <f t="shared" si="45"/>
        <v>44348</v>
      </c>
      <c r="I179" s="185">
        <f t="shared" si="45"/>
        <v>44378</v>
      </c>
      <c r="J179" s="185">
        <f t="shared" si="45"/>
        <v>44409</v>
      </c>
      <c r="K179" s="185">
        <f t="shared" si="45"/>
        <v>44440</v>
      </c>
      <c r="L179" s="185">
        <f t="shared" si="45"/>
        <v>44470</v>
      </c>
      <c r="M179" s="185">
        <f t="shared" si="45"/>
        <v>44501</v>
      </c>
      <c r="N179" s="185" t="str">
        <f t="shared" si="45"/>
        <v>Dec-21 +</v>
      </c>
      <c r="O179" s="186" t="s">
        <v>34</v>
      </c>
    </row>
    <row r="180" spans="1:17" ht="15" customHeight="1" x14ac:dyDescent="0.25">
      <c r="A180" s="530" t="s">
        <v>176</v>
      </c>
      <c r="B180" s="196" t="s">
        <v>64</v>
      </c>
      <c r="C180" s="3">
        <f>C4+C116</f>
        <v>0</v>
      </c>
      <c r="D180" s="3">
        <f t="shared" ref="D180:N180" si="46">D4+D116</f>
        <v>0</v>
      </c>
      <c r="E180" s="3">
        <f t="shared" si="46"/>
        <v>0</v>
      </c>
      <c r="F180" s="3">
        <f t="shared" si="46"/>
        <v>0</v>
      </c>
      <c r="G180" s="3">
        <f t="shared" si="46"/>
        <v>0</v>
      </c>
      <c r="H180" s="3">
        <f t="shared" si="46"/>
        <v>0</v>
      </c>
      <c r="I180" s="3">
        <f t="shared" si="46"/>
        <v>0</v>
      </c>
      <c r="J180" s="3">
        <f t="shared" si="46"/>
        <v>0</v>
      </c>
      <c r="K180" s="3">
        <f t="shared" si="46"/>
        <v>0</v>
      </c>
      <c r="L180" s="3">
        <f t="shared" si="46"/>
        <v>0</v>
      </c>
      <c r="M180" s="3">
        <f t="shared" si="46"/>
        <v>0</v>
      </c>
      <c r="N180" s="3">
        <f t="shared" si="46"/>
        <v>0</v>
      </c>
      <c r="O180" s="70">
        <f t="shared" ref="O180:O193" si="47">SUM(C180:N180)</f>
        <v>0</v>
      </c>
    </row>
    <row r="181" spans="1:17" x14ac:dyDescent="0.25">
      <c r="A181" s="531"/>
      <c r="B181" s="196" t="s">
        <v>63</v>
      </c>
      <c r="C181" s="3">
        <f t="shared" ref="C181:N181" si="48">C5+C117</f>
        <v>0</v>
      </c>
      <c r="D181" s="3">
        <f t="shared" si="48"/>
        <v>0</v>
      </c>
      <c r="E181" s="3">
        <f t="shared" si="48"/>
        <v>375.989990234375</v>
      </c>
      <c r="F181" s="3">
        <f t="shared" si="48"/>
        <v>0</v>
      </c>
      <c r="G181" s="3">
        <f t="shared" si="48"/>
        <v>0</v>
      </c>
      <c r="H181" s="3">
        <f t="shared" si="48"/>
        <v>0</v>
      </c>
      <c r="I181" s="3">
        <f t="shared" si="48"/>
        <v>0</v>
      </c>
      <c r="J181" s="3">
        <f t="shared" si="48"/>
        <v>0</v>
      </c>
      <c r="K181" s="3">
        <f t="shared" si="48"/>
        <v>0</v>
      </c>
      <c r="L181" s="3">
        <f t="shared" si="48"/>
        <v>0</v>
      </c>
      <c r="M181" s="3">
        <f t="shared" si="48"/>
        <v>0</v>
      </c>
      <c r="N181" s="3">
        <f t="shared" si="48"/>
        <v>0</v>
      </c>
      <c r="O181" s="70">
        <f t="shared" si="47"/>
        <v>375.989990234375</v>
      </c>
    </row>
    <row r="182" spans="1:17" x14ac:dyDescent="0.25">
      <c r="A182" s="531"/>
      <c r="B182" s="196" t="s">
        <v>62</v>
      </c>
      <c r="C182" s="3">
        <f t="shared" ref="C182:N182" si="49">C6+C118</f>
        <v>0</v>
      </c>
      <c r="D182" s="3">
        <f t="shared" si="49"/>
        <v>0</v>
      </c>
      <c r="E182" s="3">
        <f t="shared" si="49"/>
        <v>0</v>
      </c>
      <c r="F182" s="3">
        <f t="shared" si="49"/>
        <v>0</v>
      </c>
      <c r="G182" s="3">
        <f t="shared" si="49"/>
        <v>0</v>
      </c>
      <c r="H182" s="3">
        <f t="shared" si="49"/>
        <v>0</v>
      </c>
      <c r="I182" s="3">
        <f t="shared" si="49"/>
        <v>0</v>
      </c>
      <c r="J182" s="3">
        <f t="shared" si="49"/>
        <v>0</v>
      </c>
      <c r="K182" s="3">
        <f t="shared" si="49"/>
        <v>0</v>
      </c>
      <c r="L182" s="3">
        <f t="shared" si="49"/>
        <v>0</v>
      </c>
      <c r="M182" s="3">
        <f t="shared" si="49"/>
        <v>0</v>
      </c>
      <c r="N182" s="3">
        <f t="shared" si="49"/>
        <v>0</v>
      </c>
      <c r="O182" s="70">
        <f t="shared" si="47"/>
        <v>0</v>
      </c>
    </row>
    <row r="183" spans="1:17" x14ac:dyDescent="0.25">
      <c r="A183" s="531"/>
      <c r="B183" s="196" t="s">
        <v>61</v>
      </c>
      <c r="C183" s="3">
        <f t="shared" ref="C183:N183" si="50">C7+C119</f>
        <v>0</v>
      </c>
      <c r="D183" s="3">
        <f t="shared" si="50"/>
        <v>0</v>
      </c>
      <c r="E183" s="3">
        <f t="shared" si="50"/>
        <v>0</v>
      </c>
      <c r="F183" s="3">
        <f t="shared" si="50"/>
        <v>0</v>
      </c>
      <c r="G183" s="3">
        <f t="shared" si="50"/>
        <v>0</v>
      </c>
      <c r="H183" s="3">
        <f t="shared" si="50"/>
        <v>58033.892578125</v>
      </c>
      <c r="I183" s="3">
        <f t="shared" si="50"/>
        <v>0</v>
      </c>
      <c r="J183" s="3">
        <f t="shared" si="50"/>
        <v>0</v>
      </c>
      <c r="K183" s="3">
        <f t="shared" si="50"/>
        <v>0</v>
      </c>
      <c r="L183" s="3">
        <f t="shared" si="50"/>
        <v>0</v>
      </c>
      <c r="M183" s="3">
        <f t="shared" si="50"/>
        <v>0</v>
      </c>
      <c r="N183" s="3">
        <f t="shared" si="50"/>
        <v>0</v>
      </c>
      <c r="O183" s="70">
        <f t="shared" si="47"/>
        <v>58033.892578125</v>
      </c>
    </row>
    <row r="184" spans="1:17" x14ac:dyDescent="0.25">
      <c r="A184" s="531"/>
      <c r="B184" s="196" t="s">
        <v>60</v>
      </c>
      <c r="C184" s="3">
        <f t="shared" ref="C184:N184" si="51">C8+C120</f>
        <v>23371.287811279297</v>
      </c>
      <c r="D184" s="3">
        <f t="shared" si="51"/>
        <v>10694.0234375</v>
      </c>
      <c r="E184" s="3">
        <f t="shared" si="51"/>
        <v>0</v>
      </c>
      <c r="F184" s="3">
        <f t="shared" si="51"/>
        <v>0</v>
      </c>
      <c r="G184" s="3">
        <f t="shared" si="51"/>
        <v>0</v>
      </c>
      <c r="H184" s="3">
        <f t="shared" si="51"/>
        <v>0</v>
      </c>
      <c r="I184" s="3">
        <f t="shared" si="51"/>
        <v>188391.71756744385</v>
      </c>
      <c r="J184" s="3">
        <f t="shared" si="51"/>
        <v>6006.446044921875</v>
      </c>
      <c r="K184" s="3">
        <f t="shared" si="51"/>
        <v>3003.2230224609375</v>
      </c>
      <c r="L184" s="3">
        <f t="shared" si="51"/>
        <v>0</v>
      </c>
      <c r="M184" s="3">
        <f t="shared" si="51"/>
        <v>0</v>
      </c>
      <c r="N184" s="3">
        <f t="shared" si="51"/>
        <v>12109.3017578125</v>
      </c>
      <c r="O184" s="70">
        <f t="shared" si="47"/>
        <v>243575.99964141846</v>
      </c>
    </row>
    <row r="185" spans="1:17" x14ac:dyDescent="0.25">
      <c r="A185" s="531"/>
      <c r="B185" s="196" t="s">
        <v>59</v>
      </c>
      <c r="C185" s="3">
        <f t="shared" ref="C185:N185" si="52">C9+C121</f>
        <v>0</v>
      </c>
      <c r="D185" s="3">
        <f t="shared" si="52"/>
        <v>0</v>
      </c>
      <c r="E185" s="3">
        <f t="shared" si="52"/>
        <v>0</v>
      </c>
      <c r="F185" s="3">
        <f t="shared" si="52"/>
        <v>0</v>
      </c>
      <c r="G185" s="3">
        <f t="shared" si="52"/>
        <v>0</v>
      </c>
      <c r="H185" s="3">
        <f t="shared" si="52"/>
        <v>0</v>
      </c>
      <c r="I185" s="3">
        <f t="shared" si="52"/>
        <v>0</v>
      </c>
      <c r="J185" s="3">
        <f t="shared" si="52"/>
        <v>0</v>
      </c>
      <c r="K185" s="3">
        <f t="shared" si="52"/>
        <v>0</v>
      </c>
      <c r="L185" s="3">
        <f t="shared" si="52"/>
        <v>0</v>
      </c>
      <c r="M185" s="3">
        <f t="shared" si="52"/>
        <v>0</v>
      </c>
      <c r="N185" s="3">
        <f t="shared" si="52"/>
        <v>0</v>
      </c>
      <c r="O185" s="70">
        <f t="shared" si="47"/>
        <v>0</v>
      </c>
    </row>
    <row r="186" spans="1:17" x14ac:dyDescent="0.25">
      <c r="A186" s="531"/>
      <c r="B186" s="196" t="s">
        <v>58</v>
      </c>
      <c r="C186" s="3">
        <f t="shared" ref="C186:N186" si="53">C10+C122</f>
        <v>0</v>
      </c>
      <c r="D186" s="3">
        <f t="shared" si="53"/>
        <v>0</v>
      </c>
      <c r="E186" s="3">
        <f t="shared" si="53"/>
        <v>0</v>
      </c>
      <c r="F186" s="3">
        <f t="shared" si="53"/>
        <v>0</v>
      </c>
      <c r="G186" s="3">
        <f t="shared" si="53"/>
        <v>0</v>
      </c>
      <c r="H186" s="3">
        <f t="shared" si="53"/>
        <v>0</v>
      </c>
      <c r="I186" s="3">
        <f t="shared" si="53"/>
        <v>0</v>
      </c>
      <c r="J186" s="3">
        <f t="shared" si="53"/>
        <v>0</v>
      </c>
      <c r="K186" s="3">
        <f t="shared" si="53"/>
        <v>0</v>
      </c>
      <c r="L186" s="3">
        <f t="shared" si="53"/>
        <v>2188.6162109375</v>
      </c>
      <c r="M186" s="3">
        <f t="shared" si="53"/>
        <v>0</v>
      </c>
      <c r="N186" s="3">
        <f t="shared" si="53"/>
        <v>0</v>
      </c>
      <c r="O186" s="70">
        <f t="shared" si="47"/>
        <v>2188.6162109375</v>
      </c>
    </row>
    <row r="187" spans="1:17" x14ac:dyDescent="0.25">
      <c r="A187" s="531"/>
      <c r="B187" s="196" t="s">
        <v>57</v>
      </c>
      <c r="C187" s="3">
        <f t="shared" ref="C187:N187" si="54">C11+C123</f>
        <v>147495.79649353027</v>
      </c>
      <c r="D187" s="3">
        <f t="shared" si="54"/>
        <v>121785.41333007813</v>
      </c>
      <c r="E187" s="3">
        <f t="shared" si="54"/>
        <v>0</v>
      </c>
      <c r="F187" s="3">
        <f t="shared" si="54"/>
        <v>26074.294846599994</v>
      </c>
      <c r="G187" s="3">
        <f t="shared" si="54"/>
        <v>42531.717227999994</v>
      </c>
      <c r="H187" s="3">
        <f t="shared" si="54"/>
        <v>309611.33895491424</v>
      </c>
      <c r="I187" s="3">
        <f t="shared" si="54"/>
        <v>97580.102748801059</v>
      </c>
      <c r="J187" s="3">
        <f t="shared" si="54"/>
        <v>754.56085205078125</v>
      </c>
      <c r="K187" s="3">
        <f t="shared" si="54"/>
        <v>148638.53302106188</v>
      </c>
      <c r="L187" s="3">
        <f t="shared" si="54"/>
        <v>127879.87211999999</v>
      </c>
      <c r="M187" s="3">
        <f t="shared" si="54"/>
        <v>0</v>
      </c>
      <c r="N187" s="3">
        <f t="shared" si="54"/>
        <v>41773.53515625</v>
      </c>
      <c r="O187" s="70">
        <f t="shared" si="47"/>
        <v>1064125.1647512864</v>
      </c>
    </row>
    <row r="188" spans="1:17" x14ac:dyDescent="0.25">
      <c r="A188" s="531"/>
      <c r="B188" s="196" t="s">
        <v>56</v>
      </c>
      <c r="C188" s="3">
        <f t="shared" ref="C188:N188" si="55">C12+C124</f>
        <v>0</v>
      </c>
      <c r="D188" s="3">
        <f t="shared" si="55"/>
        <v>0</v>
      </c>
      <c r="E188" s="3">
        <f t="shared" si="55"/>
        <v>0</v>
      </c>
      <c r="F188" s="3">
        <f t="shared" si="55"/>
        <v>0</v>
      </c>
      <c r="G188" s="3">
        <f t="shared" si="55"/>
        <v>0</v>
      </c>
      <c r="H188" s="3">
        <f t="shared" si="55"/>
        <v>0</v>
      </c>
      <c r="I188" s="3">
        <f t="shared" si="55"/>
        <v>0</v>
      </c>
      <c r="J188" s="3">
        <f t="shared" si="55"/>
        <v>0</v>
      </c>
      <c r="K188" s="3">
        <f t="shared" si="55"/>
        <v>0</v>
      </c>
      <c r="L188" s="3">
        <f t="shared" si="55"/>
        <v>0</v>
      </c>
      <c r="M188" s="3">
        <f t="shared" si="55"/>
        <v>0</v>
      </c>
      <c r="N188" s="3">
        <f t="shared" si="55"/>
        <v>0</v>
      </c>
      <c r="O188" s="70">
        <f t="shared" si="47"/>
        <v>0</v>
      </c>
    </row>
    <row r="189" spans="1:17" x14ac:dyDescent="0.25">
      <c r="A189" s="531"/>
      <c r="B189" s="196" t="s">
        <v>55</v>
      </c>
      <c r="C189" s="3">
        <f t="shared" ref="C189:N189" si="56">C13+C125</f>
        <v>4367.5001220703125</v>
      </c>
      <c r="D189" s="3">
        <f t="shared" si="56"/>
        <v>0</v>
      </c>
      <c r="E189" s="3">
        <f t="shared" si="56"/>
        <v>0</v>
      </c>
      <c r="F189" s="3">
        <f t="shared" si="56"/>
        <v>0</v>
      </c>
      <c r="G189" s="3">
        <f t="shared" si="56"/>
        <v>0</v>
      </c>
      <c r="H189" s="3">
        <f t="shared" si="56"/>
        <v>0</v>
      </c>
      <c r="I189" s="3">
        <f t="shared" si="56"/>
        <v>0</v>
      </c>
      <c r="J189" s="3">
        <f t="shared" si="56"/>
        <v>0</v>
      </c>
      <c r="K189" s="3">
        <f t="shared" si="56"/>
        <v>5823.33349609375</v>
      </c>
      <c r="L189" s="3">
        <f t="shared" si="56"/>
        <v>0</v>
      </c>
      <c r="M189" s="3">
        <f t="shared" si="56"/>
        <v>0</v>
      </c>
      <c r="N189" s="3">
        <f t="shared" si="56"/>
        <v>2911.666748046875</v>
      </c>
      <c r="O189" s="70">
        <f t="shared" si="47"/>
        <v>13102.500366210938</v>
      </c>
    </row>
    <row r="190" spans="1:17" x14ac:dyDescent="0.25">
      <c r="A190" s="531"/>
      <c r="B190" s="196" t="s">
        <v>54</v>
      </c>
      <c r="C190" s="3">
        <f t="shared" ref="C190:N190" si="57">C14+C126</f>
        <v>0</v>
      </c>
      <c r="D190" s="3">
        <f t="shared" si="57"/>
        <v>0</v>
      </c>
      <c r="E190" s="3">
        <f t="shared" si="57"/>
        <v>0</v>
      </c>
      <c r="F190" s="3">
        <f t="shared" si="57"/>
        <v>0</v>
      </c>
      <c r="G190" s="3">
        <f t="shared" si="57"/>
        <v>0</v>
      </c>
      <c r="H190" s="3">
        <f t="shared" si="57"/>
        <v>0</v>
      </c>
      <c r="I190" s="3">
        <f t="shared" si="57"/>
        <v>0</v>
      </c>
      <c r="J190" s="3">
        <f t="shared" si="57"/>
        <v>0</v>
      </c>
      <c r="K190" s="3">
        <f t="shared" si="57"/>
        <v>0</v>
      </c>
      <c r="L190" s="3">
        <f t="shared" si="57"/>
        <v>0</v>
      </c>
      <c r="M190" s="3">
        <f t="shared" si="57"/>
        <v>0</v>
      </c>
      <c r="N190" s="3">
        <f t="shared" si="57"/>
        <v>0</v>
      </c>
      <c r="O190" s="70">
        <f t="shared" si="47"/>
        <v>0</v>
      </c>
    </row>
    <row r="191" spans="1:17" x14ac:dyDescent="0.25">
      <c r="A191" s="531"/>
      <c r="B191" s="196" t="s">
        <v>53</v>
      </c>
      <c r="C191" s="3">
        <f t="shared" ref="C191:N191" si="58">C15+C127</f>
        <v>0</v>
      </c>
      <c r="D191" s="3">
        <f t="shared" si="58"/>
        <v>0</v>
      </c>
      <c r="E191" s="3">
        <f t="shared" si="58"/>
        <v>0</v>
      </c>
      <c r="F191" s="3">
        <f t="shared" si="58"/>
        <v>0</v>
      </c>
      <c r="G191" s="3">
        <f t="shared" si="58"/>
        <v>0</v>
      </c>
      <c r="H191" s="3">
        <f t="shared" si="58"/>
        <v>0</v>
      </c>
      <c r="I191" s="3">
        <f t="shared" si="58"/>
        <v>0</v>
      </c>
      <c r="J191" s="3">
        <f t="shared" si="58"/>
        <v>0</v>
      </c>
      <c r="K191" s="3">
        <f t="shared" si="58"/>
        <v>0</v>
      </c>
      <c r="L191" s="3">
        <f t="shared" si="58"/>
        <v>0</v>
      </c>
      <c r="M191" s="3">
        <f t="shared" si="58"/>
        <v>0</v>
      </c>
      <c r="N191" s="3">
        <f t="shared" si="58"/>
        <v>0</v>
      </c>
      <c r="O191" s="70">
        <f t="shared" si="47"/>
        <v>0</v>
      </c>
    </row>
    <row r="192" spans="1:17" ht="15.75" thickBot="1" x14ac:dyDescent="0.3">
      <c r="A192" s="532"/>
      <c r="B192" s="196" t="s">
        <v>52</v>
      </c>
      <c r="C192" s="3">
        <f t="shared" ref="C192:N192" si="59">C16+C128</f>
        <v>0</v>
      </c>
      <c r="D192" s="3">
        <f t="shared" si="59"/>
        <v>0</v>
      </c>
      <c r="E192" s="3">
        <f t="shared" si="59"/>
        <v>0</v>
      </c>
      <c r="F192" s="3">
        <f t="shared" si="59"/>
        <v>0</v>
      </c>
      <c r="G192" s="3">
        <f t="shared" si="59"/>
        <v>0</v>
      </c>
      <c r="H192" s="3">
        <f t="shared" si="59"/>
        <v>0</v>
      </c>
      <c r="I192" s="3">
        <f t="shared" si="59"/>
        <v>0</v>
      </c>
      <c r="J192" s="3">
        <f t="shared" si="59"/>
        <v>0</v>
      </c>
      <c r="K192" s="3">
        <f t="shared" si="59"/>
        <v>0</v>
      </c>
      <c r="L192" s="3">
        <f t="shared" si="59"/>
        <v>0</v>
      </c>
      <c r="M192" s="3">
        <f t="shared" si="59"/>
        <v>0</v>
      </c>
      <c r="N192" s="3">
        <f t="shared" si="59"/>
        <v>0</v>
      </c>
      <c r="O192" s="70">
        <f t="shared" si="47"/>
        <v>0</v>
      </c>
    </row>
    <row r="193" spans="1:17" ht="15.75" thickBot="1" x14ac:dyDescent="0.3">
      <c r="A193" s="74"/>
      <c r="B193" s="197" t="s">
        <v>43</v>
      </c>
      <c r="C193" s="189">
        <f t="shared" ref="C193:N193" si="60">SUM(C180:C192)</f>
        <v>175234.58442687988</v>
      </c>
      <c r="D193" s="189">
        <f t="shared" si="60"/>
        <v>132479.43676757813</v>
      </c>
      <c r="E193" s="189">
        <f t="shared" si="60"/>
        <v>375.989990234375</v>
      </c>
      <c r="F193" s="189">
        <f t="shared" si="60"/>
        <v>26074.294846599994</v>
      </c>
      <c r="G193" s="189">
        <f t="shared" si="60"/>
        <v>42531.717227999994</v>
      </c>
      <c r="H193" s="189">
        <f t="shared" si="60"/>
        <v>367645.23153303924</v>
      </c>
      <c r="I193" s="189">
        <f t="shared" si="60"/>
        <v>285971.82031624491</v>
      </c>
      <c r="J193" s="189">
        <f t="shared" si="60"/>
        <v>6761.0068969726563</v>
      </c>
      <c r="K193" s="189">
        <f t="shared" si="60"/>
        <v>157465.08953961657</v>
      </c>
      <c r="L193" s="189">
        <f t="shared" si="60"/>
        <v>130068.48833093749</v>
      </c>
      <c r="M193" s="189">
        <f t="shared" si="60"/>
        <v>0</v>
      </c>
      <c r="N193" s="189">
        <f t="shared" si="60"/>
        <v>56794.503662109375</v>
      </c>
      <c r="O193" s="262">
        <f t="shared" si="47"/>
        <v>1381402.1635382127</v>
      </c>
      <c r="P193" s="316">
        <f>SUM(C4:N16,C116:N128)</f>
        <v>1381402.1635382124</v>
      </c>
      <c r="Q193" s="312">
        <f>'BIZ kWh ENTRY'!P193+'BIZ kWh ENTRY'!AF193+'BIZ kWh ENTRY'!AV193+'BIZ kWh ENTRY'!BL193</f>
        <v>1381402.1635382127</v>
      </c>
    </row>
    <row r="194" spans="1:17" ht="15.75" thickBot="1" x14ac:dyDescent="0.3">
      <c r="M194" s="548" t="s">
        <v>157</v>
      </c>
      <c r="N194" s="549"/>
      <c r="O194" s="132">
        <f>O177+O193+O113</f>
        <v>177969712.34924892</v>
      </c>
      <c r="P194" s="316">
        <f>P177+P193+P113</f>
        <v>177969712.34924889</v>
      </c>
      <c r="Q194" s="312">
        <f>'BIZ kWh ENTRY'!P194+'BIZ kWh ENTRY'!AF194+'BIZ kWh ENTRY'!AV194+'BIZ kWh ENTRY'!BL194</f>
        <v>177969712.34924889</v>
      </c>
    </row>
    <row r="198" spans="1:17" s="263" customFormat="1" x14ac:dyDescent="0.25">
      <c r="B198" s="263" t="s">
        <v>64</v>
      </c>
      <c r="C198" s="264">
        <f>C164+C180+C100</f>
        <v>0</v>
      </c>
      <c r="D198" s="264">
        <f t="shared" ref="D198:N198" si="61">D164+D180+D100</f>
        <v>137064.76625169013</v>
      </c>
      <c r="E198" s="264">
        <f t="shared" si="61"/>
        <v>522056.79793964257</v>
      </c>
      <c r="F198" s="264">
        <f t="shared" si="61"/>
        <v>1549059.7708141962</v>
      </c>
      <c r="G198" s="264">
        <f t="shared" si="61"/>
        <v>0</v>
      </c>
      <c r="H198" s="264">
        <f t="shared" si="61"/>
        <v>246939.46609507018</v>
      </c>
      <c r="I198" s="264">
        <f t="shared" si="61"/>
        <v>12419.490659138768</v>
      </c>
      <c r="J198" s="264">
        <f t="shared" si="61"/>
        <v>165172.88568599994</v>
      </c>
      <c r="K198" s="264">
        <f t="shared" si="61"/>
        <v>0</v>
      </c>
      <c r="L198" s="264">
        <f t="shared" si="61"/>
        <v>588194.7324566982</v>
      </c>
      <c r="M198" s="264">
        <f t="shared" si="61"/>
        <v>0</v>
      </c>
      <c r="N198" s="264">
        <f t="shared" si="61"/>
        <v>854597.27245827683</v>
      </c>
      <c r="O198" s="264">
        <f t="shared" ref="O198" si="62">O4+O20+O36+O52+O68+O84+O100+O116+O132+O148</f>
        <v>4075505.1823607129</v>
      </c>
    </row>
    <row r="199" spans="1:17" s="263" customFormat="1" x14ac:dyDescent="0.25">
      <c r="B199" s="263" t="s">
        <v>63</v>
      </c>
      <c r="C199" s="264">
        <f t="shared" ref="C199:N199" si="63">C165+C181+C101</f>
        <v>0</v>
      </c>
      <c r="D199" s="264">
        <f t="shared" si="63"/>
        <v>0</v>
      </c>
      <c r="E199" s="264">
        <f t="shared" si="63"/>
        <v>375.989990234375</v>
      </c>
      <c r="F199" s="264">
        <f t="shared" si="63"/>
        <v>0</v>
      </c>
      <c r="G199" s="264">
        <f t="shared" si="63"/>
        <v>123110.44623029206</v>
      </c>
      <c r="H199" s="264">
        <f t="shared" si="63"/>
        <v>0</v>
      </c>
      <c r="I199" s="264">
        <f t="shared" si="63"/>
        <v>0</v>
      </c>
      <c r="J199" s="264">
        <f t="shared" si="63"/>
        <v>0</v>
      </c>
      <c r="K199" s="264">
        <f t="shared" si="63"/>
        <v>0</v>
      </c>
      <c r="L199" s="264">
        <f t="shared" si="63"/>
        <v>11270.532760620117</v>
      </c>
      <c r="M199" s="264">
        <f t="shared" si="63"/>
        <v>0</v>
      </c>
      <c r="N199" s="264">
        <f t="shared" si="63"/>
        <v>182551.7636483594</v>
      </c>
      <c r="O199" s="264">
        <f t="shared" ref="O199" si="64">O5+O21+O37+O53+O69+O85+O101+O117+O133+O149</f>
        <v>317308.73262950598</v>
      </c>
    </row>
    <row r="200" spans="1:17" s="263" customFormat="1" x14ac:dyDescent="0.25">
      <c r="B200" s="263" t="s">
        <v>62</v>
      </c>
      <c r="C200" s="264">
        <f t="shared" ref="C200:N200" si="65">C166+C182+C102</f>
        <v>0</v>
      </c>
      <c r="D200" s="264">
        <f t="shared" si="65"/>
        <v>0</v>
      </c>
      <c r="E200" s="264">
        <f t="shared" si="65"/>
        <v>0</v>
      </c>
      <c r="F200" s="264">
        <f t="shared" si="65"/>
        <v>0</v>
      </c>
      <c r="G200" s="264">
        <f t="shared" si="65"/>
        <v>0</v>
      </c>
      <c r="H200" s="264">
        <f t="shared" si="65"/>
        <v>6783.1993428386204</v>
      </c>
      <c r="I200" s="264">
        <f t="shared" si="65"/>
        <v>0</v>
      </c>
      <c r="J200" s="264">
        <f t="shared" si="65"/>
        <v>0</v>
      </c>
      <c r="K200" s="264">
        <f t="shared" si="65"/>
        <v>0</v>
      </c>
      <c r="L200" s="264">
        <f t="shared" si="65"/>
        <v>0</v>
      </c>
      <c r="M200" s="264">
        <f t="shared" si="65"/>
        <v>0</v>
      </c>
      <c r="N200" s="264">
        <f t="shared" si="65"/>
        <v>0</v>
      </c>
      <c r="O200" s="264">
        <f t="shared" ref="O200" si="66">O6+O22+O38+O54+O70+O86+O102+O118+O134+O150</f>
        <v>6783.1993428386204</v>
      </c>
    </row>
    <row r="201" spans="1:17" s="263" customFormat="1" x14ac:dyDescent="0.25">
      <c r="B201" s="263" t="s">
        <v>61</v>
      </c>
      <c r="C201" s="264">
        <f t="shared" ref="C201:N201" si="67">C167+C183+C103</f>
        <v>0</v>
      </c>
      <c r="D201" s="264">
        <f t="shared" si="67"/>
        <v>100084.62651023935</v>
      </c>
      <c r="E201" s="264">
        <f t="shared" si="67"/>
        <v>993608.09911208472</v>
      </c>
      <c r="F201" s="264">
        <f t="shared" si="67"/>
        <v>829053.03524793161</v>
      </c>
      <c r="G201" s="264">
        <f t="shared" si="67"/>
        <v>746788.33617200353</v>
      </c>
      <c r="H201" s="264">
        <f t="shared" si="67"/>
        <v>1039306.3147353749</v>
      </c>
      <c r="I201" s="264">
        <f t="shared" si="67"/>
        <v>1802137.9442551616</v>
      </c>
      <c r="J201" s="264">
        <f t="shared" si="67"/>
        <v>399771.52887799544</v>
      </c>
      <c r="K201" s="264">
        <f t="shared" si="67"/>
        <v>470803.56043409021</v>
      </c>
      <c r="L201" s="264">
        <f t="shared" si="67"/>
        <v>889790.58181480924</v>
      </c>
      <c r="M201" s="264">
        <f t="shared" si="67"/>
        <v>1536661.9321424454</v>
      </c>
      <c r="N201" s="264">
        <f t="shared" si="67"/>
        <v>5421056.3250720231</v>
      </c>
      <c r="O201" s="264">
        <f t="shared" ref="O201" si="68">O7+O23+O39+O55+O71+O87+O103+O119+O135+O151</f>
        <v>14229062.284374159</v>
      </c>
    </row>
    <row r="202" spans="1:17" s="263" customFormat="1" x14ac:dyDescent="0.25">
      <c r="B202" s="263" t="s">
        <v>60</v>
      </c>
      <c r="C202" s="264">
        <f t="shared" ref="C202:N202" si="69">C168+C184+C104</f>
        <v>23371.287811279297</v>
      </c>
      <c r="D202" s="264">
        <f t="shared" si="69"/>
        <v>20276.991081049815</v>
      </c>
      <c r="E202" s="264">
        <f t="shared" si="69"/>
        <v>0</v>
      </c>
      <c r="F202" s="264">
        <f t="shared" si="69"/>
        <v>0</v>
      </c>
      <c r="G202" s="264">
        <f t="shared" si="69"/>
        <v>0</v>
      </c>
      <c r="H202" s="264">
        <f t="shared" si="69"/>
        <v>0</v>
      </c>
      <c r="I202" s="264">
        <f t="shared" si="69"/>
        <v>188391.71756744385</v>
      </c>
      <c r="J202" s="264">
        <f t="shared" si="69"/>
        <v>59530.048583984375</v>
      </c>
      <c r="K202" s="264">
        <f t="shared" si="69"/>
        <v>30255.58268737793</v>
      </c>
      <c r="L202" s="264">
        <f t="shared" si="69"/>
        <v>0</v>
      </c>
      <c r="M202" s="264">
        <f t="shared" si="69"/>
        <v>27401.279418945313</v>
      </c>
      <c r="N202" s="264">
        <f t="shared" si="69"/>
        <v>12109.3017578125</v>
      </c>
      <c r="O202" s="264">
        <f t="shared" ref="O202" si="70">O8+O24+O40+O56+O72+O88+O104+O120+O136+O152</f>
        <v>361336.20890789304</v>
      </c>
    </row>
    <row r="203" spans="1:17" s="263" customFormat="1" x14ac:dyDescent="0.25">
      <c r="B203" s="263" t="s">
        <v>59</v>
      </c>
      <c r="C203" s="264">
        <f t="shared" ref="C203:N203" si="71">C169+C185+C105</f>
        <v>0</v>
      </c>
      <c r="D203" s="264">
        <f t="shared" si="71"/>
        <v>0</v>
      </c>
      <c r="E203" s="264">
        <f t="shared" si="71"/>
        <v>0</v>
      </c>
      <c r="F203" s="264">
        <f t="shared" si="71"/>
        <v>0</v>
      </c>
      <c r="G203" s="264">
        <f t="shared" si="71"/>
        <v>0</v>
      </c>
      <c r="H203" s="264">
        <f t="shared" si="71"/>
        <v>0</v>
      </c>
      <c r="I203" s="264">
        <f t="shared" si="71"/>
        <v>0</v>
      </c>
      <c r="J203" s="264">
        <f t="shared" si="71"/>
        <v>0</v>
      </c>
      <c r="K203" s="264">
        <f t="shared" si="71"/>
        <v>0</v>
      </c>
      <c r="L203" s="264">
        <f t="shared" si="71"/>
        <v>15112.437744140625</v>
      </c>
      <c r="M203" s="264">
        <f t="shared" si="71"/>
        <v>0</v>
      </c>
      <c r="N203" s="264">
        <f t="shared" si="71"/>
        <v>0</v>
      </c>
      <c r="O203" s="264">
        <f t="shared" ref="O203" si="72">O9+O25+O41+O57+O73+O89+O105+O121+O137+O153</f>
        <v>15112.437744140625</v>
      </c>
    </row>
    <row r="204" spans="1:17" s="263" customFormat="1" x14ac:dyDescent="0.25">
      <c r="B204" s="263" t="s">
        <v>58</v>
      </c>
      <c r="C204" s="264">
        <f t="shared" ref="C204:N204" si="73">C170+C186+C106</f>
        <v>0</v>
      </c>
      <c r="D204" s="264">
        <f t="shared" si="73"/>
        <v>46163.379718492193</v>
      </c>
      <c r="E204" s="264">
        <f t="shared" si="73"/>
        <v>3237736.2002840089</v>
      </c>
      <c r="F204" s="264">
        <f t="shared" si="73"/>
        <v>292452.96104928956</v>
      </c>
      <c r="G204" s="264">
        <f t="shared" si="73"/>
        <v>775268.42378473445</v>
      </c>
      <c r="H204" s="264">
        <f t="shared" si="73"/>
        <v>719699.00704813097</v>
      </c>
      <c r="I204" s="264">
        <f t="shared" si="73"/>
        <v>6737220.1540993247</v>
      </c>
      <c r="J204" s="264">
        <f t="shared" si="73"/>
        <v>779862.04369591409</v>
      </c>
      <c r="K204" s="264">
        <f t="shared" si="73"/>
        <v>2320600.1823176946</v>
      </c>
      <c r="L204" s="264">
        <f t="shared" si="73"/>
        <v>2133942.7616649321</v>
      </c>
      <c r="M204" s="264">
        <f t="shared" si="73"/>
        <v>8156001.2968672691</v>
      </c>
      <c r="N204" s="264">
        <f t="shared" si="73"/>
        <v>21413886.957653053</v>
      </c>
      <c r="O204" s="264">
        <f t="shared" ref="O204" si="74">O10+O26+O42+O58+O74+O90+O106+O122+O138+O154</f>
        <v>46612833.368182838</v>
      </c>
    </row>
    <row r="205" spans="1:17" s="263" customFormat="1" x14ac:dyDescent="0.25">
      <c r="B205" s="263" t="s">
        <v>57</v>
      </c>
      <c r="C205" s="264">
        <f t="shared" ref="C205:N205" si="75">C171+C187+C107</f>
        <v>147495.79649353027</v>
      </c>
      <c r="D205" s="264">
        <f t="shared" si="75"/>
        <v>3958610.9041470438</v>
      </c>
      <c r="E205" s="264">
        <f t="shared" si="75"/>
        <v>6561272.027062932</v>
      </c>
      <c r="F205" s="264">
        <f t="shared" si="75"/>
        <v>6177903.6056908295</v>
      </c>
      <c r="G205" s="264">
        <f t="shared" si="75"/>
        <v>4374462.456284564</v>
      </c>
      <c r="H205" s="264">
        <f t="shared" si="75"/>
        <v>6753704.0212556887</v>
      </c>
      <c r="I205" s="264">
        <f t="shared" si="75"/>
        <v>7772112.7239308394</v>
      </c>
      <c r="J205" s="264">
        <f t="shared" si="75"/>
        <v>6706265.1781709716</v>
      </c>
      <c r="K205" s="264">
        <f t="shared" si="75"/>
        <v>7049763.7413804568</v>
      </c>
      <c r="L205" s="264">
        <f t="shared" si="75"/>
        <v>7117258.3686594255</v>
      </c>
      <c r="M205" s="264">
        <f t="shared" si="75"/>
        <v>12177288.024637574</v>
      </c>
      <c r="N205" s="264">
        <f t="shared" si="75"/>
        <v>41429973.28484904</v>
      </c>
      <c r="O205" s="264">
        <f t="shared" ref="O205" si="76">O11+O27+O43+O59+O75+O91+O107+O123+O139+O155</f>
        <v>110226110.13256289</v>
      </c>
    </row>
    <row r="206" spans="1:17" s="263" customFormat="1" x14ac:dyDescent="0.25">
      <c r="B206" s="263" t="s">
        <v>56</v>
      </c>
      <c r="C206" s="264">
        <f t="shared" ref="C206:N206" si="77">C172+C188+C108</f>
        <v>0</v>
      </c>
      <c r="D206" s="264">
        <f t="shared" si="77"/>
        <v>0</v>
      </c>
      <c r="E206" s="264">
        <f t="shared" si="77"/>
        <v>0</v>
      </c>
      <c r="F206" s="264">
        <f t="shared" si="77"/>
        <v>0</v>
      </c>
      <c r="G206" s="264">
        <f t="shared" si="77"/>
        <v>0</v>
      </c>
      <c r="H206" s="264">
        <f t="shared" si="77"/>
        <v>109489.37432263129</v>
      </c>
      <c r="I206" s="264">
        <f t="shared" si="77"/>
        <v>34158.426998068673</v>
      </c>
      <c r="J206" s="264">
        <f t="shared" si="77"/>
        <v>838138.26732785162</v>
      </c>
      <c r="K206" s="264">
        <f t="shared" si="77"/>
        <v>-10319.860572549012</v>
      </c>
      <c r="L206" s="264">
        <f t="shared" si="77"/>
        <v>72098.740470730307</v>
      </c>
      <c r="M206" s="264">
        <f t="shared" si="77"/>
        <v>112067.92803796977</v>
      </c>
      <c r="N206" s="264">
        <f t="shared" si="77"/>
        <v>398571.51766685257</v>
      </c>
      <c r="O206" s="264">
        <f t="shared" ref="O206" si="78">O12+O28+O44+O60+O76+O92+O108+O124+O140+O156</f>
        <v>1554204.3942515552</v>
      </c>
    </row>
    <row r="207" spans="1:17" s="263" customFormat="1" x14ac:dyDescent="0.25">
      <c r="B207" s="263" t="s">
        <v>55</v>
      </c>
      <c r="C207" s="264">
        <f t="shared" ref="C207:N207" si="79">C173+C189+C109</f>
        <v>4367.5001220703125</v>
      </c>
      <c r="D207" s="264">
        <f t="shared" si="79"/>
        <v>0</v>
      </c>
      <c r="E207" s="264">
        <f t="shared" si="79"/>
        <v>0</v>
      </c>
      <c r="F207" s="264">
        <f t="shared" si="79"/>
        <v>60472.959999999999</v>
      </c>
      <c r="G207" s="264">
        <f t="shared" si="79"/>
        <v>0</v>
      </c>
      <c r="H207" s="264">
        <f t="shared" si="79"/>
        <v>0</v>
      </c>
      <c r="I207" s="264">
        <f t="shared" si="79"/>
        <v>180918.58824816841</v>
      </c>
      <c r="J207" s="264">
        <f t="shared" si="79"/>
        <v>0</v>
      </c>
      <c r="K207" s="264">
        <f t="shared" si="79"/>
        <v>7570.33349609375</v>
      </c>
      <c r="L207" s="264">
        <f t="shared" si="79"/>
        <v>0</v>
      </c>
      <c r="M207" s="264">
        <f t="shared" si="79"/>
        <v>0</v>
      </c>
      <c r="N207" s="264">
        <f t="shared" si="79"/>
        <v>4697.7467480468749</v>
      </c>
      <c r="O207" s="264">
        <f t="shared" ref="O207" si="80">O13+O29+O45+O61+O77+O93+O109+O125+O141+O157</f>
        <v>258027.12861437933</v>
      </c>
    </row>
    <row r="208" spans="1:17" s="263" customFormat="1" x14ac:dyDescent="0.25">
      <c r="B208" s="263" t="s">
        <v>54</v>
      </c>
      <c r="C208" s="264">
        <f t="shared" ref="C208:N208" si="81">C174+C190+C110</f>
        <v>0</v>
      </c>
      <c r="D208" s="264">
        <f t="shared" si="81"/>
        <v>0</v>
      </c>
      <c r="E208" s="264">
        <f t="shared" si="81"/>
        <v>0</v>
      </c>
      <c r="F208" s="264">
        <f t="shared" si="81"/>
        <v>0</v>
      </c>
      <c r="G208" s="264">
        <f t="shared" si="81"/>
        <v>0</v>
      </c>
      <c r="H208" s="264">
        <f t="shared" si="81"/>
        <v>0</v>
      </c>
      <c r="I208" s="264">
        <f t="shared" si="81"/>
        <v>0</v>
      </c>
      <c r="J208" s="264">
        <f t="shared" si="81"/>
        <v>0</v>
      </c>
      <c r="K208" s="264">
        <f t="shared" si="81"/>
        <v>0</v>
      </c>
      <c r="L208" s="264">
        <f t="shared" si="81"/>
        <v>0</v>
      </c>
      <c r="M208" s="264">
        <f t="shared" si="81"/>
        <v>0</v>
      </c>
      <c r="N208" s="264">
        <f t="shared" si="81"/>
        <v>46341.077999999994</v>
      </c>
      <c r="O208" s="264">
        <f t="shared" ref="O208" si="82">O14+O30+O46+O62+O78+O94+O110+O126+O142+O158</f>
        <v>46341.077999999994</v>
      </c>
    </row>
    <row r="209" spans="2:15" s="263" customFormat="1" x14ac:dyDescent="0.25">
      <c r="B209" s="263" t="s">
        <v>53</v>
      </c>
      <c r="C209" s="264">
        <f t="shared" ref="C209:N209" si="83">C175+C191+C111</f>
        <v>0</v>
      </c>
      <c r="D209" s="264">
        <f t="shared" si="83"/>
        <v>4254.6514820163611</v>
      </c>
      <c r="E209" s="264">
        <f t="shared" si="83"/>
        <v>0</v>
      </c>
      <c r="F209" s="264">
        <f t="shared" si="83"/>
        <v>0</v>
      </c>
      <c r="G209" s="264">
        <f t="shared" si="83"/>
        <v>0</v>
      </c>
      <c r="H209" s="264">
        <f t="shared" si="83"/>
        <v>307.07835957572973</v>
      </c>
      <c r="I209" s="264">
        <f t="shared" si="83"/>
        <v>84221.70288489986</v>
      </c>
      <c r="J209" s="264">
        <f t="shared" si="83"/>
        <v>34321.126000000004</v>
      </c>
      <c r="K209" s="264">
        <f t="shared" si="83"/>
        <v>7990.5021565389889</v>
      </c>
      <c r="L209" s="264">
        <f t="shared" si="83"/>
        <v>4772.6280000000006</v>
      </c>
      <c r="M209" s="264">
        <f t="shared" si="83"/>
        <v>75828.152291548962</v>
      </c>
      <c r="N209" s="264">
        <f t="shared" si="83"/>
        <v>55392.361103401163</v>
      </c>
      <c r="O209" s="264">
        <f t="shared" ref="O209" si="84">O15+O31+O47+O63+O79+O95+O111+O127+O143+O159</f>
        <v>267088.20227798109</v>
      </c>
    </row>
    <row r="210" spans="2:15" s="263" customFormat="1" x14ac:dyDescent="0.25">
      <c r="B210" s="263" t="s">
        <v>52</v>
      </c>
      <c r="C210" s="264">
        <f t="shared" ref="C210:N210" si="85">C176+C192+C112</f>
        <v>0</v>
      </c>
      <c r="D210" s="264">
        <f t="shared" si="85"/>
        <v>0</v>
      </c>
      <c r="E210" s="264">
        <f t="shared" si="85"/>
        <v>0</v>
      </c>
      <c r="F210" s="264">
        <f t="shared" si="85"/>
        <v>0</v>
      </c>
      <c r="G210" s="264">
        <f t="shared" si="85"/>
        <v>0</v>
      </c>
      <c r="H210" s="264">
        <f t="shared" si="85"/>
        <v>0</v>
      </c>
      <c r="I210" s="264">
        <f t="shared" si="85"/>
        <v>0</v>
      </c>
      <c r="J210" s="264">
        <f t="shared" si="85"/>
        <v>0</v>
      </c>
      <c r="K210" s="264">
        <f t="shared" si="85"/>
        <v>0</v>
      </c>
      <c r="L210" s="264">
        <f t="shared" si="85"/>
        <v>0</v>
      </c>
      <c r="M210" s="264">
        <f t="shared" si="85"/>
        <v>0</v>
      </c>
      <c r="N210" s="264">
        <f t="shared" si="85"/>
        <v>0</v>
      </c>
      <c r="O210" s="264">
        <f t="shared" ref="O210" si="86">O16+O32+O48+O64+O80+O96+O112+O128+O144+O160</f>
        <v>0</v>
      </c>
    </row>
    <row r="211" spans="2:15" s="263" customFormat="1" x14ac:dyDescent="0.25">
      <c r="B211" s="263" t="s">
        <v>43</v>
      </c>
      <c r="C211" s="264">
        <f t="shared" ref="C211:O211" si="87">C17+C33+C49+C65+C81+C97+C113+C129+C145+C161</f>
        <v>175234.58442687988</v>
      </c>
      <c r="D211" s="264">
        <f t="shared" si="87"/>
        <v>4266455.319190532</v>
      </c>
      <c r="E211" s="264">
        <f t="shared" si="87"/>
        <v>11315049.114388904</v>
      </c>
      <c r="F211" s="264">
        <f t="shared" si="87"/>
        <v>8908942.3328022473</v>
      </c>
      <c r="G211" s="264">
        <f t="shared" si="87"/>
        <v>6019629.6624715934</v>
      </c>
      <c r="H211" s="264">
        <f t="shared" si="87"/>
        <v>8876228.4611593112</v>
      </c>
      <c r="I211" s="264">
        <f t="shared" si="87"/>
        <v>16811580.748643044</v>
      </c>
      <c r="J211" s="264">
        <f t="shared" si="87"/>
        <v>8983061.0783427171</v>
      </c>
      <c r="K211" s="264">
        <f t="shared" si="87"/>
        <v>9876664.0418997034</v>
      </c>
      <c r="L211" s="264">
        <f t="shared" si="87"/>
        <v>10832440.783571355</v>
      </c>
      <c r="M211" s="264">
        <f t="shared" si="87"/>
        <v>22085248.613395758</v>
      </c>
      <c r="N211" s="264">
        <f t="shared" si="87"/>
        <v>69819177.608956859</v>
      </c>
      <c r="O211" s="264">
        <f t="shared" si="87"/>
        <v>177969712.34924892</v>
      </c>
    </row>
    <row r="212" spans="2:15" s="263" customFormat="1" x14ac:dyDescent="0.25">
      <c r="O212" s="265"/>
    </row>
    <row r="213" spans="2:15" s="263" customFormat="1" x14ac:dyDescent="0.25">
      <c r="N213" s="263" t="s">
        <v>183</v>
      </c>
      <c r="O213" s="266">
        <f>SUM('BIZ kWh ENTRY'!C4:N16,'BIZ kWh ENTRY'!C20:N32,'BIZ kWh ENTRY'!C36:N48,'BIZ kWh ENTRY'!C52:N64,'BIZ kWh ENTRY'!C68:N80,'BIZ kWh ENTRY'!C84:N96,'BIZ kWh ENTRY'!C100:N112,'BIZ kWh ENTRY'!C116:N128,'BIZ kWh ENTRY'!C132:N144,'BIZ kWh ENTRY'!C148:N160,'BIZ kWh ENTRY'!S4:AD16,'BIZ kWh ENTRY'!S20:AD32,'BIZ kWh ENTRY'!S36:AD48,'BIZ kWh ENTRY'!S52:AD64,'BIZ kWh ENTRY'!S68:AD80,'BIZ kWh ENTRY'!S84:AD96,'BIZ kWh ENTRY'!S100:AD112,'BIZ kWh ENTRY'!S116:AD128,'BIZ kWh ENTRY'!S132:AD144,'BIZ kWh ENTRY'!S148:AD160,'BIZ kWh ENTRY'!AI4:AT16,'BIZ kWh ENTRY'!AI20:AT32,'BIZ kWh ENTRY'!AI36:AT48,'BIZ kWh ENTRY'!AI52:AT64,'BIZ kWh ENTRY'!AI68:AT80,'BIZ kWh ENTRY'!AI84:AT96,'BIZ kWh ENTRY'!AI100:AT112,'BIZ kWh ENTRY'!AI116:AT128,'BIZ kWh ENTRY'!AI132:AT144,'BIZ kWh ENTRY'!AI148:AT160,'BIZ kWh ENTRY'!AY4:BJ16,'BIZ kWh ENTRY'!AY20:BJ32,'BIZ kWh ENTRY'!AY36:BJ48,'BIZ kWh ENTRY'!AY52:BJ64,'BIZ kWh ENTRY'!AY68:BJ80,'BIZ kWh ENTRY'!AY84:BJ96,'BIZ kWh ENTRY'!AY100:BJ112,'BIZ kWh ENTRY'!AY116:BJ128,'BIZ kWh ENTRY'!AY132:BJ144,'BIZ kWh ENTRY'!AY148:BJ160)</f>
        <v>177969712.34924904</v>
      </c>
    </row>
    <row r="214" spans="2:15" s="263" customFormat="1" x14ac:dyDescent="0.25">
      <c r="N214" s="263" t="s">
        <v>183</v>
      </c>
      <c r="O214" s="267" t="str">
        <f>IF(O194=O213,"ok","SUM ERROR")</f>
        <v>ok</v>
      </c>
    </row>
    <row r="216" spans="2:15" x14ac:dyDescent="0.25">
      <c r="B216" s="263" t="s">
        <v>191</v>
      </c>
      <c r="C216" s="281">
        <f t="shared" ref="C216:N216" si="88">C17+C33+C49+C65+C81+C97+C161</f>
        <v>0</v>
      </c>
      <c r="D216" s="281">
        <f t="shared" si="88"/>
        <v>4133975.8824229538</v>
      </c>
      <c r="E216" s="281">
        <f t="shared" si="88"/>
        <v>10964766.934802361</v>
      </c>
      <c r="F216" s="281">
        <f t="shared" si="88"/>
        <v>8908942.3328022473</v>
      </c>
      <c r="G216" s="281">
        <f t="shared" si="88"/>
        <v>6019629.6624715934</v>
      </c>
      <c r="H216" s="281">
        <f t="shared" si="88"/>
        <v>8481943.9837602489</v>
      </c>
      <c r="I216" s="281">
        <f t="shared" si="88"/>
        <v>16571396.540917519</v>
      </c>
      <c r="J216" s="281">
        <f t="shared" si="88"/>
        <v>7785024.1387367919</v>
      </c>
      <c r="K216" s="281">
        <f t="shared" si="88"/>
        <v>9803308.8742586784</v>
      </c>
      <c r="L216" s="281">
        <f t="shared" si="88"/>
        <v>10783210.197282903</v>
      </c>
      <c r="M216" s="281">
        <f t="shared" si="88"/>
        <v>21962387.601198815</v>
      </c>
      <c r="N216" s="281">
        <f t="shared" si="88"/>
        <v>69640504.638449296</v>
      </c>
      <c r="O216" s="282">
        <f>O17+O33+O49+O65+O81+O97+O161</f>
        <v>175055090.78710341</v>
      </c>
    </row>
    <row r="217" spans="2:15" x14ac:dyDescent="0.25">
      <c r="B217" s="263" t="s">
        <v>192</v>
      </c>
      <c r="C217" s="281">
        <f t="shared" ref="C217:N217" si="89">C113</f>
        <v>0</v>
      </c>
      <c r="D217" s="281">
        <f t="shared" si="89"/>
        <v>0</v>
      </c>
      <c r="E217" s="281">
        <f t="shared" si="89"/>
        <v>0</v>
      </c>
      <c r="F217" s="281">
        <f t="shared" si="89"/>
        <v>0</v>
      </c>
      <c r="G217" s="281">
        <f t="shared" si="89"/>
        <v>0</v>
      </c>
      <c r="H217" s="281">
        <f t="shared" si="89"/>
        <v>107212.14585609338</v>
      </c>
      <c r="I217" s="281">
        <f t="shared" si="89"/>
        <v>0</v>
      </c>
      <c r="J217" s="281">
        <f t="shared" si="89"/>
        <v>804997.8401703391</v>
      </c>
      <c r="K217" s="281">
        <f t="shared" si="89"/>
        <v>-10319.860572549012</v>
      </c>
      <c r="L217" s="281">
        <f t="shared" si="89"/>
        <v>0</v>
      </c>
      <c r="M217" s="281">
        <f t="shared" si="89"/>
        <v>0</v>
      </c>
      <c r="N217" s="281">
        <f t="shared" si="89"/>
        <v>6673.4923000000026</v>
      </c>
      <c r="O217" s="282">
        <f>O113</f>
        <v>908563.61775388347</v>
      </c>
    </row>
    <row r="218" spans="2:15" x14ac:dyDescent="0.25">
      <c r="B218" s="263" t="s">
        <v>193</v>
      </c>
      <c r="C218" s="281">
        <f t="shared" ref="C218:N218" si="90">C129+C145</f>
        <v>175234.58442687988</v>
      </c>
      <c r="D218" s="281">
        <f t="shared" si="90"/>
        <v>132479.43676757813</v>
      </c>
      <c r="E218" s="281">
        <f t="shared" si="90"/>
        <v>350282.17958654201</v>
      </c>
      <c r="F218" s="281">
        <f t="shared" si="90"/>
        <v>0</v>
      </c>
      <c r="G218" s="281">
        <f t="shared" si="90"/>
        <v>0</v>
      </c>
      <c r="H218" s="281">
        <f t="shared" si="90"/>
        <v>287072.33154296875</v>
      </c>
      <c r="I218" s="281">
        <f t="shared" si="90"/>
        <v>240184.2077255249</v>
      </c>
      <c r="J218" s="281">
        <f t="shared" si="90"/>
        <v>393039.09943558648</v>
      </c>
      <c r="K218" s="281">
        <f t="shared" si="90"/>
        <v>83675.028213574216</v>
      </c>
      <c r="L218" s="281">
        <f t="shared" si="90"/>
        <v>49230.586288452148</v>
      </c>
      <c r="M218" s="281">
        <f t="shared" si="90"/>
        <v>122861.01219694222</v>
      </c>
      <c r="N218" s="281">
        <f t="shared" si="90"/>
        <v>171999.47820756392</v>
      </c>
      <c r="O218" s="282">
        <f>O129+O145</f>
        <v>2006057.9443916127</v>
      </c>
    </row>
    <row r="219" spans="2:15" x14ac:dyDescent="0.25">
      <c r="B219" s="263" t="s">
        <v>34</v>
      </c>
      <c r="C219" s="281">
        <f t="shared" ref="C219:N219" si="91">SUM(C216:C218)</f>
        <v>175234.58442687988</v>
      </c>
      <c r="D219" s="281">
        <f t="shared" si="91"/>
        <v>4266455.319190532</v>
      </c>
      <c r="E219" s="281">
        <f t="shared" si="91"/>
        <v>11315049.114388904</v>
      </c>
      <c r="F219" s="281">
        <f t="shared" si="91"/>
        <v>8908942.3328022473</v>
      </c>
      <c r="G219" s="281">
        <f t="shared" si="91"/>
        <v>6019629.6624715934</v>
      </c>
      <c r="H219" s="281">
        <f t="shared" si="91"/>
        <v>8876228.4611593112</v>
      </c>
      <c r="I219" s="281">
        <f t="shared" si="91"/>
        <v>16811580.748643044</v>
      </c>
      <c r="J219" s="281">
        <f t="shared" si="91"/>
        <v>8983061.0783427171</v>
      </c>
      <c r="K219" s="281">
        <f t="shared" si="91"/>
        <v>9876664.0418997034</v>
      </c>
      <c r="L219" s="281">
        <f t="shared" si="91"/>
        <v>10832440.783571355</v>
      </c>
      <c r="M219" s="281">
        <f t="shared" si="91"/>
        <v>22085248.613395758</v>
      </c>
      <c r="N219" s="281">
        <f t="shared" si="91"/>
        <v>69819177.608956859</v>
      </c>
      <c r="O219" s="282">
        <f>SUM(O216:O218)</f>
        <v>177969712.34924892</v>
      </c>
    </row>
  </sheetData>
  <mergeCells count="14">
    <mergeCell ref="M194:N194"/>
    <mergeCell ref="C1:N1"/>
    <mergeCell ref="A84:A96"/>
    <mergeCell ref="A100:A112"/>
    <mergeCell ref="A116:A128"/>
    <mergeCell ref="A180:A192"/>
    <mergeCell ref="A132:A144"/>
    <mergeCell ref="A148:A160"/>
    <mergeCell ref="A164:A176"/>
    <mergeCell ref="A68:A80"/>
    <mergeCell ref="A4:A16"/>
    <mergeCell ref="A20:A32"/>
    <mergeCell ref="A36:A48"/>
    <mergeCell ref="A52:A64"/>
  </mergeCells>
  <conditionalFormatting sqref="O214">
    <cfRule type="cellIs" dxfId="2" priority="1" operator="equal">
      <formula>"SUM ERROR"</formula>
    </cfRule>
  </conditionalFormatting>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
    <tabColor theme="5" tint="0.59999389629810485"/>
  </sheetPr>
  <dimension ref="A1:BA97"/>
  <sheetViews>
    <sheetView zoomScale="80" zoomScaleNormal="80" workbookViewId="0">
      <pane xSplit="2" topLeftCell="AJ1" activePane="topRight" state="frozen"/>
      <selection activeCell="J80" sqref="J80"/>
      <selection pane="topRight" activeCell="BB20" sqref="BB20"/>
    </sheetView>
  </sheetViews>
  <sheetFormatPr defaultRowHeight="15" x14ac:dyDescent="0.25"/>
  <cols>
    <col min="1" max="1" width="9" customWidth="1"/>
    <col min="2" max="2" width="29" bestFit="1" customWidth="1"/>
    <col min="3" max="3" width="12.5703125" bestFit="1" customWidth="1"/>
    <col min="4" max="4" width="14.140625" bestFit="1" customWidth="1"/>
    <col min="5" max="5" width="15.140625" bestFit="1" customWidth="1"/>
    <col min="6" max="6" width="12.5703125" bestFit="1" customWidth="1"/>
    <col min="7" max="7" width="13.5703125" bestFit="1" customWidth="1"/>
    <col min="8" max="8" width="14.85546875" bestFit="1" customWidth="1"/>
    <col min="9" max="16" width="14.140625" bestFit="1" customWidth="1"/>
    <col min="17" max="33" width="14.140625" customWidth="1"/>
    <col min="34" max="51" width="15.140625" customWidth="1"/>
    <col min="52" max="52" width="10.5703125" bestFit="1" customWidth="1"/>
    <col min="53" max="53" width="16.85546875" bestFit="1" customWidth="1"/>
  </cols>
  <sheetData>
    <row r="1" spans="1:51" ht="15.75" thickBot="1" x14ac:dyDescent="0.3">
      <c r="B1" s="18"/>
      <c r="C1" s="381" t="s">
        <v>233</v>
      </c>
      <c r="D1" s="18"/>
      <c r="E1" s="18"/>
      <c r="F1" s="18"/>
      <c r="G1" s="18"/>
      <c r="H1" s="18"/>
      <c r="I1" s="18"/>
      <c r="J1" s="18"/>
      <c r="K1" s="18"/>
      <c r="L1" s="18"/>
      <c r="M1" s="18"/>
      <c r="N1" s="18"/>
      <c r="O1" s="18"/>
      <c r="P1" s="18"/>
      <c r="Q1" s="18"/>
      <c r="R1" s="18"/>
      <c r="S1" s="18"/>
      <c r="T1" s="18"/>
      <c r="U1" s="18"/>
      <c r="V1" s="18"/>
      <c r="W1" s="18"/>
      <c r="X1" s="18"/>
      <c r="Y1" s="18"/>
      <c r="Z1" s="18"/>
      <c r="AA1" s="18"/>
      <c r="AB1" s="18"/>
      <c r="AC1" s="18"/>
      <c r="AD1" s="18"/>
      <c r="AE1" s="18"/>
      <c r="AF1" s="18"/>
      <c r="AG1" s="18"/>
      <c r="AH1" s="18"/>
      <c r="AI1" s="18"/>
      <c r="AJ1" s="18"/>
      <c r="AK1" s="18"/>
      <c r="AL1" s="18"/>
      <c r="AM1" s="18"/>
      <c r="AN1" s="18"/>
      <c r="AO1" s="18"/>
      <c r="AP1" s="18"/>
      <c r="AQ1" s="18"/>
      <c r="AR1" s="18"/>
      <c r="AS1" s="18"/>
      <c r="AT1" s="18"/>
      <c r="AU1" s="18"/>
      <c r="AV1" s="18"/>
      <c r="AW1" s="18"/>
      <c r="AX1" s="18"/>
      <c r="AY1" s="18"/>
    </row>
    <row r="2" spans="1:51" ht="15.75" thickBot="1" x14ac:dyDescent="0.3">
      <c r="A2" s="68"/>
      <c r="B2" s="151" t="s">
        <v>13</v>
      </c>
      <c r="C2" s="382">
        <v>0.79559297687405006</v>
      </c>
      <c r="D2" s="380">
        <f>C2</f>
        <v>0.79559297687405006</v>
      </c>
      <c r="E2" s="380">
        <f t="shared" ref="E2:AY2" si="0">D2</f>
        <v>0.79559297687405006</v>
      </c>
      <c r="F2" s="380">
        <f t="shared" si="0"/>
        <v>0.79559297687405006</v>
      </c>
      <c r="G2" s="380">
        <f t="shared" si="0"/>
        <v>0.79559297687405006</v>
      </c>
      <c r="H2" s="380">
        <f t="shared" si="0"/>
        <v>0.79559297687405006</v>
      </c>
      <c r="I2" s="380">
        <f t="shared" si="0"/>
        <v>0.79559297687405006</v>
      </c>
      <c r="J2" s="380">
        <f t="shared" si="0"/>
        <v>0.79559297687405006</v>
      </c>
      <c r="K2" s="380">
        <f t="shared" si="0"/>
        <v>0.79559297687405006</v>
      </c>
      <c r="L2" s="380">
        <f t="shared" si="0"/>
        <v>0.79559297687405006</v>
      </c>
      <c r="M2" s="380">
        <f t="shared" si="0"/>
        <v>0.79559297687405006</v>
      </c>
      <c r="N2" s="380">
        <f t="shared" si="0"/>
        <v>0.79559297687405006</v>
      </c>
      <c r="O2" s="380">
        <f t="shared" si="0"/>
        <v>0.79559297687405006</v>
      </c>
      <c r="P2" s="380">
        <f t="shared" si="0"/>
        <v>0.79559297687405006</v>
      </c>
      <c r="Q2" s="380">
        <f t="shared" si="0"/>
        <v>0.79559297687405006</v>
      </c>
      <c r="R2" s="380">
        <f t="shared" si="0"/>
        <v>0.79559297687405006</v>
      </c>
      <c r="S2" s="380">
        <f t="shared" si="0"/>
        <v>0.79559297687405006</v>
      </c>
      <c r="T2" s="380">
        <f t="shared" si="0"/>
        <v>0.79559297687405006</v>
      </c>
      <c r="U2" s="380">
        <f t="shared" si="0"/>
        <v>0.79559297687405006</v>
      </c>
      <c r="V2" s="380">
        <f t="shared" si="0"/>
        <v>0.79559297687405006</v>
      </c>
      <c r="W2" s="380">
        <f t="shared" si="0"/>
        <v>0.79559297687405006</v>
      </c>
      <c r="X2" s="380">
        <f t="shared" si="0"/>
        <v>0.79559297687405006</v>
      </c>
      <c r="Y2" s="380">
        <f t="shared" si="0"/>
        <v>0.79559297687405006</v>
      </c>
      <c r="Z2" s="380">
        <f t="shared" si="0"/>
        <v>0.79559297687405006</v>
      </c>
      <c r="AA2" s="380">
        <f t="shared" si="0"/>
        <v>0.79559297687405006</v>
      </c>
      <c r="AB2" s="380">
        <f t="shared" si="0"/>
        <v>0.79559297687405006</v>
      </c>
      <c r="AC2" s="380">
        <f t="shared" si="0"/>
        <v>0.79559297687405006</v>
      </c>
      <c r="AD2" s="380">
        <f t="shared" si="0"/>
        <v>0.79559297687405006</v>
      </c>
      <c r="AE2" s="380">
        <f t="shared" si="0"/>
        <v>0.79559297687405006</v>
      </c>
      <c r="AF2" s="380">
        <f t="shared" si="0"/>
        <v>0.79559297687405006</v>
      </c>
      <c r="AG2" s="380">
        <f t="shared" si="0"/>
        <v>0.79559297687405006</v>
      </c>
      <c r="AH2" s="380">
        <f t="shared" si="0"/>
        <v>0.79559297687405006</v>
      </c>
      <c r="AI2" s="380">
        <f t="shared" si="0"/>
        <v>0.79559297687405006</v>
      </c>
      <c r="AJ2" s="380">
        <f t="shared" si="0"/>
        <v>0.79559297687405006</v>
      </c>
      <c r="AK2" s="380">
        <f t="shared" si="0"/>
        <v>0.79559297687405006</v>
      </c>
      <c r="AL2" s="380">
        <f t="shared" si="0"/>
        <v>0.79559297687405006</v>
      </c>
      <c r="AM2" s="380">
        <f t="shared" si="0"/>
        <v>0.79559297687405006</v>
      </c>
      <c r="AN2" s="380">
        <f t="shared" si="0"/>
        <v>0.79559297687405006</v>
      </c>
      <c r="AO2" s="380">
        <f t="shared" si="0"/>
        <v>0.79559297687405006</v>
      </c>
      <c r="AP2" s="380">
        <f t="shared" si="0"/>
        <v>0.79559297687405006</v>
      </c>
      <c r="AQ2" s="380">
        <f t="shared" si="0"/>
        <v>0.79559297687405006</v>
      </c>
      <c r="AR2" s="380">
        <f t="shared" si="0"/>
        <v>0.79559297687405006</v>
      </c>
      <c r="AS2" s="380">
        <f t="shared" si="0"/>
        <v>0.79559297687405006</v>
      </c>
      <c r="AT2" s="380">
        <f t="shared" si="0"/>
        <v>0.79559297687405006</v>
      </c>
      <c r="AU2" s="380">
        <f t="shared" si="0"/>
        <v>0.79559297687405006</v>
      </c>
      <c r="AV2" s="380">
        <f t="shared" si="0"/>
        <v>0.79559297687405006</v>
      </c>
      <c r="AW2" s="380">
        <f t="shared" si="0"/>
        <v>0.79559297687405006</v>
      </c>
      <c r="AX2" s="380">
        <f t="shared" si="0"/>
        <v>0.79559297687405006</v>
      </c>
      <c r="AY2" s="380">
        <f t="shared" si="0"/>
        <v>0.79559297687405006</v>
      </c>
    </row>
    <row r="3" spans="1:51" s="7" customFormat="1" ht="16.5" customHeight="1" thickBot="1" x14ac:dyDescent="0.4">
      <c r="B3" s="67"/>
      <c r="C3" s="271"/>
      <c r="D3" s="271"/>
      <c r="E3" s="271"/>
      <c r="F3" s="271"/>
      <c r="G3" s="271"/>
      <c r="H3" s="271"/>
      <c r="I3" s="271"/>
      <c r="J3" s="271"/>
      <c r="K3" s="271"/>
      <c r="L3" s="271"/>
      <c r="M3" s="271"/>
      <c r="N3" s="279" t="s">
        <v>190</v>
      </c>
      <c r="O3" s="271"/>
    </row>
    <row r="4" spans="1:51" ht="15.75" customHeight="1" thickBot="1" x14ac:dyDescent="0.3">
      <c r="A4" s="552" t="s">
        <v>14</v>
      </c>
      <c r="B4" s="155" t="s">
        <v>10</v>
      </c>
      <c r="C4" s="146">
        <v>44197</v>
      </c>
      <c r="D4" s="146">
        <v>44228</v>
      </c>
      <c r="E4" s="146">
        <v>44256</v>
      </c>
      <c r="F4" s="146">
        <v>44287</v>
      </c>
      <c r="G4" s="146">
        <v>44317</v>
      </c>
      <c r="H4" s="146">
        <v>44348</v>
      </c>
      <c r="I4" s="146">
        <v>44378</v>
      </c>
      <c r="J4" s="146">
        <v>44409</v>
      </c>
      <c r="K4" s="146">
        <v>44440</v>
      </c>
      <c r="L4" s="146">
        <v>44470</v>
      </c>
      <c r="M4" s="146">
        <v>44501</v>
      </c>
      <c r="N4" s="146">
        <v>44531</v>
      </c>
      <c r="O4" s="146">
        <v>44562</v>
      </c>
      <c r="P4" s="146">
        <v>44593</v>
      </c>
      <c r="Q4" s="146">
        <v>44621</v>
      </c>
      <c r="R4" s="146">
        <v>44652</v>
      </c>
      <c r="S4" s="146">
        <v>44682</v>
      </c>
      <c r="T4" s="146">
        <v>44713</v>
      </c>
      <c r="U4" s="146">
        <v>44743</v>
      </c>
      <c r="V4" s="146">
        <v>44774</v>
      </c>
      <c r="W4" s="146">
        <v>44805</v>
      </c>
      <c r="X4" s="146">
        <v>44835</v>
      </c>
      <c r="Y4" s="146">
        <v>44866</v>
      </c>
      <c r="Z4" s="146">
        <v>44896</v>
      </c>
      <c r="AA4" s="146">
        <v>44927</v>
      </c>
      <c r="AB4" s="146">
        <v>44958</v>
      </c>
      <c r="AC4" s="146">
        <v>44986</v>
      </c>
      <c r="AD4" s="146">
        <v>45017</v>
      </c>
      <c r="AE4" s="146">
        <v>45047</v>
      </c>
      <c r="AF4" s="146">
        <v>45078</v>
      </c>
      <c r="AG4" s="146">
        <v>45108</v>
      </c>
      <c r="AH4" s="146">
        <v>45139</v>
      </c>
      <c r="AI4" s="146">
        <v>45170</v>
      </c>
      <c r="AJ4" s="146">
        <v>45200</v>
      </c>
      <c r="AK4" s="146">
        <v>45231</v>
      </c>
      <c r="AL4" s="146">
        <v>45261</v>
      </c>
      <c r="AM4" s="146">
        <v>45292</v>
      </c>
      <c r="AN4" s="146">
        <v>45323</v>
      </c>
      <c r="AO4" s="146">
        <v>45352</v>
      </c>
      <c r="AP4" s="146">
        <v>45383</v>
      </c>
      <c r="AQ4" s="146">
        <v>45413</v>
      </c>
      <c r="AR4" s="146">
        <v>45444</v>
      </c>
      <c r="AS4" s="146">
        <v>45474</v>
      </c>
      <c r="AT4" s="146">
        <v>45505</v>
      </c>
      <c r="AU4" s="146">
        <v>45536</v>
      </c>
      <c r="AV4" s="146">
        <v>45566</v>
      </c>
      <c r="AW4" s="146">
        <v>45597</v>
      </c>
      <c r="AX4" s="146">
        <v>45627</v>
      </c>
      <c r="AY4" s="146">
        <v>45658</v>
      </c>
    </row>
    <row r="5" spans="1:51" ht="15" customHeight="1" x14ac:dyDescent="0.25">
      <c r="A5" s="553"/>
      <c r="B5" s="98" t="s">
        <v>0</v>
      </c>
      <c r="C5" s="133">
        <f>'RES kWh ENTRY'!C200</f>
        <v>0</v>
      </c>
      <c r="D5" s="133">
        <f>'RES kWh ENTRY'!D200</f>
        <v>1553.2036968572731</v>
      </c>
      <c r="E5" s="272">
        <f>'RES kWh ENTRY'!E200</f>
        <v>1553.2036968572731</v>
      </c>
      <c r="F5" s="133">
        <f>'RES kWh ENTRY'!F200</f>
        <v>9319.2221811436375</v>
      </c>
      <c r="G5" s="133">
        <f>'RES kWh ENTRY'!G200</f>
        <v>3106.4073937145463</v>
      </c>
      <c r="H5" s="133">
        <f>'RES kWh ENTRY'!H200</f>
        <v>4659.6110905718187</v>
      </c>
      <c r="I5" s="133">
        <f>'RES kWh ENTRY'!I200</f>
        <v>6212.8147874290926</v>
      </c>
      <c r="J5" s="133">
        <f>'RES kWh ENTRY'!J200</f>
        <v>7766.0184842863655</v>
      </c>
      <c r="K5" s="133">
        <f>'RES kWh ENTRY'!K200</f>
        <v>15532.036968572731</v>
      </c>
      <c r="L5" s="133">
        <f>'RES kWh ENTRY'!L200</f>
        <v>85771.114521715455</v>
      </c>
      <c r="M5" s="133">
        <f>'RES kWh ENTRY'!M200</f>
        <v>86325.278880577796</v>
      </c>
      <c r="N5" s="133">
        <f>'RES kWh ENTRY'!N200</f>
        <v>357284.81478742912</v>
      </c>
      <c r="O5" s="200"/>
      <c r="P5" s="200"/>
      <c r="Q5" s="200"/>
      <c r="R5" s="200"/>
      <c r="S5" s="200"/>
      <c r="T5" s="200"/>
      <c r="U5" s="200"/>
      <c r="V5" s="200"/>
      <c r="W5" s="200"/>
      <c r="X5" s="200"/>
      <c r="Y5" s="200"/>
      <c r="Z5" s="200"/>
      <c r="AA5" s="200"/>
      <c r="AB5" s="200"/>
      <c r="AC5" s="200"/>
      <c r="AD5" s="200"/>
      <c r="AE5" s="200"/>
      <c r="AF5" s="200"/>
      <c r="AG5" s="200"/>
      <c r="AH5" s="200"/>
      <c r="AI5" s="200"/>
      <c r="AJ5" s="200"/>
      <c r="AK5" s="200"/>
      <c r="AL5" s="200"/>
      <c r="AM5" s="200"/>
      <c r="AN5" s="200"/>
      <c r="AO5" s="200"/>
      <c r="AP5" s="200"/>
      <c r="AQ5" s="200"/>
      <c r="AR5" s="200"/>
      <c r="AS5" s="200"/>
      <c r="AT5" s="200"/>
      <c r="AU5" s="200"/>
      <c r="AV5" s="200"/>
      <c r="AW5" s="200"/>
      <c r="AX5" s="200"/>
      <c r="AY5" s="200"/>
    </row>
    <row r="6" spans="1:51" x14ac:dyDescent="0.25">
      <c r="A6" s="553"/>
      <c r="B6" s="156" t="s">
        <v>1</v>
      </c>
      <c r="C6" s="3">
        <f>'RES kWh ENTRY'!C201</f>
        <v>2661479.8959087301</v>
      </c>
      <c r="D6" s="3">
        <f>'RES kWh ENTRY'!D201</f>
        <v>1492154.1887447913</v>
      </c>
      <c r="E6" s="3">
        <f>'RES kWh ENTRY'!E201</f>
        <v>2244609.8270838289</v>
      </c>
      <c r="F6" s="3">
        <f>'RES kWh ENTRY'!F201</f>
        <v>1766880.2438903968</v>
      </c>
      <c r="G6" s="3">
        <f>'RES kWh ENTRY'!G201</f>
        <v>2125802.0193561427</v>
      </c>
      <c r="H6" s="3">
        <f>'RES kWh ENTRY'!H201</f>
        <v>5247418.7441097358</v>
      </c>
      <c r="I6" s="3">
        <f>'RES kWh ENTRY'!I201</f>
        <v>4265423.8142638262</v>
      </c>
      <c r="J6" s="3">
        <f>'RES kWh ENTRY'!J201</f>
        <v>3790414.6995200817</v>
      </c>
      <c r="K6" s="3">
        <f>'RES kWh ENTRY'!K201</f>
        <v>3641422.0505107981</v>
      </c>
      <c r="L6" s="3">
        <f>'RES kWh ENTRY'!L201</f>
        <v>2939677.029144892</v>
      </c>
      <c r="M6" s="3">
        <f>'RES kWh ENTRY'!M201</f>
        <v>2351754.9827813082</v>
      </c>
      <c r="N6" s="3">
        <f>'RES kWh ENTRY'!N201</f>
        <v>4959444.6232647151</v>
      </c>
      <c r="O6" s="153"/>
      <c r="P6" s="153"/>
      <c r="Q6" s="153"/>
      <c r="R6" s="153"/>
      <c r="S6" s="153"/>
      <c r="T6" s="153"/>
      <c r="U6" s="153"/>
      <c r="V6" s="153"/>
      <c r="W6" s="153"/>
      <c r="X6" s="153"/>
      <c r="Y6" s="153"/>
      <c r="Z6" s="153"/>
      <c r="AA6" s="153"/>
      <c r="AB6" s="153"/>
      <c r="AC6" s="153"/>
      <c r="AD6" s="153"/>
      <c r="AE6" s="153"/>
      <c r="AF6" s="153"/>
      <c r="AG6" s="153"/>
      <c r="AH6" s="153"/>
      <c r="AI6" s="153"/>
      <c r="AJ6" s="153"/>
      <c r="AK6" s="153"/>
      <c r="AL6" s="153"/>
      <c r="AM6" s="153"/>
      <c r="AN6" s="153"/>
      <c r="AO6" s="153"/>
      <c r="AP6" s="153"/>
      <c r="AQ6" s="153"/>
      <c r="AR6" s="153"/>
      <c r="AS6" s="153"/>
      <c r="AT6" s="153"/>
      <c r="AU6" s="153"/>
      <c r="AV6" s="153"/>
      <c r="AW6" s="153"/>
      <c r="AX6" s="153"/>
      <c r="AY6" s="153"/>
    </row>
    <row r="7" spans="1:51" x14ac:dyDescent="0.25">
      <c r="A7" s="553"/>
      <c r="B7" s="94" t="s">
        <v>2</v>
      </c>
      <c r="C7" s="3">
        <f>'RES kWh ENTRY'!C202</f>
        <v>0</v>
      </c>
      <c r="D7" s="3">
        <f>'RES kWh ENTRY'!D202</f>
        <v>10742.86376953125</v>
      </c>
      <c r="E7" s="3">
        <f>'RES kWh ENTRY'!E202</f>
        <v>18416.337890625</v>
      </c>
      <c r="F7" s="3">
        <f>'RES kWh ENTRY'!F202</f>
        <v>13044.906005859375</v>
      </c>
      <c r="G7" s="3">
        <f>'RES kWh ENTRY'!G202</f>
        <v>13812.25341796875</v>
      </c>
      <c r="H7" s="3">
        <f>'RES kWh ENTRY'!H202</f>
        <v>24555.1171875</v>
      </c>
      <c r="I7" s="3">
        <f>'RES kWh ENTRY'!I202</f>
        <v>22253.074951171875</v>
      </c>
      <c r="J7" s="3">
        <f>'RES kWh ENTRY'!J202</f>
        <v>20718.380126953125</v>
      </c>
      <c r="K7" s="3">
        <f>'RES kWh ENTRY'!K202</f>
        <v>14579.600830078125</v>
      </c>
      <c r="L7" s="3">
        <f>'RES kWh ENTRY'!L202</f>
        <v>12277.55859375</v>
      </c>
      <c r="M7" s="3">
        <f>'RES kWh ENTRY'!M202</f>
        <v>22253.074951171875</v>
      </c>
      <c r="N7" s="3">
        <f>'RES kWh ENTRY'!N202</f>
        <v>14579.600830078125</v>
      </c>
      <c r="O7" s="153"/>
      <c r="P7" s="153"/>
      <c r="Q7" s="153"/>
      <c r="R7" s="153"/>
      <c r="S7" s="153"/>
      <c r="T7" s="153"/>
      <c r="U7" s="153"/>
      <c r="V7" s="153"/>
      <c r="W7" s="153"/>
      <c r="X7" s="153"/>
      <c r="Y7" s="153"/>
      <c r="Z7" s="153"/>
      <c r="AA7" s="153"/>
      <c r="AB7" s="153"/>
      <c r="AC7" s="153"/>
      <c r="AD7" s="153"/>
      <c r="AE7" s="153"/>
      <c r="AF7" s="153"/>
      <c r="AG7" s="153"/>
      <c r="AH7" s="153"/>
      <c r="AI7" s="153"/>
      <c r="AJ7" s="153"/>
      <c r="AK7" s="153"/>
      <c r="AL7" s="153"/>
      <c r="AM7" s="153"/>
      <c r="AN7" s="153"/>
      <c r="AO7" s="153"/>
      <c r="AP7" s="153"/>
      <c r="AQ7" s="153"/>
      <c r="AR7" s="153"/>
      <c r="AS7" s="153"/>
      <c r="AT7" s="153"/>
      <c r="AU7" s="153"/>
      <c r="AV7" s="153"/>
      <c r="AW7" s="153"/>
      <c r="AX7" s="153"/>
      <c r="AY7" s="153"/>
    </row>
    <row r="8" spans="1:51" x14ac:dyDescent="0.25">
      <c r="A8" s="553"/>
      <c r="B8" s="94" t="s">
        <v>9</v>
      </c>
      <c r="C8" s="3">
        <f>'RES kWh ENTRY'!C203</f>
        <v>1177772.783864008</v>
      </c>
      <c r="D8" s="3">
        <f>'RES kWh ENTRY'!D203</f>
        <v>769130.41028672038</v>
      </c>
      <c r="E8" s="3">
        <f>'RES kWh ENTRY'!E203</f>
        <v>1335074.1947369068</v>
      </c>
      <c r="F8" s="3">
        <f>'RES kWh ENTRY'!F203</f>
        <v>715556.11841684126</v>
      </c>
      <c r="G8" s="3">
        <f>'RES kWh ENTRY'!G203</f>
        <v>951282.709428136</v>
      </c>
      <c r="H8" s="3">
        <f>'RES kWh ENTRY'!H203</f>
        <v>2092532.799116866</v>
      </c>
      <c r="I8" s="3">
        <f>'RES kWh ENTRY'!I203</f>
        <v>1806745.6198463051</v>
      </c>
      <c r="J8" s="3">
        <f>'RES kWh ENTRY'!J203</f>
        <v>1450347.7824977427</v>
      </c>
      <c r="K8" s="3">
        <f>'RES kWh ENTRY'!K203</f>
        <v>1703081.4424664499</v>
      </c>
      <c r="L8" s="3">
        <f>'RES kWh ENTRY'!L203</f>
        <v>1219331.5736527555</v>
      </c>
      <c r="M8" s="3">
        <f>'RES kWh ENTRY'!M203</f>
        <v>1344909.7097419738</v>
      </c>
      <c r="N8" s="3">
        <f>'RES kWh ENTRY'!N203</f>
        <v>3067472.204054046</v>
      </c>
      <c r="O8" s="153"/>
      <c r="P8" s="153"/>
      <c r="Q8" s="153"/>
      <c r="R8" s="153"/>
      <c r="S8" s="153"/>
      <c r="T8" s="153"/>
      <c r="U8" s="153"/>
      <c r="V8" s="153"/>
      <c r="W8" s="153"/>
      <c r="X8" s="153"/>
      <c r="Y8" s="153"/>
      <c r="Z8" s="153"/>
      <c r="AA8" s="153"/>
      <c r="AB8" s="153"/>
      <c r="AC8" s="153"/>
      <c r="AD8" s="153"/>
      <c r="AE8" s="153"/>
      <c r="AF8" s="153"/>
      <c r="AG8" s="153"/>
      <c r="AH8" s="153"/>
      <c r="AI8" s="153"/>
      <c r="AJ8" s="153"/>
      <c r="AK8" s="153"/>
      <c r="AL8" s="153"/>
      <c r="AM8" s="153"/>
      <c r="AN8" s="153"/>
      <c r="AO8" s="153"/>
      <c r="AP8" s="153"/>
      <c r="AQ8" s="153"/>
      <c r="AR8" s="153"/>
      <c r="AS8" s="153"/>
      <c r="AT8" s="153"/>
      <c r="AU8" s="153"/>
      <c r="AV8" s="153"/>
      <c r="AW8" s="153"/>
      <c r="AX8" s="153"/>
      <c r="AY8" s="153"/>
    </row>
    <row r="9" spans="1:51" x14ac:dyDescent="0.25">
      <c r="A9" s="553"/>
      <c r="B9" s="156" t="s">
        <v>3</v>
      </c>
      <c r="C9" s="3">
        <f>'RES kWh ENTRY'!C204</f>
        <v>103765.66022298779</v>
      </c>
      <c r="D9" s="3">
        <f>'RES kWh ENTRY'!D204</f>
        <v>62781.930415606883</v>
      </c>
      <c r="E9" s="3">
        <f>'RES kWh ENTRY'!E204</f>
        <v>110462.1167424625</v>
      </c>
      <c r="F9" s="3">
        <f>'RES kWh ENTRY'!F204</f>
        <v>171152.19818906885</v>
      </c>
      <c r="G9" s="3">
        <f>'RES kWh ENTRY'!G204</f>
        <v>115100.11366905802</v>
      </c>
      <c r="H9" s="3">
        <f>'RES kWh ENTRY'!H204</f>
        <v>122263.94353036593</v>
      </c>
      <c r="I9" s="3">
        <f>'RES kWh ENTRY'!I204</f>
        <v>78889.671904132818</v>
      </c>
      <c r="J9" s="3">
        <f>'RES kWh ENTRY'!J204</f>
        <v>144737.24583277793</v>
      </c>
      <c r="K9" s="3">
        <f>'RES kWh ENTRY'!K204</f>
        <v>149022.02521807814</v>
      </c>
      <c r="L9" s="3">
        <f>'RES kWh ENTRY'!L204</f>
        <v>381951.82733015617</v>
      </c>
      <c r="M9" s="3">
        <f>'RES kWh ENTRY'!M204</f>
        <v>106706.26889959544</v>
      </c>
      <c r="N9" s="3">
        <f>'RES kWh ENTRY'!N204</f>
        <v>415109.12617113354</v>
      </c>
      <c r="O9" s="153"/>
      <c r="P9" s="153"/>
      <c r="Q9" s="153"/>
      <c r="R9" s="153"/>
      <c r="S9" s="153"/>
      <c r="T9" s="153"/>
      <c r="U9" s="153"/>
      <c r="V9" s="153"/>
      <c r="W9" s="153"/>
      <c r="X9" s="153"/>
      <c r="Y9" s="153"/>
      <c r="Z9" s="153"/>
      <c r="AA9" s="153"/>
      <c r="AB9" s="153"/>
      <c r="AC9" s="153"/>
      <c r="AD9" s="153"/>
      <c r="AE9" s="153"/>
      <c r="AF9" s="153"/>
      <c r="AG9" s="153"/>
      <c r="AH9" s="153"/>
      <c r="AI9" s="153"/>
      <c r="AJ9" s="153"/>
      <c r="AK9" s="153"/>
      <c r="AL9" s="153"/>
      <c r="AM9" s="153"/>
      <c r="AN9" s="153"/>
      <c r="AO9" s="153"/>
      <c r="AP9" s="153"/>
      <c r="AQ9" s="153"/>
      <c r="AR9" s="153"/>
      <c r="AS9" s="153"/>
      <c r="AT9" s="153"/>
      <c r="AU9" s="153"/>
      <c r="AV9" s="153"/>
      <c r="AW9" s="153"/>
      <c r="AX9" s="153"/>
      <c r="AY9" s="153"/>
    </row>
    <row r="10" spans="1:51" x14ac:dyDescent="0.25">
      <c r="A10" s="553"/>
      <c r="B10" s="94" t="s">
        <v>4</v>
      </c>
      <c r="C10" s="3">
        <f>'RES kWh ENTRY'!C205</f>
        <v>222262.30738369015</v>
      </c>
      <c r="D10" s="3">
        <f>'RES kWh ENTRY'!D205</f>
        <v>10416449.240250094</v>
      </c>
      <c r="E10" s="3">
        <f>'RES kWh ENTRY'!E205</f>
        <v>7553830.4815260526</v>
      </c>
      <c r="F10" s="3">
        <f>'RES kWh ENTRY'!F205</f>
        <v>7412508.745262431</v>
      </c>
      <c r="G10" s="3">
        <f>'RES kWh ENTRY'!G205</f>
        <v>5685046.6107730782</v>
      </c>
      <c r="H10" s="3">
        <f>'RES kWh ENTRY'!H205</f>
        <v>5553071.6892832126</v>
      </c>
      <c r="I10" s="3">
        <f>'RES kWh ENTRY'!I205</f>
        <v>3571054.2912446084</v>
      </c>
      <c r="J10" s="3">
        <f>'RES kWh ENTRY'!J205</f>
        <v>6495291.1659152145</v>
      </c>
      <c r="K10" s="3">
        <f>'RES kWh ENTRY'!K205</f>
        <v>7398336.9026549514</v>
      </c>
      <c r="L10" s="3">
        <f>'RES kWh ENTRY'!L205</f>
        <v>8519527.6139726378</v>
      </c>
      <c r="M10" s="3">
        <f>'RES kWh ENTRY'!M205</f>
        <v>8769508.4452982247</v>
      </c>
      <c r="N10" s="3">
        <f>'RES kWh ENTRY'!N205</f>
        <v>30679731.154746551</v>
      </c>
      <c r="O10" s="153"/>
      <c r="P10" s="153"/>
      <c r="Q10" s="153"/>
      <c r="R10" s="153"/>
      <c r="S10" s="153"/>
      <c r="T10" s="153"/>
      <c r="U10" s="153"/>
      <c r="V10" s="153"/>
      <c r="W10" s="153"/>
      <c r="X10" s="153"/>
      <c r="Y10" s="153"/>
      <c r="Z10" s="153"/>
      <c r="AA10" s="153"/>
      <c r="AB10" s="153"/>
      <c r="AC10" s="153"/>
      <c r="AD10" s="153"/>
      <c r="AE10" s="153"/>
      <c r="AF10" s="153"/>
      <c r="AG10" s="153"/>
      <c r="AH10" s="153"/>
      <c r="AI10" s="153"/>
      <c r="AJ10" s="153"/>
      <c r="AK10" s="153"/>
      <c r="AL10" s="153"/>
      <c r="AM10" s="153"/>
      <c r="AN10" s="153"/>
      <c r="AO10" s="153"/>
      <c r="AP10" s="153"/>
      <c r="AQ10" s="153"/>
      <c r="AR10" s="153"/>
      <c r="AS10" s="153"/>
      <c r="AT10" s="153"/>
      <c r="AU10" s="153"/>
      <c r="AV10" s="153"/>
      <c r="AW10" s="153"/>
      <c r="AX10" s="153"/>
      <c r="AY10" s="153"/>
    </row>
    <row r="11" spans="1:51" x14ac:dyDescent="0.25">
      <c r="A11" s="553"/>
      <c r="B11" s="94" t="s">
        <v>5</v>
      </c>
      <c r="C11" s="3">
        <f>'RES kWh ENTRY'!C206</f>
        <v>863.64521043818479</v>
      </c>
      <c r="D11" s="3">
        <f>'RES kWh ENTRY'!D206</f>
        <v>11163.865333517848</v>
      </c>
      <c r="E11" s="3">
        <f>'RES kWh ENTRY'!E206</f>
        <v>24844.661289321481</v>
      </c>
      <c r="F11" s="3">
        <f>'RES kWh ENTRY'!F206</f>
        <v>13275.989799019528</v>
      </c>
      <c r="G11" s="3">
        <f>'RES kWh ENTRY'!G206</f>
        <v>11178.741012503266</v>
      </c>
      <c r="H11" s="3">
        <f>'RES kWh ENTRY'!H206</f>
        <v>24835.856505423857</v>
      </c>
      <c r="I11" s="3">
        <f>'RES kWh ENTRY'!I206</f>
        <v>11856.461814651268</v>
      </c>
      <c r="J11" s="3">
        <f>'RES kWh ENTRY'!J206</f>
        <v>9416.2617311046815</v>
      </c>
      <c r="K11" s="3">
        <f>'RES kWh ENTRY'!K206</f>
        <v>16965.187991420426</v>
      </c>
      <c r="L11" s="3">
        <f>'RES kWh ENTRY'!L206</f>
        <v>14120.302374583363</v>
      </c>
      <c r="M11" s="3">
        <f>'RES kWh ENTRY'!M206</f>
        <v>15821.066620355969</v>
      </c>
      <c r="N11" s="3">
        <f>'RES kWh ENTRY'!N206</f>
        <v>25371.070312084277</v>
      </c>
      <c r="O11" s="153"/>
      <c r="P11" s="153"/>
      <c r="Q11" s="153"/>
      <c r="R11" s="153"/>
      <c r="S11" s="153"/>
      <c r="T11" s="153"/>
      <c r="U11" s="153"/>
      <c r="V11" s="153"/>
      <c r="W11" s="153"/>
      <c r="X11" s="153"/>
      <c r="Y11" s="153"/>
      <c r="Z11" s="153"/>
      <c r="AA11" s="153"/>
      <c r="AB11" s="153"/>
      <c r="AC11" s="153"/>
      <c r="AD11" s="153"/>
      <c r="AE11" s="153"/>
      <c r="AF11" s="153"/>
      <c r="AG11" s="153"/>
      <c r="AH11" s="153"/>
      <c r="AI11" s="153"/>
      <c r="AJ11" s="153"/>
      <c r="AK11" s="153"/>
      <c r="AL11" s="153"/>
      <c r="AM11" s="153"/>
      <c r="AN11" s="153"/>
      <c r="AO11" s="153"/>
      <c r="AP11" s="153"/>
      <c r="AQ11" s="153"/>
      <c r="AR11" s="153"/>
      <c r="AS11" s="153"/>
      <c r="AT11" s="153"/>
      <c r="AU11" s="153"/>
      <c r="AV11" s="153"/>
      <c r="AW11" s="153"/>
      <c r="AX11" s="153"/>
      <c r="AY11" s="153"/>
    </row>
    <row r="12" spans="1:51" x14ac:dyDescent="0.25">
      <c r="A12" s="553"/>
      <c r="B12" s="94" t="s">
        <v>6</v>
      </c>
      <c r="C12" s="3">
        <f>'RES kWh ENTRY'!C207</f>
        <v>0</v>
      </c>
      <c r="D12" s="3">
        <f>'RES kWh ENTRY'!D207</f>
        <v>45162.7021484375</v>
      </c>
      <c r="E12" s="3">
        <f>'RES kWh ENTRY'!E207</f>
        <v>14369.95068359375</v>
      </c>
      <c r="F12" s="3">
        <f>'RES kWh ENTRY'!F207</f>
        <v>49268.40234375</v>
      </c>
      <c r="G12" s="3">
        <f>'RES kWh ENTRY'!G207</f>
        <v>104695.35498046875</v>
      </c>
      <c r="H12" s="3">
        <f>'RES kWh ENTRY'!H207</f>
        <v>229919.2109375</v>
      </c>
      <c r="I12" s="3">
        <f>'RES kWh ENTRY'!I207</f>
        <v>197073.609375</v>
      </c>
      <c r="J12" s="3">
        <f>'RES kWh ENTRY'!J207</f>
        <v>195020.75927734375</v>
      </c>
      <c r="K12" s="3">
        <f>'RES kWh ENTRY'!K207</f>
        <v>151910.9072265625</v>
      </c>
      <c r="L12" s="3">
        <f>'RES kWh ENTRY'!L207</f>
        <v>53374.1025390625</v>
      </c>
      <c r="M12" s="3">
        <f>'RES kWh ENTRY'!M207</f>
        <v>45162.7021484375</v>
      </c>
      <c r="N12" s="3">
        <f>'RES kWh ENTRY'!N207</f>
        <v>63638.35302734375</v>
      </c>
      <c r="O12" s="153"/>
      <c r="P12" s="153"/>
      <c r="Q12" s="153"/>
      <c r="R12" s="153"/>
      <c r="S12" s="153"/>
      <c r="T12" s="153"/>
      <c r="U12" s="153"/>
      <c r="V12" s="153"/>
      <c r="W12" s="153"/>
      <c r="X12" s="153"/>
      <c r="Y12" s="153"/>
      <c r="Z12" s="153"/>
      <c r="AA12" s="153"/>
      <c r="AB12" s="153"/>
      <c r="AC12" s="153"/>
      <c r="AD12" s="153"/>
      <c r="AE12" s="153"/>
      <c r="AF12" s="153"/>
      <c r="AG12" s="153"/>
      <c r="AH12" s="153"/>
      <c r="AI12" s="153"/>
      <c r="AJ12" s="153"/>
      <c r="AK12" s="153"/>
      <c r="AL12" s="153"/>
      <c r="AM12" s="153"/>
      <c r="AN12" s="153"/>
      <c r="AO12" s="153"/>
      <c r="AP12" s="153"/>
      <c r="AQ12" s="153"/>
      <c r="AR12" s="153"/>
      <c r="AS12" s="153"/>
      <c r="AT12" s="153"/>
      <c r="AU12" s="153"/>
      <c r="AV12" s="153"/>
      <c r="AW12" s="153"/>
      <c r="AX12" s="153"/>
      <c r="AY12" s="153"/>
    </row>
    <row r="13" spans="1:51" x14ac:dyDescent="0.25">
      <c r="A13" s="553"/>
      <c r="B13" s="94" t="s">
        <v>7</v>
      </c>
      <c r="C13" s="3">
        <f>'RES kWh ENTRY'!C208</f>
        <v>0</v>
      </c>
      <c r="D13" s="3">
        <f>'RES kWh ENTRY'!D208</f>
        <v>78517.68505859375</v>
      </c>
      <c r="E13" s="3">
        <f>'RES kWh ENTRY'!E208</f>
        <v>149857.39135742188</v>
      </c>
      <c r="F13" s="3">
        <f>'RES kWh ENTRY'!F208</f>
        <v>173137.27587890625</v>
      </c>
      <c r="G13" s="3">
        <f>'RES kWh ENTRY'!G208</f>
        <v>134710.509765625</v>
      </c>
      <c r="H13" s="3">
        <f>'RES kWh ENTRY'!H208</f>
        <v>173348.18896484375</v>
      </c>
      <c r="I13" s="3">
        <f>'RES kWh ENTRY'!I208</f>
        <v>164096.06176757813</v>
      </c>
      <c r="J13" s="3">
        <f>'RES kWh ENTRY'!J208</f>
        <v>146915.92944335938</v>
      </c>
      <c r="K13" s="3">
        <f>'RES kWh ENTRY'!K208</f>
        <v>145574.0615234375</v>
      </c>
      <c r="L13" s="3">
        <f>'RES kWh ENTRY'!L208</f>
        <v>149476.462890625</v>
      </c>
      <c r="M13" s="3">
        <f>'RES kWh ENTRY'!M208</f>
        <v>102166.66748046875</v>
      </c>
      <c r="N13" s="3">
        <f>'RES kWh ENTRY'!N208</f>
        <v>130849.00610351563</v>
      </c>
      <c r="O13" s="153"/>
      <c r="P13" s="153"/>
      <c r="Q13" s="153"/>
      <c r="R13" s="153"/>
      <c r="S13" s="153"/>
      <c r="T13" s="153"/>
      <c r="U13" s="153"/>
      <c r="V13" s="153"/>
      <c r="W13" s="153"/>
      <c r="X13" s="153"/>
      <c r="Y13" s="153"/>
      <c r="Z13" s="153"/>
      <c r="AA13" s="153"/>
      <c r="AB13" s="153"/>
      <c r="AC13" s="153"/>
      <c r="AD13" s="153"/>
      <c r="AE13" s="153"/>
      <c r="AF13" s="153"/>
      <c r="AG13" s="153"/>
      <c r="AH13" s="153"/>
      <c r="AI13" s="153"/>
      <c r="AJ13" s="153"/>
      <c r="AK13" s="153"/>
      <c r="AL13" s="153"/>
      <c r="AM13" s="153"/>
      <c r="AN13" s="153"/>
      <c r="AO13" s="153"/>
      <c r="AP13" s="153"/>
      <c r="AQ13" s="153"/>
      <c r="AR13" s="153"/>
      <c r="AS13" s="153"/>
      <c r="AT13" s="153"/>
      <c r="AU13" s="153"/>
      <c r="AV13" s="153"/>
      <c r="AW13" s="153"/>
      <c r="AX13" s="153"/>
      <c r="AY13" s="153"/>
    </row>
    <row r="14" spans="1:51" x14ac:dyDescent="0.25">
      <c r="A14" s="553"/>
      <c r="B14" s="94" t="s">
        <v>8</v>
      </c>
      <c r="C14" s="3">
        <f>'RES kWh ENTRY'!C209</f>
        <v>191332.81088292346</v>
      </c>
      <c r="D14" s="3">
        <f>'RES kWh ENTRY'!D209</f>
        <v>143437.97284952289</v>
      </c>
      <c r="E14" s="3">
        <f>'RES kWh ENTRY'!E209</f>
        <v>574808.76745692047</v>
      </c>
      <c r="F14" s="3">
        <f>'RES kWh ENTRY'!F209</f>
        <v>141691.05990214882</v>
      </c>
      <c r="G14" s="3">
        <f>'RES kWh ENTRY'!G209</f>
        <v>139806.79143347539</v>
      </c>
      <c r="H14" s="3">
        <f>'RES kWh ENTRY'!H209</f>
        <v>34285.483009973657</v>
      </c>
      <c r="I14" s="3">
        <f>'RES kWh ENTRY'!I209</f>
        <v>43798.453944710956</v>
      </c>
      <c r="J14" s="3">
        <f>'RES kWh ENTRY'!J209</f>
        <v>35049.882208602256</v>
      </c>
      <c r="K14" s="3">
        <f>'RES kWh ENTRY'!K209</f>
        <v>134283.37668629285</v>
      </c>
      <c r="L14" s="3">
        <f>'RES kWh ENTRY'!L209</f>
        <v>630975.84645160742</v>
      </c>
      <c r="M14" s="3">
        <f>'RES kWh ENTRY'!M209</f>
        <v>119065.69161296546</v>
      </c>
      <c r="N14" s="3">
        <f>'RES kWh ENTRY'!N209</f>
        <v>962532.50659143424</v>
      </c>
      <c r="O14" s="153"/>
      <c r="P14" s="153"/>
      <c r="Q14" s="153"/>
      <c r="R14" s="153"/>
      <c r="S14" s="153"/>
      <c r="T14" s="153"/>
      <c r="U14" s="153"/>
      <c r="V14" s="153"/>
      <c r="W14" s="153"/>
      <c r="X14" s="153"/>
      <c r="Y14" s="153"/>
      <c r="Z14" s="153"/>
      <c r="AA14" s="153"/>
      <c r="AB14" s="153"/>
      <c r="AC14" s="153"/>
      <c r="AD14" s="153"/>
      <c r="AE14" s="153"/>
      <c r="AF14" s="153"/>
      <c r="AG14" s="153"/>
      <c r="AH14" s="153"/>
      <c r="AI14" s="153"/>
      <c r="AJ14" s="153"/>
      <c r="AK14" s="153"/>
      <c r="AL14" s="153"/>
      <c r="AM14" s="153"/>
      <c r="AN14" s="153"/>
      <c r="AO14" s="153"/>
      <c r="AP14" s="153"/>
      <c r="AQ14" s="153"/>
      <c r="AR14" s="153"/>
      <c r="AS14" s="153"/>
      <c r="AT14" s="153"/>
      <c r="AU14" s="153"/>
      <c r="AV14" s="153"/>
      <c r="AW14" s="153"/>
      <c r="AX14" s="153"/>
      <c r="AY14" s="153"/>
    </row>
    <row r="15" spans="1:51" ht="15.75" thickBot="1" x14ac:dyDescent="0.3">
      <c r="A15" s="553"/>
      <c r="B15" s="157" t="s">
        <v>42</v>
      </c>
      <c r="C15" s="152">
        <f>'RES kWh ENTRY'!C210</f>
        <v>0</v>
      </c>
      <c r="D15" s="152">
        <f>'RES kWh ENTRY'!D210</f>
        <v>0</v>
      </c>
      <c r="E15" s="152">
        <f>'RES kWh ENTRY'!E210</f>
        <v>0</v>
      </c>
      <c r="F15" s="152">
        <f>'RES kWh ENTRY'!F210</f>
        <v>0</v>
      </c>
      <c r="G15" s="152">
        <f>'RES kWh ENTRY'!G210</f>
        <v>0</v>
      </c>
      <c r="H15" s="152">
        <f>'RES kWh ENTRY'!H210</f>
        <v>0</v>
      </c>
      <c r="I15" s="152">
        <f>'RES kWh ENTRY'!I210</f>
        <v>0</v>
      </c>
      <c r="J15" s="152">
        <f>'RES kWh ENTRY'!J210</f>
        <v>0</v>
      </c>
      <c r="K15" s="152">
        <f>'RES kWh ENTRY'!K210</f>
        <v>0</v>
      </c>
      <c r="L15" s="152">
        <f>'RES kWh ENTRY'!L210</f>
        <v>0</v>
      </c>
      <c r="M15" s="152">
        <f>'RES kWh ENTRY'!M210</f>
        <v>0</v>
      </c>
      <c r="N15" s="152">
        <f>'RES kWh ENTRY'!N210</f>
        <v>0</v>
      </c>
      <c r="O15" s="153"/>
      <c r="P15" s="152"/>
      <c r="Q15" s="152"/>
      <c r="R15" s="152"/>
      <c r="S15" s="152"/>
      <c r="T15" s="152"/>
      <c r="U15" s="152"/>
      <c r="V15" s="152"/>
      <c r="W15" s="152"/>
      <c r="X15" s="152"/>
      <c r="Y15" s="152"/>
      <c r="Z15" s="152"/>
      <c r="AA15" s="152"/>
      <c r="AB15" s="152"/>
      <c r="AC15" s="152"/>
      <c r="AD15" s="152"/>
      <c r="AE15" s="152"/>
      <c r="AF15" s="152"/>
      <c r="AG15" s="152"/>
      <c r="AH15" s="152"/>
      <c r="AI15" s="152"/>
      <c r="AJ15" s="152"/>
      <c r="AK15" s="152"/>
      <c r="AL15" s="152"/>
      <c r="AM15" s="152"/>
      <c r="AN15" s="152"/>
      <c r="AO15" s="152"/>
      <c r="AP15" s="152"/>
      <c r="AQ15" s="152"/>
      <c r="AR15" s="152"/>
      <c r="AS15" s="152"/>
      <c r="AT15" s="152"/>
      <c r="AU15" s="152"/>
      <c r="AV15" s="152"/>
      <c r="AW15" s="152"/>
      <c r="AX15" s="152"/>
      <c r="AY15" s="152"/>
    </row>
    <row r="16" spans="1:51" ht="15.75" thickBot="1" x14ac:dyDescent="0.3">
      <c r="A16" s="554"/>
      <c r="B16" s="158" t="s">
        <v>25</v>
      </c>
      <c r="C16" s="137">
        <f>SUM(C5:C15)</f>
        <v>4357477.1034727776</v>
      </c>
      <c r="D16" s="137">
        <f t="shared" ref="D16:AY16" si="1">SUM(D5:D15)</f>
        <v>13031094.062553674</v>
      </c>
      <c r="E16" s="137">
        <f t="shared" si="1"/>
        <v>12027826.932463991</v>
      </c>
      <c r="F16" s="137">
        <f t="shared" si="1"/>
        <v>10465834.161869565</v>
      </c>
      <c r="G16" s="137">
        <f t="shared" si="1"/>
        <v>9284541.5112301707</v>
      </c>
      <c r="H16" s="137">
        <f t="shared" si="1"/>
        <v>13506890.643735992</v>
      </c>
      <c r="I16" s="137">
        <f t="shared" si="1"/>
        <v>10167403.873899413</v>
      </c>
      <c r="J16" s="137">
        <f t="shared" si="1"/>
        <v>12295678.125037467</v>
      </c>
      <c r="K16" s="137">
        <f t="shared" si="1"/>
        <v>13370707.592076642</v>
      </c>
      <c r="L16" s="137">
        <f t="shared" si="1"/>
        <v>14006483.431471784</v>
      </c>
      <c r="M16" s="137">
        <f t="shared" si="1"/>
        <v>12963673.88841508</v>
      </c>
      <c r="N16" s="137">
        <f t="shared" si="1"/>
        <v>40676012.459888332</v>
      </c>
      <c r="O16" s="201">
        <f t="shared" si="1"/>
        <v>0</v>
      </c>
      <c r="P16" s="201">
        <f t="shared" si="1"/>
        <v>0</v>
      </c>
      <c r="Q16" s="201">
        <f t="shared" si="1"/>
        <v>0</v>
      </c>
      <c r="R16" s="201">
        <f t="shared" si="1"/>
        <v>0</v>
      </c>
      <c r="S16" s="201">
        <f t="shared" si="1"/>
        <v>0</v>
      </c>
      <c r="T16" s="201">
        <f t="shared" si="1"/>
        <v>0</v>
      </c>
      <c r="U16" s="201">
        <f t="shared" si="1"/>
        <v>0</v>
      </c>
      <c r="V16" s="201">
        <f t="shared" si="1"/>
        <v>0</v>
      </c>
      <c r="W16" s="201">
        <f t="shared" si="1"/>
        <v>0</v>
      </c>
      <c r="X16" s="201">
        <f t="shared" si="1"/>
        <v>0</v>
      </c>
      <c r="Y16" s="201">
        <f t="shared" si="1"/>
        <v>0</v>
      </c>
      <c r="Z16" s="201">
        <f t="shared" si="1"/>
        <v>0</v>
      </c>
      <c r="AA16" s="201">
        <f t="shared" si="1"/>
        <v>0</v>
      </c>
      <c r="AB16" s="201">
        <f t="shared" si="1"/>
        <v>0</v>
      </c>
      <c r="AC16" s="201">
        <f t="shared" si="1"/>
        <v>0</v>
      </c>
      <c r="AD16" s="201">
        <f t="shared" si="1"/>
        <v>0</v>
      </c>
      <c r="AE16" s="201">
        <f t="shared" si="1"/>
        <v>0</v>
      </c>
      <c r="AF16" s="201">
        <f t="shared" si="1"/>
        <v>0</v>
      </c>
      <c r="AG16" s="201">
        <f t="shared" si="1"/>
        <v>0</v>
      </c>
      <c r="AH16" s="201">
        <f t="shared" si="1"/>
        <v>0</v>
      </c>
      <c r="AI16" s="201">
        <f t="shared" si="1"/>
        <v>0</v>
      </c>
      <c r="AJ16" s="201">
        <f t="shared" si="1"/>
        <v>0</v>
      </c>
      <c r="AK16" s="201">
        <f t="shared" si="1"/>
        <v>0</v>
      </c>
      <c r="AL16" s="201">
        <f t="shared" si="1"/>
        <v>0</v>
      </c>
      <c r="AM16" s="201">
        <f t="shared" si="1"/>
        <v>0</v>
      </c>
      <c r="AN16" s="201">
        <f t="shared" si="1"/>
        <v>0</v>
      </c>
      <c r="AO16" s="201">
        <f t="shared" si="1"/>
        <v>0</v>
      </c>
      <c r="AP16" s="201">
        <f t="shared" si="1"/>
        <v>0</v>
      </c>
      <c r="AQ16" s="201">
        <f t="shared" si="1"/>
        <v>0</v>
      </c>
      <c r="AR16" s="201">
        <f t="shared" si="1"/>
        <v>0</v>
      </c>
      <c r="AS16" s="201">
        <f t="shared" si="1"/>
        <v>0</v>
      </c>
      <c r="AT16" s="201">
        <f t="shared" si="1"/>
        <v>0</v>
      </c>
      <c r="AU16" s="201">
        <f t="shared" si="1"/>
        <v>0</v>
      </c>
      <c r="AV16" s="201">
        <f t="shared" si="1"/>
        <v>0</v>
      </c>
      <c r="AW16" s="201">
        <f t="shared" si="1"/>
        <v>0</v>
      </c>
      <c r="AX16" s="201">
        <f t="shared" si="1"/>
        <v>0</v>
      </c>
      <c r="AY16" s="201">
        <f t="shared" si="1"/>
        <v>0</v>
      </c>
    </row>
    <row r="17" spans="1:53" x14ac:dyDescent="0.25">
      <c r="A17" s="248"/>
      <c r="B17" s="129"/>
      <c r="C17" s="338">
        <f>'RES kWh ENTRY'!O44</f>
        <v>37963190.57</v>
      </c>
      <c r="D17" s="129"/>
      <c r="E17" s="333"/>
      <c r="F17" s="129"/>
      <c r="G17" s="129"/>
      <c r="H17" s="129"/>
      <c r="I17" s="129"/>
      <c r="J17" s="129"/>
      <c r="K17" s="129"/>
      <c r="L17" s="129"/>
      <c r="M17" s="129"/>
      <c r="N17" s="129"/>
      <c r="O17" s="129"/>
      <c r="P17" s="129"/>
      <c r="Q17" s="129"/>
      <c r="R17" s="129"/>
      <c r="S17" s="129"/>
      <c r="T17" s="131"/>
      <c r="U17" s="129"/>
      <c r="V17" s="129"/>
      <c r="W17" s="131"/>
      <c r="X17" s="129"/>
      <c r="Y17" s="129"/>
      <c r="Z17" s="131"/>
      <c r="AA17" s="129"/>
      <c r="AB17" s="129"/>
      <c r="AC17" s="131"/>
      <c r="AD17" s="129"/>
      <c r="AE17" s="129"/>
      <c r="AF17" s="131"/>
      <c r="AG17" s="129"/>
      <c r="AH17" s="129"/>
      <c r="AI17" s="131"/>
      <c r="AJ17" s="129"/>
      <c r="AK17" s="129"/>
      <c r="AL17" s="131"/>
      <c r="AM17" s="129"/>
      <c r="AN17" s="129"/>
      <c r="AO17" s="131"/>
      <c r="AP17" s="129"/>
      <c r="AQ17" s="129"/>
      <c r="AR17" s="131"/>
      <c r="AS17" s="129"/>
      <c r="AT17" s="129"/>
      <c r="AU17" s="131"/>
      <c r="AV17" s="129"/>
      <c r="AW17" s="129"/>
      <c r="AX17" s="131"/>
      <c r="AY17" s="129"/>
    </row>
    <row r="18" spans="1:53" ht="15.75" thickBot="1" x14ac:dyDescent="0.3">
      <c r="A18" s="130"/>
      <c r="B18" s="130"/>
      <c r="C18" s="569" t="s">
        <v>231</v>
      </c>
      <c r="D18" s="569"/>
      <c r="E18" s="569"/>
      <c r="F18" s="569"/>
      <c r="G18" s="569"/>
      <c r="H18" s="569"/>
      <c r="I18" s="569"/>
      <c r="J18" s="569"/>
      <c r="K18" s="569"/>
      <c r="L18" s="569"/>
      <c r="M18" s="569"/>
      <c r="N18" s="569"/>
      <c r="O18" s="569"/>
      <c r="P18" s="569"/>
      <c r="Q18" s="569"/>
      <c r="R18" s="569"/>
      <c r="S18" s="569"/>
      <c r="T18" s="130"/>
      <c r="U18" s="130"/>
      <c r="V18" s="130"/>
      <c r="W18" s="130"/>
      <c r="X18" s="130"/>
      <c r="Y18" s="130"/>
      <c r="Z18" s="130"/>
      <c r="AA18" s="130"/>
      <c r="AB18" s="130"/>
      <c r="AC18" s="130"/>
      <c r="AD18" s="130"/>
      <c r="AE18" s="130"/>
      <c r="AF18" s="130"/>
      <c r="AG18" s="130"/>
      <c r="AH18" s="130"/>
      <c r="AI18" s="130"/>
      <c r="AJ18" s="130"/>
      <c r="AK18" s="130"/>
      <c r="AL18" s="130"/>
      <c r="AM18" s="130"/>
      <c r="AN18" s="130"/>
      <c r="AO18" s="130"/>
      <c r="AP18" s="130"/>
      <c r="AQ18" s="130"/>
      <c r="AR18" s="130"/>
      <c r="AS18" s="130"/>
      <c r="AT18" s="130"/>
      <c r="AU18" s="130"/>
      <c r="AV18" s="130"/>
      <c r="AW18" s="130"/>
      <c r="AX18" s="130"/>
      <c r="AY18" s="130"/>
    </row>
    <row r="19" spans="1:53" ht="16.5" thickBot="1" x14ac:dyDescent="0.3">
      <c r="A19" s="555" t="s">
        <v>15</v>
      </c>
      <c r="B19" s="155" t="s">
        <v>10</v>
      </c>
      <c r="C19" s="146">
        <f>C$4</f>
        <v>44197</v>
      </c>
      <c r="D19" s="146">
        <f t="shared" ref="D19:AY19" si="2">D$4</f>
        <v>44228</v>
      </c>
      <c r="E19" s="146">
        <f t="shared" si="2"/>
        <v>44256</v>
      </c>
      <c r="F19" s="146">
        <f t="shared" si="2"/>
        <v>44287</v>
      </c>
      <c r="G19" s="146">
        <f t="shared" si="2"/>
        <v>44317</v>
      </c>
      <c r="H19" s="146">
        <f t="shared" si="2"/>
        <v>44348</v>
      </c>
      <c r="I19" s="146">
        <f t="shared" si="2"/>
        <v>44378</v>
      </c>
      <c r="J19" s="146">
        <f t="shared" si="2"/>
        <v>44409</v>
      </c>
      <c r="K19" s="146">
        <f t="shared" si="2"/>
        <v>44440</v>
      </c>
      <c r="L19" s="146">
        <f t="shared" si="2"/>
        <v>44470</v>
      </c>
      <c r="M19" s="146">
        <f t="shared" si="2"/>
        <v>44501</v>
      </c>
      <c r="N19" s="146">
        <f t="shared" si="2"/>
        <v>44531</v>
      </c>
      <c r="O19" s="146">
        <f t="shared" si="2"/>
        <v>44562</v>
      </c>
      <c r="P19" s="146">
        <f t="shared" si="2"/>
        <v>44593</v>
      </c>
      <c r="Q19" s="146">
        <f t="shared" si="2"/>
        <v>44621</v>
      </c>
      <c r="R19" s="146">
        <f t="shared" si="2"/>
        <v>44652</v>
      </c>
      <c r="S19" s="146">
        <f t="shared" si="2"/>
        <v>44682</v>
      </c>
      <c r="T19" s="146">
        <f t="shared" si="2"/>
        <v>44713</v>
      </c>
      <c r="U19" s="146">
        <f t="shared" si="2"/>
        <v>44743</v>
      </c>
      <c r="V19" s="146">
        <f t="shared" si="2"/>
        <v>44774</v>
      </c>
      <c r="W19" s="146">
        <f t="shared" si="2"/>
        <v>44805</v>
      </c>
      <c r="X19" s="146">
        <f t="shared" si="2"/>
        <v>44835</v>
      </c>
      <c r="Y19" s="146">
        <f t="shared" si="2"/>
        <v>44866</v>
      </c>
      <c r="Z19" s="146">
        <f t="shared" si="2"/>
        <v>44896</v>
      </c>
      <c r="AA19" s="146">
        <f t="shared" si="2"/>
        <v>44927</v>
      </c>
      <c r="AB19" s="146">
        <f t="shared" si="2"/>
        <v>44958</v>
      </c>
      <c r="AC19" s="146">
        <f t="shared" si="2"/>
        <v>44986</v>
      </c>
      <c r="AD19" s="146">
        <f t="shared" si="2"/>
        <v>45017</v>
      </c>
      <c r="AE19" s="146">
        <f t="shared" si="2"/>
        <v>45047</v>
      </c>
      <c r="AF19" s="146">
        <f t="shared" si="2"/>
        <v>45078</v>
      </c>
      <c r="AG19" s="146">
        <f t="shared" si="2"/>
        <v>45108</v>
      </c>
      <c r="AH19" s="146">
        <f t="shared" si="2"/>
        <v>45139</v>
      </c>
      <c r="AI19" s="146">
        <f t="shared" si="2"/>
        <v>45170</v>
      </c>
      <c r="AJ19" s="146">
        <f t="shared" si="2"/>
        <v>45200</v>
      </c>
      <c r="AK19" s="146">
        <f t="shared" si="2"/>
        <v>45231</v>
      </c>
      <c r="AL19" s="146">
        <f t="shared" si="2"/>
        <v>45261</v>
      </c>
      <c r="AM19" s="146">
        <f t="shared" si="2"/>
        <v>45292</v>
      </c>
      <c r="AN19" s="146">
        <f t="shared" si="2"/>
        <v>45323</v>
      </c>
      <c r="AO19" s="146">
        <f t="shared" si="2"/>
        <v>45352</v>
      </c>
      <c r="AP19" s="146">
        <f t="shared" si="2"/>
        <v>45383</v>
      </c>
      <c r="AQ19" s="146">
        <f t="shared" si="2"/>
        <v>45413</v>
      </c>
      <c r="AR19" s="146">
        <f t="shared" si="2"/>
        <v>45444</v>
      </c>
      <c r="AS19" s="146">
        <f t="shared" si="2"/>
        <v>45474</v>
      </c>
      <c r="AT19" s="146">
        <f t="shared" si="2"/>
        <v>45505</v>
      </c>
      <c r="AU19" s="146">
        <f t="shared" si="2"/>
        <v>45536</v>
      </c>
      <c r="AV19" s="146">
        <f t="shared" si="2"/>
        <v>45566</v>
      </c>
      <c r="AW19" s="146">
        <f t="shared" si="2"/>
        <v>45597</v>
      </c>
      <c r="AX19" s="146">
        <f t="shared" si="2"/>
        <v>45627</v>
      </c>
      <c r="AY19" s="146">
        <f t="shared" si="2"/>
        <v>45658</v>
      </c>
    </row>
    <row r="20" spans="1:53" ht="15" customHeight="1" x14ac:dyDescent="0.25">
      <c r="A20" s="556"/>
      <c r="B20" s="94" t="str">
        <f t="shared" ref="B20:C31" si="3">B5</f>
        <v>Building Shell</v>
      </c>
      <c r="C20" s="277">
        <f>C5+C17</f>
        <v>37963190.57</v>
      </c>
      <c r="D20" s="3">
        <f>IF(SUM($C$16:$N$16)=0,0,C20+D5)</f>
        <v>37964743.773696855</v>
      </c>
      <c r="E20" s="3">
        <f t="shared" ref="E20:AY20" si="4">IF(SUM($C$16:$N$16)=0,0,D20+E5)</f>
        <v>37966296.977393709</v>
      </c>
      <c r="F20" s="348">
        <f t="shared" si="4"/>
        <v>37975616.19957485</v>
      </c>
      <c r="G20" s="3">
        <f t="shared" si="4"/>
        <v>37978722.606968567</v>
      </c>
      <c r="H20" s="3">
        <f t="shared" si="4"/>
        <v>37983382.218059137</v>
      </c>
      <c r="I20" s="3">
        <f t="shared" si="4"/>
        <v>37989595.03284657</v>
      </c>
      <c r="J20" s="3">
        <f t="shared" si="4"/>
        <v>37997361.051330857</v>
      </c>
      <c r="K20" s="3">
        <f t="shared" si="4"/>
        <v>38012893.088299431</v>
      </c>
      <c r="L20" s="3">
        <f t="shared" si="4"/>
        <v>38098664.202821143</v>
      </c>
      <c r="M20" s="3">
        <f t="shared" si="4"/>
        <v>38184989.481701724</v>
      </c>
      <c r="N20" s="3">
        <f t="shared" si="4"/>
        <v>38542274.296489157</v>
      </c>
      <c r="O20" s="95">
        <f t="shared" si="4"/>
        <v>38542274.296489157</v>
      </c>
      <c r="P20" s="3">
        <f t="shared" si="4"/>
        <v>38542274.296489157</v>
      </c>
      <c r="Q20" s="3">
        <f t="shared" si="4"/>
        <v>38542274.296489157</v>
      </c>
      <c r="R20" s="3">
        <f t="shared" si="4"/>
        <v>38542274.296489157</v>
      </c>
      <c r="S20" s="3">
        <f t="shared" si="4"/>
        <v>38542274.296489157</v>
      </c>
      <c r="T20" s="3">
        <f t="shared" si="4"/>
        <v>38542274.296489157</v>
      </c>
      <c r="U20" s="3">
        <f t="shared" si="4"/>
        <v>38542274.296489157</v>
      </c>
      <c r="V20" s="3">
        <f t="shared" si="4"/>
        <v>38542274.296489157</v>
      </c>
      <c r="W20" s="3">
        <f t="shared" si="4"/>
        <v>38542274.296489157</v>
      </c>
      <c r="X20" s="3">
        <f t="shared" si="4"/>
        <v>38542274.296489157</v>
      </c>
      <c r="Y20" s="3">
        <f t="shared" si="4"/>
        <v>38542274.296489157</v>
      </c>
      <c r="Z20" s="462">
        <f t="shared" si="4"/>
        <v>38542274.296489157</v>
      </c>
      <c r="AA20" s="3">
        <f t="shared" si="4"/>
        <v>38542274.296489157</v>
      </c>
      <c r="AB20" s="3">
        <f t="shared" si="4"/>
        <v>38542274.296489157</v>
      </c>
      <c r="AC20" s="3">
        <f t="shared" si="4"/>
        <v>38542274.296489157</v>
      </c>
      <c r="AD20" s="3">
        <f t="shared" si="4"/>
        <v>38542274.296489157</v>
      </c>
      <c r="AE20" s="3">
        <f t="shared" si="4"/>
        <v>38542274.296489157</v>
      </c>
      <c r="AF20" s="3">
        <f t="shared" si="4"/>
        <v>38542274.296489157</v>
      </c>
      <c r="AG20" s="3">
        <f t="shared" si="4"/>
        <v>38542274.296489157</v>
      </c>
      <c r="AH20" s="3">
        <f t="shared" si="4"/>
        <v>38542274.296489157</v>
      </c>
      <c r="AI20" s="3">
        <f t="shared" si="4"/>
        <v>38542274.296489157</v>
      </c>
      <c r="AJ20" s="3">
        <f t="shared" si="4"/>
        <v>38542274.296489157</v>
      </c>
      <c r="AK20" s="3">
        <f t="shared" si="4"/>
        <v>38542274.296489157</v>
      </c>
      <c r="AL20" s="3">
        <f t="shared" si="4"/>
        <v>38542274.296489157</v>
      </c>
      <c r="AM20" s="3">
        <f t="shared" si="4"/>
        <v>38542274.296489157</v>
      </c>
      <c r="AN20" s="3">
        <f t="shared" si="4"/>
        <v>38542274.296489157</v>
      </c>
      <c r="AO20" s="3">
        <f t="shared" si="4"/>
        <v>38542274.296489157</v>
      </c>
      <c r="AP20" s="3">
        <f t="shared" si="4"/>
        <v>38542274.296489157</v>
      </c>
      <c r="AQ20" s="3">
        <f t="shared" si="4"/>
        <v>38542274.296489157</v>
      </c>
      <c r="AR20" s="3">
        <f t="shared" si="4"/>
        <v>38542274.296489157</v>
      </c>
      <c r="AS20" s="3">
        <f t="shared" si="4"/>
        <v>38542274.296489157</v>
      </c>
      <c r="AT20" s="3">
        <f t="shared" si="4"/>
        <v>38542274.296489157</v>
      </c>
      <c r="AU20" s="3">
        <f t="shared" si="4"/>
        <v>38542274.296489157</v>
      </c>
      <c r="AV20" s="3">
        <f t="shared" si="4"/>
        <v>38542274.296489157</v>
      </c>
      <c r="AW20" s="3">
        <f t="shared" si="4"/>
        <v>38542274.296489157</v>
      </c>
      <c r="AX20" s="3">
        <f t="shared" si="4"/>
        <v>38542274.296489157</v>
      </c>
      <c r="AY20" s="3">
        <f t="shared" si="4"/>
        <v>38542274.296489157</v>
      </c>
      <c r="BA20" s="276"/>
    </row>
    <row r="21" spans="1:53" x14ac:dyDescent="0.25">
      <c r="A21" s="556"/>
      <c r="B21" s="156" t="str">
        <f t="shared" si="3"/>
        <v>Cooling</v>
      </c>
      <c r="C21" s="3">
        <f>C6</f>
        <v>2661479.8959087301</v>
      </c>
      <c r="D21" s="3">
        <f t="shared" ref="D21:D30" si="5">IF(SUM($C$16:$N$16)=0,0,C21+D6)</f>
        <v>4153634.0846535214</v>
      </c>
      <c r="E21" s="3">
        <f t="shared" ref="E21:AY21" si="6">IF(SUM($C$16:$N$16)=0,0,D21+E6)</f>
        <v>6398243.9117373507</v>
      </c>
      <c r="F21" s="348">
        <f t="shared" si="6"/>
        <v>8165124.155627748</v>
      </c>
      <c r="G21" s="3">
        <f t="shared" si="6"/>
        <v>10290926.174983891</v>
      </c>
      <c r="H21" s="3">
        <f t="shared" si="6"/>
        <v>15538344.919093627</v>
      </c>
      <c r="I21" s="3">
        <f t="shared" si="6"/>
        <v>19803768.733357452</v>
      </c>
      <c r="J21" s="3">
        <f t="shared" si="6"/>
        <v>23594183.432877533</v>
      </c>
      <c r="K21" s="3">
        <f t="shared" si="6"/>
        <v>27235605.483388331</v>
      </c>
      <c r="L21" s="3">
        <f t="shared" si="6"/>
        <v>30175282.512533221</v>
      </c>
      <c r="M21" s="3">
        <f t="shared" si="6"/>
        <v>32527037.495314531</v>
      </c>
      <c r="N21" s="3">
        <f t="shared" si="6"/>
        <v>37486482.118579246</v>
      </c>
      <c r="O21" s="3">
        <f t="shared" si="6"/>
        <v>37486482.118579246</v>
      </c>
      <c r="P21" s="3">
        <f t="shared" si="6"/>
        <v>37486482.118579246</v>
      </c>
      <c r="Q21" s="3">
        <f t="shared" si="6"/>
        <v>37486482.118579246</v>
      </c>
      <c r="R21" s="3">
        <f t="shared" si="6"/>
        <v>37486482.118579246</v>
      </c>
      <c r="S21" s="3">
        <f t="shared" si="6"/>
        <v>37486482.118579246</v>
      </c>
      <c r="T21" s="3">
        <f t="shared" si="6"/>
        <v>37486482.118579246</v>
      </c>
      <c r="U21" s="3">
        <f t="shared" si="6"/>
        <v>37486482.118579246</v>
      </c>
      <c r="V21" s="3">
        <f t="shared" si="6"/>
        <v>37486482.118579246</v>
      </c>
      <c r="W21" s="3">
        <f t="shared" si="6"/>
        <v>37486482.118579246</v>
      </c>
      <c r="X21" s="3">
        <f t="shared" si="6"/>
        <v>37486482.118579246</v>
      </c>
      <c r="Y21" s="3">
        <f t="shared" si="6"/>
        <v>37486482.118579246</v>
      </c>
      <c r="Z21" s="462">
        <f t="shared" si="6"/>
        <v>37486482.118579246</v>
      </c>
      <c r="AA21" s="3">
        <f t="shared" si="6"/>
        <v>37486482.118579246</v>
      </c>
      <c r="AB21" s="3">
        <f t="shared" si="6"/>
        <v>37486482.118579246</v>
      </c>
      <c r="AC21" s="3">
        <f t="shared" si="6"/>
        <v>37486482.118579246</v>
      </c>
      <c r="AD21" s="3">
        <f t="shared" si="6"/>
        <v>37486482.118579246</v>
      </c>
      <c r="AE21" s="3">
        <f t="shared" si="6"/>
        <v>37486482.118579246</v>
      </c>
      <c r="AF21" s="3">
        <f t="shared" si="6"/>
        <v>37486482.118579246</v>
      </c>
      <c r="AG21" s="3">
        <f t="shared" si="6"/>
        <v>37486482.118579246</v>
      </c>
      <c r="AH21" s="3">
        <f t="shared" si="6"/>
        <v>37486482.118579246</v>
      </c>
      <c r="AI21" s="3">
        <f t="shared" si="6"/>
        <v>37486482.118579246</v>
      </c>
      <c r="AJ21" s="3">
        <f t="shared" si="6"/>
        <v>37486482.118579246</v>
      </c>
      <c r="AK21" s="3">
        <f t="shared" si="6"/>
        <v>37486482.118579246</v>
      </c>
      <c r="AL21" s="3">
        <f t="shared" si="6"/>
        <v>37486482.118579246</v>
      </c>
      <c r="AM21" s="3">
        <f t="shared" si="6"/>
        <v>37486482.118579246</v>
      </c>
      <c r="AN21" s="3">
        <f t="shared" si="6"/>
        <v>37486482.118579246</v>
      </c>
      <c r="AO21" s="3">
        <f t="shared" si="6"/>
        <v>37486482.118579246</v>
      </c>
      <c r="AP21" s="3">
        <f t="shared" si="6"/>
        <v>37486482.118579246</v>
      </c>
      <c r="AQ21" s="3">
        <f t="shared" si="6"/>
        <v>37486482.118579246</v>
      </c>
      <c r="AR21" s="3">
        <f t="shared" si="6"/>
        <v>37486482.118579246</v>
      </c>
      <c r="AS21" s="3">
        <f t="shared" si="6"/>
        <v>37486482.118579246</v>
      </c>
      <c r="AT21" s="3">
        <f t="shared" si="6"/>
        <v>37486482.118579246</v>
      </c>
      <c r="AU21" s="3">
        <f t="shared" si="6"/>
        <v>37486482.118579246</v>
      </c>
      <c r="AV21" s="3">
        <f t="shared" si="6"/>
        <v>37486482.118579246</v>
      </c>
      <c r="AW21" s="3">
        <f t="shared" si="6"/>
        <v>37486482.118579246</v>
      </c>
      <c r="AX21" s="3">
        <f t="shared" si="6"/>
        <v>37486482.118579246</v>
      </c>
      <c r="AY21" s="3">
        <f t="shared" si="6"/>
        <v>37486482.118579246</v>
      </c>
    </row>
    <row r="22" spans="1:53" x14ac:dyDescent="0.25">
      <c r="A22" s="556"/>
      <c r="B22" s="94" t="str">
        <f t="shared" si="3"/>
        <v>Freezer</v>
      </c>
      <c r="C22" s="3">
        <f t="shared" si="3"/>
        <v>0</v>
      </c>
      <c r="D22" s="3">
        <f t="shared" si="5"/>
        <v>10742.86376953125</v>
      </c>
      <c r="E22" s="3">
        <f t="shared" ref="E22:AY22" si="7">IF(SUM($C$16:$N$16)=0,0,D22+E7)</f>
        <v>29159.20166015625</v>
      </c>
      <c r="F22" s="348">
        <f t="shared" si="7"/>
        <v>42204.107666015625</v>
      </c>
      <c r="G22" s="3">
        <f t="shared" si="7"/>
        <v>56016.361083984375</v>
      </c>
      <c r="H22" s="3">
        <f t="shared" si="7"/>
        <v>80571.478271484375</v>
      </c>
      <c r="I22" s="3">
        <f t="shared" si="7"/>
        <v>102824.55322265625</v>
      </c>
      <c r="J22" s="3">
        <f t="shared" si="7"/>
        <v>123542.93334960938</v>
      </c>
      <c r="K22" s="3">
        <f t="shared" si="7"/>
        <v>138122.5341796875</v>
      </c>
      <c r="L22" s="3">
        <f t="shared" si="7"/>
        <v>150400.0927734375</v>
      </c>
      <c r="M22" s="3">
        <f t="shared" si="7"/>
        <v>172653.16772460938</v>
      </c>
      <c r="N22" s="3">
        <f t="shared" si="7"/>
        <v>187232.7685546875</v>
      </c>
      <c r="O22" s="3">
        <f t="shared" si="7"/>
        <v>187232.7685546875</v>
      </c>
      <c r="P22" s="3">
        <f t="shared" si="7"/>
        <v>187232.7685546875</v>
      </c>
      <c r="Q22" s="3">
        <f t="shared" si="7"/>
        <v>187232.7685546875</v>
      </c>
      <c r="R22" s="3">
        <f t="shared" si="7"/>
        <v>187232.7685546875</v>
      </c>
      <c r="S22" s="3">
        <f t="shared" si="7"/>
        <v>187232.7685546875</v>
      </c>
      <c r="T22" s="3">
        <f t="shared" si="7"/>
        <v>187232.7685546875</v>
      </c>
      <c r="U22" s="3">
        <f t="shared" si="7"/>
        <v>187232.7685546875</v>
      </c>
      <c r="V22" s="3">
        <f t="shared" si="7"/>
        <v>187232.7685546875</v>
      </c>
      <c r="W22" s="3">
        <f t="shared" si="7"/>
        <v>187232.7685546875</v>
      </c>
      <c r="X22" s="3">
        <f t="shared" si="7"/>
        <v>187232.7685546875</v>
      </c>
      <c r="Y22" s="3">
        <f t="shared" si="7"/>
        <v>187232.7685546875</v>
      </c>
      <c r="Z22" s="462">
        <f t="shared" si="7"/>
        <v>187232.7685546875</v>
      </c>
      <c r="AA22" s="3">
        <f t="shared" si="7"/>
        <v>187232.7685546875</v>
      </c>
      <c r="AB22" s="3">
        <f t="shared" si="7"/>
        <v>187232.7685546875</v>
      </c>
      <c r="AC22" s="3">
        <f t="shared" si="7"/>
        <v>187232.7685546875</v>
      </c>
      <c r="AD22" s="3">
        <f t="shared" si="7"/>
        <v>187232.7685546875</v>
      </c>
      <c r="AE22" s="3">
        <f t="shared" si="7"/>
        <v>187232.7685546875</v>
      </c>
      <c r="AF22" s="3">
        <f t="shared" si="7"/>
        <v>187232.7685546875</v>
      </c>
      <c r="AG22" s="3">
        <f t="shared" si="7"/>
        <v>187232.7685546875</v>
      </c>
      <c r="AH22" s="3">
        <f t="shared" si="7"/>
        <v>187232.7685546875</v>
      </c>
      <c r="AI22" s="3">
        <f t="shared" si="7"/>
        <v>187232.7685546875</v>
      </c>
      <c r="AJ22" s="3">
        <f t="shared" si="7"/>
        <v>187232.7685546875</v>
      </c>
      <c r="AK22" s="3">
        <f t="shared" si="7"/>
        <v>187232.7685546875</v>
      </c>
      <c r="AL22" s="3">
        <f t="shared" si="7"/>
        <v>187232.7685546875</v>
      </c>
      <c r="AM22" s="3">
        <f t="shared" si="7"/>
        <v>187232.7685546875</v>
      </c>
      <c r="AN22" s="3">
        <f t="shared" si="7"/>
        <v>187232.7685546875</v>
      </c>
      <c r="AO22" s="3">
        <f t="shared" si="7"/>
        <v>187232.7685546875</v>
      </c>
      <c r="AP22" s="3">
        <f t="shared" si="7"/>
        <v>187232.7685546875</v>
      </c>
      <c r="AQ22" s="3">
        <f t="shared" si="7"/>
        <v>187232.7685546875</v>
      </c>
      <c r="AR22" s="3">
        <f t="shared" si="7"/>
        <v>187232.7685546875</v>
      </c>
      <c r="AS22" s="3">
        <f t="shared" si="7"/>
        <v>187232.7685546875</v>
      </c>
      <c r="AT22" s="3">
        <f t="shared" si="7"/>
        <v>187232.7685546875</v>
      </c>
      <c r="AU22" s="3">
        <f t="shared" si="7"/>
        <v>187232.7685546875</v>
      </c>
      <c r="AV22" s="3">
        <f t="shared" si="7"/>
        <v>187232.7685546875</v>
      </c>
      <c r="AW22" s="3">
        <f t="shared" si="7"/>
        <v>187232.7685546875</v>
      </c>
      <c r="AX22" s="3">
        <f t="shared" si="7"/>
        <v>187232.7685546875</v>
      </c>
      <c r="AY22" s="3">
        <f t="shared" si="7"/>
        <v>187232.7685546875</v>
      </c>
    </row>
    <row r="23" spans="1:53" x14ac:dyDescent="0.25">
      <c r="A23" s="556"/>
      <c r="B23" s="94" t="str">
        <f t="shared" si="3"/>
        <v>Heating</v>
      </c>
      <c r="C23" s="3">
        <f t="shared" si="3"/>
        <v>1177772.783864008</v>
      </c>
      <c r="D23" s="3">
        <f t="shared" si="5"/>
        <v>1946903.1941507284</v>
      </c>
      <c r="E23" s="3">
        <f t="shared" ref="E23:AY23" si="8">IF(SUM($C$16:$N$16)=0,0,D23+E8)</f>
        <v>3281977.3888876354</v>
      </c>
      <c r="F23" s="348">
        <f t="shared" si="8"/>
        <v>3997533.5073044766</v>
      </c>
      <c r="G23" s="3">
        <f t="shared" si="8"/>
        <v>4948816.2167326128</v>
      </c>
      <c r="H23" s="3">
        <f t="shared" si="8"/>
        <v>7041349.0158494785</v>
      </c>
      <c r="I23" s="3">
        <f t="shared" si="8"/>
        <v>8848094.6356957834</v>
      </c>
      <c r="J23" s="3">
        <f t="shared" si="8"/>
        <v>10298442.418193527</v>
      </c>
      <c r="K23" s="3">
        <f t="shared" si="8"/>
        <v>12001523.860659976</v>
      </c>
      <c r="L23" s="3">
        <f t="shared" si="8"/>
        <v>13220855.434312731</v>
      </c>
      <c r="M23" s="3">
        <f t="shared" si="8"/>
        <v>14565765.144054705</v>
      </c>
      <c r="N23" s="3">
        <f t="shared" si="8"/>
        <v>17633237.34810875</v>
      </c>
      <c r="O23" s="3">
        <f t="shared" si="8"/>
        <v>17633237.34810875</v>
      </c>
      <c r="P23" s="3">
        <f t="shared" si="8"/>
        <v>17633237.34810875</v>
      </c>
      <c r="Q23" s="3">
        <f t="shared" si="8"/>
        <v>17633237.34810875</v>
      </c>
      <c r="R23" s="3">
        <f t="shared" si="8"/>
        <v>17633237.34810875</v>
      </c>
      <c r="S23" s="3">
        <f t="shared" si="8"/>
        <v>17633237.34810875</v>
      </c>
      <c r="T23" s="3">
        <f t="shared" si="8"/>
        <v>17633237.34810875</v>
      </c>
      <c r="U23" s="3">
        <f t="shared" si="8"/>
        <v>17633237.34810875</v>
      </c>
      <c r="V23" s="3">
        <f t="shared" si="8"/>
        <v>17633237.34810875</v>
      </c>
      <c r="W23" s="3">
        <f t="shared" si="8"/>
        <v>17633237.34810875</v>
      </c>
      <c r="X23" s="3">
        <f t="shared" si="8"/>
        <v>17633237.34810875</v>
      </c>
      <c r="Y23" s="3">
        <f t="shared" si="8"/>
        <v>17633237.34810875</v>
      </c>
      <c r="Z23" s="462">
        <f t="shared" si="8"/>
        <v>17633237.34810875</v>
      </c>
      <c r="AA23" s="3">
        <f t="shared" si="8"/>
        <v>17633237.34810875</v>
      </c>
      <c r="AB23" s="3">
        <f t="shared" si="8"/>
        <v>17633237.34810875</v>
      </c>
      <c r="AC23" s="3">
        <f t="shared" si="8"/>
        <v>17633237.34810875</v>
      </c>
      <c r="AD23" s="3">
        <f t="shared" si="8"/>
        <v>17633237.34810875</v>
      </c>
      <c r="AE23" s="3">
        <f t="shared" si="8"/>
        <v>17633237.34810875</v>
      </c>
      <c r="AF23" s="3">
        <f t="shared" si="8"/>
        <v>17633237.34810875</v>
      </c>
      <c r="AG23" s="3">
        <f t="shared" si="8"/>
        <v>17633237.34810875</v>
      </c>
      <c r="AH23" s="3">
        <f t="shared" si="8"/>
        <v>17633237.34810875</v>
      </c>
      <c r="AI23" s="3">
        <f t="shared" si="8"/>
        <v>17633237.34810875</v>
      </c>
      <c r="AJ23" s="3">
        <f t="shared" si="8"/>
        <v>17633237.34810875</v>
      </c>
      <c r="AK23" s="3">
        <f t="shared" si="8"/>
        <v>17633237.34810875</v>
      </c>
      <c r="AL23" s="3">
        <f t="shared" si="8"/>
        <v>17633237.34810875</v>
      </c>
      <c r="AM23" s="3">
        <f t="shared" si="8"/>
        <v>17633237.34810875</v>
      </c>
      <c r="AN23" s="3">
        <f t="shared" si="8"/>
        <v>17633237.34810875</v>
      </c>
      <c r="AO23" s="3">
        <f t="shared" si="8"/>
        <v>17633237.34810875</v>
      </c>
      <c r="AP23" s="3">
        <f t="shared" si="8"/>
        <v>17633237.34810875</v>
      </c>
      <c r="AQ23" s="3">
        <f t="shared" si="8"/>
        <v>17633237.34810875</v>
      </c>
      <c r="AR23" s="3">
        <f t="shared" si="8"/>
        <v>17633237.34810875</v>
      </c>
      <c r="AS23" s="3">
        <f t="shared" si="8"/>
        <v>17633237.34810875</v>
      </c>
      <c r="AT23" s="3">
        <f t="shared" si="8"/>
        <v>17633237.34810875</v>
      </c>
      <c r="AU23" s="3">
        <f t="shared" si="8"/>
        <v>17633237.34810875</v>
      </c>
      <c r="AV23" s="3">
        <f t="shared" si="8"/>
        <v>17633237.34810875</v>
      </c>
      <c r="AW23" s="3">
        <f t="shared" si="8"/>
        <v>17633237.34810875</v>
      </c>
      <c r="AX23" s="3">
        <f t="shared" si="8"/>
        <v>17633237.34810875</v>
      </c>
      <c r="AY23" s="3">
        <f t="shared" si="8"/>
        <v>17633237.34810875</v>
      </c>
    </row>
    <row r="24" spans="1:53" x14ac:dyDescent="0.25">
      <c r="A24" s="556"/>
      <c r="B24" s="156" t="str">
        <f t="shared" si="3"/>
        <v>HVAC</v>
      </c>
      <c r="C24" s="3">
        <f t="shared" si="3"/>
        <v>103765.66022298779</v>
      </c>
      <c r="D24" s="3">
        <f t="shared" si="5"/>
        <v>166547.59063859467</v>
      </c>
      <c r="E24" s="3">
        <f t="shared" ref="E24:AY24" si="9">IF(SUM($C$16:$N$16)=0,0,D24+E9)</f>
        <v>277009.7073810572</v>
      </c>
      <c r="F24" s="348">
        <f t="shared" si="9"/>
        <v>448161.90557012602</v>
      </c>
      <c r="G24" s="3">
        <f t="shared" si="9"/>
        <v>563262.01923918398</v>
      </c>
      <c r="H24" s="3">
        <f t="shared" si="9"/>
        <v>685525.96276954992</v>
      </c>
      <c r="I24" s="3">
        <f t="shared" si="9"/>
        <v>764415.63467368274</v>
      </c>
      <c r="J24" s="3">
        <f t="shared" si="9"/>
        <v>909152.88050646067</v>
      </c>
      <c r="K24" s="3">
        <f t="shared" si="9"/>
        <v>1058174.9057245387</v>
      </c>
      <c r="L24" s="3">
        <f t="shared" si="9"/>
        <v>1440126.733054695</v>
      </c>
      <c r="M24" s="3">
        <f t="shared" si="9"/>
        <v>1546833.0019542903</v>
      </c>
      <c r="N24" s="3">
        <f t="shared" si="9"/>
        <v>1961942.1281254238</v>
      </c>
      <c r="O24" s="3">
        <f t="shared" si="9"/>
        <v>1961942.1281254238</v>
      </c>
      <c r="P24" s="3">
        <f t="shared" si="9"/>
        <v>1961942.1281254238</v>
      </c>
      <c r="Q24" s="3">
        <f t="shared" si="9"/>
        <v>1961942.1281254238</v>
      </c>
      <c r="R24" s="3">
        <f t="shared" si="9"/>
        <v>1961942.1281254238</v>
      </c>
      <c r="S24" s="3">
        <f t="shared" si="9"/>
        <v>1961942.1281254238</v>
      </c>
      <c r="T24" s="3">
        <f t="shared" si="9"/>
        <v>1961942.1281254238</v>
      </c>
      <c r="U24" s="3">
        <f t="shared" si="9"/>
        <v>1961942.1281254238</v>
      </c>
      <c r="V24" s="3">
        <f t="shared" si="9"/>
        <v>1961942.1281254238</v>
      </c>
      <c r="W24" s="3">
        <f t="shared" si="9"/>
        <v>1961942.1281254238</v>
      </c>
      <c r="X24" s="3">
        <f t="shared" si="9"/>
        <v>1961942.1281254238</v>
      </c>
      <c r="Y24" s="3">
        <f t="shared" si="9"/>
        <v>1961942.1281254238</v>
      </c>
      <c r="Z24" s="462">
        <f t="shared" si="9"/>
        <v>1961942.1281254238</v>
      </c>
      <c r="AA24" s="3">
        <f t="shared" si="9"/>
        <v>1961942.1281254238</v>
      </c>
      <c r="AB24" s="3">
        <f t="shared" si="9"/>
        <v>1961942.1281254238</v>
      </c>
      <c r="AC24" s="3">
        <f t="shared" si="9"/>
        <v>1961942.1281254238</v>
      </c>
      <c r="AD24" s="3">
        <f t="shared" si="9"/>
        <v>1961942.1281254238</v>
      </c>
      <c r="AE24" s="3">
        <f t="shared" si="9"/>
        <v>1961942.1281254238</v>
      </c>
      <c r="AF24" s="3">
        <f t="shared" si="9"/>
        <v>1961942.1281254238</v>
      </c>
      <c r="AG24" s="3">
        <f t="shared" si="9"/>
        <v>1961942.1281254238</v>
      </c>
      <c r="AH24" s="3">
        <f t="shared" si="9"/>
        <v>1961942.1281254238</v>
      </c>
      <c r="AI24" s="3">
        <f t="shared" si="9"/>
        <v>1961942.1281254238</v>
      </c>
      <c r="AJ24" s="3">
        <f t="shared" si="9"/>
        <v>1961942.1281254238</v>
      </c>
      <c r="AK24" s="3">
        <f t="shared" si="9"/>
        <v>1961942.1281254238</v>
      </c>
      <c r="AL24" s="3">
        <f t="shared" si="9"/>
        <v>1961942.1281254238</v>
      </c>
      <c r="AM24" s="3">
        <f t="shared" si="9"/>
        <v>1961942.1281254238</v>
      </c>
      <c r="AN24" s="3">
        <f t="shared" si="9"/>
        <v>1961942.1281254238</v>
      </c>
      <c r="AO24" s="3">
        <f t="shared" si="9"/>
        <v>1961942.1281254238</v>
      </c>
      <c r="AP24" s="3">
        <f t="shared" si="9"/>
        <v>1961942.1281254238</v>
      </c>
      <c r="AQ24" s="3">
        <f t="shared" si="9"/>
        <v>1961942.1281254238</v>
      </c>
      <c r="AR24" s="3">
        <f t="shared" si="9"/>
        <v>1961942.1281254238</v>
      </c>
      <c r="AS24" s="3">
        <f t="shared" si="9"/>
        <v>1961942.1281254238</v>
      </c>
      <c r="AT24" s="3">
        <f t="shared" si="9"/>
        <v>1961942.1281254238</v>
      </c>
      <c r="AU24" s="3">
        <f t="shared" si="9"/>
        <v>1961942.1281254238</v>
      </c>
      <c r="AV24" s="3">
        <f t="shared" si="9"/>
        <v>1961942.1281254238</v>
      </c>
      <c r="AW24" s="3">
        <f t="shared" si="9"/>
        <v>1961942.1281254238</v>
      </c>
      <c r="AX24" s="3">
        <f t="shared" si="9"/>
        <v>1961942.1281254238</v>
      </c>
      <c r="AY24" s="3">
        <f t="shared" si="9"/>
        <v>1961942.1281254238</v>
      </c>
    </row>
    <row r="25" spans="1:53" x14ac:dyDescent="0.25">
      <c r="A25" s="556"/>
      <c r="B25" s="94" t="str">
        <f t="shared" si="3"/>
        <v>Lighting</v>
      </c>
      <c r="C25" s="3">
        <f t="shared" si="3"/>
        <v>222262.30738369015</v>
      </c>
      <c r="D25" s="3">
        <f t="shared" si="5"/>
        <v>10638711.547633784</v>
      </c>
      <c r="E25" s="3">
        <f t="shared" ref="E25:AY25" si="10">IF(SUM($C$16:$N$16)=0,0,D25+E10)</f>
        <v>18192542.029159836</v>
      </c>
      <c r="F25" s="348">
        <f t="shared" si="10"/>
        <v>25605050.774422266</v>
      </c>
      <c r="G25" s="3">
        <f t="shared" si="10"/>
        <v>31290097.385195345</v>
      </c>
      <c r="H25" s="3">
        <f t="shared" si="10"/>
        <v>36843169.074478559</v>
      </c>
      <c r="I25" s="3">
        <f t="shared" si="10"/>
        <v>40414223.36572317</v>
      </c>
      <c r="J25" s="3">
        <f t="shared" si="10"/>
        <v>46909514.531638384</v>
      </c>
      <c r="K25" s="3">
        <f t="shared" si="10"/>
        <v>54307851.434293337</v>
      </c>
      <c r="L25" s="3">
        <f t="shared" si="10"/>
        <v>62827379.048265979</v>
      </c>
      <c r="M25" s="3">
        <f t="shared" si="10"/>
        <v>71596887.493564203</v>
      </c>
      <c r="N25" s="3">
        <f t="shared" si="10"/>
        <v>102276618.64831075</v>
      </c>
      <c r="O25" s="3">
        <f t="shared" si="10"/>
        <v>102276618.64831075</v>
      </c>
      <c r="P25" s="3">
        <f t="shared" si="10"/>
        <v>102276618.64831075</v>
      </c>
      <c r="Q25" s="3">
        <f t="shared" si="10"/>
        <v>102276618.64831075</v>
      </c>
      <c r="R25" s="3">
        <f t="shared" si="10"/>
        <v>102276618.64831075</v>
      </c>
      <c r="S25" s="3">
        <f t="shared" si="10"/>
        <v>102276618.64831075</v>
      </c>
      <c r="T25" s="3">
        <f t="shared" si="10"/>
        <v>102276618.64831075</v>
      </c>
      <c r="U25" s="3">
        <f t="shared" si="10"/>
        <v>102276618.64831075</v>
      </c>
      <c r="V25" s="3">
        <f t="shared" si="10"/>
        <v>102276618.64831075</v>
      </c>
      <c r="W25" s="3">
        <f t="shared" si="10"/>
        <v>102276618.64831075</v>
      </c>
      <c r="X25" s="3">
        <f t="shared" si="10"/>
        <v>102276618.64831075</v>
      </c>
      <c r="Y25" s="3">
        <f t="shared" si="10"/>
        <v>102276618.64831075</v>
      </c>
      <c r="Z25" s="462">
        <f t="shared" si="10"/>
        <v>102276618.64831075</v>
      </c>
      <c r="AA25" s="3">
        <f t="shared" si="10"/>
        <v>102276618.64831075</v>
      </c>
      <c r="AB25" s="3">
        <f t="shared" si="10"/>
        <v>102276618.64831075</v>
      </c>
      <c r="AC25" s="3">
        <f t="shared" si="10"/>
        <v>102276618.64831075</v>
      </c>
      <c r="AD25" s="3">
        <f t="shared" si="10"/>
        <v>102276618.64831075</v>
      </c>
      <c r="AE25" s="3">
        <f t="shared" si="10"/>
        <v>102276618.64831075</v>
      </c>
      <c r="AF25" s="3">
        <f t="shared" si="10"/>
        <v>102276618.64831075</v>
      </c>
      <c r="AG25" s="3">
        <f t="shared" si="10"/>
        <v>102276618.64831075</v>
      </c>
      <c r="AH25" s="3">
        <f t="shared" si="10"/>
        <v>102276618.64831075</v>
      </c>
      <c r="AI25" s="3">
        <f t="shared" si="10"/>
        <v>102276618.64831075</v>
      </c>
      <c r="AJ25" s="3">
        <f t="shared" si="10"/>
        <v>102276618.64831075</v>
      </c>
      <c r="AK25" s="3">
        <f t="shared" si="10"/>
        <v>102276618.64831075</v>
      </c>
      <c r="AL25" s="3">
        <f t="shared" si="10"/>
        <v>102276618.64831075</v>
      </c>
      <c r="AM25" s="3">
        <f t="shared" si="10"/>
        <v>102276618.64831075</v>
      </c>
      <c r="AN25" s="3">
        <f t="shared" si="10"/>
        <v>102276618.64831075</v>
      </c>
      <c r="AO25" s="3">
        <f t="shared" si="10"/>
        <v>102276618.64831075</v>
      </c>
      <c r="AP25" s="3">
        <f t="shared" si="10"/>
        <v>102276618.64831075</v>
      </c>
      <c r="AQ25" s="3">
        <f t="shared" si="10"/>
        <v>102276618.64831075</v>
      </c>
      <c r="AR25" s="3">
        <f t="shared" si="10"/>
        <v>102276618.64831075</v>
      </c>
      <c r="AS25" s="3">
        <f t="shared" si="10"/>
        <v>102276618.64831075</v>
      </c>
      <c r="AT25" s="3">
        <f t="shared" si="10"/>
        <v>102276618.64831075</v>
      </c>
      <c r="AU25" s="3">
        <f t="shared" si="10"/>
        <v>102276618.64831075</v>
      </c>
      <c r="AV25" s="3">
        <f t="shared" si="10"/>
        <v>102276618.64831075</v>
      </c>
      <c r="AW25" s="3">
        <f t="shared" si="10"/>
        <v>102276618.64831075</v>
      </c>
      <c r="AX25" s="3">
        <f t="shared" si="10"/>
        <v>102276618.64831075</v>
      </c>
      <c r="AY25" s="3">
        <f t="shared" si="10"/>
        <v>102276618.64831075</v>
      </c>
    </row>
    <row r="26" spans="1:53" x14ac:dyDescent="0.25">
      <c r="A26" s="556"/>
      <c r="B26" s="94" t="str">
        <f t="shared" si="3"/>
        <v>Miscellaneous</v>
      </c>
      <c r="C26" s="3">
        <f t="shared" si="3"/>
        <v>863.64521043818479</v>
      </c>
      <c r="D26" s="3">
        <f t="shared" si="5"/>
        <v>12027.510543956032</v>
      </c>
      <c r="E26" s="3">
        <f t="shared" ref="E26:AY26" si="11">IF(SUM($C$16:$N$16)=0,0,D26+E11)</f>
        <v>36872.171833277513</v>
      </c>
      <c r="F26" s="348">
        <f t="shared" si="11"/>
        <v>50148.161632297037</v>
      </c>
      <c r="G26" s="3">
        <f t="shared" si="11"/>
        <v>61326.902644800299</v>
      </c>
      <c r="H26" s="3">
        <f t="shared" si="11"/>
        <v>86162.759150224156</v>
      </c>
      <c r="I26" s="3">
        <f t="shared" si="11"/>
        <v>98019.220964875421</v>
      </c>
      <c r="J26" s="3">
        <f t="shared" si="11"/>
        <v>107435.4826959801</v>
      </c>
      <c r="K26" s="3">
        <f t="shared" si="11"/>
        <v>124400.67068740053</v>
      </c>
      <c r="L26" s="3">
        <f t="shared" si="11"/>
        <v>138520.97306198388</v>
      </c>
      <c r="M26" s="3">
        <f t="shared" si="11"/>
        <v>154342.03968233985</v>
      </c>
      <c r="N26" s="3">
        <f t="shared" si="11"/>
        <v>179713.10999442413</v>
      </c>
      <c r="O26" s="3">
        <f t="shared" si="11"/>
        <v>179713.10999442413</v>
      </c>
      <c r="P26" s="3">
        <f t="shared" si="11"/>
        <v>179713.10999442413</v>
      </c>
      <c r="Q26" s="3">
        <f t="shared" si="11"/>
        <v>179713.10999442413</v>
      </c>
      <c r="R26" s="3">
        <f t="shared" si="11"/>
        <v>179713.10999442413</v>
      </c>
      <c r="S26" s="3">
        <f t="shared" si="11"/>
        <v>179713.10999442413</v>
      </c>
      <c r="T26" s="3">
        <f t="shared" si="11"/>
        <v>179713.10999442413</v>
      </c>
      <c r="U26" s="3">
        <f t="shared" si="11"/>
        <v>179713.10999442413</v>
      </c>
      <c r="V26" s="3">
        <f t="shared" si="11"/>
        <v>179713.10999442413</v>
      </c>
      <c r="W26" s="3">
        <f t="shared" si="11"/>
        <v>179713.10999442413</v>
      </c>
      <c r="X26" s="3">
        <f t="shared" si="11"/>
        <v>179713.10999442413</v>
      </c>
      <c r="Y26" s="3">
        <f t="shared" si="11"/>
        <v>179713.10999442413</v>
      </c>
      <c r="Z26" s="462">
        <f t="shared" si="11"/>
        <v>179713.10999442413</v>
      </c>
      <c r="AA26" s="3">
        <f t="shared" si="11"/>
        <v>179713.10999442413</v>
      </c>
      <c r="AB26" s="3">
        <f t="shared" si="11"/>
        <v>179713.10999442413</v>
      </c>
      <c r="AC26" s="3">
        <f t="shared" si="11"/>
        <v>179713.10999442413</v>
      </c>
      <c r="AD26" s="3">
        <f t="shared" si="11"/>
        <v>179713.10999442413</v>
      </c>
      <c r="AE26" s="3">
        <f t="shared" si="11"/>
        <v>179713.10999442413</v>
      </c>
      <c r="AF26" s="3">
        <f t="shared" si="11"/>
        <v>179713.10999442413</v>
      </c>
      <c r="AG26" s="3">
        <f t="shared" si="11"/>
        <v>179713.10999442413</v>
      </c>
      <c r="AH26" s="3">
        <f t="shared" si="11"/>
        <v>179713.10999442413</v>
      </c>
      <c r="AI26" s="3">
        <f t="shared" si="11"/>
        <v>179713.10999442413</v>
      </c>
      <c r="AJ26" s="3">
        <f t="shared" si="11"/>
        <v>179713.10999442413</v>
      </c>
      <c r="AK26" s="3">
        <f t="shared" si="11"/>
        <v>179713.10999442413</v>
      </c>
      <c r="AL26" s="3">
        <f t="shared" si="11"/>
        <v>179713.10999442413</v>
      </c>
      <c r="AM26" s="3">
        <f t="shared" si="11"/>
        <v>179713.10999442413</v>
      </c>
      <c r="AN26" s="3">
        <f t="shared" si="11"/>
        <v>179713.10999442413</v>
      </c>
      <c r="AO26" s="3">
        <f t="shared" si="11"/>
        <v>179713.10999442413</v>
      </c>
      <c r="AP26" s="3">
        <f t="shared" si="11"/>
        <v>179713.10999442413</v>
      </c>
      <c r="AQ26" s="3">
        <f t="shared" si="11"/>
        <v>179713.10999442413</v>
      </c>
      <c r="AR26" s="3">
        <f t="shared" si="11"/>
        <v>179713.10999442413</v>
      </c>
      <c r="AS26" s="3">
        <f t="shared" si="11"/>
        <v>179713.10999442413</v>
      </c>
      <c r="AT26" s="3">
        <f t="shared" si="11"/>
        <v>179713.10999442413</v>
      </c>
      <c r="AU26" s="3">
        <f t="shared" si="11"/>
        <v>179713.10999442413</v>
      </c>
      <c r="AV26" s="3">
        <f t="shared" si="11"/>
        <v>179713.10999442413</v>
      </c>
      <c r="AW26" s="3">
        <f t="shared" si="11"/>
        <v>179713.10999442413</v>
      </c>
      <c r="AX26" s="3">
        <f t="shared" si="11"/>
        <v>179713.10999442413</v>
      </c>
      <c r="AY26" s="3">
        <f t="shared" si="11"/>
        <v>179713.10999442413</v>
      </c>
    </row>
    <row r="27" spans="1:53" x14ac:dyDescent="0.25">
      <c r="A27" s="556"/>
      <c r="B27" s="94" t="str">
        <f t="shared" si="3"/>
        <v>Pool Spa</v>
      </c>
      <c r="C27" s="3">
        <f t="shared" si="3"/>
        <v>0</v>
      </c>
      <c r="D27" s="3">
        <f t="shared" si="5"/>
        <v>45162.7021484375</v>
      </c>
      <c r="E27" s="3">
        <f t="shared" ref="E27:AY27" si="12">IF(SUM($C$16:$N$16)=0,0,D27+E12)</f>
        <v>59532.65283203125</v>
      </c>
      <c r="F27" s="348">
        <f t="shared" si="12"/>
        <v>108801.05517578125</v>
      </c>
      <c r="G27" s="3">
        <f t="shared" si="12"/>
        <v>213496.41015625</v>
      </c>
      <c r="H27" s="3">
        <f t="shared" si="12"/>
        <v>443415.62109375</v>
      </c>
      <c r="I27" s="3">
        <f t="shared" si="12"/>
        <v>640489.23046875</v>
      </c>
      <c r="J27" s="3">
        <f t="shared" si="12"/>
        <v>835509.98974609375</v>
      </c>
      <c r="K27" s="3">
        <f t="shared" si="12"/>
        <v>987420.89697265625</v>
      </c>
      <c r="L27" s="3">
        <f t="shared" si="12"/>
        <v>1040794.9995117188</v>
      </c>
      <c r="M27" s="3">
        <f t="shared" si="12"/>
        <v>1085957.7016601563</v>
      </c>
      <c r="N27" s="3">
        <f t="shared" si="12"/>
        <v>1149596.0546875</v>
      </c>
      <c r="O27" s="3">
        <f t="shared" si="12"/>
        <v>1149596.0546875</v>
      </c>
      <c r="P27" s="3">
        <f t="shared" si="12"/>
        <v>1149596.0546875</v>
      </c>
      <c r="Q27" s="3">
        <f t="shared" si="12"/>
        <v>1149596.0546875</v>
      </c>
      <c r="R27" s="3">
        <f t="shared" si="12"/>
        <v>1149596.0546875</v>
      </c>
      <c r="S27" s="3">
        <f t="shared" si="12"/>
        <v>1149596.0546875</v>
      </c>
      <c r="T27" s="3">
        <f t="shared" si="12"/>
        <v>1149596.0546875</v>
      </c>
      <c r="U27" s="3">
        <f t="shared" si="12"/>
        <v>1149596.0546875</v>
      </c>
      <c r="V27" s="3">
        <f t="shared" si="12"/>
        <v>1149596.0546875</v>
      </c>
      <c r="W27" s="3">
        <f t="shared" si="12"/>
        <v>1149596.0546875</v>
      </c>
      <c r="X27" s="3">
        <f t="shared" si="12"/>
        <v>1149596.0546875</v>
      </c>
      <c r="Y27" s="3">
        <f t="shared" si="12"/>
        <v>1149596.0546875</v>
      </c>
      <c r="Z27" s="462">
        <f t="shared" si="12"/>
        <v>1149596.0546875</v>
      </c>
      <c r="AA27" s="3">
        <f t="shared" si="12"/>
        <v>1149596.0546875</v>
      </c>
      <c r="AB27" s="3">
        <f t="shared" si="12"/>
        <v>1149596.0546875</v>
      </c>
      <c r="AC27" s="3">
        <f t="shared" si="12"/>
        <v>1149596.0546875</v>
      </c>
      <c r="AD27" s="3">
        <f t="shared" si="12"/>
        <v>1149596.0546875</v>
      </c>
      <c r="AE27" s="3">
        <f t="shared" si="12"/>
        <v>1149596.0546875</v>
      </c>
      <c r="AF27" s="3">
        <f t="shared" si="12"/>
        <v>1149596.0546875</v>
      </c>
      <c r="AG27" s="3">
        <f t="shared" si="12"/>
        <v>1149596.0546875</v>
      </c>
      <c r="AH27" s="3">
        <f t="shared" si="12"/>
        <v>1149596.0546875</v>
      </c>
      <c r="AI27" s="3">
        <f t="shared" si="12"/>
        <v>1149596.0546875</v>
      </c>
      <c r="AJ27" s="3">
        <f t="shared" si="12"/>
        <v>1149596.0546875</v>
      </c>
      <c r="AK27" s="3">
        <f t="shared" si="12"/>
        <v>1149596.0546875</v>
      </c>
      <c r="AL27" s="3">
        <f t="shared" si="12"/>
        <v>1149596.0546875</v>
      </c>
      <c r="AM27" s="3">
        <f t="shared" si="12"/>
        <v>1149596.0546875</v>
      </c>
      <c r="AN27" s="3">
        <f t="shared" si="12"/>
        <v>1149596.0546875</v>
      </c>
      <c r="AO27" s="3">
        <f t="shared" si="12"/>
        <v>1149596.0546875</v>
      </c>
      <c r="AP27" s="3">
        <f t="shared" si="12"/>
        <v>1149596.0546875</v>
      </c>
      <c r="AQ27" s="3">
        <f t="shared" si="12"/>
        <v>1149596.0546875</v>
      </c>
      <c r="AR27" s="3">
        <f t="shared" si="12"/>
        <v>1149596.0546875</v>
      </c>
      <c r="AS27" s="3">
        <f t="shared" si="12"/>
        <v>1149596.0546875</v>
      </c>
      <c r="AT27" s="3">
        <f t="shared" si="12"/>
        <v>1149596.0546875</v>
      </c>
      <c r="AU27" s="3">
        <f t="shared" si="12"/>
        <v>1149596.0546875</v>
      </c>
      <c r="AV27" s="3">
        <f t="shared" si="12"/>
        <v>1149596.0546875</v>
      </c>
      <c r="AW27" s="3">
        <f t="shared" si="12"/>
        <v>1149596.0546875</v>
      </c>
      <c r="AX27" s="3">
        <f t="shared" si="12"/>
        <v>1149596.0546875</v>
      </c>
      <c r="AY27" s="3">
        <f t="shared" si="12"/>
        <v>1149596.0546875</v>
      </c>
    </row>
    <row r="28" spans="1:53" x14ac:dyDescent="0.25">
      <c r="A28" s="556"/>
      <c r="B28" s="94" t="str">
        <f t="shared" si="3"/>
        <v>Refrigeration</v>
      </c>
      <c r="C28" s="3">
        <f t="shared" si="3"/>
        <v>0</v>
      </c>
      <c r="D28" s="3">
        <f t="shared" si="5"/>
        <v>78517.68505859375</v>
      </c>
      <c r="E28" s="3">
        <f t="shared" ref="E28:AY28" si="13">IF(SUM($C$16:$N$16)=0,0,D28+E13)</f>
        <v>228375.07641601563</v>
      </c>
      <c r="F28" s="348">
        <f t="shared" si="13"/>
        <v>401512.35229492188</v>
      </c>
      <c r="G28" s="3">
        <f t="shared" si="13"/>
        <v>536222.86206054688</v>
      </c>
      <c r="H28" s="3">
        <f t="shared" si="13"/>
        <v>709571.05102539063</v>
      </c>
      <c r="I28" s="3">
        <f t="shared" si="13"/>
        <v>873667.11279296875</v>
      </c>
      <c r="J28" s="3">
        <f t="shared" si="13"/>
        <v>1020583.0422363281</v>
      </c>
      <c r="K28" s="3">
        <f t="shared" si="13"/>
        <v>1166157.1037597656</v>
      </c>
      <c r="L28" s="3">
        <f t="shared" si="13"/>
        <v>1315633.5666503906</v>
      </c>
      <c r="M28" s="3">
        <f t="shared" si="13"/>
        <v>1417800.2341308594</v>
      </c>
      <c r="N28" s="3">
        <f t="shared" si="13"/>
        <v>1548649.240234375</v>
      </c>
      <c r="O28" s="3">
        <f t="shared" si="13"/>
        <v>1548649.240234375</v>
      </c>
      <c r="P28" s="3">
        <f t="shared" si="13"/>
        <v>1548649.240234375</v>
      </c>
      <c r="Q28" s="3">
        <f t="shared" si="13"/>
        <v>1548649.240234375</v>
      </c>
      <c r="R28" s="3">
        <f t="shared" si="13"/>
        <v>1548649.240234375</v>
      </c>
      <c r="S28" s="3">
        <f t="shared" si="13"/>
        <v>1548649.240234375</v>
      </c>
      <c r="T28" s="3">
        <f t="shared" si="13"/>
        <v>1548649.240234375</v>
      </c>
      <c r="U28" s="3">
        <f t="shared" si="13"/>
        <v>1548649.240234375</v>
      </c>
      <c r="V28" s="3">
        <f t="shared" si="13"/>
        <v>1548649.240234375</v>
      </c>
      <c r="W28" s="3">
        <f t="shared" si="13"/>
        <v>1548649.240234375</v>
      </c>
      <c r="X28" s="3">
        <f t="shared" si="13"/>
        <v>1548649.240234375</v>
      </c>
      <c r="Y28" s="3">
        <f t="shared" si="13"/>
        <v>1548649.240234375</v>
      </c>
      <c r="Z28" s="462">
        <f t="shared" si="13"/>
        <v>1548649.240234375</v>
      </c>
      <c r="AA28" s="3">
        <f t="shared" si="13"/>
        <v>1548649.240234375</v>
      </c>
      <c r="AB28" s="3">
        <f t="shared" si="13"/>
        <v>1548649.240234375</v>
      </c>
      <c r="AC28" s="3">
        <f t="shared" si="13"/>
        <v>1548649.240234375</v>
      </c>
      <c r="AD28" s="3">
        <f t="shared" si="13"/>
        <v>1548649.240234375</v>
      </c>
      <c r="AE28" s="3">
        <f t="shared" si="13"/>
        <v>1548649.240234375</v>
      </c>
      <c r="AF28" s="3">
        <f t="shared" si="13"/>
        <v>1548649.240234375</v>
      </c>
      <c r="AG28" s="3">
        <f t="shared" si="13"/>
        <v>1548649.240234375</v>
      </c>
      <c r="AH28" s="3">
        <f t="shared" si="13"/>
        <v>1548649.240234375</v>
      </c>
      <c r="AI28" s="3">
        <f t="shared" si="13"/>
        <v>1548649.240234375</v>
      </c>
      <c r="AJ28" s="3">
        <f t="shared" si="13"/>
        <v>1548649.240234375</v>
      </c>
      <c r="AK28" s="3">
        <f t="shared" si="13"/>
        <v>1548649.240234375</v>
      </c>
      <c r="AL28" s="3">
        <f t="shared" si="13"/>
        <v>1548649.240234375</v>
      </c>
      <c r="AM28" s="3">
        <f t="shared" si="13"/>
        <v>1548649.240234375</v>
      </c>
      <c r="AN28" s="3">
        <f t="shared" si="13"/>
        <v>1548649.240234375</v>
      </c>
      <c r="AO28" s="3">
        <f t="shared" si="13"/>
        <v>1548649.240234375</v>
      </c>
      <c r="AP28" s="3">
        <f t="shared" si="13"/>
        <v>1548649.240234375</v>
      </c>
      <c r="AQ28" s="3">
        <f t="shared" si="13"/>
        <v>1548649.240234375</v>
      </c>
      <c r="AR28" s="3">
        <f t="shared" si="13"/>
        <v>1548649.240234375</v>
      </c>
      <c r="AS28" s="3">
        <f t="shared" si="13"/>
        <v>1548649.240234375</v>
      </c>
      <c r="AT28" s="3">
        <f t="shared" si="13"/>
        <v>1548649.240234375</v>
      </c>
      <c r="AU28" s="3">
        <f t="shared" si="13"/>
        <v>1548649.240234375</v>
      </c>
      <c r="AV28" s="3">
        <f t="shared" si="13"/>
        <v>1548649.240234375</v>
      </c>
      <c r="AW28" s="3">
        <f t="shared" si="13"/>
        <v>1548649.240234375</v>
      </c>
      <c r="AX28" s="3">
        <f t="shared" si="13"/>
        <v>1548649.240234375</v>
      </c>
      <c r="AY28" s="3">
        <f t="shared" si="13"/>
        <v>1548649.240234375</v>
      </c>
    </row>
    <row r="29" spans="1:53" ht="15" customHeight="1" x14ac:dyDescent="0.25">
      <c r="A29" s="556"/>
      <c r="B29" s="94" t="str">
        <f t="shared" si="3"/>
        <v>Water Heating</v>
      </c>
      <c r="C29" s="3">
        <f t="shared" si="3"/>
        <v>191332.81088292346</v>
      </c>
      <c r="D29" s="3">
        <f t="shared" si="5"/>
        <v>334770.78373244638</v>
      </c>
      <c r="E29" s="3">
        <f t="shared" ref="E29:AY29" si="14">IF(SUM($C$16:$N$16)=0,0,D29+E14)</f>
        <v>909579.55118936684</v>
      </c>
      <c r="F29" s="348">
        <f t="shared" si="14"/>
        <v>1051270.6110915157</v>
      </c>
      <c r="G29" s="3">
        <f t="shared" si="14"/>
        <v>1191077.4025249912</v>
      </c>
      <c r="H29" s="3">
        <f t="shared" si="14"/>
        <v>1225362.885534965</v>
      </c>
      <c r="I29" s="3">
        <f t="shared" si="14"/>
        <v>1269161.339479676</v>
      </c>
      <c r="J29" s="3">
        <f t="shared" si="14"/>
        <v>1304211.2216882783</v>
      </c>
      <c r="K29" s="3">
        <f t="shared" si="14"/>
        <v>1438494.5983745712</v>
      </c>
      <c r="L29" s="3">
        <f t="shared" si="14"/>
        <v>2069470.4448261787</v>
      </c>
      <c r="M29" s="3">
        <f t="shared" si="14"/>
        <v>2188536.1364391441</v>
      </c>
      <c r="N29" s="3">
        <f t="shared" si="14"/>
        <v>3151068.6430305783</v>
      </c>
      <c r="O29" s="3">
        <f t="shared" si="14"/>
        <v>3151068.6430305783</v>
      </c>
      <c r="P29" s="3">
        <f t="shared" si="14"/>
        <v>3151068.6430305783</v>
      </c>
      <c r="Q29" s="3">
        <f t="shared" si="14"/>
        <v>3151068.6430305783</v>
      </c>
      <c r="R29" s="3">
        <f t="shared" si="14"/>
        <v>3151068.6430305783</v>
      </c>
      <c r="S29" s="3">
        <f t="shared" si="14"/>
        <v>3151068.6430305783</v>
      </c>
      <c r="T29" s="3">
        <f t="shared" si="14"/>
        <v>3151068.6430305783</v>
      </c>
      <c r="U29" s="3">
        <f t="shared" si="14"/>
        <v>3151068.6430305783</v>
      </c>
      <c r="V29" s="3">
        <f t="shared" si="14"/>
        <v>3151068.6430305783</v>
      </c>
      <c r="W29" s="3">
        <f t="shared" si="14"/>
        <v>3151068.6430305783</v>
      </c>
      <c r="X29" s="3">
        <f t="shared" si="14"/>
        <v>3151068.6430305783</v>
      </c>
      <c r="Y29" s="3">
        <f t="shared" si="14"/>
        <v>3151068.6430305783</v>
      </c>
      <c r="Z29" s="462">
        <f t="shared" si="14"/>
        <v>3151068.6430305783</v>
      </c>
      <c r="AA29" s="3">
        <f t="shared" si="14"/>
        <v>3151068.6430305783</v>
      </c>
      <c r="AB29" s="3">
        <f t="shared" si="14"/>
        <v>3151068.6430305783</v>
      </c>
      <c r="AC29" s="3">
        <f t="shared" si="14"/>
        <v>3151068.6430305783</v>
      </c>
      <c r="AD29" s="3">
        <f t="shared" si="14"/>
        <v>3151068.6430305783</v>
      </c>
      <c r="AE29" s="3">
        <f t="shared" si="14"/>
        <v>3151068.6430305783</v>
      </c>
      <c r="AF29" s="3">
        <f t="shared" si="14"/>
        <v>3151068.6430305783</v>
      </c>
      <c r="AG29" s="3">
        <f t="shared" si="14"/>
        <v>3151068.6430305783</v>
      </c>
      <c r="AH29" s="3">
        <f t="shared" si="14"/>
        <v>3151068.6430305783</v>
      </c>
      <c r="AI29" s="3">
        <f t="shared" si="14"/>
        <v>3151068.6430305783</v>
      </c>
      <c r="AJ29" s="3">
        <f t="shared" si="14"/>
        <v>3151068.6430305783</v>
      </c>
      <c r="AK29" s="3">
        <f t="shared" si="14"/>
        <v>3151068.6430305783</v>
      </c>
      <c r="AL29" s="3">
        <f t="shared" si="14"/>
        <v>3151068.6430305783</v>
      </c>
      <c r="AM29" s="3">
        <f t="shared" si="14"/>
        <v>3151068.6430305783</v>
      </c>
      <c r="AN29" s="3">
        <f t="shared" si="14"/>
        <v>3151068.6430305783</v>
      </c>
      <c r="AO29" s="3">
        <f t="shared" si="14"/>
        <v>3151068.6430305783</v>
      </c>
      <c r="AP29" s="3">
        <f t="shared" si="14"/>
        <v>3151068.6430305783</v>
      </c>
      <c r="AQ29" s="3">
        <f t="shared" si="14"/>
        <v>3151068.6430305783</v>
      </c>
      <c r="AR29" s="3">
        <f t="shared" si="14"/>
        <v>3151068.6430305783</v>
      </c>
      <c r="AS29" s="3">
        <f t="shared" si="14"/>
        <v>3151068.6430305783</v>
      </c>
      <c r="AT29" s="3">
        <f t="shared" si="14"/>
        <v>3151068.6430305783</v>
      </c>
      <c r="AU29" s="3">
        <f t="shared" si="14"/>
        <v>3151068.6430305783</v>
      </c>
      <c r="AV29" s="3">
        <f t="shared" si="14"/>
        <v>3151068.6430305783</v>
      </c>
      <c r="AW29" s="3">
        <f t="shared" si="14"/>
        <v>3151068.6430305783</v>
      </c>
      <c r="AX29" s="3">
        <f t="shared" si="14"/>
        <v>3151068.6430305783</v>
      </c>
      <c r="AY29" s="3">
        <f t="shared" si="14"/>
        <v>3151068.6430305783</v>
      </c>
    </row>
    <row r="30" spans="1:53" ht="15" customHeight="1" thickBot="1" x14ac:dyDescent="0.3">
      <c r="A30" s="556"/>
      <c r="B30" s="157" t="str">
        <f t="shared" si="3"/>
        <v>Motors(uses bus. load shape)</v>
      </c>
      <c r="C30" s="152">
        <f t="shared" si="3"/>
        <v>0</v>
      </c>
      <c r="D30" s="153">
        <f t="shared" si="5"/>
        <v>0</v>
      </c>
      <c r="E30" s="153">
        <f t="shared" ref="E30:AY30" si="15">IF(SUM($C$16:$N$16)=0,0,D30+E15)</f>
        <v>0</v>
      </c>
      <c r="F30" s="153">
        <f t="shared" si="15"/>
        <v>0</v>
      </c>
      <c r="G30" s="153">
        <f t="shared" si="15"/>
        <v>0</v>
      </c>
      <c r="H30" s="153">
        <f t="shared" si="15"/>
        <v>0</v>
      </c>
      <c r="I30" s="153">
        <f t="shared" si="15"/>
        <v>0</v>
      </c>
      <c r="J30" s="153">
        <f t="shared" si="15"/>
        <v>0</v>
      </c>
      <c r="K30" s="153">
        <f t="shared" si="15"/>
        <v>0</v>
      </c>
      <c r="L30" s="153">
        <f t="shared" si="15"/>
        <v>0</v>
      </c>
      <c r="M30" s="153">
        <f t="shared" si="15"/>
        <v>0</v>
      </c>
      <c r="N30" s="153">
        <f t="shared" si="15"/>
        <v>0</v>
      </c>
      <c r="O30" s="152">
        <f t="shared" si="15"/>
        <v>0</v>
      </c>
      <c r="P30" s="152">
        <f t="shared" si="15"/>
        <v>0</v>
      </c>
      <c r="Q30" s="152">
        <f t="shared" si="15"/>
        <v>0</v>
      </c>
      <c r="R30" s="152">
        <f t="shared" si="15"/>
        <v>0</v>
      </c>
      <c r="S30" s="152">
        <f t="shared" si="15"/>
        <v>0</v>
      </c>
      <c r="T30" s="152">
        <f t="shared" si="15"/>
        <v>0</v>
      </c>
      <c r="U30" s="152">
        <f t="shared" si="15"/>
        <v>0</v>
      </c>
      <c r="V30" s="152">
        <f t="shared" si="15"/>
        <v>0</v>
      </c>
      <c r="W30" s="152">
        <f t="shared" si="15"/>
        <v>0</v>
      </c>
      <c r="X30" s="152">
        <f t="shared" si="15"/>
        <v>0</v>
      </c>
      <c r="Y30" s="152">
        <f t="shared" si="15"/>
        <v>0</v>
      </c>
      <c r="Z30" s="152">
        <f t="shared" si="15"/>
        <v>0</v>
      </c>
      <c r="AA30" s="152">
        <f t="shared" si="15"/>
        <v>0</v>
      </c>
      <c r="AB30" s="152">
        <f t="shared" si="15"/>
        <v>0</v>
      </c>
      <c r="AC30" s="152">
        <f t="shared" si="15"/>
        <v>0</v>
      </c>
      <c r="AD30" s="152">
        <f t="shared" si="15"/>
        <v>0</v>
      </c>
      <c r="AE30" s="152">
        <f t="shared" si="15"/>
        <v>0</v>
      </c>
      <c r="AF30" s="152">
        <f t="shared" si="15"/>
        <v>0</v>
      </c>
      <c r="AG30" s="152">
        <f t="shared" si="15"/>
        <v>0</v>
      </c>
      <c r="AH30" s="152">
        <f t="shared" si="15"/>
        <v>0</v>
      </c>
      <c r="AI30" s="152">
        <f t="shared" si="15"/>
        <v>0</v>
      </c>
      <c r="AJ30" s="152">
        <f t="shared" si="15"/>
        <v>0</v>
      </c>
      <c r="AK30" s="152">
        <f t="shared" si="15"/>
        <v>0</v>
      </c>
      <c r="AL30" s="152">
        <f t="shared" si="15"/>
        <v>0</v>
      </c>
      <c r="AM30" s="152">
        <f t="shared" si="15"/>
        <v>0</v>
      </c>
      <c r="AN30" s="152">
        <f t="shared" si="15"/>
        <v>0</v>
      </c>
      <c r="AO30" s="152">
        <f t="shared" si="15"/>
        <v>0</v>
      </c>
      <c r="AP30" s="152">
        <f t="shared" si="15"/>
        <v>0</v>
      </c>
      <c r="AQ30" s="152">
        <f t="shared" si="15"/>
        <v>0</v>
      </c>
      <c r="AR30" s="152">
        <f t="shared" si="15"/>
        <v>0</v>
      </c>
      <c r="AS30" s="152">
        <f t="shared" si="15"/>
        <v>0</v>
      </c>
      <c r="AT30" s="152">
        <f t="shared" si="15"/>
        <v>0</v>
      </c>
      <c r="AU30" s="152">
        <f t="shared" si="15"/>
        <v>0</v>
      </c>
      <c r="AV30" s="152">
        <f t="shared" si="15"/>
        <v>0</v>
      </c>
      <c r="AW30" s="152">
        <f t="shared" si="15"/>
        <v>0</v>
      </c>
      <c r="AX30" s="152">
        <f t="shared" si="15"/>
        <v>0</v>
      </c>
      <c r="AY30" s="152">
        <f t="shared" si="15"/>
        <v>0</v>
      </c>
    </row>
    <row r="31" spans="1:53" ht="15" customHeight="1" thickBot="1" x14ac:dyDescent="0.3">
      <c r="A31" s="557"/>
      <c r="B31" s="158" t="str">
        <f t="shared" si="3"/>
        <v>Monthly kWh</v>
      </c>
      <c r="C31" s="278">
        <f>SUM(C20:C30)</f>
        <v>42320667.673472777</v>
      </c>
      <c r="D31" s="137">
        <f>SUM(D20:D30)</f>
        <v>55351761.736026444</v>
      </c>
      <c r="E31" s="137">
        <f t="shared" ref="E31:AY31" si="16">SUM(E20:E30)</f>
        <v>67379588.66849044</v>
      </c>
      <c r="F31" s="137">
        <f t="shared" si="16"/>
        <v>77845422.830359995</v>
      </c>
      <c r="G31" s="137">
        <f t="shared" si="16"/>
        <v>87129964.341590166</v>
      </c>
      <c r="H31" s="137">
        <f t="shared" si="16"/>
        <v>100636854.98532617</v>
      </c>
      <c r="I31" s="137">
        <f t="shared" si="16"/>
        <v>110804258.85922559</v>
      </c>
      <c r="J31" s="137">
        <f t="shared" si="16"/>
        <v>123099936.98426306</v>
      </c>
      <c r="K31" s="137">
        <f t="shared" si="16"/>
        <v>136470644.57633969</v>
      </c>
      <c r="L31" s="137">
        <f t="shared" si="16"/>
        <v>150477128.00781149</v>
      </c>
      <c r="M31" s="137">
        <f t="shared" si="16"/>
        <v>163440801.89622656</v>
      </c>
      <c r="N31" s="137">
        <f t="shared" si="16"/>
        <v>204116814.35611489</v>
      </c>
      <c r="O31" s="137">
        <f t="shared" si="16"/>
        <v>204116814.35611489</v>
      </c>
      <c r="P31" s="137">
        <f t="shared" si="16"/>
        <v>204116814.35611489</v>
      </c>
      <c r="Q31" s="137">
        <f t="shared" si="16"/>
        <v>204116814.35611489</v>
      </c>
      <c r="R31" s="137">
        <f t="shared" si="16"/>
        <v>204116814.35611489</v>
      </c>
      <c r="S31" s="137">
        <f t="shared" si="16"/>
        <v>204116814.35611489</v>
      </c>
      <c r="T31" s="137">
        <f t="shared" si="16"/>
        <v>204116814.35611489</v>
      </c>
      <c r="U31" s="137">
        <f t="shared" si="16"/>
        <v>204116814.35611489</v>
      </c>
      <c r="V31" s="137">
        <f t="shared" si="16"/>
        <v>204116814.35611489</v>
      </c>
      <c r="W31" s="137">
        <f t="shared" si="16"/>
        <v>204116814.35611489</v>
      </c>
      <c r="X31" s="137">
        <f t="shared" si="16"/>
        <v>204116814.35611489</v>
      </c>
      <c r="Y31" s="137">
        <f t="shared" si="16"/>
        <v>204116814.35611489</v>
      </c>
      <c r="Z31" s="137">
        <f t="shared" si="16"/>
        <v>204116814.35611489</v>
      </c>
      <c r="AA31" s="137">
        <f t="shared" si="16"/>
        <v>204116814.35611489</v>
      </c>
      <c r="AB31" s="137">
        <f t="shared" si="16"/>
        <v>204116814.35611489</v>
      </c>
      <c r="AC31" s="137">
        <f t="shared" si="16"/>
        <v>204116814.35611489</v>
      </c>
      <c r="AD31" s="137">
        <f t="shared" si="16"/>
        <v>204116814.35611489</v>
      </c>
      <c r="AE31" s="137">
        <f t="shared" si="16"/>
        <v>204116814.35611489</v>
      </c>
      <c r="AF31" s="137">
        <f t="shared" si="16"/>
        <v>204116814.35611489</v>
      </c>
      <c r="AG31" s="137">
        <f t="shared" si="16"/>
        <v>204116814.35611489</v>
      </c>
      <c r="AH31" s="137">
        <f t="shared" si="16"/>
        <v>204116814.35611489</v>
      </c>
      <c r="AI31" s="137">
        <f t="shared" si="16"/>
        <v>204116814.35611489</v>
      </c>
      <c r="AJ31" s="137">
        <f t="shared" si="16"/>
        <v>204116814.35611489</v>
      </c>
      <c r="AK31" s="137">
        <f t="shared" si="16"/>
        <v>204116814.35611489</v>
      </c>
      <c r="AL31" s="137">
        <f t="shared" si="16"/>
        <v>204116814.35611489</v>
      </c>
      <c r="AM31" s="137">
        <f t="shared" si="16"/>
        <v>204116814.35611489</v>
      </c>
      <c r="AN31" s="137">
        <f t="shared" si="16"/>
        <v>204116814.35611489</v>
      </c>
      <c r="AO31" s="137">
        <f t="shared" si="16"/>
        <v>204116814.35611489</v>
      </c>
      <c r="AP31" s="137">
        <f t="shared" si="16"/>
        <v>204116814.35611489</v>
      </c>
      <c r="AQ31" s="137">
        <f t="shared" si="16"/>
        <v>204116814.35611489</v>
      </c>
      <c r="AR31" s="137">
        <f t="shared" si="16"/>
        <v>204116814.35611489</v>
      </c>
      <c r="AS31" s="137">
        <f t="shared" si="16"/>
        <v>204116814.35611489</v>
      </c>
      <c r="AT31" s="137">
        <f t="shared" si="16"/>
        <v>204116814.35611489</v>
      </c>
      <c r="AU31" s="137">
        <f t="shared" si="16"/>
        <v>204116814.35611489</v>
      </c>
      <c r="AV31" s="137">
        <f t="shared" si="16"/>
        <v>204116814.35611489</v>
      </c>
      <c r="AW31" s="137">
        <f t="shared" si="16"/>
        <v>204116814.35611489</v>
      </c>
      <c r="AX31" s="137">
        <f t="shared" si="16"/>
        <v>204116814.35611489</v>
      </c>
      <c r="AY31" s="137">
        <f t="shared" si="16"/>
        <v>204116814.35611489</v>
      </c>
    </row>
    <row r="32" spans="1:53" ht="15.75" thickBot="1" x14ac:dyDescent="0.3">
      <c r="A32" s="249"/>
      <c r="B32" s="129"/>
      <c r="C32" s="167"/>
      <c r="D32" s="129"/>
      <c r="E32" s="131"/>
      <c r="F32" s="129"/>
      <c r="G32" s="129"/>
      <c r="H32" s="131"/>
      <c r="I32" s="129"/>
      <c r="J32" s="129"/>
      <c r="K32" s="131"/>
      <c r="L32" s="129"/>
      <c r="M32" s="129"/>
      <c r="N32" s="308" t="s">
        <v>196</v>
      </c>
      <c r="O32" s="307">
        <f>SUM(C5:N15)+C17</f>
        <v>204116814.35611492</v>
      </c>
      <c r="P32" s="129"/>
      <c r="Q32" s="346" t="s">
        <v>217</v>
      </c>
      <c r="R32" s="129"/>
      <c r="S32" s="129"/>
      <c r="T32" s="131"/>
      <c r="U32" s="129"/>
      <c r="V32" s="129"/>
      <c r="W32" s="131"/>
      <c r="X32" s="129"/>
      <c r="Y32" s="129"/>
      <c r="Z32" s="131"/>
      <c r="AA32" s="129"/>
      <c r="AB32" s="129"/>
      <c r="AC32" s="131"/>
      <c r="AD32" s="129"/>
      <c r="AE32" s="129"/>
      <c r="AF32" s="131"/>
      <c r="AG32" s="129"/>
      <c r="AH32" s="129"/>
      <c r="AI32" s="131"/>
      <c r="AJ32" s="129"/>
      <c r="AK32" s="129"/>
      <c r="AL32" s="131"/>
      <c r="AM32" s="129"/>
      <c r="AN32" s="129"/>
      <c r="AO32" s="131"/>
      <c r="AP32" s="129"/>
      <c r="AQ32" s="129"/>
      <c r="AR32" s="131"/>
      <c r="AS32" s="129"/>
      <c r="AT32" s="129"/>
      <c r="AU32" s="131"/>
      <c r="AV32" s="129"/>
      <c r="AW32" s="129"/>
      <c r="AX32" s="131"/>
      <c r="AY32" s="129"/>
    </row>
    <row r="33" spans="1:51" ht="31.9" customHeight="1" thickBot="1" x14ac:dyDescent="0.3">
      <c r="A33" s="130"/>
      <c r="B33" s="130"/>
      <c r="C33" s="383" t="s">
        <v>207</v>
      </c>
      <c r="D33" s="130"/>
      <c r="E33" s="130"/>
      <c r="F33" s="130"/>
      <c r="G33" s="384" t="s">
        <v>240</v>
      </c>
      <c r="H33" s="130"/>
      <c r="I33" s="130"/>
      <c r="J33" s="130"/>
      <c r="K33" s="130"/>
      <c r="L33" s="130"/>
      <c r="M33" s="130"/>
      <c r="N33" s="130"/>
      <c r="O33" s="130"/>
      <c r="P33" s="130"/>
      <c r="Q33" s="570" t="s">
        <v>232</v>
      </c>
      <c r="R33" s="571"/>
      <c r="S33" s="571"/>
      <c r="T33" s="571"/>
      <c r="U33" s="571"/>
      <c r="V33" s="571"/>
      <c r="W33" s="571"/>
      <c r="X33" s="571"/>
      <c r="Y33" s="571"/>
      <c r="Z33" s="571"/>
      <c r="AA33" s="571"/>
      <c r="AB33" s="571"/>
      <c r="AC33" s="571"/>
      <c r="AD33" s="571"/>
      <c r="AE33" s="130"/>
      <c r="AF33" s="130"/>
      <c r="AG33" s="463" t="s">
        <v>287</v>
      </c>
      <c r="AH33" s="130"/>
      <c r="AI33" s="130"/>
      <c r="AJ33" s="130"/>
      <c r="AK33" s="130"/>
      <c r="AL33" s="130"/>
      <c r="AM33" s="130"/>
      <c r="AN33" s="130"/>
      <c r="AO33" s="130"/>
      <c r="AP33" s="130"/>
      <c r="AQ33" s="130"/>
      <c r="AR33" s="130"/>
      <c r="AS33" s="130"/>
      <c r="AT33" s="130"/>
      <c r="AU33" s="130"/>
      <c r="AV33" s="130"/>
      <c r="AW33" s="130"/>
      <c r="AX33" s="130"/>
      <c r="AY33" s="130"/>
    </row>
    <row r="34" spans="1:51" ht="16.5" thickBot="1" x14ac:dyDescent="0.3">
      <c r="A34" s="558" t="s">
        <v>16</v>
      </c>
      <c r="B34" s="155" t="s">
        <v>10</v>
      </c>
      <c r="C34" s="146">
        <f>C$4</f>
        <v>44197</v>
      </c>
      <c r="D34" s="146">
        <f t="shared" ref="D34:AY34" si="17">D$4</f>
        <v>44228</v>
      </c>
      <c r="E34" s="146">
        <f t="shared" si="17"/>
        <v>44256</v>
      </c>
      <c r="F34" s="146">
        <f t="shared" si="17"/>
        <v>44287</v>
      </c>
      <c r="G34" s="146">
        <f t="shared" si="17"/>
        <v>44317</v>
      </c>
      <c r="H34" s="146">
        <f t="shared" si="17"/>
        <v>44348</v>
      </c>
      <c r="I34" s="146">
        <f t="shared" si="17"/>
        <v>44378</v>
      </c>
      <c r="J34" s="146">
        <f t="shared" si="17"/>
        <v>44409</v>
      </c>
      <c r="K34" s="146">
        <f t="shared" si="17"/>
        <v>44440</v>
      </c>
      <c r="L34" s="146">
        <f t="shared" si="17"/>
        <v>44470</v>
      </c>
      <c r="M34" s="146">
        <f t="shared" si="17"/>
        <v>44501</v>
      </c>
      <c r="N34" s="146">
        <f t="shared" si="17"/>
        <v>44531</v>
      </c>
      <c r="O34" s="146">
        <f t="shared" si="17"/>
        <v>44562</v>
      </c>
      <c r="P34" s="146">
        <f t="shared" si="17"/>
        <v>44593</v>
      </c>
      <c r="Q34" s="146">
        <f t="shared" si="17"/>
        <v>44621</v>
      </c>
      <c r="R34" s="146">
        <f t="shared" si="17"/>
        <v>44652</v>
      </c>
      <c r="S34" s="146">
        <f t="shared" si="17"/>
        <v>44682</v>
      </c>
      <c r="T34" s="146">
        <f t="shared" si="17"/>
        <v>44713</v>
      </c>
      <c r="U34" s="146">
        <f t="shared" si="17"/>
        <v>44743</v>
      </c>
      <c r="V34" s="146">
        <f t="shared" si="17"/>
        <v>44774</v>
      </c>
      <c r="W34" s="146">
        <f t="shared" si="17"/>
        <v>44805</v>
      </c>
      <c r="X34" s="146">
        <f t="shared" si="17"/>
        <v>44835</v>
      </c>
      <c r="Y34" s="146">
        <f t="shared" si="17"/>
        <v>44866</v>
      </c>
      <c r="Z34" s="146">
        <f t="shared" si="17"/>
        <v>44896</v>
      </c>
      <c r="AA34" s="146">
        <f t="shared" si="17"/>
        <v>44927</v>
      </c>
      <c r="AB34" s="146">
        <f t="shared" si="17"/>
        <v>44958</v>
      </c>
      <c r="AC34" s="146">
        <f t="shared" si="17"/>
        <v>44986</v>
      </c>
      <c r="AD34" s="146">
        <f t="shared" si="17"/>
        <v>45017</v>
      </c>
      <c r="AE34" s="146">
        <f t="shared" si="17"/>
        <v>45047</v>
      </c>
      <c r="AF34" s="146">
        <f t="shared" si="17"/>
        <v>45078</v>
      </c>
      <c r="AG34" s="146">
        <f t="shared" si="17"/>
        <v>45108</v>
      </c>
      <c r="AH34" s="146">
        <f t="shared" si="17"/>
        <v>45139</v>
      </c>
      <c r="AI34" s="146">
        <f t="shared" si="17"/>
        <v>45170</v>
      </c>
      <c r="AJ34" s="146">
        <f t="shared" si="17"/>
        <v>45200</v>
      </c>
      <c r="AK34" s="146">
        <f t="shared" si="17"/>
        <v>45231</v>
      </c>
      <c r="AL34" s="146">
        <f t="shared" si="17"/>
        <v>45261</v>
      </c>
      <c r="AM34" s="146">
        <f t="shared" si="17"/>
        <v>45292</v>
      </c>
      <c r="AN34" s="146">
        <f t="shared" si="17"/>
        <v>45323</v>
      </c>
      <c r="AO34" s="146">
        <f t="shared" si="17"/>
        <v>45352</v>
      </c>
      <c r="AP34" s="146">
        <f t="shared" si="17"/>
        <v>45383</v>
      </c>
      <c r="AQ34" s="146">
        <f t="shared" si="17"/>
        <v>45413</v>
      </c>
      <c r="AR34" s="146">
        <f t="shared" si="17"/>
        <v>45444</v>
      </c>
      <c r="AS34" s="146">
        <f t="shared" si="17"/>
        <v>45474</v>
      </c>
      <c r="AT34" s="146">
        <f t="shared" si="17"/>
        <v>45505</v>
      </c>
      <c r="AU34" s="146">
        <f t="shared" si="17"/>
        <v>45536</v>
      </c>
      <c r="AV34" s="146">
        <f t="shared" si="17"/>
        <v>45566</v>
      </c>
      <c r="AW34" s="146">
        <f t="shared" si="17"/>
        <v>45597</v>
      </c>
      <c r="AX34" s="146">
        <f t="shared" si="17"/>
        <v>45627</v>
      </c>
      <c r="AY34" s="146">
        <f t="shared" si="17"/>
        <v>45658</v>
      </c>
    </row>
    <row r="35" spans="1:51" ht="15" customHeight="1" x14ac:dyDescent="0.25">
      <c r="A35" s="559"/>
      <c r="B35" s="94" t="str">
        <f t="shared" ref="B35:B46" si="18">B20</f>
        <v>Building Shell</v>
      </c>
      <c r="C35" s="339">
        <v>11016425</v>
      </c>
      <c r="D35" s="332">
        <f>C35</f>
        <v>11016425</v>
      </c>
      <c r="E35" s="332">
        <f t="shared" ref="E35:AY35" si="19">D35</f>
        <v>11016425</v>
      </c>
      <c r="F35" s="332">
        <f t="shared" si="19"/>
        <v>11016425</v>
      </c>
      <c r="G35" s="341">
        <f>'RES kWh ENTRY'!O44</f>
        <v>37963190.57</v>
      </c>
      <c r="H35" s="340">
        <f t="shared" si="19"/>
        <v>37963190.57</v>
      </c>
      <c r="I35" s="340">
        <f t="shared" si="19"/>
        <v>37963190.57</v>
      </c>
      <c r="J35" s="340">
        <f t="shared" si="19"/>
        <v>37963190.57</v>
      </c>
      <c r="K35" s="340">
        <f t="shared" si="19"/>
        <v>37963190.57</v>
      </c>
      <c r="L35" s="340">
        <f t="shared" si="19"/>
        <v>37963190.57</v>
      </c>
      <c r="M35" s="340">
        <f t="shared" si="19"/>
        <v>37963190.57</v>
      </c>
      <c r="N35" s="340">
        <f t="shared" si="19"/>
        <v>37963190.57</v>
      </c>
      <c r="O35" s="340">
        <f t="shared" si="19"/>
        <v>37963190.57</v>
      </c>
      <c r="P35" s="340">
        <f t="shared" si="19"/>
        <v>37963190.57</v>
      </c>
      <c r="Q35" s="390">
        <v>38026711.167269997</v>
      </c>
      <c r="R35" s="332">
        <f t="shared" si="19"/>
        <v>38026711.167269997</v>
      </c>
      <c r="S35" s="332">
        <f t="shared" si="19"/>
        <v>38026711.167269997</v>
      </c>
      <c r="T35" s="332">
        <f t="shared" si="19"/>
        <v>38026711.167269997</v>
      </c>
      <c r="U35" s="332">
        <f t="shared" si="19"/>
        <v>38026711.167269997</v>
      </c>
      <c r="V35" s="332">
        <f t="shared" si="19"/>
        <v>38026711.167269997</v>
      </c>
      <c r="W35" s="332">
        <f t="shared" si="19"/>
        <v>38026711.167269997</v>
      </c>
      <c r="X35" s="332">
        <f t="shared" si="19"/>
        <v>38026711.167269997</v>
      </c>
      <c r="Y35" s="332">
        <f t="shared" si="19"/>
        <v>38026711.167269997</v>
      </c>
      <c r="Z35" s="332">
        <f t="shared" si="19"/>
        <v>38026711.167269997</v>
      </c>
      <c r="AA35" s="332">
        <f t="shared" si="19"/>
        <v>38026711.167269997</v>
      </c>
      <c r="AB35" s="332">
        <f t="shared" si="19"/>
        <v>38026711.167269997</v>
      </c>
      <c r="AC35" s="332">
        <f t="shared" si="19"/>
        <v>38026711.167269997</v>
      </c>
      <c r="AD35" s="332">
        <f t="shared" si="19"/>
        <v>38026711.167269997</v>
      </c>
      <c r="AE35" s="332">
        <f t="shared" si="19"/>
        <v>38026711.167269997</v>
      </c>
      <c r="AF35" s="332">
        <f t="shared" si="19"/>
        <v>38026711.167269997</v>
      </c>
      <c r="AG35" s="340">
        <v>38542274.296489157</v>
      </c>
      <c r="AH35" s="332">
        <f t="shared" si="19"/>
        <v>38542274.296489157</v>
      </c>
      <c r="AI35" s="332">
        <f t="shared" si="19"/>
        <v>38542274.296489157</v>
      </c>
      <c r="AJ35" s="332">
        <f t="shared" si="19"/>
        <v>38542274.296489157</v>
      </c>
      <c r="AK35" s="332">
        <f t="shared" si="19"/>
        <v>38542274.296489157</v>
      </c>
      <c r="AL35" s="332">
        <f t="shared" si="19"/>
        <v>38542274.296489157</v>
      </c>
      <c r="AM35" s="332">
        <f t="shared" si="19"/>
        <v>38542274.296489157</v>
      </c>
      <c r="AN35" s="332">
        <f t="shared" si="19"/>
        <v>38542274.296489157</v>
      </c>
      <c r="AO35" s="332">
        <f t="shared" si="19"/>
        <v>38542274.296489157</v>
      </c>
      <c r="AP35" s="332">
        <f t="shared" si="19"/>
        <v>38542274.296489157</v>
      </c>
      <c r="AQ35" s="332">
        <f t="shared" si="19"/>
        <v>38542274.296489157</v>
      </c>
      <c r="AR35" s="332">
        <f t="shared" si="19"/>
        <v>38542274.296489157</v>
      </c>
      <c r="AS35" s="332">
        <f t="shared" si="19"/>
        <v>38542274.296489157</v>
      </c>
      <c r="AT35" s="332">
        <f t="shared" si="19"/>
        <v>38542274.296489157</v>
      </c>
      <c r="AU35" s="332">
        <f t="shared" si="19"/>
        <v>38542274.296489157</v>
      </c>
      <c r="AV35" s="332">
        <f t="shared" si="19"/>
        <v>38542274.296489157</v>
      </c>
      <c r="AW35" s="332">
        <f t="shared" si="19"/>
        <v>38542274.296489157</v>
      </c>
      <c r="AX35" s="332">
        <f t="shared" si="19"/>
        <v>38542274.296489157</v>
      </c>
      <c r="AY35" s="332">
        <f t="shared" si="19"/>
        <v>38542274.296489157</v>
      </c>
    </row>
    <row r="36" spans="1:51" x14ac:dyDescent="0.25">
      <c r="A36" s="559"/>
      <c r="B36" s="156" t="str">
        <f t="shared" si="18"/>
        <v>Cooling</v>
      </c>
      <c r="C36" s="3">
        <v>0</v>
      </c>
      <c r="D36" s="3">
        <v>0</v>
      </c>
      <c r="E36" s="3">
        <v>0</v>
      </c>
      <c r="F36" s="273">
        <v>0</v>
      </c>
      <c r="G36" s="3">
        <f t="shared" ref="G36:N36" si="20">F36</f>
        <v>0</v>
      </c>
      <c r="H36" s="3">
        <f t="shared" si="20"/>
        <v>0</v>
      </c>
      <c r="I36" s="3">
        <f t="shared" si="20"/>
        <v>0</v>
      </c>
      <c r="J36" s="3">
        <f t="shared" si="20"/>
        <v>0</v>
      </c>
      <c r="K36" s="3">
        <f t="shared" si="20"/>
        <v>0</v>
      </c>
      <c r="L36" s="3">
        <f t="shared" si="20"/>
        <v>0</v>
      </c>
      <c r="M36" s="3">
        <f t="shared" si="20"/>
        <v>0</v>
      </c>
      <c r="N36" s="3">
        <f t="shared" si="20"/>
        <v>0</v>
      </c>
      <c r="O36" s="3">
        <f t="shared" ref="O36:AY36" si="21">N36</f>
        <v>0</v>
      </c>
      <c r="P36" s="3">
        <f t="shared" si="21"/>
        <v>0</v>
      </c>
      <c r="Q36" s="347">
        <v>8468677.1600000001</v>
      </c>
      <c r="R36" s="3">
        <f t="shared" si="21"/>
        <v>8468677.1600000001</v>
      </c>
      <c r="S36" s="3">
        <f t="shared" si="21"/>
        <v>8468677.1600000001</v>
      </c>
      <c r="T36" s="3">
        <f t="shared" si="21"/>
        <v>8468677.1600000001</v>
      </c>
      <c r="U36" s="3">
        <f t="shared" si="21"/>
        <v>8468677.1600000001</v>
      </c>
      <c r="V36" s="3">
        <f t="shared" si="21"/>
        <v>8468677.1600000001</v>
      </c>
      <c r="W36" s="3">
        <f t="shared" si="21"/>
        <v>8468677.1600000001</v>
      </c>
      <c r="X36" s="3">
        <f t="shared" si="21"/>
        <v>8468677.1600000001</v>
      </c>
      <c r="Y36" s="3">
        <f t="shared" si="21"/>
        <v>8468677.1600000001</v>
      </c>
      <c r="Z36" s="3">
        <f t="shared" si="21"/>
        <v>8468677.1600000001</v>
      </c>
      <c r="AA36" s="3">
        <f t="shared" si="21"/>
        <v>8468677.1600000001</v>
      </c>
      <c r="AB36" s="3">
        <f t="shared" si="21"/>
        <v>8468677.1600000001</v>
      </c>
      <c r="AC36" s="3">
        <f t="shared" si="21"/>
        <v>8468677.1600000001</v>
      </c>
      <c r="AD36" s="3">
        <f t="shared" si="21"/>
        <v>8468677.1600000001</v>
      </c>
      <c r="AE36" s="3">
        <f t="shared" si="21"/>
        <v>8468677.1600000001</v>
      </c>
      <c r="AF36" s="3">
        <f t="shared" si="21"/>
        <v>8468677.1600000001</v>
      </c>
      <c r="AG36" s="462">
        <v>37486482.118579246</v>
      </c>
      <c r="AH36" s="3">
        <f t="shared" si="21"/>
        <v>37486482.118579246</v>
      </c>
      <c r="AI36" s="3">
        <f t="shared" si="21"/>
        <v>37486482.118579246</v>
      </c>
      <c r="AJ36" s="3">
        <f t="shared" si="21"/>
        <v>37486482.118579246</v>
      </c>
      <c r="AK36" s="3">
        <f t="shared" si="21"/>
        <v>37486482.118579246</v>
      </c>
      <c r="AL36" s="3">
        <f t="shared" si="21"/>
        <v>37486482.118579246</v>
      </c>
      <c r="AM36" s="3">
        <f t="shared" si="21"/>
        <v>37486482.118579246</v>
      </c>
      <c r="AN36" s="3">
        <f t="shared" si="21"/>
        <v>37486482.118579246</v>
      </c>
      <c r="AO36" s="3">
        <f t="shared" si="21"/>
        <v>37486482.118579246</v>
      </c>
      <c r="AP36" s="3">
        <f t="shared" si="21"/>
        <v>37486482.118579246</v>
      </c>
      <c r="AQ36" s="3">
        <f t="shared" si="21"/>
        <v>37486482.118579246</v>
      </c>
      <c r="AR36" s="3">
        <f t="shared" si="21"/>
        <v>37486482.118579246</v>
      </c>
      <c r="AS36" s="3">
        <f t="shared" si="21"/>
        <v>37486482.118579246</v>
      </c>
      <c r="AT36" s="3">
        <f t="shared" si="21"/>
        <v>37486482.118579246</v>
      </c>
      <c r="AU36" s="3">
        <f t="shared" si="21"/>
        <v>37486482.118579246</v>
      </c>
      <c r="AV36" s="3">
        <f t="shared" si="21"/>
        <v>37486482.118579246</v>
      </c>
      <c r="AW36" s="3">
        <f t="shared" si="21"/>
        <v>37486482.118579246</v>
      </c>
      <c r="AX36" s="3">
        <f t="shared" si="21"/>
        <v>37486482.118579246</v>
      </c>
      <c r="AY36" s="3">
        <f t="shared" si="21"/>
        <v>37486482.118579246</v>
      </c>
    </row>
    <row r="37" spans="1:51" x14ac:dyDescent="0.25">
      <c r="A37" s="559"/>
      <c r="B37" s="94" t="str">
        <f t="shared" si="18"/>
        <v>Freezer</v>
      </c>
      <c r="C37" s="3">
        <v>0</v>
      </c>
      <c r="D37" s="3">
        <v>0</v>
      </c>
      <c r="E37" s="3">
        <v>0</v>
      </c>
      <c r="F37" s="273">
        <v>0</v>
      </c>
      <c r="G37" s="3">
        <f t="shared" ref="G37:AY37" si="22">F37</f>
        <v>0</v>
      </c>
      <c r="H37" s="3">
        <f t="shared" si="22"/>
        <v>0</v>
      </c>
      <c r="I37" s="3">
        <f t="shared" si="22"/>
        <v>0</v>
      </c>
      <c r="J37" s="3">
        <f t="shared" si="22"/>
        <v>0</v>
      </c>
      <c r="K37" s="3">
        <f t="shared" si="22"/>
        <v>0</v>
      </c>
      <c r="L37" s="3">
        <f t="shared" si="22"/>
        <v>0</v>
      </c>
      <c r="M37" s="3">
        <f t="shared" si="22"/>
        <v>0</v>
      </c>
      <c r="N37" s="3">
        <f t="shared" si="22"/>
        <v>0</v>
      </c>
      <c r="O37" s="3">
        <f t="shared" si="22"/>
        <v>0</v>
      </c>
      <c r="P37" s="3">
        <f t="shared" si="22"/>
        <v>0</v>
      </c>
      <c r="Q37" s="347">
        <v>44594.92</v>
      </c>
      <c r="R37" s="3">
        <f t="shared" si="22"/>
        <v>44594.92</v>
      </c>
      <c r="S37" s="3">
        <f t="shared" si="22"/>
        <v>44594.92</v>
      </c>
      <c r="T37" s="3">
        <f t="shared" si="22"/>
        <v>44594.92</v>
      </c>
      <c r="U37" s="3">
        <f t="shared" si="22"/>
        <v>44594.92</v>
      </c>
      <c r="V37" s="3">
        <f t="shared" si="22"/>
        <v>44594.92</v>
      </c>
      <c r="W37" s="3">
        <f t="shared" si="22"/>
        <v>44594.92</v>
      </c>
      <c r="X37" s="3">
        <f t="shared" si="22"/>
        <v>44594.92</v>
      </c>
      <c r="Y37" s="3">
        <f t="shared" si="22"/>
        <v>44594.92</v>
      </c>
      <c r="Z37" s="3">
        <f t="shared" si="22"/>
        <v>44594.92</v>
      </c>
      <c r="AA37" s="3">
        <f t="shared" si="22"/>
        <v>44594.92</v>
      </c>
      <c r="AB37" s="3">
        <f t="shared" si="22"/>
        <v>44594.92</v>
      </c>
      <c r="AC37" s="3">
        <f t="shared" si="22"/>
        <v>44594.92</v>
      </c>
      <c r="AD37" s="3">
        <f t="shared" si="22"/>
        <v>44594.92</v>
      </c>
      <c r="AE37" s="3">
        <f t="shared" si="22"/>
        <v>44594.92</v>
      </c>
      <c r="AF37" s="3">
        <f t="shared" si="22"/>
        <v>44594.92</v>
      </c>
      <c r="AG37" s="462">
        <v>187232.7685546875</v>
      </c>
      <c r="AH37" s="3">
        <f t="shared" si="22"/>
        <v>187232.7685546875</v>
      </c>
      <c r="AI37" s="3">
        <f t="shared" si="22"/>
        <v>187232.7685546875</v>
      </c>
      <c r="AJ37" s="3">
        <f t="shared" si="22"/>
        <v>187232.7685546875</v>
      </c>
      <c r="AK37" s="3">
        <f t="shared" si="22"/>
        <v>187232.7685546875</v>
      </c>
      <c r="AL37" s="3">
        <f t="shared" si="22"/>
        <v>187232.7685546875</v>
      </c>
      <c r="AM37" s="3">
        <f t="shared" si="22"/>
        <v>187232.7685546875</v>
      </c>
      <c r="AN37" s="3">
        <f t="shared" si="22"/>
        <v>187232.7685546875</v>
      </c>
      <c r="AO37" s="3">
        <f t="shared" si="22"/>
        <v>187232.7685546875</v>
      </c>
      <c r="AP37" s="3">
        <f t="shared" si="22"/>
        <v>187232.7685546875</v>
      </c>
      <c r="AQ37" s="3">
        <f t="shared" si="22"/>
        <v>187232.7685546875</v>
      </c>
      <c r="AR37" s="3">
        <f t="shared" si="22"/>
        <v>187232.7685546875</v>
      </c>
      <c r="AS37" s="3">
        <f t="shared" si="22"/>
        <v>187232.7685546875</v>
      </c>
      <c r="AT37" s="3">
        <f t="shared" si="22"/>
        <v>187232.7685546875</v>
      </c>
      <c r="AU37" s="3">
        <f t="shared" si="22"/>
        <v>187232.7685546875</v>
      </c>
      <c r="AV37" s="3">
        <f t="shared" si="22"/>
        <v>187232.7685546875</v>
      </c>
      <c r="AW37" s="3">
        <f t="shared" si="22"/>
        <v>187232.7685546875</v>
      </c>
      <c r="AX37" s="3">
        <f t="shared" si="22"/>
        <v>187232.7685546875</v>
      </c>
      <c r="AY37" s="3">
        <f t="shared" si="22"/>
        <v>187232.7685546875</v>
      </c>
    </row>
    <row r="38" spans="1:51" x14ac:dyDescent="0.25">
      <c r="A38" s="559"/>
      <c r="B38" s="94" t="str">
        <f t="shared" si="18"/>
        <v>Heating</v>
      </c>
      <c r="C38" s="3">
        <v>0</v>
      </c>
      <c r="D38" s="3">
        <v>0</v>
      </c>
      <c r="E38" s="3">
        <v>0</v>
      </c>
      <c r="F38" s="273">
        <v>0</v>
      </c>
      <c r="G38" s="3">
        <f t="shared" ref="G38:AY38" si="23">F38</f>
        <v>0</v>
      </c>
      <c r="H38" s="3">
        <f t="shared" si="23"/>
        <v>0</v>
      </c>
      <c r="I38" s="3">
        <f t="shared" si="23"/>
        <v>0</v>
      </c>
      <c r="J38" s="3">
        <f t="shared" si="23"/>
        <v>0</v>
      </c>
      <c r="K38" s="3">
        <f t="shared" si="23"/>
        <v>0</v>
      </c>
      <c r="L38" s="3">
        <f t="shared" si="23"/>
        <v>0</v>
      </c>
      <c r="M38" s="3">
        <f t="shared" si="23"/>
        <v>0</v>
      </c>
      <c r="N38" s="3">
        <f t="shared" si="23"/>
        <v>0</v>
      </c>
      <c r="O38" s="3">
        <f t="shared" si="23"/>
        <v>0</v>
      </c>
      <c r="P38" s="3">
        <f t="shared" si="23"/>
        <v>0</v>
      </c>
      <c r="Q38" s="347">
        <v>3986464.98</v>
      </c>
      <c r="R38" s="3">
        <f t="shared" si="23"/>
        <v>3986464.98</v>
      </c>
      <c r="S38" s="3">
        <f t="shared" si="23"/>
        <v>3986464.98</v>
      </c>
      <c r="T38" s="3">
        <f t="shared" si="23"/>
        <v>3986464.98</v>
      </c>
      <c r="U38" s="3">
        <f t="shared" si="23"/>
        <v>3986464.98</v>
      </c>
      <c r="V38" s="3">
        <f t="shared" si="23"/>
        <v>3986464.98</v>
      </c>
      <c r="W38" s="3">
        <f t="shared" si="23"/>
        <v>3986464.98</v>
      </c>
      <c r="X38" s="3">
        <f t="shared" si="23"/>
        <v>3986464.98</v>
      </c>
      <c r="Y38" s="3">
        <f t="shared" si="23"/>
        <v>3986464.98</v>
      </c>
      <c r="Z38" s="3">
        <f t="shared" si="23"/>
        <v>3986464.98</v>
      </c>
      <c r="AA38" s="3">
        <f t="shared" si="23"/>
        <v>3986464.98</v>
      </c>
      <c r="AB38" s="3">
        <f t="shared" si="23"/>
        <v>3986464.98</v>
      </c>
      <c r="AC38" s="3">
        <f t="shared" si="23"/>
        <v>3986464.98</v>
      </c>
      <c r="AD38" s="3">
        <f t="shared" si="23"/>
        <v>3986464.98</v>
      </c>
      <c r="AE38" s="3">
        <f t="shared" si="23"/>
        <v>3986464.98</v>
      </c>
      <c r="AF38" s="3">
        <f t="shared" si="23"/>
        <v>3986464.98</v>
      </c>
      <c r="AG38" s="462">
        <v>17633237.34810875</v>
      </c>
      <c r="AH38" s="3">
        <f t="shared" si="23"/>
        <v>17633237.34810875</v>
      </c>
      <c r="AI38" s="3">
        <f t="shared" si="23"/>
        <v>17633237.34810875</v>
      </c>
      <c r="AJ38" s="3">
        <f t="shared" si="23"/>
        <v>17633237.34810875</v>
      </c>
      <c r="AK38" s="3">
        <f t="shared" si="23"/>
        <v>17633237.34810875</v>
      </c>
      <c r="AL38" s="3">
        <f t="shared" si="23"/>
        <v>17633237.34810875</v>
      </c>
      <c r="AM38" s="3">
        <f t="shared" si="23"/>
        <v>17633237.34810875</v>
      </c>
      <c r="AN38" s="3">
        <f t="shared" si="23"/>
        <v>17633237.34810875</v>
      </c>
      <c r="AO38" s="3">
        <f t="shared" si="23"/>
        <v>17633237.34810875</v>
      </c>
      <c r="AP38" s="3">
        <f t="shared" si="23"/>
        <v>17633237.34810875</v>
      </c>
      <c r="AQ38" s="3">
        <f t="shared" si="23"/>
        <v>17633237.34810875</v>
      </c>
      <c r="AR38" s="3">
        <f t="shared" si="23"/>
        <v>17633237.34810875</v>
      </c>
      <c r="AS38" s="3">
        <f t="shared" si="23"/>
        <v>17633237.34810875</v>
      </c>
      <c r="AT38" s="3">
        <f t="shared" si="23"/>
        <v>17633237.34810875</v>
      </c>
      <c r="AU38" s="3">
        <f t="shared" si="23"/>
        <v>17633237.34810875</v>
      </c>
      <c r="AV38" s="3">
        <f t="shared" si="23"/>
        <v>17633237.34810875</v>
      </c>
      <c r="AW38" s="3">
        <f t="shared" si="23"/>
        <v>17633237.34810875</v>
      </c>
      <c r="AX38" s="3">
        <f t="shared" si="23"/>
        <v>17633237.34810875</v>
      </c>
      <c r="AY38" s="3">
        <f t="shared" si="23"/>
        <v>17633237.34810875</v>
      </c>
    </row>
    <row r="39" spans="1:51" x14ac:dyDescent="0.25">
      <c r="A39" s="559"/>
      <c r="B39" s="156" t="str">
        <f t="shared" si="18"/>
        <v>HVAC</v>
      </c>
      <c r="C39" s="3">
        <v>0</v>
      </c>
      <c r="D39" s="3">
        <v>0</v>
      </c>
      <c r="E39" s="3">
        <v>0</v>
      </c>
      <c r="F39" s="273">
        <v>0</v>
      </c>
      <c r="G39" s="3">
        <f t="shared" ref="G39:AY39" si="24">F39</f>
        <v>0</v>
      </c>
      <c r="H39" s="3">
        <f t="shared" si="24"/>
        <v>0</v>
      </c>
      <c r="I39" s="3">
        <f t="shared" si="24"/>
        <v>0</v>
      </c>
      <c r="J39" s="3">
        <f t="shared" si="24"/>
        <v>0</v>
      </c>
      <c r="K39" s="3">
        <f t="shared" si="24"/>
        <v>0</v>
      </c>
      <c r="L39" s="3">
        <f t="shared" si="24"/>
        <v>0</v>
      </c>
      <c r="M39" s="3">
        <f t="shared" si="24"/>
        <v>0</v>
      </c>
      <c r="N39" s="3">
        <f t="shared" si="24"/>
        <v>0</v>
      </c>
      <c r="O39" s="3">
        <f t="shared" si="24"/>
        <v>0</v>
      </c>
      <c r="P39" s="3">
        <f t="shared" si="24"/>
        <v>0</v>
      </c>
      <c r="Q39" s="347">
        <v>457864.2</v>
      </c>
      <c r="R39" s="3">
        <f t="shared" si="24"/>
        <v>457864.2</v>
      </c>
      <c r="S39" s="3">
        <f t="shared" si="24"/>
        <v>457864.2</v>
      </c>
      <c r="T39" s="3">
        <f t="shared" si="24"/>
        <v>457864.2</v>
      </c>
      <c r="U39" s="3">
        <f t="shared" si="24"/>
        <v>457864.2</v>
      </c>
      <c r="V39" s="3">
        <f t="shared" si="24"/>
        <v>457864.2</v>
      </c>
      <c r="W39" s="3">
        <f t="shared" si="24"/>
        <v>457864.2</v>
      </c>
      <c r="X39" s="3">
        <f t="shared" si="24"/>
        <v>457864.2</v>
      </c>
      <c r="Y39" s="3">
        <f t="shared" si="24"/>
        <v>457864.2</v>
      </c>
      <c r="Z39" s="3">
        <f t="shared" si="24"/>
        <v>457864.2</v>
      </c>
      <c r="AA39" s="3">
        <f t="shared" si="24"/>
        <v>457864.2</v>
      </c>
      <c r="AB39" s="3">
        <f t="shared" si="24"/>
        <v>457864.2</v>
      </c>
      <c r="AC39" s="3">
        <f t="shared" si="24"/>
        <v>457864.2</v>
      </c>
      <c r="AD39" s="3">
        <f t="shared" si="24"/>
        <v>457864.2</v>
      </c>
      <c r="AE39" s="3">
        <f t="shared" si="24"/>
        <v>457864.2</v>
      </c>
      <c r="AF39" s="3">
        <f t="shared" si="24"/>
        <v>457864.2</v>
      </c>
      <c r="AG39" s="462">
        <v>1961942.1281254238</v>
      </c>
      <c r="AH39" s="3">
        <f t="shared" si="24"/>
        <v>1961942.1281254238</v>
      </c>
      <c r="AI39" s="3">
        <f t="shared" si="24"/>
        <v>1961942.1281254238</v>
      </c>
      <c r="AJ39" s="3">
        <f t="shared" si="24"/>
        <v>1961942.1281254238</v>
      </c>
      <c r="AK39" s="3">
        <f t="shared" si="24"/>
        <v>1961942.1281254238</v>
      </c>
      <c r="AL39" s="3">
        <f t="shared" si="24"/>
        <v>1961942.1281254238</v>
      </c>
      <c r="AM39" s="3">
        <f t="shared" si="24"/>
        <v>1961942.1281254238</v>
      </c>
      <c r="AN39" s="3">
        <f t="shared" si="24"/>
        <v>1961942.1281254238</v>
      </c>
      <c r="AO39" s="3">
        <f t="shared" si="24"/>
        <v>1961942.1281254238</v>
      </c>
      <c r="AP39" s="3">
        <f t="shared" si="24"/>
        <v>1961942.1281254238</v>
      </c>
      <c r="AQ39" s="3">
        <f t="shared" si="24"/>
        <v>1961942.1281254238</v>
      </c>
      <c r="AR39" s="3">
        <f t="shared" si="24"/>
        <v>1961942.1281254238</v>
      </c>
      <c r="AS39" s="3">
        <f t="shared" si="24"/>
        <v>1961942.1281254238</v>
      </c>
      <c r="AT39" s="3">
        <f t="shared" si="24"/>
        <v>1961942.1281254238</v>
      </c>
      <c r="AU39" s="3">
        <f t="shared" si="24"/>
        <v>1961942.1281254238</v>
      </c>
      <c r="AV39" s="3">
        <f t="shared" si="24"/>
        <v>1961942.1281254238</v>
      </c>
      <c r="AW39" s="3">
        <f t="shared" si="24"/>
        <v>1961942.1281254238</v>
      </c>
      <c r="AX39" s="3">
        <f t="shared" si="24"/>
        <v>1961942.1281254238</v>
      </c>
      <c r="AY39" s="3">
        <f t="shared" si="24"/>
        <v>1961942.1281254238</v>
      </c>
    </row>
    <row r="40" spans="1:51" x14ac:dyDescent="0.25">
      <c r="A40" s="559"/>
      <c r="B40" s="94" t="str">
        <f t="shared" si="18"/>
        <v>Lighting</v>
      </c>
      <c r="C40" s="3">
        <v>0</v>
      </c>
      <c r="D40" s="3">
        <v>0</v>
      </c>
      <c r="E40" s="3">
        <v>0</v>
      </c>
      <c r="F40" s="273">
        <v>0</v>
      </c>
      <c r="G40" s="3">
        <f t="shared" ref="G40:AY40" si="25">F40</f>
        <v>0</v>
      </c>
      <c r="H40" s="3">
        <f t="shared" si="25"/>
        <v>0</v>
      </c>
      <c r="I40" s="3">
        <f t="shared" si="25"/>
        <v>0</v>
      </c>
      <c r="J40" s="3">
        <f t="shared" si="25"/>
        <v>0</v>
      </c>
      <c r="K40" s="3">
        <f t="shared" si="25"/>
        <v>0</v>
      </c>
      <c r="L40" s="3">
        <f t="shared" si="25"/>
        <v>0</v>
      </c>
      <c r="M40" s="3">
        <f t="shared" si="25"/>
        <v>0</v>
      </c>
      <c r="N40" s="3">
        <f t="shared" si="25"/>
        <v>0</v>
      </c>
      <c r="O40" s="3">
        <f t="shared" si="25"/>
        <v>0</v>
      </c>
      <c r="P40" s="3">
        <f t="shared" si="25"/>
        <v>0</v>
      </c>
      <c r="Q40" s="347">
        <v>24189439.030000001</v>
      </c>
      <c r="R40" s="3">
        <f t="shared" si="25"/>
        <v>24189439.030000001</v>
      </c>
      <c r="S40" s="3">
        <f t="shared" si="25"/>
        <v>24189439.030000001</v>
      </c>
      <c r="T40" s="3">
        <f t="shared" si="25"/>
        <v>24189439.030000001</v>
      </c>
      <c r="U40" s="3">
        <f t="shared" si="25"/>
        <v>24189439.030000001</v>
      </c>
      <c r="V40" s="3">
        <f t="shared" si="25"/>
        <v>24189439.030000001</v>
      </c>
      <c r="W40" s="3">
        <f t="shared" si="25"/>
        <v>24189439.030000001</v>
      </c>
      <c r="X40" s="3">
        <f t="shared" si="25"/>
        <v>24189439.030000001</v>
      </c>
      <c r="Y40" s="3">
        <f t="shared" si="25"/>
        <v>24189439.030000001</v>
      </c>
      <c r="Z40" s="3">
        <f t="shared" si="25"/>
        <v>24189439.030000001</v>
      </c>
      <c r="AA40" s="3">
        <f t="shared" si="25"/>
        <v>24189439.030000001</v>
      </c>
      <c r="AB40" s="3">
        <f t="shared" si="25"/>
        <v>24189439.030000001</v>
      </c>
      <c r="AC40" s="3">
        <f t="shared" si="25"/>
        <v>24189439.030000001</v>
      </c>
      <c r="AD40" s="3">
        <f t="shared" si="25"/>
        <v>24189439.030000001</v>
      </c>
      <c r="AE40" s="3">
        <f t="shared" si="25"/>
        <v>24189439.030000001</v>
      </c>
      <c r="AF40" s="3">
        <f t="shared" si="25"/>
        <v>24189439.030000001</v>
      </c>
      <c r="AG40" s="462">
        <v>102276618.64831075</v>
      </c>
      <c r="AH40" s="3">
        <f t="shared" si="25"/>
        <v>102276618.64831075</v>
      </c>
      <c r="AI40" s="3">
        <f t="shared" si="25"/>
        <v>102276618.64831075</v>
      </c>
      <c r="AJ40" s="3">
        <f t="shared" si="25"/>
        <v>102276618.64831075</v>
      </c>
      <c r="AK40" s="3">
        <f t="shared" si="25"/>
        <v>102276618.64831075</v>
      </c>
      <c r="AL40" s="3">
        <f t="shared" si="25"/>
        <v>102276618.64831075</v>
      </c>
      <c r="AM40" s="3">
        <f t="shared" si="25"/>
        <v>102276618.64831075</v>
      </c>
      <c r="AN40" s="3">
        <f t="shared" si="25"/>
        <v>102276618.64831075</v>
      </c>
      <c r="AO40" s="3">
        <f t="shared" si="25"/>
        <v>102276618.64831075</v>
      </c>
      <c r="AP40" s="3">
        <f t="shared" si="25"/>
        <v>102276618.64831075</v>
      </c>
      <c r="AQ40" s="3">
        <f t="shared" si="25"/>
        <v>102276618.64831075</v>
      </c>
      <c r="AR40" s="3">
        <f t="shared" si="25"/>
        <v>102276618.64831075</v>
      </c>
      <c r="AS40" s="3">
        <f t="shared" si="25"/>
        <v>102276618.64831075</v>
      </c>
      <c r="AT40" s="3">
        <f t="shared" si="25"/>
        <v>102276618.64831075</v>
      </c>
      <c r="AU40" s="3">
        <f t="shared" si="25"/>
        <v>102276618.64831075</v>
      </c>
      <c r="AV40" s="3">
        <f t="shared" si="25"/>
        <v>102276618.64831075</v>
      </c>
      <c r="AW40" s="3">
        <f t="shared" si="25"/>
        <v>102276618.64831075</v>
      </c>
      <c r="AX40" s="3">
        <f t="shared" si="25"/>
        <v>102276618.64831075</v>
      </c>
      <c r="AY40" s="3">
        <f t="shared" si="25"/>
        <v>102276618.64831075</v>
      </c>
    </row>
    <row r="41" spans="1:51" x14ac:dyDescent="0.25">
      <c r="A41" s="559"/>
      <c r="B41" s="94" t="str">
        <f t="shared" si="18"/>
        <v>Miscellaneous</v>
      </c>
      <c r="C41" s="3">
        <v>0</v>
      </c>
      <c r="D41" s="3">
        <v>0</v>
      </c>
      <c r="E41" s="3">
        <v>0</v>
      </c>
      <c r="F41" s="273">
        <v>0</v>
      </c>
      <c r="G41" s="3">
        <f t="shared" ref="G41:AY41" si="26">F41</f>
        <v>0</v>
      </c>
      <c r="H41" s="3">
        <f t="shared" si="26"/>
        <v>0</v>
      </c>
      <c r="I41" s="3">
        <f t="shared" si="26"/>
        <v>0</v>
      </c>
      <c r="J41" s="3">
        <f t="shared" si="26"/>
        <v>0</v>
      </c>
      <c r="K41" s="3">
        <f t="shared" si="26"/>
        <v>0</v>
      </c>
      <c r="L41" s="3">
        <f t="shared" si="26"/>
        <v>0</v>
      </c>
      <c r="M41" s="3">
        <f t="shared" si="26"/>
        <v>0</v>
      </c>
      <c r="N41" s="3">
        <f t="shared" si="26"/>
        <v>0</v>
      </c>
      <c r="O41" s="3">
        <f t="shared" si="26"/>
        <v>0</v>
      </c>
      <c r="P41" s="3">
        <f t="shared" si="26"/>
        <v>0</v>
      </c>
      <c r="Q41" s="347">
        <v>44463.600000000006</v>
      </c>
      <c r="R41" s="3">
        <f t="shared" si="26"/>
        <v>44463.600000000006</v>
      </c>
      <c r="S41" s="3">
        <f t="shared" si="26"/>
        <v>44463.600000000006</v>
      </c>
      <c r="T41" s="3">
        <f t="shared" si="26"/>
        <v>44463.600000000006</v>
      </c>
      <c r="U41" s="3">
        <f t="shared" si="26"/>
        <v>44463.600000000006</v>
      </c>
      <c r="V41" s="3">
        <f t="shared" si="26"/>
        <v>44463.600000000006</v>
      </c>
      <c r="W41" s="3">
        <f t="shared" si="26"/>
        <v>44463.600000000006</v>
      </c>
      <c r="X41" s="3">
        <f t="shared" si="26"/>
        <v>44463.600000000006</v>
      </c>
      <c r="Y41" s="3">
        <f t="shared" si="26"/>
        <v>44463.600000000006</v>
      </c>
      <c r="Z41" s="3">
        <f t="shared" si="26"/>
        <v>44463.600000000006</v>
      </c>
      <c r="AA41" s="3">
        <f t="shared" si="26"/>
        <v>44463.600000000006</v>
      </c>
      <c r="AB41" s="3">
        <f t="shared" si="26"/>
        <v>44463.600000000006</v>
      </c>
      <c r="AC41" s="3">
        <f t="shared" si="26"/>
        <v>44463.600000000006</v>
      </c>
      <c r="AD41" s="3">
        <f t="shared" si="26"/>
        <v>44463.600000000006</v>
      </c>
      <c r="AE41" s="3">
        <f t="shared" si="26"/>
        <v>44463.600000000006</v>
      </c>
      <c r="AF41" s="3">
        <f t="shared" si="26"/>
        <v>44463.600000000006</v>
      </c>
      <c r="AG41" s="462">
        <v>179713.10999442413</v>
      </c>
      <c r="AH41" s="3">
        <f t="shared" si="26"/>
        <v>179713.10999442413</v>
      </c>
      <c r="AI41" s="3">
        <f t="shared" si="26"/>
        <v>179713.10999442413</v>
      </c>
      <c r="AJ41" s="3">
        <f t="shared" si="26"/>
        <v>179713.10999442413</v>
      </c>
      <c r="AK41" s="3">
        <f t="shared" si="26"/>
        <v>179713.10999442413</v>
      </c>
      <c r="AL41" s="3">
        <f t="shared" si="26"/>
        <v>179713.10999442413</v>
      </c>
      <c r="AM41" s="3">
        <f t="shared" si="26"/>
        <v>179713.10999442413</v>
      </c>
      <c r="AN41" s="3">
        <f t="shared" si="26"/>
        <v>179713.10999442413</v>
      </c>
      <c r="AO41" s="3">
        <f t="shared" si="26"/>
        <v>179713.10999442413</v>
      </c>
      <c r="AP41" s="3">
        <f t="shared" si="26"/>
        <v>179713.10999442413</v>
      </c>
      <c r="AQ41" s="3">
        <f t="shared" si="26"/>
        <v>179713.10999442413</v>
      </c>
      <c r="AR41" s="3">
        <f t="shared" si="26"/>
        <v>179713.10999442413</v>
      </c>
      <c r="AS41" s="3">
        <f t="shared" si="26"/>
        <v>179713.10999442413</v>
      </c>
      <c r="AT41" s="3">
        <f t="shared" si="26"/>
        <v>179713.10999442413</v>
      </c>
      <c r="AU41" s="3">
        <f t="shared" si="26"/>
        <v>179713.10999442413</v>
      </c>
      <c r="AV41" s="3">
        <f t="shared" si="26"/>
        <v>179713.10999442413</v>
      </c>
      <c r="AW41" s="3">
        <f t="shared" si="26"/>
        <v>179713.10999442413</v>
      </c>
      <c r="AX41" s="3">
        <f t="shared" si="26"/>
        <v>179713.10999442413</v>
      </c>
      <c r="AY41" s="3">
        <f t="shared" si="26"/>
        <v>179713.10999442413</v>
      </c>
    </row>
    <row r="42" spans="1:51" x14ac:dyDescent="0.25">
      <c r="A42" s="559"/>
      <c r="B42" s="94" t="str">
        <f t="shared" si="18"/>
        <v>Pool Spa</v>
      </c>
      <c r="C42" s="3">
        <v>0</v>
      </c>
      <c r="D42" s="3">
        <v>0</v>
      </c>
      <c r="E42" s="3">
        <v>0</v>
      </c>
      <c r="F42" s="273">
        <v>0</v>
      </c>
      <c r="G42" s="3">
        <f t="shared" ref="G42:AY42" si="27">F42</f>
        <v>0</v>
      </c>
      <c r="H42" s="3">
        <f t="shared" si="27"/>
        <v>0</v>
      </c>
      <c r="I42" s="3">
        <f t="shared" si="27"/>
        <v>0</v>
      </c>
      <c r="J42" s="3">
        <f t="shared" si="27"/>
        <v>0</v>
      </c>
      <c r="K42" s="3">
        <f t="shared" si="27"/>
        <v>0</v>
      </c>
      <c r="L42" s="3">
        <f t="shared" si="27"/>
        <v>0</v>
      </c>
      <c r="M42" s="3">
        <f t="shared" si="27"/>
        <v>0</v>
      </c>
      <c r="N42" s="3">
        <f t="shared" si="27"/>
        <v>0</v>
      </c>
      <c r="O42" s="3">
        <f t="shared" si="27"/>
        <v>0</v>
      </c>
      <c r="P42" s="3">
        <f t="shared" si="27"/>
        <v>0</v>
      </c>
      <c r="Q42" s="347">
        <v>108801.04999999999</v>
      </c>
      <c r="R42" s="3">
        <f t="shared" si="27"/>
        <v>108801.04999999999</v>
      </c>
      <c r="S42" s="3">
        <f t="shared" si="27"/>
        <v>108801.04999999999</v>
      </c>
      <c r="T42" s="3">
        <f t="shared" si="27"/>
        <v>108801.04999999999</v>
      </c>
      <c r="U42" s="3">
        <f t="shared" si="27"/>
        <v>108801.04999999999</v>
      </c>
      <c r="V42" s="3">
        <f t="shared" si="27"/>
        <v>108801.04999999999</v>
      </c>
      <c r="W42" s="3">
        <f t="shared" si="27"/>
        <v>108801.04999999999</v>
      </c>
      <c r="X42" s="3">
        <f t="shared" si="27"/>
        <v>108801.04999999999</v>
      </c>
      <c r="Y42" s="3">
        <f t="shared" si="27"/>
        <v>108801.04999999999</v>
      </c>
      <c r="Z42" s="3">
        <f t="shared" si="27"/>
        <v>108801.04999999999</v>
      </c>
      <c r="AA42" s="3">
        <f t="shared" si="27"/>
        <v>108801.04999999999</v>
      </c>
      <c r="AB42" s="3">
        <f t="shared" si="27"/>
        <v>108801.04999999999</v>
      </c>
      <c r="AC42" s="3">
        <f t="shared" si="27"/>
        <v>108801.04999999999</v>
      </c>
      <c r="AD42" s="3">
        <f t="shared" si="27"/>
        <v>108801.04999999999</v>
      </c>
      <c r="AE42" s="3">
        <f t="shared" si="27"/>
        <v>108801.04999999999</v>
      </c>
      <c r="AF42" s="3">
        <f t="shared" si="27"/>
        <v>108801.04999999999</v>
      </c>
      <c r="AG42" s="462">
        <v>1149596.0546875</v>
      </c>
      <c r="AH42" s="3">
        <f t="shared" si="27"/>
        <v>1149596.0546875</v>
      </c>
      <c r="AI42" s="3">
        <f t="shared" si="27"/>
        <v>1149596.0546875</v>
      </c>
      <c r="AJ42" s="3">
        <f t="shared" si="27"/>
        <v>1149596.0546875</v>
      </c>
      <c r="AK42" s="3">
        <f t="shared" si="27"/>
        <v>1149596.0546875</v>
      </c>
      <c r="AL42" s="3">
        <f t="shared" si="27"/>
        <v>1149596.0546875</v>
      </c>
      <c r="AM42" s="3">
        <f t="shared" si="27"/>
        <v>1149596.0546875</v>
      </c>
      <c r="AN42" s="3">
        <f t="shared" si="27"/>
        <v>1149596.0546875</v>
      </c>
      <c r="AO42" s="3">
        <f t="shared" si="27"/>
        <v>1149596.0546875</v>
      </c>
      <c r="AP42" s="3">
        <f t="shared" si="27"/>
        <v>1149596.0546875</v>
      </c>
      <c r="AQ42" s="3">
        <f t="shared" si="27"/>
        <v>1149596.0546875</v>
      </c>
      <c r="AR42" s="3">
        <f t="shared" si="27"/>
        <v>1149596.0546875</v>
      </c>
      <c r="AS42" s="3">
        <f t="shared" si="27"/>
        <v>1149596.0546875</v>
      </c>
      <c r="AT42" s="3">
        <f t="shared" si="27"/>
        <v>1149596.0546875</v>
      </c>
      <c r="AU42" s="3">
        <f t="shared" si="27"/>
        <v>1149596.0546875</v>
      </c>
      <c r="AV42" s="3">
        <f t="shared" si="27"/>
        <v>1149596.0546875</v>
      </c>
      <c r="AW42" s="3">
        <f t="shared" si="27"/>
        <v>1149596.0546875</v>
      </c>
      <c r="AX42" s="3">
        <f t="shared" si="27"/>
        <v>1149596.0546875</v>
      </c>
      <c r="AY42" s="3">
        <f t="shared" si="27"/>
        <v>1149596.0546875</v>
      </c>
    </row>
    <row r="43" spans="1:51" x14ac:dyDescent="0.25">
      <c r="A43" s="559"/>
      <c r="B43" s="94" t="str">
        <f t="shared" si="18"/>
        <v>Refrigeration</v>
      </c>
      <c r="C43" s="3">
        <v>0</v>
      </c>
      <c r="D43" s="3">
        <v>0</v>
      </c>
      <c r="E43" s="3">
        <v>0</v>
      </c>
      <c r="F43" s="273">
        <v>0</v>
      </c>
      <c r="G43" s="3">
        <f t="shared" ref="G43:AY43" si="28">F43</f>
        <v>0</v>
      </c>
      <c r="H43" s="3">
        <f t="shared" si="28"/>
        <v>0</v>
      </c>
      <c r="I43" s="3">
        <f t="shared" si="28"/>
        <v>0</v>
      </c>
      <c r="J43" s="3">
        <f t="shared" si="28"/>
        <v>0</v>
      </c>
      <c r="K43" s="3">
        <f t="shared" si="28"/>
        <v>0</v>
      </c>
      <c r="L43" s="3">
        <f t="shared" si="28"/>
        <v>0</v>
      </c>
      <c r="M43" s="3">
        <f t="shared" si="28"/>
        <v>0</v>
      </c>
      <c r="N43" s="3">
        <f t="shared" si="28"/>
        <v>0</v>
      </c>
      <c r="O43" s="3">
        <f t="shared" si="28"/>
        <v>0</v>
      </c>
      <c r="P43" s="3">
        <f t="shared" si="28"/>
        <v>0</v>
      </c>
      <c r="Q43" s="347">
        <v>267096.15999999997</v>
      </c>
      <c r="R43" s="3">
        <f t="shared" si="28"/>
        <v>267096.15999999997</v>
      </c>
      <c r="S43" s="3">
        <f t="shared" si="28"/>
        <v>267096.15999999997</v>
      </c>
      <c r="T43" s="3">
        <f t="shared" si="28"/>
        <v>267096.15999999997</v>
      </c>
      <c r="U43" s="3">
        <f t="shared" si="28"/>
        <v>267096.15999999997</v>
      </c>
      <c r="V43" s="3">
        <f t="shared" si="28"/>
        <v>267096.15999999997</v>
      </c>
      <c r="W43" s="3">
        <f t="shared" si="28"/>
        <v>267096.15999999997</v>
      </c>
      <c r="X43" s="3">
        <f t="shared" si="28"/>
        <v>267096.15999999997</v>
      </c>
      <c r="Y43" s="3">
        <f t="shared" si="28"/>
        <v>267096.15999999997</v>
      </c>
      <c r="Z43" s="3">
        <f t="shared" si="28"/>
        <v>267096.15999999997</v>
      </c>
      <c r="AA43" s="3">
        <f t="shared" si="28"/>
        <v>267096.15999999997</v>
      </c>
      <c r="AB43" s="3">
        <f t="shared" si="28"/>
        <v>267096.15999999997</v>
      </c>
      <c r="AC43" s="3">
        <f t="shared" si="28"/>
        <v>267096.15999999997</v>
      </c>
      <c r="AD43" s="3">
        <f t="shared" si="28"/>
        <v>267096.15999999997</v>
      </c>
      <c r="AE43" s="3">
        <f t="shared" si="28"/>
        <v>267096.15999999997</v>
      </c>
      <c r="AF43" s="3">
        <f t="shared" si="28"/>
        <v>267096.15999999997</v>
      </c>
      <c r="AG43" s="462">
        <v>1548649.240234375</v>
      </c>
      <c r="AH43" s="3">
        <f t="shared" si="28"/>
        <v>1548649.240234375</v>
      </c>
      <c r="AI43" s="3">
        <f t="shared" si="28"/>
        <v>1548649.240234375</v>
      </c>
      <c r="AJ43" s="3">
        <f t="shared" si="28"/>
        <v>1548649.240234375</v>
      </c>
      <c r="AK43" s="3">
        <f t="shared" si="28"/>
        <v>1548649.240234375</v>
      </c>
      <c r="AL43" s="3">
        <f t="shared" si="28"/>
        <v>1548649.240234375</v>
      </c>
      <c r="AM43" s="3">
        <f t="shared" si="28"/>
        <v>1548649.240234375</v>
      </c>
      <c r="AN43" s="3">
        <f t="shared" si="28"/>
        <v>1548649.240234375</v>
      </c>
      <c r="AO43" s="3">
        <f t="shared" si="28"/>
        <v>1548649.240234375</v>
      </c>
      <c r="AP43" s="3">
        <f t="shared" si="28"/>
        <v>1548649.240234375</v>
      </c>
      <c r="AQ43" s="3">
        <f t="shared" si="28"/>
        <v>1548649.240234375</v>
      </c>
      <c r="AR43" s="3">
        <f t="shared" si="28"/>
        <v>1548649.240234375</v>
      </c>
      <c r="AS43" s="3">
        <f t="shared" si="28"/>
        <v>1548649.240234375</v>
      </c>
      <c r="AT43" s="3">
        <f t="shared" si="28"/>
        <v>1548649.240234375</v>
      </c>
      <c r="AU43" s="3">
        <f t="shared" si="28"/>
        <v>1548649.240234375</v>
      </c>
      <c r="AV43" s="3">
        <f t="shared" si="28"/>
        <v>1548649.240234375</v>
      </c>
      <c r="AW43" s="3">
        <f t="shared" si="28"/>
        <v>1548649.240234375</v>
      </c>
      <c r="AX43" s="3">
        <f t="shared" si="28"/>
        <v>1548649.240234375</v>
      </c>
      <c r="AY43" s="3">
        <f t="shared" si="28"/>
        <v>1548649.240234375</v>
      </c>
    </row>
    <row r="44" spans="1:51" ht="15" customHeight="1" x14ac:dyDescent="0.25">
      <c r="A44" s="559"/>
      <c r="B44" s="94" t="str">
        <f t="shared" si="18"/>
        <v>Water Heating</v>
      </c>
      <c r="C44" s="3">
        <v>0</v>
      </c>
      <c r="D44" s="3">
        <v>0</v>
      </c>
      <c r="E44" s="3">
        <v>0</v>
      </c>
      <c r="F44" s="273">
        <v>0</v>
      </c>
      <c r="G44" s="3">
        <f t="shared" ref="G44:AY44" si="29">F44</f>
        <v>0</v>
      </c>
      <c r="H44" s="3">
        <f t="shared" si="29"/>
        <v>0</v>
      </c>
      <c r="I44" s="3">
        <f t="shared" si="29"/>
        <v>0</v>
      </c>
      <c r="J44" s="3">
        <f t="shared" si="29"/>
        <v>0</v>
      </c>
      <c r="K44" s="3">
        <f t="shared" si="29"/>
        <v>0</v>
      </c>
      <c r="L44" s="3">
        <f t="shared" si="29"/>
        <v>0</v>
      </c>
      <c r="M44" s="3">
        <f t="shared" si="29"/>
        <v>0</v>
      </c>
      <c r="N44" s="3">
        <f t="shared" si="29"/>
        <v>0</v>
      </c>
      <c r="O44" s="3">
        <f t="shared" si="29"/>
        <v>0</v>
      </c>
      <c r="P44" s="3">
        <f t="shared" si="29"/>
        <v>0</v>
      </c>
      <c r="Q44" s="347">
        <v>677047.67999999993</v>
      </c>
      <c r="R44" s="3">
        <f t="shared" si="29"/>
        <v>677047.67999999993</v>
      </c>
      <c r="S44" s="3">
        <f t="shared" si="29"/>
        <v>677047.67999999993</v>
      </c>
      <c r="T44" s="3">
        <f t="shared" si="29"/>
        <v>677047.67999999993</v>
      </c>
      <c r="U44" s="3">
        <f t="shared" si="29"/>
        <v>677047.67999999993</v>
      </c>
      <c r="V44" s="3">
        <f t="shared" si="29"/>
        <v>677047.67999999993</v>
      </c>
      <c r="W44" s="3">
        <f t="shared" si="29"/>
        <v>677047.67999999993</v>
      </c>
      <c r="X44" s="3">
        <f t="shared" si="29"/>
        <v>677047.67999999993</v>
      </c>
      <c r="Y44" s="3">
        <f t="shared" si="29"/>
        <v>677047.67999999993</v>
      </c>
      <c r="Z44" s="3">
        <f t="shared" si="29"/>
        <v>677047.67999999993</v>
      </c>
      <c r="AA44" s="3">
        <f t="shared" si="29"/>
        <v>677047.67999999993</v>
      </c>
      <c r="AB44" s="3">
        <f t="shared" si="29"/>
        <v>677047.67999999993</v>
      </c>
      <c r="AC44" s="3">
        <f t="shared" si="29"/>
        <v>677047.67999999993</v>
      </c>
      <c r="AD44" s="3">
        <f t="shared" si="29"/>
        <v>677047.67999999993</v>
      </c>
      <c r="AE44" s="3">
        <f t="shared" si="29"/>
        <v>677047.67999999993</v>
      </c>
      <c r="AF44" s="3">
        <f t="shared" si="29"/>
        <v>677047.67999999993</v>
      </c>
      <c r="AG44" s="462">
        <v>3151068.6430305783</v>
      </c>
      <c r="AH44" s="3">
        <f t="shared" si="29"/>
        <v>3151068.6430305783</v>
      </c>
      <c r="AI44" s="3">
        <f t="shared" si="29"/>
        <v>3151068.6430305783</v>
      </c>
      <c r="AJ44" s="3">
        <f t="shared" si="29"/>
        <v>3151068.6430305783</v>
      </c>
      <c r="AK44" s="3">
        <f t="shared" si="29"/>
        <v>3151068.6430305783</v>
      </c>
      <c r="AL44" s="3">
        <f t="shared" si="29"/>
        <v>3151068.6430305783</v>
      </c>
      <c r="AM44" s="3">
        <f t="shared" si="29"/>
        <v>3151068.6430305783</v>
      </c>
      <c r="AN44" s="3">
        <f t="shared" si="29"/>
        <v>3151068.6430305783</v>
      </c>
      <c r="AO44" s="3">
        <f t="shared" si="29"/>
        <v>3151068.6430305783</v>
      </c>
      <c r="AP44" s="3">
        <f t="shared" si="29"/>
        <v>3151068.6430305783</v>
      </c>
      <c r="AQ44" s="3">
        <f t="shared" si="29"/>
        <v>3151068.6430305783</v>
      </c>
      <c r="AR44" s="3">
        <f t="shared" si="29"/>
        <v>3151068.6430305783</v>
      </c>
      <c r="AS44" s="3">
        <f t="shared" si="29"/>
        <v>3151068.6430305783</v>
      </c>
      <c r="AT44" s="3">
        <f t="shared" si="29"/>
        <v>3151068.6430305783</v>
      </c>
      <c r="AU44" s="3">
        <f t="shared" si="29"/>
        <v>3151068.6430305783</v>
      </c>
      <c r="AV44" s="3">
        <f t="shared" si="29"/>
        <v>3151068.6430305783</v>
      </c>
      <c r="AW44" s="3">
        <f t="shared" si="29"/>
        <v>3151068.6430305783</v>
      </c>
      <c r="AX44" s="3">
        <f t="shared" si="29"/>
        <v>3151068.6430305783</v>
      </c>
      <c r="AY44" s="3">
        <f t="shared" si="29"/>
        <v>3151068.6430305783</v>
      </c>
    </row>
    <row r="45" spans="1:51" ht="15" customHeight="1" thickBot="1" x14ac:dyDescent="0.3">
      <c r="A45" s="559"/>
      <c r="B45" s="157" t="str">
        <f t="shared" si="18"/>
        <v>Motors(uses bus. load shape)</v>
      </c>
      <c r="C45" s="153"/>
      <c r="D45" s="153"/>
      <c r="E45" s="153"/>
      <c r="F45" s="274">
        <v>0</v>
      </c>
      <c r="G45" s="153"/>
      <c r="H45" s="153"/>
      <c r="I45" s="153"/>
      <c r="J45" s="153"/>
      <c r="K45" s="153"/>
      <c r="L45" s="153"/>
      <c r="M45" s="153"/>
      <c r="N45" s="153"/>
      <c r="O45" s="153"/>
      <c r="P45" s="153"/>
      <c r="Q45" s="153"/>
      <c r="R45" s="152"/>
      <c r="S45" s="152"/>
      <c r="T45" s="152"/>
      <c r="U45" s="152"/>
      <c r="V45" s="152"/>
      <c r="W45" s="152"/>
      <c r="X45" s="152"/>
      <c r="Y45" s="152"/>
      <c r="Z45" s="152"/>
      <c r="AA45" s="152"/>
      <c r="AB45" s="152"/>
      <c r="AC45" s="152"/>
      <c r="AD45" s="152"/>
      <c r="AE45" s="152"/>
      <c r="AF45" s="152"/>
      <c r="AG45" s="152"/>
      <c r="AH45" s="152"/>
      <c r="AI45" s="152"/>
      <c r="AJ45" s="152"/>
      <c r="AK45" s="152"/>
      <c r="AL45" s="152"/>
      <c r="AM45" s="152"/>
      <c r="AN45" s="152"/>
      <c r="AO45" s="152"/>
      <c r="AP45" s="152"/>
      <c r="AQ45" s="152"/>
      <c r="AR45" s="152"/>
      <c r="AS45" s="152"/>
      <c r="AT45" s="152"/>
      <c r="AU45" s="152"/>
      <c r="AV45" s="152"/>
      <c r="AW45" s="152"/>
      <c r="AX45" s="152"/>
      <c r="AY45" s="152"/>
    </row>
    <row r="46" spans="1:51" ht="15" customHeight="1" thickBot="1" x14ac:dyDescent="0.3">
      <c r="A46" s="560"/>
      <c r="B46" s="158" t="str">
        <f t="shared" si="18"/>
        <v>Monthly kWh</v>
      </c>
      <c r="C46" s="137">
        <f>SUM(C35:C45)</f>
        <v>11016425</v>
      </c>
      <c r="D46" s="137">
        <f t="shared" ref="D46:AY46" si="30">SUM(D35:D45)</f>
        <v>11016425</v>
      </c>
      <c r="E46" s="137">
        <f t="shared" si="30"/>
        <v>11016425</v>
      </c>
      <c r="F46" s="137">
        <f t="shared" si="30"/>
        <v>11016425</v>
      </c>
      <c r="G46" s="137">
        <f t="shared" si="30"/>
        <v>37963190.57</v>
      </c>
      <c r="H46" s="137">
        <f t="shared" si="30"/>
        <v>37963190.57</v>
      </c>
      <c r="I46" s="137">
        <f t="shared" si="30"/>
        <v>37963190.57</v>
      </c>
      <c r="J46" s="137">
        <f t="shared" si="30"/>
        <v>37963190.57</v>
      </c>
      <c r="K46" s="137">
        <f t="shared" si="30"/>
        <v>37963190.57</v>
      </c>
      <c r="L46" s="137">
        <f t="shared" si="30"/>
        <v>37963190.57</v>
      </c>
      <c r="M46" s="137">
        <f t="shared" si="30"/>
        <v>37963190.57</v>
      </c>
      <c r="N46" s="137">
        <f t="shared" si="30"/>
        <v>37963190.57</v>
      </c>
      <c r="O46" s="137">
        <f t="shared" si="30"/>
        <v>37963190.57</v>
      </c>
      <c r="P46" s="137">
        <f t="shared" si="30"/>
        <v>37963190.57</v>
      </c>
      <c r="Q46" s="137">
        <f t="shared" si="30"/>
        <v>76271159.947269991</v>
      </c>
      <c r="R46" s="137">
        <f t="shared" si="30"/>
        <v>76271159.947269991</v>
      </c>
      <c r="S46" s="137">
        <f t="shared" si="30"/>
        <v>76271159.947269991</v>
      </c>
      <c r="T46" s="137">
        <f t="shared" si="30"/>
        <v>76271159.947269991</v>
      </c>
      <c r="U46" s="137">
        <f t="shared" si="30"/>
        <v>76271159.947269991</v>
      </c>
      <c r="V46" s="137">
        <f t="shared" si="30"/>
        <v>76271159.947269991</v>
      </c>
      <c r="W46" s="137">
        <f t="shared" si="30"/>
        <v>76271159.947269991</v>
      </c>
      <c r="X46" s="137">
        <f t="shared" si="30"/>
        <v>76271159.947269991</v>
      </c>
      <c r="Y46" s="137">
        <f t="shared" si="30"/>
        <v>76271159.947269991</v>
      </c>
      <c r="Z46" s="137">
        <f t="shared" si="30"/>
        <v>76271159.947269991</v>
      </c>
      <c r="AA46" s="137">
        <f t="shared" si="30"/>
        <v>76271159.947269991</v>
      </c>
      <c r="AB46" s="137">
        <f t="shared" si="30"/>
        <v>76271159.947269991</v>
      </c>
      <c r="AC46" s="137">
        <f t="shared" si="30"/>
        <v>76271159.947269991</v>
      </c>
      <c r="AD46" s="137">
        <f t="shared" si="30"/>
        <v>76271159.947269991</v>
      </c>
      <c r="AE46" s="137">
        <f t="shared" si="30"/>
        <v>76271159.947269991</v>
      </c>
      <c r="AF46" s="137">
        <f t="shared" si="30"/>
        <v>76271159.947269991</v>
      </c>
      <c r="AG46" s="137">
        <f t="shared" si="30"/>
        <v>204116814.35611489</v>
      </c>
      <c r="AH46" s="137">
        <f t="shared" si="30"/>
        <v>204116814.35611489</v>
      </c>
      <c r="AI46" s="137">
        <f t="shared" si="30"/>
        <v>204116814.35611489</v>
      </c>
      <c r="AJ46" s="137">
        <f t="shared" si="30"/>
        <v>204116814.35611489</v>
      </c>
      <c r="AK46" s="137">
        <f t="shared" si="30"/>
        <v>204116814.35611489</v>
      </c>
      <c r="AL46" s="137">
        <f t="shared" si="30"/>
        <v>204116814.35611489</v>
      </c>
      <c r="AM46" s="137">
        <f t="shared" si="30"/>
        <v>204116814.35611489</v>
      </c>
      <c r="AN46" s="137">
        <f t="shared" si="30"/>
        <v>204116814.35611489</v>
      </c>
      <c r="AO46" s="137">
        <f t="shared" si="30"/>
        <v>204116814.35611489</v>
      </c>
      <c r="AP46" s="137">
        <f t="shared" si="30"/>
        <v>204116814.35611489</v>
      </c>
      <c r="AQ46" s="137">
        <f t="shared" si="30"/>
        <v>204116814.35611489</v>
      </c>
      <c r="AR46" s="137">
        <f t="shared" si="30"/>
        <v>204116814.35611489</v>
      </c>
      <c r="AS46" s="137">
        <f t="shared" si="30"/>
        <v>204116814.35611489</v>
      </c>
      <c r="AT46" s="137">
        <f t="shared" si="30"/>
        <v>204116814.35611489</v>
      </c>
      <c r="AU46" s="137">
        <f t="shared" si="30"/>
        <v>204116814.35611489</v>
      </c>
      <c r="AV46" s="137">
        <f t="shared" si="30"/>
        <v>204116814.35611489</v>
      </c>
      <c r="AW46" s="137">
        <f t="shared" si="30"/>
        <v>204116814.35611489</v>
      </c>
      <c r="AX46" s="137">
        <f t="shared" si="30"/>
        <v>204116814.35611489</v>
      </c>
      <c r="AY46" s="137">
        <f t="shared" si="30"/>
        <v>204116814.35611489</v>
      </c>
    </row>
    <row r="47" spans="1:51" x14ac:dyDescent="0.25">
      <c r="A47" s="249"/>
      <c r="B47" s="129"/>
      <c r="C47" s="131"/>
      <c r="D47" s="129"/>
      <c r="E47" s="131"/>
      <c r="F47" s="129"/>
      <c r="G47" s="129"/>
      <c r="H47" s="131"/>
      <c r="I47" s="129"/>
      <c r="J47" s="129"/>
      <c r="K47" s="131"/>
      <c r="L47" s="129"/>
      <c r="M47" s="129"/>
      <c r="N47" s="131"/>
      <c r="O47" s="129"/>
      <c r="P47" s="129"/>
      <c r="Q47" s="131"/>
      <c r="R47" s="129"/>
      <c r="S47" s="129"/>
      <c r="T47" s="131"/>
      <c r="U47" s="129"/>
      <c r="V47" s="129"/>
      <c r="W47" s="131"/>
      <c r="X47" s="129"/>
      <c r="Y47" s="129"/>
      <c r="Z47" s="131"/>
      <c r="AA47" s="129"/>
      <c r="AB47" s="129"/>
      <c r="AC47" s="131"/>
      <c r="AD47" s="129"/>
      <c r="AE47" s="129"/>
      <c r="AF47" s="131"/>
      <c r="AG47" s="129"/>
      <c r="AH47" s="129"/>
      <c r="AI47" s="131"/>
      <c r="AJ47" s="129"/>
      <c r="AK47" s="129"/>
      <c r="AL47" s="131"/>
      <c r="AM47" s="129"/>
      <c r="AN47" s="129"/>
      <c r="AO47" s="131"/>
      <c r="AP47" s="129"/>
      <c r="AQ47" s="129"/>
      <c r="AR47" s="131"/>
      <c r="AS47" s="129"/>
      <c r="AT47" s="129"/>
      <c r="AU47" s="131"/>
      <c r="AV47" s="129"/>
      <c r="AW47" s="129"/>
      <c r="AX47" s="131"/>
      <c r="AY47" s="129"/>
    </row>
    <row r="48" spans="1:51" ht="15.75" thickBot="1" x14ac:dyDescent="0.3">
      <c r="A48" s="203" t="s">
        <v>184</v>
      </c>
      <c r="B48" s="203"/>
      <c r="C48" s="203"/>
      <c r="D48" s="203"/>
      <c r="E48" s="203"/>
      <c r="F48" s="203"/>
      <c r="G48" s="203"/>
      <c r="H48" s="203"/>
      <c r="I48" s="203"/>
      <c r="J48" s="203"/>
      <c r="K48" s="130"/>
      <c r="L48" s="130"/>
      <c r="M48" s="130"/>
      <c r="N48" s="130"/>
      <c r="O48" s="130"/>
      <c r="P48" s="130"/>
      <c r="Q48" s="130"/>
      <c r="R48" s="130"/>
      <c r="S48" s="130"/>
      <c r="T48" s="130"/>
      <c r="U48" s="130"/>
      <c r="V48" s="130"/>
      <c r="W48" s="130"/>
      <c r="X48" s="130"/>
      <c r="Y48" s="130"/>
      <c r="Z48" s="130"/>
      <c r="AA48" s="130"/>
      <c r="AB48" s="130"/>
      <c r="AC48" s="130"/>
      <c r="AD48" s="130"/>
      <c r="AE48" s="130"/>
      <c r="AF48" s="130"/>
      <c r="AG48" s="130"/>
      <c r="AH48" s="130"/>
      <c r="AI48" s="130"/>
      <c r="AJ48" s="130"/>
      <c r="AK48" s="130"/>
      <c r="AL48" s="130"/>
      <c r="AM48" s="130"/>
      <c r="AN48" s="130"/>
      <c r="AO48" s="130"/>
      <c r="AP48" s="130"/>
      <c r="AQ48" s="130"/>
      <c r="AR48" s="130"/>
      <c r="AS48" s="130"/>
      <c r="AT48" s="130"/>
      <c r="AU48" s="130"/>
      <c r="AV48" s="130"/>
      <c r="AW48" s="130"/>
      <c r="AX48" s="130"/>
      <c r="AY48" s="130"/>
    </row>
    <row r="49" spans="1:52" ht="16.5" thickBot="1" x14ac:dyDescent="0.3">
      <c r="A49" s="561" t="s">
        <v>17</v>
      </c>
      <c r="B49" s="159" t="s">
        <v>166</v>
      </c>
      <c r="C49" s="146">
        <f>C$4</f>
        <v>44197</v>
      </c>
      <c r="D49" s="146">
        <f t="shared" ref="D49:AY49" si="31">D$4</f>
        <v>44228</v>
      </c>
      <c r="E49" s="146">
        <f t="shared" si="31"/>
        <v>44256</v>
      </c>
      <c r="F49" s="146">
        <f t="shared" si="31"/>
        <v>44287</v>
      </c>
      <c r="G49" s="146">
        <f t="shared" si="31"/>
        <v>44317</v>
      </c>
      <c r="H49" s="146">
        <f t="shared" si="31"/>
        <v>44348</v>
      </c>
      <c r="I49" s="146">
        <f t="shared" si="31"/>
        <v>44378</v>
      </c>
      <c r="J49" s="146">
        <f t="shared" si="31"/>
        <v>44409</v>
      </c>
      <c r="K49" s="146">
        <f t="shared" si="31"/>
        <v>44440</v>
      </c>
      <c r="L49" s="146">
        <f t="shared" si="31"/>
        <v>44470</v>
      </c>
      <c r="M49" s="146">
        <f t="shared" si="31"/>
        <v>44501</v>
      </c>
      <c r="N49" s="146">
        <f t="shared" si="31"/>
        <v>44531</v>
      </c>
      <c r="O49" s="146">
        <f t="shared" si="31"/>
        <v>44562</v>
      </c>
      <c r="P49" s="146">
        <f t="shared" si="31"/>
        <v>44593</v>
      </c>
      <c r="Q49" s="146">
        <f t="shared" si="31"/>
        <v>44621</v>
      </c>
      <c r="R49" s="146">
        <f t="shared" si="31"/>
        <v>44652</v>
      </c>
      <c r="S49" s="146">
        <f t="shared" si="31"/>
        <v>44682</v>
      </c>
      <c r="T49" s="146">
        <f t="shared" si="31"/>
        <v>44713</v>
      </c>
      <c r="U49" s="146">
        <f t="shared" si="31"/>
        <v>44743</v>
      </c>
      <c r="V49" s="146">
        <f t="shared" si="31"/>
        <v>44774</v>
      </c>
      <c r="W49" s="146">
        <f t="shared" si="31"/>
        <v>44805</v>
      </c>
      <c r="X49" s="146">
        <f t="shared" si="31"/>
        <v>44835</v>
      </c>
      <c r="Y49" s="146">
        <f t="shared" si="31"/>
        <v>44866</v>
      </c>
      <c r="Z49" s="146">
        <f t="shared" si="31"/>
        <v>44896</v>
      </c>
      <c r="AA49" s="146">
        <f t="shared" si="31"/>
        <v>44927</v>
      </c>
      <c r="AB49" s="146">
        <f t="shared" si="31"/>
        <v>44958</v>
      </c>
      <c r="AC49" s="146">
        <f t="shared" si="31"/>
        <v>44986</v>
      </c>
      <c r="AD49" s="146">
        <f t="shared" si="31"/>
        <v>45017</v>
      </c>
      <c r="AE49" s="146">
        <f t="shared" si="31"/>
        <v>45047</v>
      </c>
      <c r="AF49" s="146">
        <f t="shared" si="31"/>
        <v>45078</v>
      </c>
      <c r="AG49" s="146">
        <f t="shared" si="31"/>
        <v>45108</v>
      </c>
      <c r="AH49" s="146">
        <f t="shared" si="31"/>
        <v>45139</v>
      </c>
      <c r="AI49" s="146">
        <f t="shared" si="31"/>
        <v>45170</v>
      </c>
      <c r="AJ49" s="146">
        <f t="shared" si="31"/>
        <v>45200</v>
      </c>
      <c r="AK49" s="146">
        <f t="shared" si="31"/>
        <v>45231</v>
      </c>
      <c r="AL49" s="146">
        <f t="shared" si="31"/>
        <v>45261</v>
      </c>
      <c r="AM49" s="146">
        <f t="shared" si="31"/>
        <v>45292</v>
      </c>
      <c r="AN49" s="146">
        <f t="shared" si="31"/>
        <v>45323</v>
      </c>
      <c r="AO49" s="146">
        <f t="shared" si="31"/>
        <v>45352</v>
      </c>
      <c r="AP49" s="146">
        <f t="shared" si="31"/>
        <v>45383</v>
      </c>
      <c r="AQ49" s="146">
        <f t="shared" si="31"/>
        <v>45413</v>
      </c>
      <c r="AR49" s="146">
        <f t="shared" si="31"/>
        <v>45444</v>
      </c>
      <c r="AS49" s="146">
        <f t="shared" si="31"/>
        <v>45474</v>
      </c>
      <c r="AT49" s="146">
        <f t="shared" si="31"/>
        <v>45505</v>
      </c>
      <c r="AU49" s="146">
        <f t="shared" si="31"/>
        <v>45536</v>
      </c>
      <c r="AV49" s="146">
        <f t="shared" si="31"/>
        <v>45566</v>
      </c>
      <c r="AW49" s="146">
        <f t="shared" si="31"/>
        <v>45597</v>
      </c>
      <c r="AX49" s="146">
        <f t="shared" si="31"/>
        <v>45627</v>
      </c>
      <c r="AY49" s="146">
        <f t="shared" si="31"/>
        <v>45658</v>
      </c>
    </row>
    <row r="50" spans="1:52" ht="15" customHeight="1" x14ac:dyDescent="0.25">
      <c r="A50" s="562"/>
      <c r="B50" s="31" t="str">
        <f t="shared" ref="B50:B60" si="32">B35</f>
        <v>Building Shell</v>
      </c>
      <c r="C50" s="168">
        <f>((C5*0.5)+C17-C35)*C66*C$78*C$2</f>
        <v>105881.33514380141</v>
      </c>
      <c r="D50" s="26">
        <f>((D5*0.5)+C20-D35)*D66*D$78*D$2</f>
        <v>91038.85733382887</v>
      </c>
      <c r="E50" s="26">
        <f t="shared" ref="E50:AY50" si="33">((E5*0.5)+D20-E35)*E66*E$78*E$2</f>
        <v>70927.004147108702</v>
      </c>
      <c r="F50" s="26">
        <f t="shared" si="33"/>
        <v>37901.382054489659</v>
      </c>
      <c r="G50" s="26">
        <f t="shared" si="33"/>
        <v>22.601205218058912</v>
      </c>
      <c r="H50" s="26">
        <f t="shared" si="33"/>
        <v>154.83384575126428</v>
      </c>
      <c r="I50" s="26">
        <f t="shared" si="33"/>
        <v>272.13028704051271</v>
      </c>
      <c r="J50" s="26">
        <f t="shared" si="33"/>
        <v>336.36371798392037</v>
      </c>
      <c r="K50" s="26">
        <f t="shared" si="33"/>
        <v>233.41086722750509</v>
      </c>
      <c r="L50" s="26">
        <f t="shared" si="33"/>
        <v>127.51543553196026</v>
      </c>
      <c r="M50" s="26">
        <f t="shared" si="33"/>
        <v>417.78163435011089</v>
      </c>
      <c r="N50" s="26">
        <f t="shared" si="33"/>
        <v>1568.4288976831685</v>
      </c>
      <c r="O50" s="26">
        <f t="shared" si="33"/>
        <v>2275.3809900280289</v>
      </c>
      <c r="P50" s="26">
        <f t="shared" si="33"/>
        <v>1956.361007768008</v>
      </c>
      <c r="Q50" s="26">
        <f t="shared" si="33"/>
        <v>1511.1255929600457</v>
      </c>
      <c r="R50" s="26">
        <f t="shared" si="33"/>
        <v>834.14813790305186</v>
      </c>
      <c r="S50" s="26">
        <f t="shared" si="33"/>
        <v>945.87198542903491</v>
      </c>
      <c r="T50" s="26">
        <f t="shared" si="33"/>
        <v>4932.479510651744</v>
      </c>
      <c r="U50" s="26">
        <f t="shared" si="33"/>
        <v>6646.3445263896356</v>
      </c>
      <c r="V50" s="26">
        <f t="shared" si="33"/>
        <v>6319.3405804909626</v>
      </c>
      <c r="W50" s="26">
        <f t="shared" si="33"/>
        <v>3167.0472108297326</v>
      </c>
      <c r="X50" s="26">
        <f t="shared" si="33"/>
        <v>848.18396095369656</v>
      </c>
      <c r="Y50" s="26">
        <f t="shared" si="33"/>
        <v>1366.626271419831</v>
      </c>
      <c r="Z50" s="26">
        <f t="shared" si="33"/>
        <v>2312.6020278834812</v>
      </c>
      <c r="AA50" s="26">
        <f t="shared" si="33"/>
        <v>2330.1046382033433</v>
      </c>
      <c r="AB50" s="26">
        <f t="shared" si="33"/>
        <v>1968.8103260767707</v>
      </c>
      <c r="AC50" s="26">
        <f t="shared" si="33"/>
        <v>1511.1255929600457</v>
      </c>
      <c r="AD50" s="26">
        <f t="shared" si="33"/>
        <v>834.14813790305186</v>
      </c>
      <c r="AE50" s="26">
        <f t="shared" si="33"/>
        <v>945.87198542903491</v>
      </c>
      <c r="AF50" s="26">
        <f t="shared" si="33"/>
        <v>4932.479510651744</v>
      </c>
      <c r="AG50" s="26">
        <f t="shared" si="33"/>
        <v>0</v>
      </c>
      <c r="AH50" s="26">
        <f t="shared" si="33"/>
        <v>0</v>
      </c>
      <c r="AI50" s="26">
        <f t="shared" si="33"/>
        <v>0</v>
      </c>
      <c r="AJ50" s="26">
        <f t="shared" si="33"/>
        <v>0</v>
      </c>
      <c r="AK50" s="26">
        <f t="shared" si="33"/>
        <v>0</v>
      </c>
      <c r="AL50" s="26">
        <f t="shared" si="33"/>
        <v>0</v>
      </c>
      <c r="AM50" s="26">
        <f t="shared" si="33"/>
        <v>0</v>
      </c>
      <c r="AN50" s="26">
        <f t="shared" si="33"/>
        <v>0</v>
      </c>
      <c r="AO50" s="26">
        <f t="shared" si="33"/>
        <v>0</v>
      </c>
      <c r="AP50" s="26">
        <f t="shared" si="33"/>
        <v>0</v>
      </c>
      <c r="AQ50" s="26">
        <f t="shared" si="33"/>
        <v>0</v>
      </c>
      <c r="AR50" s="26">
        <f t="shared" si="33"/>
        <v>0</v>
      </c>
      <c r="AS50" s="26">
        <f t="shared" si="33"/>
        <v>0</v>
      </c>
      <c r="AT50" s="26">
        <f t="shared" si="33"/>
        <v>0</v>
      </c>
      <c r="AU50" s="26">
        <f t="shared" si="33"/>
        <v>0</v>
      </c>
      <c r="AV50" s="26">
        <f t="shared" si="33"/>
        <v>0</v>
      </c>
      <c r="AW50" s="26">
        <f t="shared" si="33"/>
        <v>0</v>
      </c>
      <c r="AX50" s="26">
        <f t="shared" si="33"/>
        <v>0</v>
      </c>
      <c r="AY50" s="26">
        <f t="shared" si="33"/>
        <v>0</v>
      </c>
    </row>
    <row r="51" spans="1:52" ht="15.75" x14ac:dyDescent="0.25">
      <c r="A51" s="562"/>
      <c r="B51" s="31" t="str">
        <f t="shared" si="32"/>
        <v>Cooling</v>
      </c>
      <c r="C51" s="26">
        <f>((C6*0.5)-C36)*C67*C$78*C$2</f>
        <v>56.377231740985835</v>
      </c>
      <c r="D51" s="26">
        <f t="shared" ref="D51:AY51" si="34">((D6*0.5)+C21-D36)*D67*D$78*D$2</f>
        <v>136.05079192136583</v>
      </c>
      <c r="E51" s="26">
        <f t="shared" si="34"/>
        <v>620.51600722799367</v>
      </c>
      <c r="F51" s="26">
        <f t="shared" si="34"/>
        <v>4150.9150216235685</v>
      </c>
      <c r="G51" s="26">
        <f t="shared" si="34"/>
        <v>23868.093203299159</v>
      </c>
      <c r="H51" s="26">
        <f t="shared" si="34"/>
        <v>226996.52756263595</v>
      </c>
      <c r="I51" s="26">
        <f t="shared" si="34"/>
        <v>419557.1039902512</v>
      </c>
      <c r="J51" s="26">
        <f t="shared" si="34"/>
        <v>489837.96276378067</v>
      </c>
      <c r="K51" s="26">
        <f t="shared" si="34"/>
        <v>268261.43162468739</v>
      </c>
      <c r="L51" s="26">
        <f t="shared" si="34"/>
        <v>19731.271401348473</v>
      </c>
      <c r="M51" s="26">
        <f t="shared" si="34"/>
        <v>1776.6638093223228</v>
      </c>
      <c r="N51" s="26">
        <f t="shared" si="34"/>
        <v>1566.8271068787287</v>
      </c>
      <c r="O51" s="26">
        <f t="shared" si="34"/>
        <v>1588.1270362418982</v>
      </c>
      <c r="P51" s="26">
        <f t="shared" si="34"/>
        <v>1496.692672529027</v>
      </c>
      <c r="Q51" s="26">
        <f t="shared" si="34"/>
        <v>3800.7479182349189</v>
      </c>
      <c r="R51" s="26">
        <f t="shared" si="34"/>
        <v>19033.324232872583</v>
      </c>
      <c r="S51" s="26">
        <f t="shared" si="34"/>
        <v>85165.431339472052</v>
      </c>
      <c r="T51" s="26">
        <f t="shared" si="34"/>
        <v>562918.35528544581</v>
      </c>
      <c r="U51" s="26">
        <f t="shared" si="34"/>
        <v>760390.89292055054</v>
      </c>
      <c r="V51" s="26">
        <f t="shared" si="34"/>
        <v>722972.12062829488</v>
      </c>
      <c r="W51" s="26">
        <f t="shared" si="34"/>
        <v>338047.92821899819</v>
      </c>
      <c r="X51" s="26">
        <f t="shared" si="34"/>
        <v>23826.259225287886</v>
      </c>
      <c r="Y51" s="26">
        <f t="shared" si="34"/>
        <v>1863.8219226784627</v>
      </c>
      <c r="Z51" s="26">
        <f t="shared" si="34"/>
        <v>1487.3967152784012</v>
      </c>
      <c r="AA51" s="26">
        <f t="shared" si="34"/>
        <v>1414.0211929580178</v>
      </c>
      <c r="AB51" s="26">
        <f t="shared" si="34"/>
        <v>1309.5946524953342</v>
      </c>
      <c r="AC51" s="26">
        <f t="shared" si="34"/>
        <v>3800.7479182349189</v>
      </c>
      <c r="AD51" s="26">
        <f t="shared" si="34"/>
        <v>19033.324232872583</v>
      </c>
      <c r="AE51" s="26">
        <f t="shared" si="34"/>
        <v>85165.431339472052</v>
      </c>
      <c r="AF51" s="26">
        <f t="shared" si="34"/>
        <v>562918.35528544581</v>
      </c>
      <c r="AG51" s="26">
        <f t="shared" si="34"/>
        <v>0</v>
      </c>
      <c r="AH51" s="26">
        <f t="shared" si="34"/>
        <v>0</v>
      </c>
      <c r="AI51" s="26">
        <f t="shared" si="34"/>
        <v>0</v>
      </c>
      <c r="AJ51" s="26">
        <f t="shared" si="34"/>
        <v>0</v>
      </c>
      <c r="AK51" s="26">
        <f t="shared" si="34"/>
        <v>0</v>
      </c>
      <c r="AL51" s="26">
        <f t="shared" si="34"/>
        <v>0</v>
      </c>
      <c r="AM51" s="26">
        <f t="shared" si="34"/>
        <v>0</v>
      </c>
      <c r="AN51" s="26">
        <f t="shared" si="34"/>
        <v>0</v>
      </c>
      <c r="AO51" s="26">
        <f t="shared" si="34"/>
        <v>0</v>
      </c>
      <c r="AP51" s="26">
        <f t="shared" si="34"/>
        <v>0</v>
      </c>
      <c r="AQ51" s="26">
        <f t="shared" si="34"/>
        <v>0</v>
      </c>
      <c r="AR51" s="26">
        <f t="shared" si="34"/>
        <v>0</v>
      </c>
      <c r="AS51" s="26">
        <f t="shared" si="34"/>
        <v>0</v>
      </c>
      <c r="AT51" s="26">
        <f t="shared" si="34"/>
        <v>0</v>
      </c>
      <c r="AU51" s="26">
        <f t="shared" si="34"/>
        <v>0</v>
      </c>
      <c r="AV51" s="26">
        <f t="shared" si="34"/>
        <v>0</v>
      </c>
      <c r="AW51" s="26">
        <f t="shared" si="34"/>
        <v>0</v>
      </c>
      <c r="AX51" s="26">
        <f t="shared" si="34"/>
        <v>0</v>
      </c>
      <c r="AY51" s="26">
        <f t="shared" si="34"/>
        <v>0</v>
      </c>
    </row>
    <row r="52" spans="1:52" ht="15.75" x14ac:dyDescent="0.25">
      <c r="A52" s="562"/>
      <c r="B52" s="31" t="str">
        <f t="shared" si="32"/>
        <v>Freezer</v>
      </c>
      <c r="C52" s="26">
        <f t="shared" ref="C52:C59" si="35">((C7*0.5)-C37)*C68*C$78*C$2</f>
        <v>0</v>
      </c>
      <c r="D52" s="26">
        <f t="shared" ref="D52:AY52" si="36">((D7*0.5)+C22-D37)*D68*D$78*D$2</f>
        <v>14.138428885249741</v>
      </c>
      <c r="E52" s="26">
        <f t="shared" si="36"/>
        <v>60.783822372140094</v>
      </c>
      <c r="F52" s="26">
        <f t="shared" si="36"/>
        <v>108.03181782865958</v>
      </c>
      <c r="G52" s="26">
        <f t="shared" si="36"/>
        <v>163.2845189155835</v>
      </c>
      <c r="H52" s="26">
        <f t="shared" si="36"/>
        <v>488.12823899933846</v>
      </c>
      <c r="I52" s="26">
        <f t="shared" si="36"/>
        <v>734.64884313223399</v>
      </c>
      <c r="J52" s="26">
        <f t="shared" si="36"/>
        <v>906.78413692053971</v>
      </c>
      <c r="K52" s="26">
        <f t="shared" si="36"/>
        <v>919.27310375848208</v>
      </c>
      <c r="L52" s="26">
        <f t="shared" si="36"/>
        <v>443.31472849206131</v>
      </c>
      <c r="M52" s="26">
        <f t="shared" si="36"/>
        <v>497.39860182818717</v>
      </c>
      <c r="N52" s="26">
        <f t="shared" si="36"/>
        <v>524.48287569395939</v>
      </c>
      <c r="O52" s="26">
        <f t="shared" si="36"/>
        <v>526.02894654877298</v>
      </c>
      <c r="P52" s="26">
        <f t="shared" si="36"/>
        <v>492.82523542870535</v>
      </c>
      <c r="Q52" s="26">
        <f t="shared" si="36"/>
        <v>483.95913421252573</v>
      </c>
      <c r="R52" s="26">
        <f t="shared" si="36"/>
        <v>496.91207938791553</v>
      </c>
      <c r="S52" s="26">
        <f t="shared" si="36"/>
        <v>538.14290901881168</v>
      </c>
      <c r="T52" s="26">
        <f t="shared" si="36"/>
        <v>1125.201926670431</v>
      </c>
      <c r="U52" s="26">
        <f t="shared" si="36"/>
        <v>1261.2420289676315</v>
      </c>
      <c r="V52" s="26">
        <f t="shared" si="36"/>
        <v>1261.2420289676315</v>
      </c>
      <c r="W52" s="26">
        <f t="shared" si="36"/>
        <v>1106.1313749446392</v>
      </c>
      <c r="X52" s="26">
        <f t="shared" si="36"/>
        <v>523.59749666823313</v>
      </c>
      <c r="Y52" s="26">
        <f t="shared" si="36"/>
        <v>497.83270477386264</v>
      </c>
      <c r="Z52" s="26">
        <f t="shared" si="36"/>
        <v>476.12864667506125</v>
      </c>
      <c r="AA52" s="26">
        <f t="shared" si="36"/>
        <v>460.93891195383048</v>
      </c>
      <c r="AB52" s="26">
        <f t="shared" si="36"/>
        <v>424.38521791286092</v>
      </c>
      <c r="AC52" s="26">
        <f t="shared" si="36"/>
        <v>483.95913421252573</v>
      </c>
      <c r="AD52" s="26">
        <f t="shared" si="36"/>
        <v>496.91207938791553</v>
      </c>
      <c r="AE52" s="26">
        <f t="shared" si="36"/>
        <v>538.14290901881168</v>
      </c>
      <c r="AF52" s="26">
        <f t="shared" si="36"/>
        <v>1125.201926670431</v>
      </c>
      <c r="AG52" s="26">
        <f t="shared" si="36"/>
        <v>0</v>
      </c>
      <c r="AH52" s="26">
        <f t="shared" si="36"/>
        <v>0</v>
      </c>
      <c r="AI52" s="26">
        <f t="shared" si="36"/>
        <v>0</v>
      </c>
      <c r="AJ52" s="26">
        <f t="shared" si="36"/>
        <v>0</v>
      </c>
      <c r="AK52" s="26">
        <f t="shared" si="36"/>
        <v>0</v>
      </c>
      <c r="AL52" s="26">
        <f t="shared" si="36"/>
        <v>0</v>
      </c>
      <c r="AM52" s="26">
        <f t="shared" si="36"/>
        <v>0</v>
      </c>
      <c r="AN52" s="26">
        <f t="shared" si="36"/>
        <v>0</v>
      </c>
      <c r="AO52" s="26">
        <f t="shared" si="36"/>
        <v>0</v>
      </c>
      <c r="AP52" s="26">
        <f t="shared" si="36"/>
        <v>0</v>
      </c>
      <c r="AQ52" s="26">
        <f t="shared" si="36"/>
        <v>0</v>
      </c>
      <c r="AR52" s="26">
        <f t="shared" si="36"/>
        <v>0</v>
      </c>
      <c r="AS52" s="26">
        <f t="shared" si="36"/>
        <v>0</v>
      </c>
      <c r="AT52" s="26">
        <f t="shared" si="36"/>
        <v>0</v>
      </c>
      <c r="AU52" s="26">
        <f t="shared" si="36"/>
        <v>0</v>
      </c>
      <c r="AV52" s="26">
        <f t="shared" si="36"/>
        <v>0</v>
      </c>
      <c r="AW52" s="26">
        <f t="shared" si="36"/>
        <v>0</v>
      </c>
      <c r="AX52" s="26">
        <f t="shared" si="36"/>
        <v>0</v>
      </c>
      <c r="AY52" s="26">
        <f t="shared" si="36"/>
        <v>0</v>
      </c>
    </row>
    <row r="53" spans="1:52" ht="15.75" x14ac:dyDescent="0.25">
      <c r="A53" s="562"/>
      <c r="B53" s="31" t="str">
        <f t="shared" si="32"/>
        <v>Heating</v>
      </c>
      <c r="C53" s="26">
        <f t="shared" si="35"/>
        <v>4530.3110445964849</v>
      </c>
      <c r="D53" s="26">
        <f t="shared" ref="D53:AY53" si="37">((D8*0.5)+C23-D38)*D69*D$78*D$2</f>
        <v>10328.41462442687</v>
      </c>
      <c r="E53" s="26">
        <f t="shared" si="37"/>
        <v>13245.971361522528</v>
      </c>
      <c r="F53" s="26">
        <f t="shared" si="37"/>
        <v>8064.6628506749485</v>
      </c>
      <c r="G53" s="26">
        <f t="shared" si="37"/>
        <v>3032.444348266526</v>
      </c>
      <c r="H53" s="26">
        <f t="shared" si="37"/>
        <v>254.90855922692924</v>
      </c>
      <c r="I53" s="26">
        <f t="shared" si="37"/>
        <v>3.9741935647357138</v>
      </c>
      <c r="J53" s="26">
        <f t="shared" si="37"/>
        <v>7.1832638714641943</v>
      </c>
      <c r="K53" s="26">
        <f t="shared" si="37"/>
        <v>8188.7929535712929</v>
      </c>
      <c r="L53" s="26">
        <f t="shared" si="37"/>
        <v>25792.620381036188</v>
      </c>
      <c r="M53" s="26">
        <f t="shared" si="37"/>
        <v>63193.130774602876</v>
      </c>
      <c r="N53" s="26">
        <f t="shared" si="37"/>
        <v>123418.90278920023</v>
      </c>
      <c r="O53" s="26">
        <f t="shared" si="37"/>
        <v>135652.73540800743</v>
      </c>
      <c r="P53" s="26">
        <f t="shared" si="37"/>
        <v>116571.05426842281</v>
      </c>
      <c r="Q53" s="26">
        <f t="shared" si="37"/>
        <v>76999.218348702634</v>
      </c>
      <c r="R53" s="26">
        <f t="shared" si="37"/>
        <v>34792.211521807738</v>
      </c>
      <c r="S53" s="26">
        <f t="shared" si="37"/>
        <v>10497.76265196858</v>
      </c>
      <c r="T53" s="26">
        <f t="shared" si="37"/>
        <v>640.41719979644574</v>
      </c>
      <c r="U53" s="26">
        <f t="shared" si="37"/>
        <v>7.5343199976052428</v>
      </c>
      <c r="V53" s="26">
        <f t="shared" si="37"/>
        <v>11.301479996407867</v>
      </c>
      <c r="W53" s="26">
        <f t="shared" si="37"/>
        <v>11061.6374764841</v>
      </c>
      <c r="X53" s="26">
        <f t="shared" si="37"/>
        <v>33340.327422929964</v>
      </c>
      <c r="Y53" s="26">
        <f t="shared" si="37"/>
        <v>70352.948166529182</v>
      </c>
      <c r="Z53" s="26">
        <f t="shared" si="37"/>
        <v>119809.7896420382</v>
      </c>
      <c r="AA53" s="26">
        <f t="shared" si="37"/>
        <v>120755.59392420246</v>
      </c>
      <c r="AB53" s="26">
        <f t="shared" si="37"/>
        <v>101977.18234385294</v>
      </c>
      <c r="AC53" s="26">
        <f t="shared" si="37"/>
        <v>76999.218348702634</v>
      </c>
      <c r="AD53" s="26">
        <f t="shared" si="37"/>
        <v>34792.211521807738</v>
      </c>
      <c r="AE53" s="26">
        <f t="shared" si="37"/>
        <v>10497.76265196858</v>
      </c>
      <c r="AF53" s="26">
        <f t="shared" si="37"/>
        <v>640.41719979644574</v>
      </c>
      <c r="AG53" s="26">
        <f t="shared" si="37"/>
        <v>0</v>
      </c>
      <c r="AH53" s="26">
        <f t="shared" si="37"/>
        <v>0</v>
      </c>
      <c r="AI53" s="26">
        <f t="shared" si="37"/>
        <v>0</v>
      </c>
      <c r="AJ53" s="26">
        <f t="shared" si="37"/>
        <v>0</v>
      </c>
      <c r="AK53" s="26">
        <f t="shared" si="37"/>
        <v>0</v>
      </c>
      <c r="AL53" s="26">
        <f t="shared" si="37"/>
        <v>0</v>
      </c>
      <c r="AM53" s="26">
        <f t="shared" si="37"/>
        <v>0</v>
      </c>
      <c r="AN53" s="26">
        <f t="shared" si="37"/>
        <v>0</v>
      </c>
      <c r="AO53" s="26">
        <f t="shared" si="37"/>
        <v>0</v>
      </c>
      <c r="AP53" s="26">
        <f t="shared" si="37"/>
        <v>0</v>
      </c>
      <c r="AQ53" s="26">
        <f t="shared" si="37"/>
        <v>0</v>
      </c>
      <c r="AR53" s="26">
        <f t="shared" si="37"/>
        <v>0</v>
      </c>
      <c r="AS53" s="26">
        <f t="shared" si="37"/>
        <v>0</v>
      </c>
      <c r="AT53" s="26">
        <f t="shared" si="37"/>
        <v>0</v>
      </c>
      <c r="AU53" s="26">
        <f t="shared" si="37"/>
        <v>0</v>
      </c>
      <c r="AV53" s="26">
        <f t="shared" si="37"/>
        <v>0</v>
      </c>
      <c r="AW53" s="26">
        <f t="shared" si="37"/>
        <v>0</v>
      </c>
      <c r="AX53" s="26">
        <f t="shared" si="37"/>
        <v>0</v>
      </c>
      <c r="AY53" s="26">
        <f t="shared" si="37"/>
        <v>0</v>
      </c>
    </row>
    <row r="54" spans="1:52" ht="15.75" x14ac:dyDescent="0.25">
      <c r="A54" s="562"/>
      <c r="B54" s="31" t="str">
        <f t="shared" si="32"/>
        <v>HVAC</v>
      </c>
      <c r="C54" s="26">
        <f t="shared" si="35"/>
        <v>203.86206682110517</v>
      </c>
      <c r="D54" s="26">
        <f t="shared" ref="D54:AY54" si="38">((D9*0.5)+C24-D39)*D70*D$78*D$2</f>
        <v>456.60953647824044</v>
      </c>
      <c r="E54" s="26">
        <f t="shared" si="38"/>
        <v>583.69659310843599</v>
      </c>
      <c r="F54" s="26">
        <f t="shared" si="38"/>
        <v>509.84017784370718</v>
      </c>
      <c r="G54" s="26">
        <f t="shared" si="38"/>
        <v>817.64333413078441</v>
      </c>
      <c r="H54" s="26">
        <f t="shared" si="38"/>
        <v>5412.5056144803293</v>
      </c>
      <c r="I54" s="26">
        <f t="shared" si="38"/>
        <v>8467.9389638906741</v>
      </c>
      <c r="J54" s="26">
        <f t="shared" si="38"/>
        <v>9293.0787755751589</v>
      </c>
      <c r="K54" s="26">
        <f t="shared" si="38"/>
        <v>5474.8928347511455</v>
      </c>
      <c r="L54" s="26">
        <f t="shared" si="38"/>
        <v>1720.3728430002468</v>
      </c>
      <c r="M54" s="26">
        <f t="shared" si="38"/>
        <v>3492.8430380693817</v>
      </c>
      <c r="N54" s="26">
        <f t="shared" si="38"/>
        <v>6871.4990774683365</v>
      </c>
      <c r="O54" s="26">
        <f t="shared" si="38"/>
        <v>7709.0161882753546</v>
      </c>
      <c r="P54" s="26">
        <f t="shared" si="38"/>
        <v>6628.1729280020381</v>
      </c>
      <c r="Q54" s="26">
        <f t="shared" si="38"/>
        <v>4408.4817594287024</v>
      </c>
      <c r="R54" s="26">
        <f t="shared" si="38"/>
        <v>2433.5018000745699</v>
      </c>
      <c r="S54" s="26">
        <f t="shared" si="38"/>
        <v>2759.439330486387</v>
      </c>
      <c r="T54" s="26">
        <f t="shared" si="38"/>
        <v>14389.76750361938</v>
      </c>
      <c r="U54" s="26">
        <f t="shared" si="38"/>
        <v>19389.711052456649</v>
      </c>
      <c r="V54" s="26">
        <f t="shared" si="38"/>
        <v>18435.726196749412</v>
      </c>
      <c r="W54" s="26">
        <f t="shared" si="38"/>
        <v>9239.3841552530575</v>
      </c>
      <c r="X54" s="26">
        <f t="shared" si="38"/>
        <v>2474.4492039075826</v>
      </c>
      <c r="Y54" s="26">
        <f t="shared" si="38"/>
        <v>3986.9267105117983</v>
      </c>
      <c r="Z54" s="26">
        <f t="shared" si="38"/>
        <v>6746.6687773924277</v>
      </c>
      <c r="AA54" s="26">
        <f t="shared" si="38"/>
        <v>6797.7300119429956</v>
      </c>
      <c r="AB54" s="26">
        <f t="shared" si="38"/>
        <v>5743.7081674215333</v>
      </c>
      <c r="AC54" s="26">
        <f t="shared" si="38"/>
        <v>4408.4817594287024</v>
      </c>
      <c r="AD54" s="26">
        <f t="shared" si="38"/>
        <v>2433.5018000745699</v>
      </c>
      <c r="AE54" s="26">
        <f t="shared" si="38"/>
        <v>2759.439330486387</v>
      </c>
      <c r="AF54" s="26">
        <f t="shared" si="38"/>
        <v>14389.76750361938</v>
      </c>
      <c r="AG54" s="26">
        <f t="shared" si="38"/>
        <v>0</v>
      </c>
      <c r="AH54" s="26">
        <f t="shared" si="38"/>
        <v>0</v>
      </c>
      <c r="AI54" s="26">
        <f t="shared" si="38"/>
        <v>0</v>
      </c>
      <c r="AJ54" s="26">
        <f t="shared" si="38"/>
        <v>0</v>
      </c>
      <c r="AK54" s="26">
        <f t="shared" si="38"/>
        <v>0</v>
      </c>
      <c r="AL54" s="26">
        <f t="shared" si="38"/>
        <v>0</v>
      </c>
      <c r="AM54" s="26">
        <f t="shared" si="38"/>
        <v>0</v>
      </c>
      <c r="AN54" s="26">
        <f t="shared" si="38"/>
        <v>0</v>
      </c>
      <c r="AO54" s="26">
        <f t="shared" si="38"/>
        <v>0</v>
      </c>
      <c r="AP54" s="26">
        <f t="shared" si="38"/>
        <v>0</v>
      </c>
      <c r="AQ54" s="26">
        <f t="shared" si="38"/>
        <v>0</v>
      </c>
      <c r="AR54" s="26">
        <f t="shared" si="38"/>
        <v>0</v>
      </c>
      <c r="AS54" s="26">
        <f t="shared" si="38"/>
        <v>0</v>
      </c>
      <c r="AT54" s="26">
        <f t="shared" si="38"/>
        <v>0</v>
      </c>
      <c r="AU54" s="26">
        <f t="shared" si="38"/>
        <v>0</v>
      </c>
      <c r="AV54" s="26">
        <f t="shared" si="38"/>
        <v>0</v>
      </c>
      <c r="AW54" s="26">
        <f t="shared" si="38"/>
        <v>0</v>
      </c>
      <c r="AX54" s="26">
        <f t="shared" si="38"/>
        <v>0</v>
      </c>
      <c r="AY54" s="26">
        <f t="shared" si="38"/>
        <v>0</v>
      </c>
    </row>
    <row r="55" spans="1:52" ht="15.75" x14ac:dyDescent="0.25">
      <c r="A55" s="562"/>
      <c r="B55" s="31" t="str">
        <f t="shared" si="32"/>
        <v>Lighting</v>
      </c>
      <c r="C55" s="26">
        <f t="shared" si="35"/>
        <v>396.97978235793749</v>
      </c>
      <c r="D55" s="26">
        <f t="shared" ref="D55:AY55" si="39">((D10*0.5)+C25-D40)*D71*D$78*D$2</f>
        <v>17432.419884723105</v>
      </c>
      <c r="E55" s="26">
        <f t="shared" si="39"/>
        <v>50310.652197797295</v>
      </c>
      <c r="F55" s="26">
        <f t="shared" si="39"/>
        <v>70223.690043745999</v>
      </c>
      <c r="G55" s="26">
        <f t="shared" si="39"/>
        <v>89308.389045724616</v>
      </c>
      <c r="H55" s="26">
        <f t="shared" si="39"/>
        <v>194576.13556782532</v>
      </c>
      <c r="I55" s="26">
        <f t="shared" si="39"/>
        <v>218558.93919860083</v>
      </c>
      <c r="J55" s="26">
        <f t="shared" si="39"/>
        <v>256868.43367086683</v>
      </c>
      <c r="K55" s="26">
        <f t="shared" si="39"/>
        <v>311353.23804663145</v>
      </c>
      <c r="L55" s="26">
        <f t="shared" si="39"/>
        <v>184243.22579781737</v>
      </c>
      <c r="M55" s="26">
        <f t="shared" si="39"/>
        <v>237080.14910373642</v>
      </c>
      <c r="N55" s="26">
        <f t="shared" si="39"/>
        <v>313045.81561166246</v>
      </c>
      <c r="O55" s="26">
        <f t="shared" si="39"/>
        <v>365349.84531787131</v>
      </c>
      <c r="P55" s="26">
        <f t="shared" si="39"/>
        <v>328318.43340519408</v>
      </c>
      <c r="Q55" s="26">
        <f t="shared" si="39"/>
        <v>303499.12225895905</v>
      </c>
      <c r="R55" s="26">
        <f t="shared" si="39"/>
        <v>288125.17999238265</v>
      </c>
      <c r="S55" s="26">
        <f t="shared" si="39"/>
        <v>278174.03736889421</v>
      </c>
      <c r="T55" s="26">
        <f t="shared" si="39"/>
        <v>492247.92026022694</v>
      </c>
      <c r="U55" s="26">
        <f t="shared" si="39"/>
        <v>487620.61161528633</v>
      </c>
      <c r="V55" s="26">
        <f t="shared" si="39"/>
        <v>507028.00392892677</v>
      </c>
      <c r="W55" s="26">
        <f t="shared" si="39"/>
        <v>530214.8439867266</v>
      </c>
      <c r="X55" s="26">
        <f t="shared" si="39"/>
        <v>293436.56406047381</v>
      </c>
      <c r="Y55" s="26">
        <f t="shared" si="39"/>
        <v>312187.4684500898</v>
      </c>
      <c r="Z55" s="26">
        <f t="shared" si="39"/>
        <v>322015.90522479254</v>
      </c>
      <c r="AA55" s="26">
        <f t="shared" si="39"/>
        <v>320843.4014730808</v>
      </c>
      <c r="AB55" s="26">
        <f t="shared" si="39"/>
        <v>283343.35513532686</v>
      </c>
      <c r="AC55" s="26">
        <f t="shared" si="39"/>
        <v>303499.12225895905</v>
      </c>
      <c r="AD55" s="26">
        <f t="shared" si="39"/>
        <v>288125.17999238265</v>
      </c>
      <c r="AE55" s="26">
        <f t="shared" si="39"/>
        <v>278174.03736889421</v>
      </c>
      <c r="AF55" s="26">
        <f t="shared" si="39"/>
        <v>492247.92026022694</v>
      </c>
      <c r="AG55" s="26">
        <f t="shared" si="39"/>
        <v>0</v>
      </c>
      <c r="AH55" s="26">
        <f t="shared" si="39"/>
        <v>0</v>
      </c>
      <c r="AI55" s="26">
        <f t="shared" si="39"/>
        <v>0</v>
      </c>
      <c r="AJ55" s="26">
        <f t="shared" si="39"/>
        <v>0</v>
      </c>
      <c r="AK55" s="26">
        <f t="shared" si="39"/>
        <v>0</v>
      </c>
      <c r="AL55" s="26">
        <f t="shared" si="39"/>
        <v>0</v>
      </c>
      <c r="AM55" s="26">
        <f t="shared" si="39"/>
        <v>0</v>
      </c>
      <c r="AN55" s="26">
        <f t="shared" si="39"/>
        <v>0</v>
      </c>
      <c r="AO55" s="26">
        <f t="shared" si="39"/>
        <v>0</v>
      </c>
      <c r="AP55" s="26">
        <f t="shared" si="39"/>
        <v>0</v>
      </c>
      <c r="AQ55" s="26">
        <f t="shared" si="39"/>
        <v>0</v>
      </c>
      <c r="AR55" s="26">
        <f t="shared" si="39"/>
        <v>0</v>
      </c>
      <c r="AS55" s="26">
        <f t="shared" si="39"/>
        <v>0</v>
      </c>
      <c r="AT55" s="26">
        <f t="shared" si="39"/>
        <v>0</v>
      </c>
      <c r="AU55" s="26">
        <f t="shared" si="39"/>
        <v>0</v>
      </c>
      <c r="AV55" s="26">
        <f t="shared" si="39"/>
        <v>0</v>
      </c>
      <c r="AW55" s="26">
        <f t="shared" si="39"/>
        <v>0</v>
      </c>
      <c r="AX55" s="26">
        <f t="shared" si="39"/>
        <v>0</v>
      </c>
      <c r="AY55" s="26">
        <f t="shared" si="39"/>
        <v>0</v>
      </c>
    </row>
    <row r="56" spans="1:52" ht="15.75" x14ac:dyDescent="0.25">
      <c r="A56" s="562"/>
      <c r="B56" s="31" t="str">
        <f t="shared" si="32"/>
        <v>Miscellaneous</v>
      </c>
      <c r="C56" s="26">
        <f t="shared" si="35"/>
        <v>1.2942153939672532</v>
      </c>
      <c r="D56" s="26">
        <f t="shared" ref="D56:AY56" si="40">((D11*0.5)+C26-D41)*D72*D$78*D$2</f>
        <v>18.099945381592491</v>
      </c>
      <c r="E56" s="26">
        <f t="shared" si="40"/>
        <v>77.965650966052962</v>
      </c>
      <c r="F56" s="26">
        <f t="shared" si="40"/>
        <v>135.40312446245099</v>
      </c>
      <c r="G56" s="26">
        <f t="shared" si="40"/>
        <v>187.00319763528915</v>
      </c>
      <c r="H56" s="26">
        <f t="shared" si="40"/>
        <v>504.90558141966045</v>
      </c>
      <c r="I56" s="26">
        <f t="shared" si="40"/>
        <v>651.71382245899292</v>
      </c>
      <c r="J56" s="26">
        <f t="shared" si="40"/>
        <v>726.61744839046457</v>
      </c>
      <c r="K56" s="26">
        <f t="shared" si="40"/>
        <v>793.78664081511681</v>
      </c>
      <c r="L56" s="26">
        <f t="shared" si="40"/>
        <v>415.16650668761099</v>
      </c>
      <c r="M56" s="26">
        <f t="shared" si="40"/>
        <v>471.93098890680517</v>
      </c>
      <c r="N56" s="26">
        <f t="shared" si="40"/>
        <v>519.48204935921308</v>
      </c>
      <c r="O56" s="26">
        <f t="shared" si="40"/>
        <v>538.61810530856019</v>
      </c>
      <c r="P56" s="26">
        <f t="shared" si="40"/>
        <v>504.65567823837927</v>
      </c>
      <c r="Q56" s="26">
        <f t="shared" si="40"/>
        <v>480.3018421015114</v>
      </c>
      <c r="R56" s="26">
        <f t="shared" si="40"/>
        <v>484.29692879487874</v>
      </c>
      <c r="S56" s="26">
        <f t="shared" si="40"/>
        <v>514.90467564809308</v>
      </c>
      <c r="T56" s="26">
        <f t="shared" si="40"/>
        <v>1022.0169104270238</v>
      </c>
      <c r="U56" s="26">
        <f t="shared" si="40"/>
        <v>1056.3778452519066</v>
      </c>
      <c r="V56" s="26">
        <f t="shared" si="40"/>
        <v>1055.8427057381543</v>
      </c>
      <c r="W56" s="26">
        <f t="shared" si="40"/>
        <v>1022.1911418966176</v>
      </c>
      <c r="X56" s="26">
        <f t="shared" si="40"/>
        <v>510.22551255550115</v>
      </c>
      <c r="Y56" s="26">
        <f t="shared" si="40"/>
        <v>494.04656393529558</v>
      </c>
      <c r="Z56" s="26">
        <f t="shared" si="40"/>
        <v>481.73829270892895</v>
      </c>
      <c r="AA56" s="26">
        <f t="shared" si="40"/>
        <v>466.2487675240651</v>
      </c>
      <c r="AB56" s="26">
        <f t="shared" si="40"/>
        <v>429.3045529230472</v>
      </c>
      <c r="AC56" s="26">
        <f t="shared" si="40"/>
        <v>480.3018421015114</v>
      </c>
      <c r="AD56" s="26">
        <f t="shared" si="40"/>
        <v>484.29692879487874</v>
      </c>
      <c r="AE56" s="26">
        <f t="shared" si="40"/>
        <v>514.90467564809308</v>
      </c>
      <c r="AF56" s="26">
        <f t="shared" si="40"/>
        <v>1022.0169104270238</v>
      </c>
      <c r="AG56" s="26">
        <f t="shared" si="40"/>
        <v>0</v>
      </c>
      <c r="AH56" s="26">
        <f t="shared" si="40"/>
        <v>0</v>
      </c>
      <c r="AI56" s="26">
        <f t="shared" si="40"/>
        <v>0</v>
      </c>
      <c r="AJ56" s="26">
        <f t="shared" si="40"/>
        <v>0</v>
      </c>
      <c r="AK56" s="26">
        <f t="shared" si="40"/>
        <v>0</v>
      </c>
      <c r="AL56" s="26">
        <f t="shared" si="40"/>
        <v>0</v>
      </c>
      <c r="AM56" s="26">
        <f t="shared" si="40"/>
        <v>0</v>
      </c>
      <c r="AN56" s="26">
        <f t="shared" si="40"/>
        <v>0</v>
      </c>
      <c r="AO56" s="26">
        <f t="shared" si="40"/>
        <v>0</v>
      </c>
      <c r="AP56" s="26">
        <f t="shared" si="40"/>
        <v>0</v>
      </c>
      <c r="AQ56" s="26">
        <f t="shared" si="40"/>
        <v>0</v>
      </c>
      <c r="AR56" s="26">
        <f t="shared" si="40"/>
        <v>0</v>
      </c>
      <c r="AS56" s="26">
        <f t="shared" si="40"/>
        <v>0</v>
      </c>
      <c r="AT56" s="26">
        <f t="shared" si="40"/>
        <v>0</v>
      </c>
      <c r="AU56" s="26">
        <f t="shared" si="40"/>
        <v>0</v>
      </c>
      <c r="AV56" s="26">
        <f t="shared" si="40"/>
        <v>0</v>
      </c>
      <c r="AW56" s="26">
        <f t="shared" si="40"/>
        <v>0</v>
      </c>
      <c r="AX56" s="26">
        <f t="shared" si="40"/>
        <v>0</v>
      </c>
      <c r="AY56" s="26">
        <f t="shared" si="40"/>
        <v>0</v>
      </c>
    </row>
    <row r="57" spans="1:52" ht="15.75" x14ac:dyDescent="0.25">
      <c r="A57" s="562"/>
      <c r="B57" s="31" t="str">
        <f t="shared" si="32"/>
        <v>Pool Spa</v>
      </c>
      <c r="C57" s="26">
        <f t="shared" si="35"/>
        <v>0</v>
      </c>
      <c r="D57" s="26">
        <f t="shared" ref="D57:AY57" si="41">((D12*0.5)+C27-D42)*D73*D$78*D$2</f>
        <v>58.312218884992397</v>
      </c>
      <c r="E57" s="26">
        <f t="shared" si="41"/>
        <v>169.26504185089456</v>
      </c>
      <c r="F57" s="26">
        <f t="shared" si="41"/>
        <v>257.3282600896776</v>
      </c>
      <c r="G57" s="26">
        <f t="shared" si="41"/>
        <v>548.3434607787035</v>
      </c>
      <c r="H57" s="26">
        <f t="shared" si="41"/>
        <v>2209.9405354046271</v>
      </c>
      <c r="I57" s="26">
        <f t="shared" si="41"/>
        <v>3906.1620433612297</v>
      </c>
      <c r="J57" s="26">
        <f t="shared" si="41"/>
        <v>5270.0869546375097</v>
      </c>
      <c r="K57" s="26">
        <f t="shared" si="41"/>
        <v>6309.6428407798394</v>
      </c>
      <c r="L57" s="26">
        <f t="shared" si="41"/>
        <v>3247.2971910511515</v>
      </c>
      <c r="M57" s="26">
        <f t="shared" si="41"/>
        <v>3383.9819227996873</v>
      </c>
      <c r="N57" s="26">
        <f t="shared" si="41"/>
        <v>3546.2246406453792</v>
      </c>
      <c r="O57" s="26">
        <f t="shared" si="41"/>
        <v>3508.6867165405929</v>
      </c>
      <c r="P57" s="26">
        <f t="shared" si="41"/>
        <v>2968.6220523268862</v>
      </c>
      <c r="Q57" s="26">
        <f t="shared" si="41"/>
        <v>3747.8857130375159</v>
      </c>
      <c r="R57" s="26">
        <f t="shared" si="41"/>
        <v>3661.420969998429</v>
      </c>
      <c r="S57" s="26">
        <f t="shared" si="41"/>
        <v>4018.6558128425004</v>
      </c>
      <c r="T57" s="26">
        <f t="shared" si="41"/>
        <v>7728.8051893031397</v>
      </c>
      <c r="U57" s="26">
        <f t="shared" si="41"/>
        <v>8279.3851133856133</v>
      </c>
      <c r="V57" s="26">
        <f t="shared" si="41"/>
        <v>8202.9609040591549</v>
      </c>
      <c r="W57" s="26">
        <f t="shared" si="41"/>
        <v>7951.9485573866605</v>
      </c>
      <c r="X57" s="26">
        <f t="shared" si="41"/>
        <v>3981.104275316914</v>
      </c>
      <c r="Y57" s="26">
        <f t="shared" si="41"/>
        <v>3754.0015982827563</v>
      </c>
      <c r="Z57" s="26">
        <f t="shared" si="41"/>
        <v>3781.5462780284724</v>
      </c>
      <c r="AA57" s="26">
        <f t="shared" si="41"/>
        <v>3653.8047465550308</v>
      </c>
      <c r="AB57" s="26">
        <f t="shared" si="41"/>
        <v>3038.0102405369689</v>
      </c>
      <c r="AC57" s="26">
        <f t="shared" si="41"/>
        <v>3747.8857130375159</v>
      </c>
      <c r="AD57" s="26">
        <f t="shared" si="41"/>
        <v>3661.420969998429</v>
      </c>
      <c r="AE57" s="26">
        <f t="shared" si="41"/>
        <v>4018.6558128425004</v>
      </c>
      <c r="AF57" s="26">
        <f t="shared" si="41"/>
        <v>7728.8051893031397</v>
      </c>
      <c r="AG57" s="26">
        <f t="shared" si="41"/>
        <v>0</v>
      </c>
      <c r="AH57" s="26">
        <f t="shared" si="41"/>
        <v>0</v>
      </c>
      <c r="AI57" s="26">
        <f t="shared" si="41"/>
        <v>0</v>
      </c>
      <c r="AJ57" s="26">
        <f t="shared" si="41"/>
        <v>0</v>
      </c>
      <c r="AK57" s="26">
        <f t="shared" si="41"/>
        <v>0</v>
      </c>
      <c r="AL57" s="26">
        <f t="shared" si="41"/>
        <v>0</v>
      </c>
      <c r="AM57" s="26">
        <f t="shared" si="41"/>
        <v>0</v>
      </c>
      <c r="AN57" s="26">
        <f t="shared" si="41"/>
        <v>0</v>
      </c>
      <c r="AO57" s="26">
        <f t="shared" si="41"/>
        <v>0</v>
      </c>
      <c r="AP57" s="26">
        <f t="shared" si="41"/>
        <v>0</v>
      </c>
      <c r="AQ57" s="26">
        <f t="shared" si="41"/>
        <v>0</v>
      </c>
      <c r="AR57" s="26">
        <f t="shared" si="41"/>
        <v>0</v>
      </c>
      <c r="AS57" s="26">
        <f t="shared" si="41"/>
        <v>0</v>
      </c>
      <c r="AT57" s="26">
        <f t="shared" si="41"/>
        <v>0</v>
      </c>
      <c r="AU57" s="26">
        <f t="shared" si="41"/>
        <v>0</v>
      </c>
      <c r="AV57" s="26">
        <f t="shared" si="41"/>
        <v>0</v>
      </c>
      <c r="AW57" s="26">
        <f t="shared" si="41"/>
        <v>0</v>
      </c>
      <c r="AX57" s="26">
        <f t="shared" si="41"/>
        <v>0</v>
      </c>
      <c r="AY57" s="26">
        <f t="shared" si="41"/>
        <v>0</v>
      </c>
    </row>
    <row r="58" spans="1:52" ht="15.75" x14ac:dyDescent="0.25">
      <c r="A58" s="562"/>
      <c r="B58" s="31" t="str">
        <f t="shared" si="32"/>
        <v>Refrigeration</v>
      </c>
      <c r="C58" s="26">
        <f t="shared" si="35"/>
        <v>0</v>
      </c>
      <c r="D58" s="26">
        <f t="shared" ref="D58:AY58" si="42">((D13*0.5)+C28-D43)*D74*D$78*D$2</f>
        <v>102.83795684428122</v>
      </c>
      <c r="E58" s="26">
        <f t="shared" si="42"/>
        <v>462.83865128906638</v>
      </c>
      <c r="F58" s="26">
        <f t="shared" si="42"/>
        <v>939.62946841579651</v>
      </c>
      <c r="G58" s="26">
        <f t="shared" si="42"/>
        <v>1587.8962380192145</v>
      </c>
      <c r="H58" s="26">
        <f t="shared" si="42"/>
        <v>4627.7668386390305</v>
      </c>
      <c r="I58" s="26">
        <f t="shared" si="42"/>
        <v>6219.6506725526497</v>
      </c>
      <c r="J58" s="26">
        <f t="shared" si="42"/>
        <v>7439.3095322185436</v>
      </c>
      <c r="K58" s="26">
        <f t="shared" si="42"/>
        <v>7745.6341793262463</v>
      </c>
      <c r="L58" s="26">
        <f t="shared" si="42"/>
        <v>3955.0739892162178</v>
      </c>
      <c r="M58" s="26">
        <f t="shared" si="42"/>
        <v>4222.1294748823157</v>
      </c>
      <c r="N58" s="26">
        <f t="shared" si="42"/>
        <v>4302.8086291908103</v>
      </c>
      <c r="O58" s="26">
        <f t="shared" si="42"/>
        <v>4212.8104873388165</v>
      </c>
      <c r="P58" s="26">
        <f t="shared" si="42"/>
        <v>4056.6637596435503</v>
      </c>
      <c r="Q58" s="26">
        <f t="shared" si="42"/>
        <v>4304.8780580610965</v>
      </c>
      <c r="R58" s="26">
        <f t="shared" si="42"/>
        <v>4399.4497178324382</v>
      </c>
      <c r="S58" s="26">
        <f t="shared" si="42"/>
        <v>4924.9103270114347</v>
      </c>
      <c r="T58" s="26">
        <f t="shared" si="42"/>
        <v>10508.377200831934</v>
      </c>
      <c r="U58" s="26">
        <f t="shared" si="42"/>
        <v>11112.969735043545</v>
      </c>
      <c r="V58" s="26">
        <f t="shared" si="42"/>
        <v>11109.785807127862</v>
      </c>
      <c r="W58" s="26">
        <f t="shared" si="42"/>
        <v>10020.056997170866</v>
      </c>
      <c r="X58" s="26">
        <f t="shared" si="42"/>
        <v>4879.2892331209405</v>
      </c>
      <c r="Y58" s="26">
        <f t="shared" si="42"/>
        <v>4487.22449980273</v>
      </c>
      <c r="Z58" s="26">
        <f t="shared" si="42"/>
        <v>4257.6971689331367</v>
      </c>
      <c r="AA58" s="26">
        <f t="shared" si="42"/>
        <v>4009.9251526155854</v>
      </c>
      <c r="AB58" s="26">
        <f t="shared" si="42"/>
        <v>3794.6081659851184</v>
      </c>
      <c r="AC58" s="26">
        <f t="shared" si="42"/>
        <v>4304.8780580610965</v>
      </c>
      <c r="AD58" s="26">
        <f t="shared" si="42"/>
        <v>4399.4497178324382</v>
      </c>
      <c r="AE58" s="26">
        <f t="shared" si="42"/>
        <v>4924.9103270114347</v>
      </c>
      <c r="AF58" s="26">
        <f t="shared" si="42"/>
        <v>10508.377200831934</v>
      </c>
      <c r="AG58" s="26">
        <f t="shared" si="42"/>
        <v>0</v>
      </c>
      <c r="AH58" s="26">
        <f t="shared" si="42"/>
        <v>0</v>
      </c>
      <c r="AI58" s="26">
        <f t="shared" si="42"/>
        <v>0</v>
      </c>
      <c r="AJ58" s="26">
        <f t="shared" si="42"/>
        <v>0</v>
      </c>
      <c r="AK58" s="26">
        <f t="shared" si="42"/>
        <v>0</v>
      </c>
      <c r="AL58" s="26">
        <f t="shared" si="42"/>
        <v>0</v>
      </c>
      <c r="AM58" s="26">
        <f t="shared" si="42"/>
        <v>0</v>
      </c>
      <c r="AN58" s="26">
        <f t="shared" si="42"/>
        <v>0</v>
      </c>
      <c r="AO58" s="26">
        <f t="shared" si="42"/>
        <v>0</v>
      </c>
      <c r="AP58" s="26">
        <f t="shared" si="42"/>
        <v>0</v>
      </c>
      <c r="AQ58" s="26">
        <f t="shared" si="42"/>
        <v>0</v>
      </c>
      <c r="AR58" s="26">
        <f t="shared" si="42"/>
        <v>0</v>
      </c>
      <c r="AS58" s="26">
        <f t="shared" si="42"/>
        <v>0</v>
      </c>
      <c r="AT58" s="26">
        <f t="shared" si="42"/>
        <v>0</v>
      </c>
      <c r="AU58" s="26">
        <f t="shared" si="42"/>
        <v>0</v>
      </c>
      <c r="AV58" s="26">
        <f t="shared" si="42"/>
        <v>0</v>
      </c>
      <c r="AW58" s="26">
        <f t="shared" si="42"/>
        <v>0</v>
      </c>
      <c r="AX58" s="26">
        <f t="shared" si="42"/>
        <v>0</v>
      </c>
      <c r="AY58" s="26">
        <f t="shared" si="42"/>
        <v>0</v>
      </c>
    </row>
    <row r="59" spans="1:52" ht="15.75" customHeight="1" x14ac:dyDescent="0.25">
      <c r="A59" s="562"/>
      <c r="B59" s="31" t="str">
        <f t="shared" si="32"/>
        <v>Water Heating</v>
      </c>
      <c r="C59" s="26">
        <f t="shared" si="35"/>
        <v>349.65713290640781</v>
      </c>
      <c r="D59" s="26">
        <f t="shared" ref="D59:AY59" si="43">((D14*0.5)+C29-D44)*D75*D$78*D$2</f>
        <v>866.18284053766695</v>
      </c>
      <c r="E59" s="26">
        <f t="shared" si="43"/>
        <v>2233.6773142556408</v>
      </c>
      <c r="F59" s="26">
        <f t="shared" si="43"/>
        <v>3149.6858185285955</v>
      </c>
      <c r="G59" s="26">
        <f t="shared" si="43"/>
        <v>3706.3301606004952</v>
      </c>
      <c r="H59" s="26">
        <f t="shared" si="43"/>
        <v>7762.8702047594115</v>
      </c>
      <c r="I59" s="26">
        <f t="shared" si="43"/>
        <v>7041.1312803518676</v>
      </c>
      <c r="J59" s="26">
        <f t="shared" si="43"/>
        <v>6832.0234924401539</v>
      </c>
      <c r="K59" s="26">
        <f t="shared" si="43"/>
        <v>7931.5629977524286</v>
      </c>
      <c r="L59" s="26">
        <f t="shared" si="43"/>
        <v>5198.2265938102746</v>
      </c>
      <c r="M59" s="26">
        <f t="shared" si="43"/>
        <v>7081.2631938232344</v>
      </c>
      <c r="N59" s="26">
        <f t="shared" si="43"/>
        <v>9737.2453081980984</v>
      </c>
      <c r="O59" s="26">
        <f t="shared" si="43"/>
        <v>11517.038005442197</v>
      </c>
      <c r="P59" s="26">
        <f t="shared" si="43"/>
        <v>10375.909291951679</v>
      </c>
      <c r="Q59" s="26">
        <f t="shared" si="43"/>
        <v>9891.5060381481981</v>
      </c>
      <c r="R59" s="26">
        <f t="shared" si="43"/>
        <v>9145.2224466878506</v>
      </c>
      <c r="S59" s="26">
        <f t="shared" si="43"/>
        <v>9280.3487393230134</v>
      </c>
      <c r="T59" s="26">
        <f t="shared" si="43"/>
        <v>17543.790062204487</v>
      </c>
      <c r="U59" s="26">
        <f t="shared" si="43"/>
        <v>15414.586552805949</v>
      </c>
      <c r="V59" s="26">
        <f t="shared" si="43"/>
        <v>14498.525938904553</v>
      </c>
      <c r="W59" s="26">
        <f t="shared" si="43"/>
        <v>15792.711970223994</v>
      </c>
      <c r="X59" s="26">
        <f t="shared" si="43"/>
        <v>8758.5824821076094</v>
      </c>
      <c r="Y59" s="26">
        <f t="shared" si="43"/>
        <v>9326.6567991606298</v>
      </c>
      <c r="Z59" s="26">
        <f t="shared" si="43"/>
        <v>10333.643339792323</v>
      </c>
      <c r="AA59" s="26">
        <f t="shared" si="43"/>
        <v>10400.80896645864</v>
      </c>
      <c r="AB59" s="26">
        <f t="shared" si="43"/>
        <v>9208.4400986200162</v>
      </c>
      <c r="AC59" s="26">
        <f t="shared" si="43"/>
        <v>9891.5060381481981</v>
      </c>
      <c r="AD59" s="26">
        <f t="shared" si="43"/>
        <v>9145.2224466878506</v>
      </c>
      <c r="AE59" s="26">
        <f t="shared" si="43"/>
        <v>9280.3487393230134</v>
      </c>
      <c r="AF59" s="26">
        <f t="shared" si="43"/>
        <v>17543.790062204487</v>
      </c>
      <c r="AG59" s="26">
        <f t="shared" si="43"/>
        <v>0</v>
      </c>
      <c r="AH59" s="26">
        <f t="shared" si="43"/>
        <v>0</v>
      </c>
      <c r="AI59" s="26">
        <f t="shared" si="43"/>
        <v>0</v>
      </c>
      <c r="AJ59" s="26">
        <f t="shared" si="43"/>
        <v>0</v>
      </c>
      <c r="AK59" s="26">
        <f t="shared" si="43"/>
        <v>0</v>
      </c>
      <c r="AL59" s="26">
        <f t="shared" si="43"/>
        <v>0</v>
      </c>
      <c r="AM59" s="26">
        <f t="shared" si="43"/>
        <v>0</v>
      </c>
      <c r="AN59" s="26">
        <f t="shared" si="43"/>
        <v>0</v>
      </c>
      <c r="AO59" s="26">
        <f t="shared" si="43"/>
        <v>0</v>
      </c>
      <c r="AP59" s="26">
        <f t="shared" si="43"/>
        <v>0</v>
      </c>
      <c r="AQ59" s="26">
        <f t="shared" si="43"/>
        <v>0</v>
      </c>
      <c r="AR59" s="26">
        <f t="shared" si="43"/>
        <v>0</v>
      </c>
      <c r="AS59" s="26">
        <f t="shared" si="43"/>
        <v>0</v>
      </c>
      <c r="AT59" s="26">
        <f t="shared" si="43"/>
        <v>0</v>
      </c>
      <c r="AU59" s="26">
        <f t="shared" si="43"/>
        <v>0</v>
      </c>
      <c r="AV59" s="26">
        <f t="shared" si="43"/>
        <v>0</v>
      </c>
      <c r="AW59" s="26">
        <f t="shared" si="43"/>
        <v>0</v>
      </c>
      <c r="AX59" s="26">
        <f t="shared" si="43"/>
        <v>0</v>
      </c>
      <c r="AY59" s="26">
        <f t="shared" si="43"/>
        <v>0</v>
      </c>
    </row>
    <row r="60" spans="1:52" ht="15.75" customHeight="1" thickBot="1" x14ac:dyDescent="0.3">
      <c r="A60" s="562"/>
      <c r="B60" s="161" t="str">
        <f t="shared" si="32"/>
        <v>Motors(uses bus. load shape)</v>
      </c>
      <c r="C60" s="152"/>
      <c r="D60" s="152"/>
      <c r="E60" s="152"/>
      <c r="F60" s="152"/>
      <c r="G60" s="152"/>
      <c r="H60" s="152"/>
      <c r="I60" s="152"/>
      <c r="J60" s="152"/>
      <c r="K60" s="152"/>
      <c r="L60" s="152"/>
      <c r="M60" s="152"/>
      <c r="N60" s="152"/>
      <c r="O60" s="152"/>
      <c r="P60" s="152"/>
      <c r="Q60" s="152"/>
      <c r="R60" s="152"/>
      <c r="S60" s="152"/>
      <c r="T60" s="152"/>
      <c r="U60" s="152"/>
      <c r="V60" s="152"/>
      <c r="W60" s="152"/>
      <c r="X60" s="152"/>
      <c r="Y60" s="152"/>
      <c r="Z60" s="152"/>
      <c r="AA60" s="152"/>
      <c r="AB60" s="152"/>
      <c r="AC60" s="152"/>
      <c r="AD60" s="152"/>
      <c r="AE60" s="152"/>
      <c r="AF60" s="152"/>
      <c r="AG60" s="152"/>
      <c r="AH60" s="152"/>
      <c r="AI60" s="152"/>
      <c r="AJ60" s="152"/>
      <c r="AK60" s="152"/>
      <c r="AL60" s="152"/>
      <c r="AM60" s="152"/>
      <c r="AN60" s="152"/>
      <c r="AO60" s="152"/>
      <c r="AP60" s="152"/>
      <c r="AQ60" s="152"/>
      <c r="AR60" s="152"/>
      <c r="AS60" s="152"/>
      <c r="AT60" s="152"/>
      <c r="AU60" s="152"/>
      <c r="AV60" s="152"/>
      <c r="AW60" s="152"/>
      <c r="AX60" s="152"/>
      <c r="AY60" s="152"/>
    </row>
    <row r="61" spans="1:52" ht="15.75" customHeight="1" x14ac:dyDescent="0.25">
      <c r="A61" s="562"/>
      <c r="B61" s="160" t="s">
        <v>18</v>
      </c>
      <c r="C61" s="128">
        <f>SUM(C50:C60)</f>
        <v>111419.8166176183</v>
      </c>
      <c r="D61" s="128">
        <f t="shared" ref="D61:AY61" si="44">SUM(D50:D60)</f>
        <v>120451.92356191225</v>
      </c>
      <c r="E61" s="128">
        <f t="shared" si="44"/>
        <v>138692.37078749874</v>
      </c>
      <c r="F61" s="128">
        <f t="shared" si="44"/>
        <v>125440.56863770307</v>
      </c>
      <c r="G61" s="128">
        <f t="shared" si="44"/>
        <v>123242.02871258844</v>
      </c>
      <c r="H61" s="128">
        <f t="shared" si="44"/>
        <v>442988.52254914184</v>
      </c>
      <c r="I61" s="128">
        <f t="shared" si="44"/>
        <v>665413.39329520485</v>
      </c>
      <c r="J61" s="128">
        <f t="shared" si="44"/>
        <v>777517.84375668527</v>
      </c>
      <c r="K61" s="128">
        <f t="shared" si="44"/>
        <v>617211.666089301</v>
      </c>
      <c r="L61" s="128">
        <f t="shared" si="44"/>
        <v>244874.08486799157</v>
      </c>
      <c r="M61" s="128">
        <f t="shared" si="44"/>
        <v>321617.27254232136</v>
      </c>
      <c r="N61" s="128">
        <f t="shared" si="44"/>
        <v>465101.7169859804</v>
      </c>
      <c r="O61" s="128">
        <f t="shared" si="44"/>
        <v>532878.28720160294</v>
      </c>
      <c r="P61" s="128">
        <f t="shared" si="44"/>
        <v>473369.3902995052</v>
      </c>
      <c r="Q61" s="128">
        <f t="shared" si="44"/>
        <v>409127.22666384617</v>
      </c>
      <c r="R61" s="128">
        <f t="shared" si="44"/>
        <v>363405.66782774212</v>
      </c>
      <c r="S61" s="128">
        <f t="shared" si="44"/>
        <v>396819.50514009409</v>
      </c>
      <c r="T61" s="128">
        <f t="shared" si="44"/>
        <v>1113057.1310491771</v>
      </c>
      <c r="U61" s="128">
        <f t="shared" si="44"/>
        <v>1311179.6557101354</v>
      </c>
      <c r="V61" s="128">
        <f t="shared" si="44"/>
        <v>1290894.8501992559</v>
      </c>
      <c r="W61" s="128">
        <f t="shared" si="44"/>
        <v>927623.88108991459</v>
      </c>
      <c r="X61" s="128">
        <f t="shared" si="44"/>
        <v>372578.58287332213</v>
      </c>
      <c r="Y61" s="128">
        <f t="shared" si="44"/>
        <v>408317.55368718441</v>
      </c>
      <c r="Z61" s="128">
        <f t="shared" si="44"/>
        <v>471703.11611352296</v>
      </c>
      <c r="AA61" s="128">
        <f t="shared" si="44"/>
        <v>471132.57778549485</v>
      </c>
      <c r="AB61" s="128">
        <f t="shared" si="44"/>
        <v>411237.39890115149</v>
      </c>
      <c r="AC61" s="128">
        <f t="shared" si="44"/>
        <v>409127.22666384617</v>
      </c>
      <c r="AD61" s="128">
        <f t="shared" si="44"/>
        <v>363405.66782774212</v>
      </c>
      <c r="AE61" s="128">
        <f t="shared" si="44"/>
        <v>396819.50514009409</v>
      </c>
      <c r="AF61" s="128">
        <f t="shared" si="44"/>
        <v>1113057.1310491771</v>
      </c>
      <c r="AG61" s="128">
        <f t="shared" si="44"/>
        <v>0</v>
      </c>
      <c r="AH61" s="128">
        <f t="shared" si="44"/>
        <v>0</v>
      </c>
      <c r="AI61" s="128">
        <f t="shared" si="44"/>
        <v>0</v>
      </c>
      <c r="AJ61" s="128">
        <f t="shared" si="44"/>
        <v>0</v>
      </c>
      <c r="AK61" s="128">
        <f t="shared" si="44"/>
        <v>0</v>
      </c>
      <c r="AL61" s="128">
        <f t="shared" si="44"/>
        <v>0</v>
      </c>
      <c r="AM61" s="128">
        <f t="shared" si="44"/>
        <v>0</v>
      </c>
      <c r="AN61" s="128">
        <f t="shared" si="44"/>
        <v>0</v>
      </c>
      <c r="AO61" s="128">
        <f t="shared" si="44"/>
        <v>0</v>
      </c>
      <c r="AP61" s="128">
        <f t="shared" si="44"/>
        <v>0</v>
      </c>
      <c r="AQ61" s="128">
        <f t="shared" si="44"/>
        <v>0</v>
      </c>
      <c r="AR61" s="128">
        <f t="shared" si="44"/>
        <v>0</v>
      </c>
      <c r="AS61" s="128">
        <f t="shared" si="44"/>
        <v>0</v>
      </c>
      <c r="AT61" s="128">
        <f t="shared" si="44"/>
        <v>0</v>
      </c>
      <c r="AU61" s="128">
        <f t="shared" si="44"/>
        <v>0</v>
      </c>
      <c r="AV61" s="128">
        <f t="shared" si="44"/>
        <v>0</v>
      </c>
      <c r="AW61" s="128">
        <f t="shared" si="44"/>
        <v>0</v>
      </c>
      <c r="AX61" s="128">
        <f t="shared" si="44"/>
        <v>0</v>
      </c>
      <c r="AY61" s="128">
        <f t="shared" si="44"/>
        <v>0</v>
      </c>
    </row>
    <row r="62" spans="1:52" ht="16.5" customHeight="1" thickBot="1" x14ac:dyDescent="0.3">
      <c r="A62" s="563"/>
      <c r="B62" s="139" t="s">
        <v>19</v>
      </c>
      <c r="C62" s="27">
        <f>C61</f>
        <v>111419.8166176183</v>
      </c>
      <c r="D62" s="27">
        <f>C62+D61</f>
        <v>231871.74017953055</v>
      </c>
      <c r="E62" s="27">
        <f t="shared" ref="E62:AY62" si="45">D62+E61</f>
        <v>370564.11096702929</v>
      </c>
      <c r="F62" s="27">
        <f t="shared" si="45"/>
        <v>496004.67960473237</v>
      </c>
      <c r="G62" s="27">
        <f t="shared" si="45"/>
        <v>619246.70831732079</v>
      </c>
      <c r="H62" s="27">
        <f t="shared" si="45"/>
        <v>1062235.2308664627</v>
      </c>
      <c r="I62" s="27">
        <f t="shared" si="45"/>
        <v>1727648.6241616677</v>
      </c>
      <c r="J62" s="27">
        <f t="shared" si="45"/>
        <v>2505166.4679183532</v>
      </c>
      <c r="K62" s="27">
        <f t="shared" si="45"/>
        <v>3122378.1340076542</v>
      </c>
      <c r="L62" s="27">
        <f t="shared" si="45"/>
        <v>3367252.2188756457</v>
      </c>
      <c r="M62" s="27">
        <f t="shared" si="45"/>
        <v>3688869.4914179668</v>
      </c>
      <c r="N62" s="27">
        <f t="shared" si="45"/>
        <v>4153971.2084039473</v>
      </c>
      <c r="O62" s="27">
        <f t="shared" si="45"/>
        <v>4686849.4956055507</v>
      </c>
      <c r="P62" s="27">
        <f t="shared" si="45"/>
        <v>5160218.8859050563</v>
      </c>
      <c r="Q62" s="27">
        <f t="shared" si="45"/>
        <v>5569346.1125689028</v>
      </c>
      <c r="R62" s="27">
        <f t="shared" si="45"/>
        <v>5932751.780396645</v>
      </c>
      <c r="S62" s="27">
        <f t="shared" si="45"/>
        <v>6329571.285536739</v>
      </c>
      <c r="T62" s="27">
        <f t="shared" si="45"/>
        <v>7442628.4165859167</v>
      </c>
      <c r="U62" s="27">
        <f t="shared" si="45"/>
        <v>8753808.0722960513</v>
      </c>
      <c r="V62" s="27">
        <f t="shared" si="45"/>
        <v>10044702.922495307</v>
      </c>
      <c r="W62" s="27">
        <f t="shared" si="45"/>
        <v>10972326.803585222</v>
      </c>
      <c r="X62" s="27">
        <f t="shared" si="45"/>
        <v>11344905.386458544</v>
      </c>
      <c r="Y62" s="27">
        <f t="shared" si="45"/>
        <v>11753222.940145729</v>
      </c>
      <c r="Z62" s="27">
        <f t="shared" si="45"/>
        <v>12224926.056259252</v>
      </c>
      <c r="AA62" s="27">
        <f t="shared" si="45"/>
        <v>12696058.634044748</v>
      </c>
      <c r="AB62" s="27">
        <f t="shared" si="45"/>
        <v>13107296.032945899</v>
      </c>
      <c r="AC62" s="27">
        <f t="shared" si="45"/>
        <v>13516423.259609746</v>
      </c>
      <c r="AD62" s="27">
        <f t="shared" si="45"/>
        <v>13879828.927437488</v>
      </c>
      <c r="AE62" s="27">
        <f t="shared" si="45"/>
        <v>14276648.432577582</v>
      </c>
      <c r="AF62" s="27">
        <f t="shared" si="45"/>
        <v>15389705.563626759</v>
      </c>
      <c r="AG62" s="27">
        <f t="shared" si="45"/>
        <v>15389705.563626759</v>
      </c>
      <c r="AH62" s="27">
        <f t="shared" si="45"/>
        <v>15389705.563626759</v>
      </c>
      <c r="AI62" s="27">
        <f t="shared" si="45"/>
        <v>15389705.563626759</v>
      </c>
      <c r="AJ62" s="27">
        <f t="shared" si="45"/>
        <v>15389705.563626759</v>
      </c>
      <c r="AK62" s="27">
        <f t="shared" si="45"/>
        <v>15389705.563626759</v>
      </c>
      <c r="AL62" s="27">
        <f t="shared" si="45"/>
        <v>15389705.563626759</v>
      </c>
      <c r="AM62" s="27">
        <f t="shared" si="45"/>
        <v>15389705.563626759</v>
      </c>
      <c r="AN62" s="27">
        <f t="shared" si="45"/>
        <v>15389705.563626759</v>
      </c>
      <c r="AO62" s="27">
        <f t="shared" si="45"/>
        <v>15389705.563626759</v>
      </c>
      <c r="AP62" s="27">
        <f t="shared" si="45"/>
        <v>15389705.563626759</v>
      </c>
      <c r="AQ62" s="27">
        <f t="shared" si="45"/>
        <v>15389705.563626759</v>
      </c>
      <c r="AR62" s="27">
        <f t="shared" si="45"/>
        <v>15389705.563626759</v>
      </c>
      <c r="AS62" s="27">
        <f t="shared" si="45"/>
        <v>15389705.563626759</v>
      </c>
      <c r="AT62" s="27">
        <f t="shared" si="45"/>
        <v>15389705.563626759</v>
      </c>
      <c r="AU62" s="27">
        <f t="shared" si="45"/>
        <v>15389705.563626759</v>
      </c>
      <c r="AV62" s="27">
        <f t="shared" si="45"/>
        <v>15389705.563626759</v>
      </c>
      <c r="AW62" s="27">
        <f t="shared" si="45"/>
        <v>15389705.563626759</v>
      </c>
      <c r="AX62" s="27">
        <f t="shared" si="45"/>
        <v>15389705.563626759</v>
      </c>
      <c r="AY62" s="27">
        <f t="shared" si="45"/>
        <v>15389705.563626759</v>
      </c>
    </row>
    <row r="63" spans="1:52" x14ac:dyDescent="0.25">
      <c r="A63" s="249"/>
      <c r="B63" s="129"/>
      <c r="C63" s="167"/>
      <c r="D63" s="204">
        <v>54813.173887535981</v>
      </c>
      <c r="E63" s="205">
        <v>93456.255543284613</v>
      </c>
      <c r="F63" s="204">
        <v>116676.5914503579</v>
      </c>
      <c r="G63" s="205">
        <v>142824.82016679243</v>
      </c>
      <c r="H63" s="204">
        <v>274699.7855741434</v>
      </c>
      <c r="I63" s="205">
        <v>450660.80094313115</v>
      </c>
      <c r="J63" s="204">
        <v>618382.70584079274</v>
      </c>
      <c r="K63" s="205">
        <v>705061.79016087123</v>
      </c>
      <c r="L63" s="204">
        <v>726733.15394693671</v>
      </c>
      <c r="M63" s="205">
        <v>762647.48078619863</v>
      </c>
      <c r="N63" s="204">
        <v>820580.34234956058</v>
      </c>
      <c r="O63" s="205">
        <v>876326.24196543242</v>
      </c>
      <c r="P63" s="204">
        <v>924585.3163924875</v>
      </c>
      <c r="Q63" s="205">
        <v>963228.39804823615</v>
      </c>
      <c r="R63" s="204">
        <v>986448.73395530949</v>
      </c>
      <c r="S63" s="205">
        <v>1012596.9626717441</v>
      </c>
      <c r="T63" s="204">
        <v>1144471.928079095</v>
      </c>
      <c r="U63" s="205">
        <v>1320432.9434480828</v>
      </c>
      <c r="V63" s="204">
        <v>1488154.8483457444</v>
      </c>
      <c r="W63" s="205">
        <v>1574833.9326658228</v>
      </c>
      <c r="X63" s="204">
        <v>1596505.2964518883</v>
      </c>
      <c r="Y63" s="205">
        <v>1632419.6232911502</v>
      </c>
      <c r="Z63" s="204">
        <v>1690352.4848545121</v>
      </c>
      <c r="AA63" s="205">
        <v>1746098.3844703841</v>
      </c>
      <c r="AB63" s="204">
        <v>1794357.4588974391</v>
      </c>
      <c r="AC63" s="205">
        <v>1833000.5405531877</v>
      </c>
      <c r="AD63" s="204">
        <v>1856220.8764602609</v>
      </c>
      <c r="AE63" s="205">
        <v>1882369.1051766954</v>
      </c>
      <c r="AF63" s="204">
        <v>2014244.0705840464</v>
      </c>
      <c r="AG63" s="205">
        <v>2190205.085953034</v>
      </c>
      <c r="AH63" s="204">
        <v>2357926.9908506954</v>
      </c>
      <c r="AI63" s="205">
        <v>2444606.075170774</v>
      </c>
      <c r="AJ63" s="204">
        <v>2466277.4389568395</v>
      </c>
      <c r="AK63" s="205">
        <v>2502191.7657961017</v>
      </c>
      <c r="AL63" s="204">
        <v>2560124.6273594638</v>
      </c>
      <c r="AM63" s="205">
        <v>2615870.5269753356</v>
      </c>
      <c r="AN63" s="204">
        <v>2664129.6014023907</v>
      </c>
      <c r="AO63" s="205">
        <v>2702772.6830581394</v>
      </c>
      <c r="AP63" s="204">
        <v>2725993.0189652126</v>
      </c>
      <c r="AQ63" s="205">
        <v>2752141.2476816471</v>
      </c>
      <c r="AR63" s="204">
        <v>2884016.2130889981</v>
      </c>
      <c r="AS63" s="205">
        <v>3059977.2284579859</v>
      </c>
      <c r="AT63" s="204">
        <v>3227699.1333556473</v>
      </c>
      <c r="AU63" s="205">
        <v>3314378.2176757259</v>
      </c>
      <c r="AV63" s="204">
        <v>3336049.5814617914</v>
      </c>
      <c r="AW63" s="205">
        <v>3371963.9083010536</v>
      </c>
      <c r="AX63" s="204">
        <v>3429896.7698644157</v>
      </c>
      <c r="AY63" s="205">
        <v>3485642.6694802875</v>
      </c>
    </row>
    <row r="64" spans="1:52" ht="15.75" thickBot="1" x14ac:dyDescent="0.3">
      <c r="A64" s="130"/>
      <c r="B64" s="130"/>
      <c r="C64" s="130"/>
      <c r="D64" s="130"/>
      <c r="E64" s="130"/>
      <c r="F64" s="130"/>
      <c r="G64" s="130"/>
      <c r="H64" s="130"/>
      <c r="I64" s="154"/>
      <c r="J64" s="154"/>
      <c r="K64" s="154"/>
      <c r="L64" s="154"/>
      <c r="M64" s="154"/>
      <c r="N64" s="154"/>
      <c r="O64" s="154"/>
      <c r="P64" s="154"/>
      <c r="Q64" s="154"/>
      <c r="R64" s="154"/>
      <c r="S64" s="154"/>
      <c r="T64" s="154"/>
      <c r="U64" s="154"/>
      <c r="V64" s="154"/>
      <c r="W64" s="154"/>
      <c r="X64" s="154"/>
      <c r="Y64" s="154"/>
      <c r="Z64" s="154"/>
      <c r="AA64" s="154"/>
      <c r="AB64" s="154"/>
      <c r="AC64" s="154"/>
      <c r="AD64" s="154"/>
      <c r="AE64" s="154"/>
      <c r="AF64" s="154"/>
      <c r="AG64" s="154"/>
      <c r="AH64" s="154"/>
      <c r="AI64" s="154"/>
      <c r="AJ64" s="154"/>
      <c r="AK64" s="154"/>
      <c r="AL64" s="154"/>
      <c r="AM64" s="154"/>
      <c r="AN64" s="154"/>
      <c r="AO64" s="154"/>
      <c r="AP64" s="154"/>
      <c r="AQ64" s="154"/>
      <c r="AR64" s="154"/>
      <c r="AS64" s="154"/>
      <c r="AT64" s="154"/>
      <c r="AU64" s="154"/>
      <c r="AV64" s="154"/>
      <c r="AW64" s="154"/>
      <c r="AX64" s="154"/>
      <c r="AY64" s="154"/>
      <c r="AZ64" s="193"/>
    </row>
    <row r="65" spans="1:53" ht="16.5" thickBot="1" x14ac:dyDescent="0.3">
      <c r="A65" s="564" t="s">
        <v>12</v>
      </c>
      <c r="B65" s="159" t="s">
        <v>165</v>
      </c>
      <c r="C65" s="146">
        <f>C$4</f>
        <v>44197</v>
      </c>
      <c r="D65" s="146">
        <f t="shared" ref="D65:AY65" si="46">D$4</f>
        <v>44228</v>
      </c>
      <c r="E65" s="146">
        <f t="shared" si="46"/>
        <v>44256</v>
      </c>
      <c r="F65" s="146">
        <f t="shared" si="46"/>
        <v>44287</v>
      </c>
      <c r="G65" s="146">
        <f t="shared" si="46"/>
        <v>44317</v>
      </c>
      <c r="H65" s="146">
        <f t="shared" si="46"/>
        <v>44348</v>
      </c>
      <c r="I65" s="146">
        <f t="shared" si="46"/>
        <v>44378</v>
      </c>
      <c r="J65" s="146">
        <f t="shared" si="46"/>
        <v>44409</v>
      </c>
      <c r="K65" s="146">
        <f t="shared" si="46"/>
        <v>44440</v>
      </c>
      <c r="L65" s="146">
        <f t="shared" si="46"/>
        <v>44470</v>
      </c>
      <c r="M65" s="146">
        <f t="shared" si="46"/>
        <v>44501</v>
      </c>
      <c r="N65" s="146">
        <f t="shared" si="46"/>
        <v>44531</v>
      </c>
      <c r="O65" s="146">
        <f t="shared" si="46"/>
        <v>44562</v>
      </c>
      <c r="P65" s="146">
        <f t="shared" si="46"/>
        <v>44593</v>
      </c>
      <c r="Q65" s="146">
        <f t="shared" si="46"/>
        <v>44621</v>
      </c>
      <c r="R65" s="146">
        <f t="shared" si="46"/>
        <v>44652</v>
      </c>
      <c r="S65" s="146">
        <f t="shared" si="46"/>
        <v>44682</v>
      </c>
      <c r="T65" s="146">
        <f t="shared" si="46"/>
        <v>44713</v>
      </c>
      <c r="U65" s="146">
        <f t="shared" si="46"/>
        <v>44743</v>
      </c>
      <c r="V65" s="146">
        <f t="shared" si="46"/>
        <v>44774</v>
      </c>
      <c r="W65" s="146">
        <f t="shared" si="46"/>
        <v>44805</v>
      </c>
      <c r="X65" s="146">
        <f t="shared" si="46"/>
        <v>44835</v>
      </c>
      <c r="Y65" s="146">
        <f t="shared" si="46"/>
        <v>44866</v>
      </c>
      <c r="Z65" s="146">
        <f t="shared" si="46"/>
        <v>44896</v>
      </c>
      <c r="AA65" s="146">
        <f t="shared" si="46"/>
        <v>44927</v>
      </c>
      <c r="AB65" s="146">
        <f t="shared" si="46"/>
        <v>44958</v>
      </c>
      <c r="AC65" s="146">
        <f t="shared" si="46"/>
        <v>44986</v>
      </c>
      <c r="AD65" s="146">
        <f t="shared" si="46"/>
        <v>45017</v>
      </c>
      <c r="AE65" s="146">
        <f t="shared" si="46"/>
        <v>45047</v>
      </c>
      <c r="AF65" s="146">
        <f t="shared" si="46"/>
        <v>45078</v>
      </c>
      <c r="AG65" s="146">
        <f t="shared" si="46"/>
        <v>45108</v>
      </c>
      <c r="AH65" s="146">
        <f t="shared" si="46"/>
        <v>45139</v>
      </c>
      <c r="AI65" s="146">
        <f t="shared" si="46"/>
        <v>45170</v>
      </c>
      <c r="AJ65" s="146">
        <f t="shared" si="46"/>
        <v>45200</v>
      </c>
      <c r="AK65" s="146">
        <f t="shared" si="46"/>
        <v>45231</v>
      </c>
      <c r="AL65" s="146">
        <f t="shared" si="46"/>
        <v>45261</v>
      </c>
      <c r="AM65" s="146">
        <f t="shared" si="46"/>
        <v>45292</v>
      </c>
      <c r="AN65" s="146">
        <f t="shared" si="46"/>
        <v>45323</v>
      </c>
      <c r="AO65" s="146">
        <f t="shared" si="46"/>
        <v>45352</v>
      </c>
      <c r="AP65" s="146">
        <f t="shared" si="46"/>
        <v>45383</v>
      </c>
      <c r="AQ65" s="146">
        <f t="shared" si="46"/>
        <v>45413</v>
      </c>
      <c r="AR65" s="146">
        <f t="shared" si="46"/>
        <v>45444</v>
      </c>
      <c r="AS65" s="146">
        <f t="shared" si="46"/>
        <v>45474</v>
      </c>
      <c r="AT65" s="146">
        <f t="shared" si="46"/>
        <v>45505</v>
      </c>
      <c r="AU65" s="146">
        <f t="shared" si="46"/>
        <v>45536</v>
      </c>
      <c r="AV65" s="146">
        <f t="shared" si="46"/>
        <v>45566</v>
      </c>
      <c r="AW65" s="146">
        <f t="shared" si="46"/>
        <v>45597</v>
      </c>
      <c r="AX65" s="146">
        <f t="shared" si="46"/>
        <v>45627</v>
      </c>
      <c r="AY65" s="146">
        <f t="shared" si="46"/>
        <v>45658</v>
      </c>
      <c r="BA65" s="195" t="s">
        <v>185</v>
      </c>
    </row>
    <row r="66" spans="1:53" ht="15" customHeight="1" x14ac:dyDescent="0.25">
      <c r="A66" s="565"/>
      <c r="B66" s="135" t="s">
        <v>0</v>
      </c>
      <c r="C66" s="136">
        <v>0.11129699999999999</v>
      </c>
      <c r="D66" s="136">
        <v>9.3076999999999993E-2</v>
      </c>
      <c r="E66" s="136">
        <v>7.0041999999999993E-2</v>
      </c>
      <c r="F66" s="136">
        <v>3.7116000000000003E-2</v>
      </c>
      <c r="G66" s="136">
        <v>4.0888000000000001E-2</v>
      </c>
      <c r="H66" s="136">
        <v>0.103973</v>
      </c>
      <c r="I66" s="136">
        <v>0.1401</v>
      </c>
      <c r="J66" s="136">
        <v>0.13320699999999999</v>
      </c>
      <c r="K66" s="136">
        <v>6.6758999999999999E-2</v>
      </c>
      <c r="L66" s="136">
        <v>3.7011000000000002E-2</v>
      </c>
      <c r="M66" s="136">
        <v>5.9593E-2</v>
      </c>
      <c r="N66" s="136">
        <v>0.106937</v>
      </c>
      <c r="O66" s="136">
        <f>C66</f>
        <v>0.11129699999999999</v>
      </c>
      <c r="P66" s="136">
        <f t="shared" ref="P66:P75" si="47">D66</f>
        <v>9.3076999999999993E-2</v>
      </c>
      <c r="Q66" s="136">
        <f t="shared" ref="Q66:Q75" si="48">E66</f>
        <v>7.0041999999999993E-2</v>
      </c>
      <c r="R66" s="136">
        <f t="shared" ref="R66:R75" si="49">F66</f>
        <v>3.7116000000000003E-2</v>
      </c>
      <c r="S66" s="136">
        <f t="shared" ref="S66:S75" si="50">G66</f>
        <v>4.0888000000000001E-2</v>
      </c>
      <c r="T66" s="136">
        <f t="shared" ref="T66:T75" si="51">H66</f>
        <v>0.103973</v>
      </c>
      <c r="U66" s="136">
        <f t="shared" ref="U66:U75" si="52">I66</f>
        <v>0.1401</v>
      </c>
      <c r="V66" s="136">
        <f t="shared" ref="V66:V75" si="53">J66</f>
        <v>0.13320699999999999</v>
      </c>
      <c r="W66" s="136">
        <f t="shared" ref="W66:W75" si="54">K66</f>
        <v>6.6758999999999999E-2</v>
      </c>
      <c r="X66" s="136">
        <f t="shared" ref="X66:X75" si="55">L66</f>
        <v>3.7011000000000002E-2</v>
      </c>
      <c r="Y66" s="136">
        <f t="shared" ref="Y66:Y75" si="56">M66</f>
        <v>5.9593E-2</v>
      </c>
      <c r="Z66" s="136">
        <f t="shared" ref="Z66:Z75" si="57">N66</f>
        <v>0.106937</v>
      </c>
      <c r="AA66" s="136">
        <f t="shared" ref="AA66:AA75" si="58">O66</f>
        <v>0.11129699999999999</v>
      </c>
      <c r="AB66" s="136">
        <f t="shared" ref="AB66:AB75" si="59">P66</f>
        <v>9.3076999999999993E-2</v>
      </c>
      <c r="AC66" s="136">
        <f t="shared" ref="AC66:AC75" si="60">Q66</f>
        <v>7.0041999999999993E-2</v>
      </c>
      <c r="AD66" s="136">
        <f t="shared" ref="AD66:AD75" si="61">R66</f>
        <v>3.7116000000000003E-2</v>
      </c>
      <c r="AE66" s="136">
        <f t="shared" ref="AE66:AE75" si="62">S66</f>
        <v>4.0888000000000001E-2</v>
      </c>
      <c r="AF66" s="136">
        <f t="shared" ref="AF66:AF75" si="63">T66</f>
        <v>0.103973</v>
      </c>
      <c r="AG66" s="136">
        <f t="shared" ref="AG66:AG75" si="64">U66</f>
        <v>0.1401</v>
      </c>
      <c r="AH66" s="136">
        <f t="shared" ref="AH66:AH75" si="65">V66</f>
        <v>0.13320699999999999</v>
      </c>
      <c r="AI66" s="136">
        <f t="shared" ref="AI66:AI75" si="66">W66</f>
        <v>6.6758999999999999E-2</v>
      </c>
      <c r="AJ66" s="136">
        <f t="shared" ref="AJ66:AJ75" si="67">X66</f>
        <v>3.7011000000000002E-2</v>
      </c>
      <c r="AK66" s="136">
        <f t="shared" ref="AK66:AK75" si="68">Y66</f>
        <v>5.9593E-2</v>
      </c>
      <c r="AL66" s="136">
        <f t="shared" ref="AL66:AL75" si="69">Z66</f>
        <v>0.106937</v>
      </c>
      <c r="AM66" s="136">
        <f t="shared" ref="AM66:AM75" si="70">AA66</f>
        <v>0.11129699999999999</v>
      </c>
      <c r="AN66" s="136">
        <f t="shared" ref="AN66:AN75" si="71">AB66</f>
        <v>9.3076999999999993E-2</v>
      </c>
      <c r="AO66" s="136">
        <f t="shared" ref="AO66:AO75" si="72">AC66</f>
        <v>7.0041999999999993E-2</v>
      </c>
      <c r="AP66" s="136">
        <f t="shared" ref="AP66:AP75" si="73">AD66</f>
        <v>3.7116000000000003E-2</v>
      </c>
      <c r="AQ66" s="136">
        <f t="shared" ref="AQ66:AQ75" si="74">AE66</f>
        <v>4.0888000000000001E-2</v>
      </c>
      <c r="AR66" s="136">
        <f t="shared" ref="AR66:AR75" si="75">AF66</f>
        <v>0.103973</v>
      </c>
      <c r="AS66" s="136">
        <f t="shared" ref="AS66:AS75" si="76">AG66</f>
        <v>0.1401</v>
      </c>
      <c r="AT66" s="136">
        <f t="shared" ref="AT66:AT75" si="77">AH66</f>
        <v>0.13320699999999999</v>
      </c>
      <c r="AU66" s="136">
        <f t="shared" ref="AU66:AU75" si="78">AI66</f>
        <v>6.6758999999999999E-2</v>
      </c>
      <c r="AV66" s="136">
        <f t="shared" ref="AV66:AV75" si="79">AJ66</f>
        <v>3.7011000000000002E-2</v>
      </c>
      <c r="AW66" s="136">
        <f t="shared" ref="AW66:AW75" si="80">AK66</f>
        <v>5.9593E-2</v>
      </c>
      <c r="AX66" s="136">
        <f t="shared" ref="AX66:AX75" si="81">AL66</f>
        <v>0.106937</v>
      </c>
      <c r="AY66" s="136">
        <f t="shared" ref="AY66:AY75" si="82">AM66</f>
        <v>0.11129699999999999</v>
      </c>
      <c r="BA66" s="210">
        <f t="shared" ref="BA66:BA75" si="83">SUM(C66:N66)</f>
        <v>1</v>
      </c>
    </row>
    <row r="67" spans="1:53" x14ac:dyDescent="0.25">
      <c r="A67" s="565"/>
      <c r="B67" s="37" t="s">
        <v>1</v>
      </c>
      <c r="C67" s="20">
        <v>1.1999999999999999E-3</v>
      </c>
      <c r="D67" s="20">
        <v>1.1000000000000001E-3</v>
      </c>
      <c r="E67" s="20">
        <v>3.13E-3</v>
      </c>
      <c r="F67" s="20">
        <v>1.5047E-2</v>
      </c>
      <c r="G67" s="20">
        <v>6.5409999999999996E-2</v>
      </c>
      <c r="H67" s="20">
        <v>0.21082300000000001</v>
      </c>
      <c r="I67" s="20">
        <v>0.28477999999999998</v>
      </c>
      <c r="J67" s="20">
        <v>0.27076600000000001</v>
      </c>
      <c r="K67" s="20">
        <v>0.126605</v>
      </c>
      <c r="L67" s="20">
        <v>1.8471999999999999E-2</v>
      </c>
      <c r="M67" s="20">
        <v>1.444E-3</v>
      </c>
      <c r="N67" s="20">
        <v>1.222E-3</v>
      </c>
      <c r="O67" s="20">
        <f t="shared" ref="O67:O75" si="84">C67</f>
        <v>1.1999999999999999E-3</v>
      </c>
      <c r="P67" s="20">
        <f t="shared" si="47"/>
        <v>1.1000000000000001E-3</v>
      </c>
      <c r="Q67" s="20">
        <f t="shared" si="48"/>
        <v>3.13E-3</v>
      </c>
      <c r="R67" s="20">
        <f t="shared" si="49"/>
        <v>1.5047E-2</v>
      </c>
      <c r="S67" s="20">
        <f t="shared" si="50"/>
        <v>6.5409999999999996E-2</v>
      </c>
      <c r="T67" s="20">
        <f t="shared" si="51"/>
        <v>0.21082300000000001</v>
      </c>
      <c r="U67" s="20">
        <f t="shared" si="52"/>
        <v>0.28477999999999998</v>
      </c>
      <c r="V67" s="20">
        <f t="shared" si="53"/>
        <v>0.27076600000000001</v>
      </c>
      <c r="W67" s="20">
        <f t="shared" si="54"/>
        <v>0.126605</v>
      </c>
      <c r="X67" s="20">
        <f t="shared" si="55"/>
        <v>1.8471999999999999E-2</v>
      </c>
      <c r="Y67" s="20">
        <f t="shared" si="56"/>
        <v>1.444E-3</v>
      </c>
      <c r="Z67" s="20">
        <f t="shared" si="57"/>
        <v>1.222E-3</v>
      </c>
      <c r="AA67" s="20">
        <f t="shared" si="58"/>
        <v>1.1999999999999999E-3</v>
      </c>
      <c r="AB67" s="20">
        <f t="shared" si="59"/>
        <v>1.1000000000000001E-3</v>
      </c>
      <c r="AC67" s="20">
        <f t="shared" si="60"/>
        <v>3.13E-3</v>
      </c>
      <c r="AD67" s="20">
        <f t="shared" si="61"/>
        <v>1.5047E-2</v>
      </c>
      <c r="AE67" s="20">
        <f t="shared" si="62"/>
        <v>6.5409999999999996E-2</v>
      </c>
      <c r="AF67" s="20">
        <f t="shared" si="63"/>
        <v>0.21082300000000001</v>
      </c>
      <c r="AG67" s="20">
        <f t="shared" si="64"/>
        <v>0.28477999999999998</v>
      </c>
      <c r="AH67" s="20">
        <f t="shared" si="65"/>
        <v>0.27076600000000001</v>
      </c>
      <c r="AI67" s="20">
        <f t="shared" si="66"/>
        <v>0.126605</v>
      </c>
      <c r="AJ67" s="20">
        <f t="shared" si="67"/>
        <v>1.8471999999999999E-2</v>
      </c>
      <c r="AK67" s="20">
        <f t="shared" si="68"/>
        <v>1.444E-3</v>
      </c>
      <c r="AL67" s="20">
        <f t="shared" si="69"/>
        <v>1.222E-3</v>
      </c>
      <c r="AM67" s="20">
        <f t="shared" si="70"/>
        <v>1.1999999999999999E-3</v>
      </c>
      <c r="AN67" s="20">
        <f t="shared" si="71"/>
        <v>1.1000000000000001E-3</v>
      </c>
      <c r="AO67" s="20">
        <f t="shared" si="72"/>
        <v>3.13E-3</v>
      </c>
      <c r="AP67" s="20">
        <f t="shared" si="73"/>
        <v>1.5047E-2</v>
      </c>
      <c r="AQ67" s="20">
        <f t="shared" si="74"/>
        <v>6.5409999999999996E-2</v>
      </c>
      <c r="AR67" s="20">
        <f t="shared" si="75"/>
        <v>0.21082300000000001</v>
      </c>
      <c r="AS67" s="20">
        <f t="shared" si="76"/>
        <v>0.28477999999999998</v>
      </c>
      <c r="AT67" s="20">
        <f t="shared" si="77"/>
        <v>0.27076600000000001</v>
      </c>
      <c r="AU67" s="20">
        <f t="shared" si="78"/>
        <v>0.126605</v>
      </c>
      <c r="AV67" s="20">
        <f t="shared" si="79"/>
        <v>1.8471999999999999E-2</v>
      </c>
      <c r="AW67" s="20">
        <f t="shared" si="80"/>
        <v>1.444E-3</v>
      </c>
      <c r="AX67" s="20">
        <f t="shared" si="81"/>
        <v>1.222E-3</v>
      </c>
      <c r="AY67" s="20">
        <f t="shared" si="82"/>
        <v>1.1999999999999999E-3</v>
      </c>
      <c r="BA67" s="210">
        <f t="shared" si="83"/>
        <v>0.99999900000000008</v>
      </c>
    </row>
    <row r="68" spans="1:53" x14ac:dyDescent="0.25">
      <c r="A68" s="565"/>
      <c r="B68" s="36" t="s">
        <v>2</v>
      </c>
      <c r="C68" s="20">
        <v>7.9578999999999997E-2</v>
      </c>
      <c r="D68" s="20">
        <v>7.2517999999999999E-2</v>
      </c>
      <c r="E68" s="20">
        <v>8.1079999999999999E-2</v>
      </c>
      <c r="F68" s="20">
        <v>7.9918000000000003E-2</v>
      </c>
      <c r="G68" s="20">
        <v>8.4083000000000005E-2</v>
      </c>
      <c r="H68" s="20">
        <v>8.5730000000000001E-2</v>
      </c>
      <c r="I68" s="20">
        <v>9.6095E-2</v>
      </c>
      <c r="J68" s="20">
        <v>9.6095E-2</v>
      </c>
      <c r="K68" s="20">
        <v>8.4277000000000005E-2</v>
      </c>
      <c r="L68" s="20">
        <v>8.2582000000000003E-2</v>
      </c>
      <c r="M68" s="20">
        <v>7.8464999999999993E-2</v>
      </c>
      <c r="N68" s="20">
        <v>7.9578999999999997E-2</v>
      </c>
      <c r="O68" s="20">
        <f t="shared" si="84"/>
        <v>7.9578999999999997E-2</v>
      </c>
      <c r="P68" s="20">
        <f t="shared" si="47"/>
        <v>7.2517999999999999E-2</v>
      </c>
      <c r="Q68" s="20">
        <f t="shared" si="48"/>
        <v>8.1079999999999999E-2</v>
      </c>
      <c r="R68" s="20">
        <f t="shared" si="49"/>
        <v>7.9918000000000003E-2</v>
      </c>
      <c r="S68" s="20">
        <f t="shared" si="50"/>
        <v>8.4083000000000005E-2</v>
      </c>
      <c r="T68" s="20">
        <f t="shared" si="51"/>
        <v>8.5730000000000001E-2</v>
      </c>
      <c r="U68" s="20">
        <f t="shared" si="52"/>
        <v>9.6095E-2</v>
      </c>
      <c r="V68" s="20">
        <f t="shared" si="53"/>
        <v>9.6095E-2</v>
      </c>
      <c r="W68" s="20">
        <f t="shared" si="54"/>
        <v>8.4277000000000005E-2</v>
      </c>
      <c r="X68" s="20">
        <f t="shared" si="55"/>
        <v>8.2582000000000003E-2</v>
      </c>
      <c r="Y68" s="20">
        <f t="shared" si="56"/>
        <v>7.8464999999999993E-2</v>
      </c>
      <c r="Z68" s="20">
        <f t="shared" si="57"/>
        <v>7.9578999999999997E-2</v>
      </c>
      <c r="AA68" s="20">
        <f t="shared" si="58"/>
        <v>7.9578999999999997E-2</v>
      </c>
      <c r="AB68" s="20">
        <f t="shared" si="59"/>
        <v>7.2517999999999999E-2</v>
      </c>
      <c r="AC68" s="20">
        <f t="shared" si="60"/>
        <v>8.1079999999999999E-2</v>
      </c>
      <c r="AD68" s="20">
        <f t="shared" si="61"/>
        <v>7.9918000000000003E-2</v>
      </c>
      <c r="AE68" s="20">
        <f t="shared" si="62"/>
        <v>8.4083000000000005E-2</v>
      </c>
      <c r="AF68" s="20">
        <f t="shared" si="63"/>
        <v>8.5730000000000001E-2</v>
      </c>
      <c r="AG68" s="20">
        <f t="shared" si="64"/>
        <v>9.6095E-2</v>
      </c>
      <c r="AH68" s="20">
        <f t="shared" si="65"/>
        <v>9.6095E-2</v>
      </c>
      <c r="AI68" s="20">
        <f t="shared" si="66"/>
        <v>8.4277000000000005E-2</v>
      </c>
      <c r="AJ68" s="20">
        <f t="shared" si="67"/>
        <v>8.2582000000000003E-2</v>
      </c>
      <c r="AK68" s="20">
        <f t="shared" si="68"/>
        <v>7.8464999999999993E-2</v>
      </c>
      <c r="AL68" s="20">
        <f t="shared" si="69"/>
        <v>7.9578999999999997E-2</v>
      </c>
      <c r="AM68" s="20">
        <f t="shared" si="70"/>
        <v>7.9578999999999997E-2</v>
      </c>
      <c r="AN68" s="20">
        <f t="shared" si="71"/>
        <v>7.2517999999999999E-2</v>
      </c>
      <c r="AO68" s="20">
        <f t="shared" si="72"/>
        <v>8.1079999999999999E-2</v>
      </c>
      <c r="AP68" s="20">
        <f t="shared" si="73"/>
        <v>7.9918000000000003E-2</v>
      </c>
      <c r="AQ68" s="20">
        <f t="shared" si="74"/>
        <v>8.4083000000000005E-2</v>
      </c>
      <c r="AR68" s="20">
        <f t="shared" si="75"/>
        <v>8.5730000000000001E-2</v>
      </c>
      <c r="AS68" s="20">
        <f t="shared" si="76"/>
        <v>9.6095E-2</v>
      </c>
      <c r="AT68" s="20">
        <f t="shared" si="77"/>
        <v>9.6095E-2</v>
      </c>
      <c r="AU68" s="20">
        <f t="shared" si="78"/>
        <v>8.4277000000000005E-2</v>
      </c>
      <c r="AV68" s="20">
        <f t="shared" si="79"/>
        <v>8.2582000000000003E-2</v>
      </c>
      <c r="AW68" s="20">
        <f t="shared" si="80"/>
        <v>7.8464999999999993E-2</v>
      </c>
      <c r="AX68" s="20">
        <f t="shared" si="81"/>
        <v>7.9578999999999997E-2</v>
      </c>
      <c r="AY68" s="20">
        <f t="shared" si="82"/>
        <v>7.9578999999999997E-2</v>
      </c>
      <c r="BA68" s="210">
        <f t="shared" si="83"/>
        <v>1.0000010000000001</v>
      </c>
    </row>
    <row r="69" spans="1:53" x14ac:dyDescent="0.25">
      <c r="A69" s="565"/>
      <c r="B69" s="36" t="s">
        <v>9</v>
      </c>
      <c r="C69" s="300">
        <v>0.21790499999999999</v>
      </c>
      <c r="D69" s="300">
        <v>0.18213499999999999</v>
      </c>
      <c r="E69" s="300">
        <v>0.13483300000000001</v>
      </c>
      <c r="F69" s="300">
        <v>5.8486000000000003E-2</v>
      </c>
      <c r="G69" s="300">
        <v>1.7144E-2</v>
      </c>
      <c r="H69" s="300">
        <v>5.1000000000000004E-4</v>
      </c>
      <c r="I69" s="300">
        <v>6.0000000000000002E-6</v>
      </c>
      <c r="J69" s="300">
        <v>9.0000000000000002E-6</v>
      </c>
      <c r="K69" s="300">
        <v>8.8090000000000009E-3</v>
      </c>
      <c r="L69" s="300">
        <v>5.4961999999999997E-2</v>
      </c>
      <c r="M69" s="300">
        <v>0.115899</v>
      </c>
      <c r="N69" s="300">
        <v>0.20930099999999999</v>
      </c>
      <c r="O69" s="300">
        <f t="shared" si="84"/>
        <v>0.21790499999999999</v>
      </c>
      <c r="P69" s="300">
        <f t="shared" si="47"/>
        <v>0.18213499999999999</v>
      </c>
      <c r="Q69" s="300">
        <f t="shared" si="48"/>
        <v>0.13483300000000001</v>
      </c>
      <c r="R69" s="300">
        <f t="shared" si="49"/>
        <v>5.8486000000000003E-2</v>
      </c>
      <c r="S69" s="300">
        <f t="shared" si="50"/>
        <v>1.7144E-2</v>
      </c>
      <c r="T69" s="300">
        <f t="shared" si="51"/>
        <v>5.1000000000000004E-4</v>
      </c>
      <c r="U69" s="300">
        <f t="shared" si="52"/>
        <v>6.0000000000000002E-6</v>
      </c>
      <c r="V69" s="300">
        <f t="shared" si="53"/>
        <v>9.0000000000000002E-6</v>
      </c>
      <c r="W69" s="300">
        <f t="shared" si="54"/>
        <v>8.8090000000000009E-3</v>
      </c>
      <c r="X69" s="300">
        <f t="shared" si="55"/>
        <v>5.4961999999999997E-2</v>
      </c>
      <c r="Y69" s="300">
        <f t="shared" si="56"/>
        <v>0.115899</v>
      </c>
      <c r="Z69" s="300">
        <f t="shared" si="57"/>
        <v>0.20930099999999999</v>
      </c>
      <c r="AA69" s="300">
        <f t="shared" si="58"/>
        <v>0.21790499999999999</v>
      </c>
      <c r="AB69" s="300">
        <f t="shared" si="59"/>
        <v>0.18213499999999999</v>
      </c>
      <c r="AC69" s="300">
        <f t="shared" si="60"/>
        <v>0.13483300000000001</v>
      </c>
      <c r="AD69" s="300">
        <f t="shared" si="61"/>
        <v>5.8486000000000003E-2</v>
      </c>
      <c r="AE69" s="300">
        <f t="shared" si="62"/>
        <v>1.7144E-2</v>
      </c>
      <c r="AF69" s="300">
        <f t="shared" si="63"/>
        <v>5.1000000000000004E-4</v>
      </c>
      <c r="AG69" s="300">
        <f t="shared" si="64"/>
        <v>6.0000000000000002E-6</v>
      </c>
      <c r="AH69" s="300">
        <f t="shared" si="65"/>
        <v>9.0000000000000002E-6</v>
      </c>
      <c r="AI69" s="300">
        <f t="shared" si="66"/>
        <v>8.8090000000000009E-3</v>
      </c>
      <c r="AJ69" s="300">
        <f t="shared" si="67"/>
        <v>5.4961999999999997E-2</v>
      </c>
      <c r="AK69" s="300">
        <f t="shared" si="68"/>
        <v>0.115899</v>
      </c>
      <c r="AL69" s="300">
        <f t="shared" si="69"/>
        <v>0.20930099999999999</v>
      </c>
      <c r="AM69" s="300">
        <f t="shared" si="70"/>
        <v>0.21790499999999999</v>
      </c>
      <c r="AN69" s="300">
        <f t="shared" si="71"/>
        <v>0.18213499999999999</v>
      </c>
      <c r="AO69" s="300">
        <f t="shared" si="72"/>
        <v>0.13483300000000001</v>
      </c>
      <c r="AP69" s="300">
        <f t="shared" si="73"/>
        <v>5.8486000000000003E-2</v>
      </c>
      <c r="AQ69" s="300">
        <f t="shared" si="74"/>
        <v>1.7144E-2</v>
      </c>
      <c r="AR69" s="300">
        <f t="shared" si="75"/>
        <v>5.1000000000000004E-4</v>
      </c>
      <c r="AS69" s="300">
        <f t="shared" si="76"/>
        <v>6.0000000000000002E-6</v>
      </c>
      <c r="AT69" s="300">
        <f t="shared" si="77"/>
        <v>9.0000000000000002E-6</v>
      </c>
      <c r="AU69" s="300">
        <f t="shared" si="78"/>
        <v>8.8090000000000009E-3</v>
      </c>
      <c r="AV69" s="300">
        <f t="shared" si="79"/>
        <v>5.4961999999999997E-2</v>
      </c>
      <c r="AW69" s="300">
        <f t="shared" si="80"/>
        <v>0.115899</v>
      </c>
      <c r="AX69" s="300">
        <f t="shared" si="81"/>
        <v>0.20930099999999999</v>
      </c>
      <c r="AY69" s="300">
        <f t="shared" si="82"/>
        <v>0.21790499999999999</v>
      </c>
      <c r="BA69" s="210">
        <f t="shared" si="83"/>
        <v>0.99999899999999986</v>
      </c>
    </row>
    <row r="70" spans="1:53" x14ac:dyDescent="0.25">
      <c r="A70" s="565"/>
      <c r="B70" s="37" t="s">
        <v>3</v>
      </c>
      <c r="C70" s="20">
        <v>0.11129699999999999</v>
      </c>
      <c r="D70" s="20">
        <v>9.3076999999999993E-2</v>
      </c>
      <c r="E70" s="20">
        <v>7.0041999999999993E-2</v>
      </c>
      <c r="F70" s="20">
        <v>3.7116000000000003E-2</v>
      </c>
      <c r="G70" s="20">
        <v>4.0888000000000001E-2</v>
      </c>
      <c r="H70" s="20">
        <v>0.103973</v>
      </c>
      <c r="I70" s="20">
        <v>0.1401</v>
      </c>
      <c r="J70" s="20">
        <v>0.13320699999999999</v>
      </c>
      <c r="K70" s="20">
        <v>6.6758999999999999E-2</v>
      </c>
      <c r="L70" s="20">
        <v>3.7011000000000002E-2</v>
      </c>
      <c r="M70" s="20">
        <v>5.9593E-2</v>
      </c>
      <c r="N70" s="20">
        <v>0.106937</v>
      </c>
      <c r="O70" s="20">
        <f t="shared" si="84"/>
        <v>0.11129699999999999</v>
      </c>
      <c r="P70" s="20">
        <f t="shared" si="47"/>
        <v>9.3076999999999993E-2</v>
      </c>
      <c r="Q70" s="20">
        <f t="shared" si="48"/>
        <v>7.0041999999999993E-2</v>
      </c>
      <c r="R70" s="20">
        <f t="shared" si="49"/>
        <v>3.7116000000000003E-2</v>
      </c>
      <c r="S70" s="20">
        <f t="shared" si="50"/>
        <v>4.0888000000000001E-2</v>
      </c>
      <c r="T70" s="20">
        <f t="shared" si="51"/>
        <v>0.103973</v>
      </c>
      <c r="U70" s="20">
        <f t="shared" si="52"/>
        <v>0.1401</v>
      </c>
      <c r="V70" s="20">
        <f t="shared" si="53"/>
        <v>0.13320699999999999</v>
      </c>
      <c r="W70" s="20">
        <f t="shared" si="54"/>
        <v>6.6758999999999999E-2</v>
      </c>
      <c r="X70" s="20">
        <f t="shared" si="55"/>
        <v>3.7011000000000002E-2</v>
      </c>
      <c r="Y70" s="20">
        <f t="shared" si="56"/>
        <v>5.9593E-2</v>
      </c>
      <c r="Z70" s="20">
        <f t="shared" si="57"/>
        <v>0.106937</v>
      </c>
      <c r="AA70" s="20">
        <f t="shared" si="58"/>
        <v>0.11129699999999999</v>
      </c>
      <c r="AB70" s="20">
        <f t="shared" si="59"/>
        <v>9.3076999999999993E-2</v>
      </c>
      <c r="AC70" s="20">
        <f t="shared" si="60"/>
        <v>7.0041999999999993E-2</v>
      </c>
      <c r="AD70" s="20">
        <f t="shared" si="61"/>
        <v>3.7116000000000003E-2</v>
      </c>
      <c r="AE70" s="20">
        <f t="shared" si="62"/>
        <v>4.0888000000000001E-2</v>
      </c>
      <c r="AF70" s="20">
        <f t="shared" si="63"/>
        <v>0.103973</v>
      </c>
      <c r="AG70" s="20">
        <f t="shared" si="64"/>
        <v>0.1401</v>
      </c>
      <c r="AH70" s="20">
        <f t="shared" si="65"/>
        <v>0.13320699999999999</v>
      </c>
      <c r="AI70" s="20">
        <f t="shared" si="66"/>
        <v>6.6758999999999999E-2</v>
      </c>
      <c r="AJ70" s="20">
        <f t="shared" si="67"/>
        <v>3.7011000000000002E-2</v>
      </c>
      <c r="AK70" s="20">
        <f t="shared" si="68"/>
        <v>5.9593E-2</v>
      </c>
      <c r="AL70" s="20">
        <f t="shared" si="69"/>
        <v>0.106937</v>
      </c>
      <c r="AM70" s="20">
        <f t="shared" si="70"/>
        <v>0.11129699999999999</v>
      </c>
      <c r="AN70" s="20">
        <f t="shared" si="71"/>
        <v>9.3076999999999993E-2</v>
      </c>
      <c r="AO70" s="20">
        <f t="shared" si="72"/>
        <v>7.0041999999999993E-2</v>
      </c>
      <c r="AP70" s="20">
        <f t="shared" si="73"/>
        <v>3.7116000000000003E-2</v>
      </c>
      <c r="AQ70" s="20">
        <f t="shared" si="74"/>
        <v>4.0888000000000001E-2</v>
      </c>
      <c r="AR70" s="20">
        <f t="shared" si="75"/>
        <v>0.103973</v>
      </c>
      <c r="AS70" s="20">
        <f t="shared" si="76"/>
        <v>0.1401</v>
      </c>
      <c r="AT70" s="20">
        <f t="shared" si="77"/>
        <v>0.13320699999999999</v>
      </c>
      <c r="AU70" s="20">
        <f t="shared" si="78"/>
        <v>6.6758999999999999E-2</v>
      </c>
      <c r="AV70" s="20">
        <f t="shared" si="79"/>
        <v>3.7011000000000002E-2</v>
      </c>
      <c r="AW70" s="20">
        <f t="shared" si="80"/>
        <v>5.9593E-2</v>
      </c>
      <c r="AX70" s="20">
        <f t="shared" si="81"/>
        <v>0.106937</v>
      </c>
      <c r="AY70" s="20">
        <f t="shared" si="82"/>
        <v>0.11129699999999999</v>
      </c>
      <c r="BA70" s="210">
        <f t="shared" si="83"/>
        <v>1</v>
      </c>
    </row>
    <row r="71" spans="1:53" x14ac:dyDescent="0.25">
      <c r="A71" s="565"/>
      <c r="B71" s="36" t="s">
        <v>4</v>
      </c>
      <c r="C71" s="20">
        <v>0.10118199999999999</v>
      </c>
      <c r="D71" s="20">
        <v>8.8441000000000006E-2</v>
      </c>
      <c r="E71" s="20">
        <v>9.2879000000000003E-2</v>
      </c>
      <c r="F71" s="20">
        <v>8.4644999999999998E-2</v>
      </c>
      <c r="G71" s="20">
        <v>7.9393000000000005E-2</v>
      </c>
      <c r="H71" s="20">
        <v>6.8507999999999999E-2</v>
      </c>
      <c r="I71" s="20">
        <v>6.7863999999999994E-2</v>
      </c>
      <c r="J71" s="20">
        <v>7.0565000000000003E-2</v>
      </c>
      <c r="K71" s="20">
        <v>7.3791999999999996E-2</v>
      </c>
      <c r="L71" s="20">
        <v>8.4539000000000003E-2</v>
      </c>
      <c r="M71" s="20">
        <v>8.9880000000000002E-2</v>
      </c>
      <c r="N71" s="20">
        <v>9.8311999999999997E-2</v>
      </c>
      <c r="O71" s="20">
        <f t="shared" si="84"/>
        <v>0.10118199999999999</v>
      </c>
      <c r="P71" s="20">
        <f t="shared" si="47"/>
        <v>8.8441000000000006E-2</v>
      </c>
      <c r="Q71" s="20">
        <f t="shared" si="48"/>
        <v>9.2879000000000003E-2</v>
      </c>
      <c r="R71" s="20">
        <f t="shared" si="49"/>
        <v>8.4644999999999998E-2</v>
      </c>
      <c r="S71" s="20">
        <f t="shared" si="50"/>
        <v>7.9393000000000005E-2</v>
      </c>
      <c r="T71" s="20">
        <f t="shared" si="51"/>
        <v>6.8507999999999999E-2</v>
      </c>
      <c r="U71" s="20">
        <f t="shared" si="52"/>
        <v>6.7863999999999994E-2</v>
      </c>
      <c r="V71" s="20">
        <f t="shared" si="53"/>
        <v>7.0565000000000003E-2</v>
      </c>
      <c r="W71" s="20">
        <f t="shared" si="54"/>
        <v>7.3791999999999996E-2</v>
      </c>
      <c r="X71" s="20">
        <f t="shared" si="55"/>
        <v>8.4539000000000003E-2</v>
      </c>
      <c r="Y71" s="20">
        <f t="shared" si="56"/>
        <v>8.9880000000000002E-2</v>
      </c>
      <c r="Z71" s="20">
        <f t="shared" si="57"/>
        <v>9.8311999999999997E-2</v>
      </c>
      <c r="AA71" s="20">
        <f t="shared" si="58"/>
        <v>0.10118199999999999</v>
      </c>
      <c r="AB71" s="20">
        <f t="shared" si="59"/>
        <v>8.8441000000000006E-2</v>
      </c>
      <c r="AC71" s="20">
        <f t="shared" si="60"/>
        <v>9.2879000000000003E-2</v>
      </c>
      <c r="AD71" s="20">
        <f t="shared" si="61"/>
        <v>8.4644999999999998E-2</v>
      </c>
      <c r="AE71" s="20">
        <f t="shared" si="62"/>
        <v>7.9393000000000005E-2</v>
      </c>
      <c r="AF71" s="20">
        <f t="shared" si="63"/>
        <v>6.8507999999999999E-2</v>
      </c>
      <c r="AG71" s="20">
        <f t="shared" si="64"/>
        <v>6.7863999999999994E-2</v>
      </c>
      <c r="AH71" s="20">
        <f t="shared" si="65"/>
        <v>7.0565000000000003E-2</v>
      </c>
      <c r="AI71" s="20">
        <f t="shared" si="66"/>
        <v>7.3791999999999996E-2</v>
      </c>
      <c r="AJ71" s="20">
        <f t="shared" si="67"/>
        <v>8.4539000000000003E-2</v>
      </c>
      <c r="AK71" s="20">
        <f t="shared" si="68"/>
        <v>8.9880000000000002E-2</v>
      </c>
      <c r="AL71" s="20">
        <f t="shared" si="69"/>
        <v>9.8311999999999997E-2</v>
      </c>
      <c r="AM71" s="20">
        <f t="shared" si="70"/>
        <v>0.10118199999999999</v>
      </c>
      <c r="AN71" s="20">
        <f t="shared" si="71"/>
        <v>8.8441000000000006E-2</v>
      </c>
      <c r="AO71" s="20">
        <f t="shared" si="72"/>
        <v>9.2879000000000003E-2</v>
      </c>
      <c r="AP71" s="20">
        <f t="shared" si="73"/>
        <v>8.4644999999999998E-2</v>
      </c>
      <c r="AQ71" s="20">
        <f t="shared" si="74"/>
        <v>7.9393000000000005E-2</v>
      </c>
      <c r="AR71" s="20">
        <f t="shared" si="75"/>
        <v>6.8507999999999999E-2</v>
      </c>
      <c r="AS71" s="20">
        <f t="shared" si="76"/>
        <v>6.7863999999999994E-2</v>
      </c>
      <c r="AT71" s="20">
        <f t="shared" si="77"/>
        <v>7.0565000000000003E-2</v>
      </c>
      <c r="AU71" s="20">
        <f t="shared" si="78"/>
        <v>7.3791999999999996E-2</v>
      </c>
      <c r="AV71" s="20">
        <f t="shared" si="79"/>
        <v>8.4539000000000003E-2</v>
      </c>
      <c r="AW71" s="20">
        <f t="shared" si="80"/>
        <v>8.9880000000000002E-2</v>
      </c>
      <c r="AX71" s="20">
        <f t="shared" si="81"/>
        <v>9.8311999999999997E-2</v>
      </c>
      <c r="AY71" s="20">
        <f t="shared" si="82"/>
        <v>0.10118199999999999</v>
      </c>
      <c r="BA71" s="210">
        <f t="shared" si="83"/>
        <v>0.99999999999999989</v>
      </c>
    </row>
    <row r="72" spans="1:53" x14ac:dyDescent="0.25">
      <c r="A72" s="565"/>
      <c r="B72" s="36" t="s">
        <v>5</v>
      </c>
      <c r="C72" s="20">
        <v>8.4892999999999996E-2</v>
      </c>
      <c r="D72" s="20">
        <v>7.7366000000000004E-2</v>
      </c>
      <c r="E72" s="20">
        <v>8.4862999999999994E-2</v>
      </c>
      <c r="F72" s="20">
        <v>8.2143999999999995E-2</v>
      </c>
      <c r="G72" s="20">
        <v>8.4847000000000006E-2</v>
      </c>
      <c r="H72" s="20">
        <v>8.2122000000000001E-2</v>
      </c>
      <c r="I72" s="20">
        <v>8.4883E-2</v>
      </c>
      <c r="J72" s="20">
        <v>8.4839999999999999E-2</v>
      </c>
      <c r="K72" s="20">
        <v>8.2136000000000001E-2</v>
      </c>
      <c r="L72" s="20">
        <v>8.4869E-2</v>
      </c>
      <c r="M72" s="20">
        <v>8.2122000000000001E-2</v>
      </c>
      <c r="N72" s="20">
        <v>8.4915000000000004E-2</v>
      </c>
      <c r="O72" s="20">
        <f t="shared" si="84"/>
        <v>8.4892999999999996E-2</v>
      </c>
      <c r="P72" s="20">
        <f t="shared" si="47"/>
        <v>7.7366000000000004E-2</v>
      </c>
      <c r="Q72" s="20">
        <f t="shared" si="48"/>
        <v>8.4862999999999994E-2</v>
      </c>
      <c r="R72" s="20">
        <f t="shared" si="49"/>
        <v>8.2143999999999995E-2</v>
      </c>
      <c r="S72" s="20">
        <f t="shared" si="50"/>
        <v>8.4847000000000006E-2</v>
      </c>
      <c r="T72" s="20">
        <f t="shared" si="51"/>
        <v>8.2122000000000001E-2</v>
      </c>
      <c r="U72" s="20">
        <f t="shared" si="52"/>
        <v>8.4883E-2</v>
      </c>
      <c r="V72" s="20">
        <f t="shared" si="53"/>
        <v>8.4839999999999999E-2</v>
      </c>
      <c r="W72" s="20">
        <f t="shared" si="54"/>
        <v>8.2136000000000001E-2</v>
      </c>
      <c r="X72" s="20">
        <f t="shared" si="55"/>
        <v>8.4869E-2</v>
      </c>
      <c r="Y72" s="20">
        <f t="shared" si="56"/>
        <v>8.2122000000000001E-2</v>
      </c>
      <c r="Z72" s="20">
        <f t="shared" si="57"/>
        <v>8.4915000000000004E-2</v>
      </c>
      <c r="AA72" s="20">
        <f t="shared" si="58"/>
        <v>8.4892999999999996E-2</v>
      </c>
      <c r="AB72" s="20">
        <f t="shared" si="59"/>
        <v>7.7366000000000004E-2</v>
      </c>
      <c r="AC72" s="20">
        <f t="shared" si="60"/>
        <v>8.4862999999999994E-2</v>
      </c>
      <c r="AD72" s="20">
        <f t="shared" si="61"/>
        <v>8.2143999999999995E-2</v>
      </c>
      <c r="AE72" s="20">
        <f t="shared" si="62"/>
        <v>8.4847000000000006E-2</v>
      </c>
      <c r="AF72" s="20">
        <f t="shared" si="63"/>
        <v>8.2122000000000001E-2</v>
      </c>
      <c r="AG72" s="20">
        <f t="shared" si="64"/>
        <v>8.4883E-2</v>
      </c>
      <c r="AH72" s="20">
        <f t="shared" si="65"/>
        <v>8.4839999999999999E-2</v>
      </c>
      <c r="AI72" s="20">
        <f t="shared" si="66"/>
        <v>8.2136000000000001E-2</v>
      </c>
      <c r="AJ72" s="20">
        <f t="shared" si="67"/>
        <v>8.4869E-2</v>
      </c>
      <c r="AK72" s="20">
        <f t="shared" si="68"/>
        <v>8.2122000000000001E-2</v>
      </c>
      <c r="AL72" s="20">
        <f t="shared" si="69"/>
        <v>8.4915000000000004E-2</v>
      </c>
      <c r="AM72" s="20">
        <f t="shared" si="70"/>
        <v>8.4892999999999996E-2</v>
      </c>
      <c r="AN72" s="20">
        <f t="shared" si="71"/>
        <v>7.7366000000000004E-2</v>
      </c>
      <c r="AO72" s="20">
        <f t="shared" si="72"/>
        <v>8.4862999999999994E-2</v>
      </c>
      <c r="AP72" s="20">
        <f t="shared" si="73"/>
        <v>8.2143999999999995E-2</v>
      </c>
      <c r="AQ72" s="20">
        <f t="shared" si="74"/>
        <v>8.4847000000000006E-2</v>
      </c>
      <c r="AR72" s="20">
        <f t="shared" si="75"/>
        <v>8.2122000000000001E-2</v>
      </c>
      <c r="AS72" s="20">
        <f t="shared" si="76"/>
        <v>8.4883E-2</v>
      </c>
      <c r="AT72" s="20">
        <f t="shared" si="77"/>
        <v>8.4839999999999999E-2</v>
      </c>
      <c r="AU72" s="20">
        <f t="shared" si="78"/>
        <v>8.2136000000000001E-2</v>
      </c>
      <c r="AV72" s="20">
        <f t="shared" si="79"/>
        <v>8.4869E-2</v>
      </c>
      <c r="AW72" s="20">
        <f t="shared" si="80"/>
        <v>8.2122000000000001E-2</v>
      </c>
      <c r="AX72" s="20">
        <f t="shared" si="81"/>
        <v>8.4915000000000004E-2</v>
      </c>
      <c r="AY72" s="20">
        <f t="shared" si="82"/>
        <v>8.4892999999999996E-2</v>
      </c>
      <c r="BA72" s="210">
        <f t="shared" si="83"/>
        <v>1</v>
      </c>
    </row>
    <row r="73" spans="1:53" x14ac:dyDescent="0.25">
      <c r="A73" s="565"/>
      <c r="B73" s="36" t="s">
        <v>6</v>
      </c>
      <c r="C73" s="20">
        <v>8.6451E-2</v>
      </c>
      <c r="D73" s="20">
        <v>7.1145E-2</v>
      </c>
      <c r="E73" s="20">
        <v>8.6052000000000003E-2</v>
      </c>
      <c r="F73" s="20">
        <v>8.0701999999999996E-2</v>
      </c>
      <c r="G73" s="20">
        <v>8.6052000000000003E-2</v>
      </c>
      <c r="H73" s="20">
        <v>8.0701999999999996E-2</v>
      </c>
      <c r="I73" s="20">
        <v>8.6451E-2</v>
      </c>
      <c r="J73" s="20">
        <v>8.5653000000000007E-2</v>
      </c>
      <c r="K73" s="20">
        <v>8.3031999999999995E-2</v>
      </c>
      <c r="L73" s="20">
        <v>8.6052000000000003E-2</v>
      </c>
      <c r="M73" s="20">
        <v>8.1087999999999993E-2</v>
      </c>
      <c r="N73" s="20">
        <v>8.6619000000000002E-2</v>
      </c>
      <c r="O73" s="20">
        <f t="shared" si="84"/>
        <v>8.6451E-2</v>
      </c>
      <c r="P73" s="20">
        <f t="shared" si="47"/>
        <v>7.1145E-2</v>
      </c>
      <c r="Q73" s="20">
        <f t="shared" si="48"/>
        <v>8.6052000000000003E-2</v>
      </c>
      <c r="R73" s="20">
        <f t="shared" si="49"/>
        <v>8.0701999999999996E-2</v>
      </c>
      <c r="S73" s="20">
        <f t="shared" si="50"/>
        <v>8.6052000000000003E-2</v>
      </c>
      <c r="T73" s="20">
        <f t="shared" si="51"/>
        <v>8.0701999999999996E-2</v>
      </c>
      <c r="U73" s="20">
        <f t="shared" si="52"/>
        <v>8.6451E-2</v>
      </c>
      <c r="V73" s="20">
        <f t="shared" si="53"/>
        <v>8.5653000000000007E-2</v>
      </c>
      <c r="W73" s="20">
        <f t="shared" si="54"/>
        <v>8.3031999999999995E-2</v>
      </c>
      <c r="X73" s="20">
        <f t="shared" si="55"/>
        <v>8.6052000000000003E-2</v>
      </c>
      <c r="Y73" s="20">
        <f t="shared" si="56"/>
        <v>8.1087999999999993E-2</v>
      </c>
      <c r="Z73" s="20">
        <f t="shared" si="57"/>
        <v>8.6619000000000002E-2</v>
      </c>
      <c r="AA73" s="20">
        <f t="shared" si="58"/>
        <v>8.6451E-2</v>
      </c>
      <c r="AB73" s="20">
        <f t="shared" si="59"/>
        <v>7.1145E-2</v>
      </c>
      <c r="AC73" s="20">
        <f t="shared" si="60"/>
        <v>8.6052000000000003E-2</v>
      </c>
      <c r="AD73" s="20">
        <f t="shared" si="61"/>
        <v>8.0701999999999996E-2</v>
      </c>
      <c r="AE73" s="20">
        <f t="shared" si="62"/>
        <v>8.6052000000000003E-2</v>
      </c>
      <c r="AF73" s="20">
        <f t="shared" si="63"/>
        <v>8.0701999999999996E-2</v>
      </c>
      <c r="AG73" s="20">
        <f t="shared" si="64"/>
        <v>8.6451E-2</v>
      </c>
      <c r="AH73" s="20">
        <f t="shared" si="65"/>
        <v>8.5653000000000007E-2</v>
      </c>
      <c r="AI73" s="20">
        <f t="shared" si="66"/>
        <v>8.3031999999999995E-2</v>
      </c>
      <c r="AJ73" s="20">
        <f t="shared" si="67"/>
        <v>8.6052000000000003E-2</v>
      </c>
      <c r="AK73" s="20">
        <f t="shared" si="68"/>
        <v>8.1087999999999993E-2</v>
      </c>
      <c r="AL73" s="20">
        <f t="shared" si="69"/>
        <v>8.6619000000000002E-2</v>
      </c>
      <c r="AM73" s="20">
        <f t="shared" si="70"/>
        <v>8.6451E-2</v>
      </c>
      <c r="AN73" s="20">
        <f t="shared" si="71"/>
        <v>7.1145E-2</v>
      </c>
      <c r="AO73" s="20">
        <f t="shared" si="72"/>
        <v>8.6052000000000003E-2</v>
      </c>
      <c r="AP73" s="20">
        <f t="shared" si="73"/>
        <v>8.0701999999999996E-2</v>
      </c>
      <c r="AQ73" s="20">
        <f t="shared" si="74"/>
        <v>8.6052000000000003E-2</v>
      </c>
      <c r="AR73" s="20">
        <f t="shared" si="75"/>
        <v>8.0701999999999996E-2</v>
      </c>
      <c r="AS73" s="20">
        <f t="shared" si="76"/>
        <v>8.6451E-2</v>
      </c>
      <c r="AT73" s="20">
        <f t="shared" si="77"/>
        <v>8.5653000000000007E-2</v>
      </c>
      <c r="AU73" s="20">
        <f t="shared" si="78"/>
        <v>8.3031999999999995E-2</v>
      </c>
      <c r="AV73" s="20">
        <f t="shared" si="79"/>
        <v>8.6052000000000003E-2</v>
      </c>
      <c r="AW73" s="20">
        <f t="shared" si="80"/>
        <v>8.1087999999999993E-2</v>
      </c>
      <c r="AX73" s="20">
        <f t="shared" si="81"/>
        <v>8.6619000000000002E-2</v>
      </c>
      <c r="AY73" s="20">
        <f t="shared" si="82"/>
        <v>8.6451E-2</v>
      </c>
      <c r="BA73" s="210">
        <f t="shared" si="83"/>
        <v>0.99999900000000008</v>
      </c>
    </row>
    <row r="74" spans="1:53" x14ac:dyDescent="0.25">
      <c r="A74" s="565"/>
      <c r="B74" s="36" t="s">
        <v>7</v>
      </c>
      <c r="C74" s="20">
        <v>7.7052999999999996E-2</v>
      </c>
      <c r="D74" s="20">
        <v>7.2168999999999997E-2</v>
      </c>
      <c r="E74" s="20">
        <v>8.0271999999999996E-2</v>
      </c>
      <c r="F74" s="20">
        <v>7.8752000000000003E-2</v>
      </c>
      <c r="G74" s="20">
        <v>8.5646E-2</v>
      </c>
      <c r="H74" s="20">
        <v>8.9111999999999997E-2</v>
      </c>
      <c r="I74" s="20">
        <v>9.4239000000000003E-2</v>
      </c>
      <c r="J74" s="20">
        <v>9.4212000000000004E-2</v>
      </c>
      <c r="K74" s="20">
        <v>8.4971000000000005E-2</v>
      </c>
      <c r="L74" s="20">
        <v>8.5653000000000007E-2</v>
      </c>
      <c r="M74" s="20">
        <v>7.8716999999999995E-2</v>
      </c>
      <c r="N74" s="20">
        <v>7.9203999999999997E-2</v>
      </c>
      <c r="O74" s="20">
        <f t="shared" si="84"/>
        <v>7.7052999999999996E-2</v>
      </c>
      <c r="P74" s="20">
        <f t="shared" si="47"/>
        <v>7.2168999999999997E-2</v>
      </c>
      <c r="Q74" s="20">
        <f t="shared" si="48"/>
        <v>8.0271999999999996E-2</v>
      </c>
      <c r="R74" s="20">
        <f t="shared" si="49"/>
        <v>7.8752000000000003E-2</v>
      </c>
      <c r="S74" s="20">
        <f t="shared" si="50"/>
        <v>8.5646E-2</v>
      </c>
      <c r="T74" s="20">
        <f t="shared" si="51"/>
        <v>8.9111999999999997E-2</v>
      </c>
      <c r="U74" s="20">
        <f t="shared" si="52"/>
        <v>9.4239000000000003E-2</v>
      </c>
      <c r="V74" s="20">
        <f t="shared" si="53"/>
        <v>9.4212000000000004E-2</v>
      </c>
      <c r="W74" s="20">
        <f t="shared" si="54"/>
        <v>8.4971000000000005E-2</v>
      </c>
      <c r="X74" s="20">
        <f t="shared" si="55"/>
        <v>8.5653000000000007E-2</v>
      </c>
      <c r="Y74" s="20">
        <f t="shared" si="56"/>
        <v>7.8716999999999995E-2</v>
      </c>
      <c r="Z74" s="20">
        <f t="shared" si="57"/>
        <v>7.9203999999999997E-2</v>
      </c>
      <c r="AA74" s="20">
        <f t="shared" si="58"/>
        <v>7.7052999999999996E-2</v>
      </c>
      <c r="AB74" s="20">
        <f t="shared" si="59"/>
        <v>7.2168999999999997E-2</v>
      </c>
      <c r="AC74" s="20">
        <f t="shared" si="60"/>
        <v>8.0271999999999996E-2</v>
      </c>
      <c r="AD74" s="20">
        <f t="shared" si="61"/>
        <v>7.8752000000000003E-2</v>
      </c>
      <c r="AE74" s="20">
        <f t="shared" si="62"/>
        <v>8.5646E-2</v>
      </c>
      <c r="AF74" s="20">
        <f t="shared" si="63"/>
        <v>8.9111999999999997E-2</v>
      </c>
      <c r="AG74" s="20">
        <f t="shared" si="64"/>
        <v>9.4239000000000003E-2</v>
      </c>
      <c r="AH74" s="20">
        <f t="shared" si="65"/>
        <v>9.4212000000000004E-2</v>
      </c>
      <c r="AI74" s="20">
        <f t="shared" si="66"/>
        <v>8.4971000000000005E-2</v>
      </c>
      <c r="AJ74" s="20">
        <f t="shared" si="67"/>
        <v>8.5653000000000007E-2</v>
      </c>
      <c r="AK74" s="20">
        <f t="shared" si="68"/>
        <v>7.8716999999999995E-2</v>
      </c>
      <c r="AL74" s="20">
        <f t="shared" si="69"/>
        <v>7.9203999999999997E-2</v>
      </c>
      <c r="AM74" s="20">
        <f t="shared" si="70"/>
        <v>7.7052999999999996E-2</v>
      </c>
      <c r="AN74" s="20">
        <f t="shared" si="71"/>
        <v>7.2168999999999997E-2</v>
      </c>
      <c r="AO74" s="20">
        <f t="shared" si="72"/>
        <v>8.0271999999999996E-2</v>
      </c>
      <c r="AP74" s="20">
        <f t="shared" si="73"/>
        <v>7.8752000000000003E-2</v>
      </c>
      <c r="AQ74" s="20">
        <f t="shared" si="74"/>
        <v>8.5646E-2</v>
      </c>
      <c r="AR74" s="20">
        <f t="shared" si="75"/>
        <v>8.9111999999999997E-2</v>
      </c>
      <c r="AS74" s="20">
        <f t="shared" si="76"/>
        <v>9.4239000000000003E-2</v>
      </c>
      <c r="AT74" s="20">
        <f t="shared" si="77"/>
        <v>9.4212000000000004E-2</v>
      </c>
      <c r="AU74" s="20">
        <f t="shared" si="78"/>
        <v>8.4971000000000005E-2</v>
      </c>
      <c r="AV74" s="20">
        <f t="shared" si="79"/>
        <v>8.5653000000000007E-2</v>
      </c>
      <c r="AW74" s="20">
        <f t="shared" si="80"/>
        <v>7.8716999999999995E-2</v>
      </c>
      <c r="AX74" s="20">
        <f t="shared" si="81"/>
        <v>7.9203999999999997E-2</v>
      </c>
      <c r="AY74" s="20">
        <f t="shared" si="82"/>
        <v>7.7052999999999996E-2</v>
      </c>
      <c r="BA74" s="210">
        <f t="shared" si="83"/>
        <v>1</v>
      </c>
    </row>
    <row r="75" spans="1:53" ht="15.75" thickBot="1" x14ac:dyDescent="0.3">
      <c r="A75" s="566"/>
      <c r="B75" s="32" t="s">
        <v>8</v>
      </c>
      <c r="C75" s="21">
        <v>0.10352699999999999</v>
      </c>
      <c r="D75" s="21">
        <v>9.0719999999999995E-2</v>
      </c>
      <c r="E75" s="21">
        <v>9.5543000000000003E-2</v>
      </c>
      <c r="F75" s="21">
        <v>8.4798999999999999E-2</v>
      </c>
      <c r="G75" s="21">
        <v>8.3599999999999994E-2</v>
      </c>
      <c r="H75" s="21">
        <v>7.7064999999999995E-2</v>
      </c>
      <c r="I75" s="21">
        <v>6.7711999999999994E-2</v>
      </c>
      <c r="J75" s="21">
        <v>6.3687999999999995E-2</v>
      </c>
      <c r="K75" s="21">
        <v>6.9373000000000004E-2</v>
      </c>
      <c r="L75" s="21">
        <v>7.9644000000000006E-2</v>
      </c>
      <c r="M75" s="21">
        <v>8.4751999999999994E-2</v>
      </c>
      <c r="N75" s="21">
        <v>9.9576999999999999E-2</v>
      </c>
      <c r="O75" s="21">
        <f t="shared" si="84"/>
        <v>0.10352699999999999</v>
      </c>
      <c r="P75" s="21">
        <f t="shared" si="47"/>
        <v>9.0719999999999995E-2</v>
      </c>
      <c r="Q75" s="21">
        <f t="shared" si="48"/>
        <v>9.5543000000000003E-2</v>
      </c>
      <c r="R75" s="21">
        <f t="shared" si="49"/>
        <v>8.4798999999999999E-2</v>
      </c>
      <c r="S75" s="21">
        <f t="shared" si="50"/>
        <v>8.3599999999999994E-2</v>
      </c>
      <c r="T75" s="21">
        <f t="shared" si="51"/>
        <v>7.7064999999999995E-2</v>
      </c>
      <c r="U75" s="21">
        <f t="shared" si="52"/>
        <v>6.7711999999999994E-2</v>
      </c>
      <c r="V75" s="21">
        <f t="shared" si="53"/>
        <v>6.3687999999999995E-2</v>
      </c>
      <c r="W75" s="21">
        <f t="shared" si="54"/>
        <v>6.9373000000000004E-2</v>
      </c>
      <c r="X75" s="21">
        <f t="shared" si="55"/>
        <v>7.9644000000000006E-2</v>
      </c>
      <c r="Y75" s="21">
        <f t="shared" si="56"/>
        <v>8.4751999999999994E-2</v>
      </c>
      <c r="Z75" s="21">
        <f t="shared" si="57"/>
        <v>9.9576999999999999E-2</v>
      </c>
      <c r="AA75" s="21">
        <f t="shared" si="58"/>
        <v>0.10352699999999999</v>
      </c>
      <c r="AB75" s="21">
        <f t="shared" si="59"/>
        <v>9.0719999999999995E-2</v>
      </c>
      <c r="AC75" s="21">
        <f t="shared" si="60"/>
        <v>9.5543000000000003E-2</v>
      </c>
      <c r="AD75" s="21">
        <f t="shared" si="61"/>
        <v>8.4798999999999999E-2</v>
      </c>
      <c r="AE75" s="21">
        <f t="shared" si="62"/>
        <v>8.3599999999999994E-2</v>
      </c>
      <c r="AF75" s="21">
        <f t="shared" si="63"/>
        <v>7.7064999999999995E-2</v>
      </c>
      <c r="AG75" s="21">
        <f t="shared" si="64"/>
        <v>6.7711999999999994E-2</v>
      </c>
      <c r="AH75" s="21">
        <f t="shared" si="65"/>
        <v>6.3687999999999995E-2</v>
      </c>
      <c r="AI75" s="21">
        <f t="shared" si="66"/>
        <v>6.9373000000000004E-2</v>
      </c>
      <c r="AJ75" s="21">
        <f t="shared" si="67"/>
        <v>7.9644000000000006E-2</v>
      </c>
      <c r="AK75" s="21">
        <f t="shared" si="68"/>
        <v>8.4751999999999994E-2</v>
      </c>
      <c r="AL75" s="21">
        <f t="shared" si="69"/>
        <v>9.9576999999999999E-2</v>
      </c>
      <c r="AM75" s="21">
        <f t="shared" si="70"/>
        <v>0.10352699999999999</v>
      </c>
      <c r="AN75" s="21">
        <f t="shared" si="71"/>
        <v>9.0719999999999995E-2</v>
      </c>
      <c r="AO75" s="21">
        <f t="shared" si="72"/>
        <v>9.5543000000000003E-2</v>
      </c>
      <c r="AP75" s="21">
        <f t="shared" si="73"/>
        <v>8.4798999999999999E-2</v>
      </c>
      <c r="AQ75" s="21">
        <f t="shared" si="74"/>
        <v>8.3599999999999994E-2</v>
      </c>
      <c r="AR75" s="21">
        <f t="shared" si="75"/>
        <v>7.7064999999999995E-2</v>
      </c>
      <c r="AS75" s="21">
        <f t="shared" si="76"/>
        <v>6.7711999999999994E-2</v>
      </c>
      <c r="AT75" s="21">
        <f t="shared" si="77"/>
        <v>6.3687999999999995E-2</v>
      </c>
      <c r="AU75" s="21">
        <f t="shared" si="78"/>
        <v>6.9373000000000004E-2</v>
      </c>
      <c r="AV75" s="21">
        <f t="shared" si="79"/>
        <v>7.9644000000000006E-2</v>
      </c>
      <c r="AW75" s="21">
        <f t="shared" si="80"/>
        <v>8.4751999999999994E-2</v>
      </c>
      <c r="AX75" s="21">
        <f t="shared" si="81"/>
        <v>9.9576999999999999E-2</v>
      </c>
      <c r="AY75" s="21">
        <f t="shared" si="82"/>
        <v>0.10352699999999999</v>
      </c>
      <c r="BA75" s="210">
        <f t="shared" si="83"/>
        <v>1</v>
      </c>
    </row>
    <row r="76" spans="1:53" ht="15.75" thickBot="1" x14ac:dyDescent="0.3">
      <c r="BA76" s="195" t="s">
        <v>187</v>
      </c>
    </row>
    <row r="77" spans="1:53" ht="15.75" thickBot="1" x14ac:dyDescent="0.3">
      <c r="A77" s="19"/>
      <c r="B77" s="550" t="s">
        <v>167</v>
      </c>
      <c r="C77" s="146">
        <f>C$4</f>
        <v>44197</v>
      </c>
      <c r="D77" s="146">
        <f t="shared" ref="D77:AY77" si="85">D$4</f>
        <v>44228</v>
      </c>
      <c r="E77" s="146">
        <f t="shared" si="85"/>
        <v>44256</v>
      </c>
      <c r="F77" s="146">
        <f t="shared" si="85"/>
        <v>44287</v>
      </c>
      <c r="G77" s="146">
        <f t="shared" si="85"/>
        <v>44317</v>
      </c>
      <c r="H77" s="146">
        <f t="shared" si="85"/>
        <v>44348</v>
      </c>
      <c r="I77" s="146">
        <f t="shared" si="85"/>
        <v>44378</v>
      </c>
      <c r="J77" s="146">
        <f t="shared" si="85"/>
        <v>44409</v>
      </c>
      <c r="K77" s="146">
        <f t="shared" si="85"/>
        <v>44440</v>
      </c>
      <c r="L77" s="146">
        <f t="shared" si="85"/>
        <v>44470</v>
      </c>
      <c r="M77" s="146">
        <f t="shared" si="85"/>
        <v>44501</v>
      </c>
      <c r="N77" s="146">
        <f t="shared" si="85"/>
        <v>44531</v>
      </c>
      <c r="O77" s="146">
        <f t="shared" si="85"/>
        <v>44562</v>
      </c>
      <c r="P77" s="146">
        <f t="shared" si="85"/>
        <v>44593</v>
      </c>
      <c r="Q77" s="146">
        <f t="shared" si="85"/>
        <v>44621</v>
      </c>
      <c r="R77" s="146">
        <f t="shared" si="85"/>
        <v>44652</v>
      </c>
      <c r="S77" s="146">
        <f t="shared" si="85"/>
        <v>44682</v>
      </c>
      <c r="T77" s="146">
        <f t="shared" si="85"/>
        <v>44713</v>
      </c>
      <c r="U77" s="146">
        <f t="shared" si="85"/>
        <v>44743</v>
      </c>
      <c r="V77" s="146">
        <f t="shared" si="85"/>
        <v>44774</v>
      </c>
      <c r="W77" s="146">
        <f t="shared" si="85"/>
        <v>44805</v>
      </c>
      <c r="X77" s="146">
        <f t="shared" si="85"/>
        <v>44835</v>
      </c>
      <c r="Y77" s="146">
        <f t="shared" si="85"/>
        <v>44866</v>
      </c>
      <c r="Z77" s="146">
        <f t="shared" si="85"/>
        <v>44896</v>
      </c>
      <c r="AA77" s="146">
        <f t="shared" si="85"/>
        <v>44927</v>
      </c>
      <c r="AB77" s="146">
        <f t="shared" si="85"/>
        <v>44958</v>
      </c>
      <c r="AC77" s="146">
        <f t="shared" si="85"/>
        <v>44986</v>
      </c>
      <c r="AD77" s="146">
        <f t="shared" si="85"/>
        <v>45017</v>
      </c>
      <c r="AE77" s="146">
        <f t="shared" si="85"/>
        <v>45047</v>
      </c>
      <c r="AF77" s="146">
        <f t="shared" si="85"/>
        <v>45078</v>
      </c>
      <c r="AG77" s="146">
        <f t="shared" si="85"/>
        <v>45108</v>
      </c>
      <c r="AH77" s="146">
        <f t="shared" si="85"/>
        <v>45139</v>
      </c>
      <c r="AI77" s="146">
        <f t="shared" si="85"/>
        <v>45170</v>
      </c>
      <c r="AJ77" s="146">
        <f t="shared" si="85"/>
        <v>45200</v>
      </c>
      <c r="AK77" s="146">
        <f t="shared" si="85"/>
        <v>45231</v>
      </c>
      <c r="AL77" s="146">
        <f t="shared" si="85"/>
        <v>45261</v>
      </c>
      <c r="AM77" s="146">
        <f t="shared" si="85"/>
        <v>45292</v>
      </c>
      <c r="AN77" s="146">
        <f t="shared" si="85"/>
        <v>45323</v>
      </c>
      <c r="AO77" s="146">
        <f t="shared" si="85"/>
        <v>45352</v>
      </c>
      <c r="AP77" s="146">
        <f t="shared" si="85"/>
        <v>45383</v>
      </c>
      <c r="AQ77" s="146">
        <f t="shared" si="85"/>
        <v>45413</v>
      </c>
      <c r="AR77" s="146">
        <f t="shared" si="85"/>
        <v>45444</v>
      </c>
      <c r="AS77" s="146">
        <f t="shared" si="85"/>
        <v>45474</v>
      </c>
      <c r="AT77" s="146">
        <f t="shared" si="85"/>
        <v>45505</v>
      </c>
      <c r="AU77" s="146">
        <f t="shared" si="85"/>
        <v>45536</v>
      </c>
      <c r="AV77" s="146">
        <f t="shared" si="85"/>
        <v>45566</v>
      </c>
      <c r="AW77" s="146">
        <f t="shared" si="85"/>
        <v>45597</v>
      </c>
      <c r="AX77" s="146">
        <f t="shared" si="85"/>
        <v>45627</v>
      </c>
      <c r="AY77" s="146">
        <f t="shared" si="85"/>
        <v>45658</v>
      </c>
    </row>
    <row r="78" spans="1:53" ht="15.75" thickBot="1" x14ac:dyDescent="0.3">
      <c r="A78" s="19"/>
      <c r="B78" s="551"/>
      <c r="C78" s="290">
        <v>4.4374999999999998E-2</v>
      </c>
      <c r="D78" s="290">
        <v>4.5622000000000003E-2</v>
      </c>
      <c r="E78" s="290">
        <v>4.7230000000000001E-2</v>
      </c>
      <c r="F78" s="290">
        <v>4.7618000000000001E-2</v>
      </c>
      <c r="G78" s="290">
        <v>4.9702000000000003E-2</v>
      </c>
      <c r="H78" s="290">
        <v>0.104792</v>
      </c>
      <c r="I78" s="290">
        <v>0.104792</v>
      </c>
      <c r="J78" s="290">
        <v>0.104792</v>
      </c>
      <c r="K78" s="290">
        <v>0.104792</v>
      </c>
      <c r="L78" s="290">
        <v>4.6772000000000001E-2</v>
      </c>
      <c r="M78" s="290">
        <v>4.9327999999999997E-2</v>
      </c>
      <c r="N78" s="290">
        <v>4.6037000000000002E-2</v>
      </c>
      <c r="O78" s="290">
        <v>4.4374999999999998E-2</v>
      </c>
      <c r="P78" s="290">
        <v>4.5622000000000003E-2</v>
      </c>
      <c r="Q78" s="352">
        <v>5.2597999999999999E-2</v>
      </c>
      <c r="R78" s="352">
        <v>5.4790999999999999E-2</v>
      </c>
      <c r="S78" s="352">
        <v>5.6397999999999997E-2</v>
      </c>
      <c r="T78" s="352">
        <v>0.115657</v>
      </c>
      <c r="U78" s="352">
        <v>0.115657</v>
      </c>
      <c r="V78" s="352">
        <v>0.115657</v>
      </c>
      <c r="W78" s="352">
        <v>0.115657</v>
      </c>
      <c r="X78" s="352">
        <v>5.5870999999999997E-2</v>
      </c>
      <c r="Y78" s="352">
        <v>5.5909E-2</v>
      </c>
      <c r="Z78" s="352">
        <v>5.2722999999999999E-2</v>
      </c>
      <c r="AA78" s="352">
        <v>5.1041000000000003E-2</v>
      </c>
      <c r="AB78" s="352">
        <v>5.1568999999999997E-2</v>
      </c>
      <c r="AC78" s="352">
        <v>5.2597999999999999E-2</v>
      </c>
      <c r="AD78" s="352">
        <v>5.4790999999999999E-2</v>
      </c>
      <c r="AE78" s="352">
        <v>5.6397999999999997E-2</v>
      </c>
      <c r="AF78" s="352">
        <v>0.115657</v>
      </c>
      <c r="AG78" s="352">
        <v>0.115657</v>
      </c>
      <c r="AH78" s="352">
        <v>0.115657</v>
      </c>
      <c r="AI78" s="352">
        <v>0.115657</v>
      </c>
      <c r="AJ78" s="352">
        <v>5.5870999999999997E-2</v>
      </c>
      <c r="AK78" s="352">
        <v>5.5909E-2</v>
      </c>
      <c r="AL78" s="352">
        <v>5.2722999999999999E-2</v>
      </c>
      <c r="AM78" s="352">
        <v>5.1041000000000003E-2</v>
      </c>
      <c r="AN78" s="352">
        <v>5.1568999999999997E-2</v>
      </c>
      <c r="AO78" s="352">
        <v>5.2597999999999999E-2</v>
      </c>
      <c r="AP78" s="352">
        <v>5.4790999999999999E-2</v>
      </c>
      <c r="AQ78" s="352">
        <v>5.6397999999999997E-2</v>
      </c>
      <c r="AR78" s="352">
        <v>0.115657</v>
      </c>
      <c r="AS78" s="352">
        <v>0.115657</v>
      </c>
      <c r="AT78" s="352">
        <v>0.115657</v>
      </c>
      <c r="AU78" s="352">
        <v>0.115657</v>
      </c>
      <c r="AV78" s="352">
        <v>5.5870999999999997E-2</v>
      </c>
      <c r="AW78" s="352">
        <v>5.5909E-2</v>
      </c>
      <c r="AX78" s="352">
        <v>5.2722999999999999E-2</v>
      </c>
      <c r="AY78" s="352">
        <v>5.1041000000000003E-2</v>
      </c>
      <c r="BA78" s="195" t="s">
        <v>188</v>
      </c>
    </row>
    <row r="79" spans="1:53" x14ac:dyDescent="0.25">
      <c r="Q79" s="353" t="s">
        <v>218</v>
      </c>
      <c r="BA79" s="195" t="s">
        <v>195</v>
      </c>
    </row>
    <row r="80" spans="1:53" x14ac:dyDescent="0.25">
      <c r="C80" s="296"/>
      <c r="D80" s="296"/>
      <c r="E80" s="296"/>
      <c r="F80" s="296"/>
      <c r="G80" s="296"/>
      <c r="H80" s="296"/>
      <c r="I80" s="296"/>
      <c r="J80" s="296"/>
      <c r="K80" s="296"/>
      <c r="L80" s="296"/>
      <c r="M80" s="296"/>
      <c r="N80" s="296"/>
      <c r="O80" s="296"/>
      <c r="P80" s="296"/>
      <c r="Q80" s="296"/>
      <c r="R80" s="296"/>
      <c r="S80" s="296"/>
      <c r="T80" s="296"/>
      <c r="U80" s="296"/>
      <c r="V80" s="296"/>
      <c r="W80" s="296"/>
      <c r="X80" s="296"/>
      <c r="Y80" s="296"/>
      <c r="Z80" s="296"/>
      <c r="AA80" s="296"/>
      <c r="AB80" s="296"/>
      <c r="AC80" s="296"/>
      <c r="AD80" s="296"/>
      <c r="AE80" s="296"/>
      <c r="AF80" s="296"/>
      <c r="AG80" s="296"/>
      <c r="AH80" s="296"/>
      <c r="AI80" s="296"/>
      <c r="AJ80" s="296"/>
      <c r="AK80" s="296"/>
      <c r="AL80" s="296"/>
      <c r="AM80" s="296"/>
      <c r="AN80" s="296"/>
      <c r="AO80" s="296"/>
      <c r="AP80" s="296"/>
      <c r="AQ80" s="296"/>
      <c r="AR80" s="296"/>
      <c r="AS80" s="296"/>
      <c r="AT80" s="296"/>
      <c r="AU80" s="296"/>
      <c r="AV80" s="296"/>
      <c r="AW80" s="296"/>
      <c r="AX80" s="296"/>
      <c r="AY80" s="296"/>
      <c r="BA80" s="195" t="s">
        <v>219</v>
      </c>
    </row>
    <row r="81" spans="3:51" x14ac:dyDescent="0.25">
      <c r="C81" s="296"/>
      <c r="D81" s="296"/>
      <c r="E81" s="296"/>
      <c r="F81" s="296"/>
      <c r="G81" s="568" t="s">
        <v>242</v>
      </c>
      <c r="H81" s="568"/>
      <c r="I81" s="568"/>
      <c r="J81" s="568"/>
      <c r="K81" s="568"/>
      <c r="L81" s="568"/>
      <c r="M81" s="568"/>
      <c r="N81" s="568"/>
      <c r="O81" s="568"/>
      <c r="P81" s="568"/>
      <c r="Q81" s="568"/>
      <c r="R81" s="296"/>
      <c r="S81" s="296"/>
      <c r="T81" s="296"/>
      <c r="U81" s="296"/>
      <c r="V81" s="296"/>
      <c r="W81" s="296"/>
      <c r="X81" s="296"/>
      <c r="Y81" s="296"/>
      <c r="Z81" s="296"/>
      <c r="AA81" s="296"/>
      <c r="AB81" s="296"/>
      <c r="AC81" s="296"/>
      <c r="AD81" s="296"/>
      <c r="AE81" s="296"/>
      <c r="AF81" s="296"/>
      <c r="AG81" s="296"/>
      <c r="AH81" s="296"/>
      <c r="AI81" s="296"/>
      <c r="AJ81" s="296"/>
      <c r="AK81" s="296"/>
      <c r="AL81" s="296"/>
      <c r="AM81" s="296"/>
      <c r="AN81" s="296"/>
      <c r="AO81" s="296"/>
      <c r="AP81" s="296"/>
      <c r="AQ81" s="296"/>
      <c r="AR81" s="296"/>
      <c r="AS81" s="296"/>
      <c r="AT81" s="296"/>
      <c r="AU81" s="296"/>
      <c r="AV81" s="296"/>
      <c r="AW81" s="296"/>
      <c r="AX81" s="296"/>
      <c r="AY81" s="296"/>
    </row>
    <row r="82" spans="3:51" ht="14.45" customHeight="1" x14ac:dyDescent="0.25">
      <c r="C82" s="296"/>
      <c r="D82" s="296"/>
      <c r="E82" s="296"/>
      <c r="F82" s="296"/>
      <c r="G82" s="567" t="s">
        <v>213</v>
      </c>
      <c r="H82" s="567"/>
      <c r="I82" s="567"/>
      <c r="J82" s="567"/>
      <c r="K82" s="567"/>
      <c r="L82" s="567"/>
      <c r="M82" s="567"/>
      <c r="N82" s="567"/>
      <c r="O82" s="567"/>
      <c r="P82" s="567"/>
      <c r="Q82" s="567"/>
      <c r="R82" s="296"/>
      <c r="S82" s="296"/>
      <c r="T82" s="296"/>
      <c r="U82" s="296"/>
      <c r="V82" s="296"/>
      <c r="W82" s="296"/>
      <c r="X82" s="296"/>
      <c r="Y82" s="296"/>
      <c r="Z82" s="296"/>
      <c r="AA82" s="296"/>
      <c r="AB82" s="296"/>
      <c r="AC82" s="296"/>
      <c r="AD82" s="296"/>
      <c r="AE82" s="296"/>
      <c r="AF82" s="296"/>
      <c r="AG82" s="296"/>
      <c r="AH82" s="296"/>
      <c r="AI82" s="296"/>
      <c r="AJ82" s="296"/>
      <c r="AK82" s="296"/>
      <c r="AL82" s="296"/>
      <c r="AM82" s="296"/>
      <c r="AN82" s="296"/>
      <c r="AO82" s="296"/>
      <c r="AP82" s="296"/>
      <c r="AQ82" s="296"/>
      <c r="AR82" s="296"/>
      <c r="AS82" s="296"/>
      <c r="AT82" s="296"/>
      <c r="AU82" s="296"/>
      <c r="AV82" s="296"/>
      <c r="AW82" s="296"/>
      <c r="AX82" s="296"/>
      <c r="AY82" s="296"/>
    </row>
    <row r="83" spans="3:51" x14ac:dyDescent="0.25">
      <c r="C83" s="296"/>
      <c r="D83" s="296"/>
      <c r="E83" s="296"/>
      <c r="F83" s="296"/>
      <c r="G83" s="567"/>
      <c r="H83" s="567"/>
      <c r="I83" s="567"/>
      <c r="J83" s="567"/>
      <c r="K83" s="567"/>
      <c r="L83" s="567"/>
      <c r="M83" s="567"/>
      <c r="N83" s="567"/>
      <c r="O83" s="567"/>
      <c r="P83" s="567"/>
      <c r="Q83" s="567"/>
      <c r="R83" s="296"/>
      <c r="S83" s="296"/>
      <c r="T83" s="296"/>
      <c r="U83" s="296"/>
      <c r="V83" s="296"/>
      <c r="W83" s="296"/>
      <c r="X83" s="296"/>
      <c r="Y83" s="296"/>
      <c r="Z83" s="296"/>
      <c r="AA83" s="296"/>
      <c r="AB83" s="296"/>
      <c r="AC83" s="296"/>
      <c r="AD83" s="296"/>
      <c r="AE83" s="296"/>
      <c r="AF83" s="296"/>
      <c r="AG83" s="296"/>
      <c r="AH83" s="296"/>
      <c r="AI83" s="296"/>
      <c r="AJ83" s="296"/>
      <c r="AK83" s="296"/>
      <c r="AL83" s="296"/>
      <c r="AM83" s="296"/>
      <c r="AN83" s="296"/>
      <c r="AO83" s="296"/>
      <c r="AP83" s="296"/>
      <c r="AQ83" s="296"/>
      <c r="AR83" s="296"/>
      <c r="AS83" s="296"/>
      <c r="AT83" s="296"/>
      <c r="AU83" s="296"/>
      <c r="AV83" s="296"/>
      <c r="AW83" s="296"/>
      <c r="AX83" s="296"/>
      <c r="AY83" s="296"/>
    </row>
    <row r="84" spans="3:51" x14ac:dyDescent="0.25">
      <c r="C84" s="296"/>
      <c r="D84" s="296"/>
      <c r="E84" s="296"/>
      <c r="F84" s="296"/>
      <c r="G84" s="567"/>
      <c r="H84" s="567"/>
      <c r="I84" s="567"/>
      <c r="J84" s="567"/>
      <c r="K84" s="567"/>
      <c r="L84" s="567"/>
      <c r="M84" s="567"/>
      <c r="N84" s="567"/>
      <c r="O84" s="567"/>
      <c r="P84" s="567"/>
      <c r="Q84" s="567"/>
      <c r="R84" s="296"/>
      <c r="S84" s="296"/>
      <c r="T84" s="296"/>
      <c r="U84" s="296"/>
      <c r="V84" s="296"/>
      <c r="W84" s="296"/>
      <c r="X84" s="296"/>
      <c r="Y84" s="296"/>
      <c r="Z84" s="296"/>
      <c r="AA84" s="296"/>
      <c r="AB84" s="296"/>
      <c r="AC84" s="296"/>
      <c r="AD84" s="296"/>
      <c r="AE84" s="296"/>
      <c r="AF84" s="296"/>
      <c r="AG84" s="296"/>
      <c r="AH84" s="296"/>
      <c r="AI84" s="296"/>
      <c r="AJ84" s="296"/>
      <c r="AK84" s="296"/>
      <c r="AL84" s="296"/>
      <c r="AM84" s="296"/>
      <c r="AN84" s="296"/>
      <c r="AO84" s="296"/>
      <c r="AP84" s="296"/>
      <c r="AQ84" s="296"/>
      <c r="AR84" s="296"/>
      <c r="AS84" s="296"/>
      <c r="AT84" s="296"/>
      <c r="AU84" s="296"/>
      <c r="AV84" s="296"/>
      <c r="AW84" s="296"/>
      <c r="AX84" s="296"/>
      <c r="AY84" s="296"/>
    </row>
    <row r="85" spans="3:51" x14ac:dyDescent="0.25">
      <c r="C85" s="296"/>
      <c r="D85" s="296"/>
      <c r="E85" s="296"/>
      <c r="F85" s="296"/>
      <c r="G85" s="567"/>
      <c r="H85" s="567"/>
      <c r="I85" s="567"/>
      <c r="J85" s="567"/>
      <c r="K85" s="567"/>
      <c r="L85" s="567"/>
      <c r="M85" s="567"/>
      <c r="N85" s="567"/>
      <c r="O85" s="567"/>
      <c r="P85" s="567"/>
      <c r="Q85" s="567"/>
      <c r="R85" s="296"/>
      <c r="S85" s="296"/>
      <c r="T85" s="296"/>
      <c r="U85" s="296"/>
      <c r="V85" s="296"/>
      <c r="W85" s="296"/>
      <c r="X85" s="296"/>
      <c r="Y85" s="296"/>
      <c r="Z85" s="296"/>
      <c r="AA85" s="296"/>
      <c r="AB85" s="296"/>
      <c r="AC85" s="296"/>
      <c r="AD85" s="296"/>
      <c r="AE85" s="296"/>
      <c r="AF85" s="296"/>
      <c r="AG85" s="296"/>
      <c r="AH85" s="296"/>
      <c r="AI85" s="296"/>
      <c r="AJ85" s="296"/>
      <c r="AK85" s="296"/>
      <c r="AL85" s="296"/>
      <c r="AM85" s="296"/>
      <c r="AN85" s="296"/>
      <c r="AO85" s="296"/>
      <c r="AP85" s="296"/>
      <c r="AQ85" s="296"/>
      <c r="AR85" s="296"/>
      <c r="AS85" s="296"/>
      <c r="AT85" s="296"/>
      <c r="AU85" s="296"/>
      <c r="AV85" s="296"/>
      <c r="AW85" s="296"/>
      <c r="AX85" s="296"/>
      <c r="AY85" s="296"/>
    </row>
    <row r="86" spans="3:51" x14ac:dyDescent="0.25">
      <c r="C86" s="296"/>
      <c r="D86" s="296"/>
      <c r="E86" s="296"/>
      <c r="F86" s="296"/>
      <c r="G86" s="567"/>
      <c r="H86" s="567"/>
      <c r="I86" s="567"/>
      <c r="J86" s="567"/>
      <c r="K86" s="567"/>
      <c r="L86" s="567"/>
      <c r="M86" s="567"/>
      <c r="N86" s="567"/>
      <c r="O86" s="567"/>
      <c r="P86" s="567"/>
      <c r="Q86" s="567"/>
      <c r="R86" s="296"/>
      <c r="S86" s="296"/>
      <c r="T86" s="296"/>
      <c r="U86" s="296"/>
      <c r="V86" s="296"/>
      <c r="W86" s="296"/>
      <c r="X86" s="296"/>
      <c r="Y86" s="296"/>
      <c r="Z86" s="296"/>
      <c r="AA86" s="296"/>
      <c r="AB86" s="296"/>
      <c r="AC86" s="296"/>
      <c r="AD86" s="296"/>
      <c r="AE86" s="296"/>
      <c r="AF86" s="296"/>
      <c r="AG86" s="296"/>
      <c r="AH86" s="296"/>
      <c r="AI86" s="296"/>
      <c r="AJ86" s="296"/>
      <c r="AK86" s="296"/>
      <c r="AL86" s="296"/>
      <c r="AM86" s="296"/>
      <c r="AN86" s="296"/>
      <c r="AO86" s="296"/>
      <c r="AP86" s="296"/>
      <c r="AQ86" s="296"/>
      <c r="AR86" s="296"/>
      <c r="AS86" s="296"/>
      <c r="AT86" s="296"/>
      <c r="AU86" s="296"/>
      <c r="AV86" s="296"/>
      <c r="AW86" s="296"/>
      <c r="AX86" s="296"/>
      <c r="AY86" s="296"/>
    </row>
    <row r="87" spans="3:51" ht="14.45" customHeight="1" x14ac:dyDescent="0.25">
      <c r="C87" s="296"/>
      <c r="D87" s="296"/>
      <c r="E87" s="296"/>
      <c r="F87" s="296"/>
      <c r="G87" s="296"/>
      <c r="H87" s="296"/>
      <c r="I87" s="296"/>
      <c r="J87" s="296"/>
      <c r="K87" s="296"/>
      <c r="L87" s="296"/>
      <c r="M87" s="296"/>
      <c r="N87" s="296"/>
      <c r="O87" s="296"/>
      <c r="P87" s="296"/>
      <c r="Q87" s="296"/>
      <c r="R87" s="296"/>
      <c r="S87" s="296"/>
      <c r="T87" s="296"/>
      <c r="U87" s="296"/>
      <c r="V87" s="296"/>
      <c r="W87" s="296"/>
      <c r="X87" s="296"/>
      <c r="Y87" s="296"/>
      <c r="Z87" s="296"/>
      <c r="AA87" s="296"/>
      <c r="AB87" s="296"/>
      <c r="AC87" s="296"/>
      <c r="AD87" s="296"/>
      <c r="AE87" s="296"/>
      <c r="AF87" s="296"/>
      <c r="AG87" s="296"/>
      <c r="AH87" s="296"/>
      <c r="AI87" s="296"/>
      <c r="AJ87" s="296"/>
      <c r="AK87" s="296"/>
      <c r="AL87" s="296"/>
      <c r="AM87" s="296"/>
      <c r="AN87" s="296"/>
      <c r="AO87" s="296"/>
      <c r="AP87" s="296"/>
      <c r="AQ87" s="296"/>
      <c r="AR87" s="296"/>
      <c r="AS87" s="296"/>
      <c r="AT87" s="296"/>
      <c r="AU87" s="296"/>
      <c r="AV87" s="296"/>
      <c r="AW87" s="296"/>
      <c r="AX87" s="296"/>
      <c r="AY87" s="296"/>
    </row>
    <row r="88" spans="3:51" x14ac:dyDescent="0.25">
      <c r="C88" s="296"/>
      <c r="D88" s="296"/>
      <c r="E88" s="296"/>
      <c r="F88" s="296"/>
      <c r="G88" s="296"/>
      <c r="H88" s="296"/>
      <c r="I88" s="296"/>
      <c r="J88" s="296"/>
      <c r="K88" s="296"/>
      <c r="L88" s="296"/>
      <c r="M88" s="296"/>
      <c r="N88" s="296"/>
      <c r="O88" s="296"/>
      <c r="P88" s="296"/>
      <c r="Q88" s="296"/>
      <c r="R88" s="296"/>
      <c r="S88" s="296"/>
      <c r="T88" s="296"/>
      <c r="U88" s="296"/>
      <c r="V88" s="296"/>
      <c r="W88" s="296"/>
      <c r="X88" s="296"/>
      <c r="Y88" s="296"/>
      <c r="Z88" s="296"/>
      <c r="AA88" s="296"/>
      <c r="AB88" s="296"/>
      <c r="AC88" s="296"/>
      <c r="AD88" s="296"/>
      <c r="AE88" s="296"/>
      <c r="AF88" s="296"/>
      <c r="AG88" s="296"/>
      <c r="AH88" s="296"/>
      <c r="AI88" s="296"/>
      <c r="AJ88" s="296"/>
      <c r="AK88" s="296"/>
      <c r="AL88" s="296"/>
      <c r="AM88" s="296"/>
      <c r="AN88" s="296"/>
      <c r="AO88" s="296"/>
      <c r="AP88" s="296"/>
      <c r="AQ88" s="296"/>
      <c r="AR88" s="296"/>
      <c r="AS88" s="296"/>
      <c r="AT88" s="296"/>
      <c r="AU88" s="296"/>
      <c r="AV88" s="296"/>
      <c r="AW88" s="296"/>
      <c r="AX88" s="296"/>
      <c r="AY88" s="296"/>
    </row>
    <row r="89" spans="3:51" ht="14.45" customHeight="1" x14ac:dyDescent="0.25">
      <c r="C89" s="296"/>
      <c r="D89" s="296"/>
      <c r="E89" s="296"/>
      <c r="F89" s="296"/>
      <c r="G89" s="296"/>
      <c r="H89" s="296"/>
      <c r="I89" s="296"/>
      <c r="J89" s="296"/>
      <c r="K89" s="296"/>
      <c r="L89" s="296"/>
      <c r="M89" s="296"/>
      <c r="N89" s="296"/>
      <c r="O89" s="296"/>
      <c r="P89" s="296"/>
      <c r="Q89" s="296"/>
      <c r="R89" s="296"/>
      <c r="S89" s="296"/>
      <c r="T89" s="296"/>
      <c r="U89" s="296"/>
      <c r="V89" s="296"/>
      <c r="W89" s="296"/>
      <c r="X89" s="296"/>
      <c r="Y89" s="296"/>
      <c r="Z89" s="296"/>
      <c r="AA89" s="296"/>
      <c r="AB89" s="296"/>
      <c r="AC89" s="296"/>
      <c r="AD89" s="296"/>
      <c r="AE89" s="296"/>
      <c r="AF89" s="296"/>
      <c r="AG89" s="296"/>
      <c r="AH89" s="296"/>
      <c r="AI89" s="296"/>
      <c r="AJ89" s="296"/>
      <c r="AK89" s="296"/>
      <c r="AL89" s="296"/>
      <c r="AM89" s="296"/>
      <c r="AN89" s="296"/>
      <c r="AO89" s="296"/>
      <c r="AP89" s="296"/>
      <c r="AQ89" s="296"/>
      <c r="AR89" s="296"/>
      <c r="AS89" s="296"/>
      <c r="AT89" s="296"/>
      <c r="AU89" s="296"/>
      <c r="AV89" s="296"/>
      <c r="AW89" s="296"/>
      <c r="AX89" s="296"/>
      <c r="AY89" s="296"/>
    </row>
    <row r="90" spans="3:51" x14ac:dyDescent="0.25">
      <c r="C90" s="296"/>
      <c r="D90" s="296"/>
      <c r="E90" s="296"/>
      <c r="F90" s="296"/>
      <c r="G90" s="296"/>
      <c r="H90" s="296"/>
      <c r="I90" s="296"/>
      <c r="J90" s="296"/>
      <c r="K90" s="296"/>
      <c r="L90" s="296"/>
      <c r="M90" s="296"/>
      <c r="N90" s="296"/>
      <c r="O90" s="296"/>
      <c r="P90" s="296"/>
      <c r="Q90" s="296"/>
      <c r="R90" s="296"/>
      <c r="S90" s="296"/>
      <c r="T90" s="296"/>
      <c r="U90" s="296"/>
      <c r="V90" s="296"/>
      <c r="W90" s="296"/>
      <c r="X90" s="296"/>
      <c r="Y90" s="296"/>
      <c r="Z90" s="296"/>
      <c r="AA90" s="296"/>
      <c r="AB90" s="296"/>
      <c r="AC90" s="296"/>
      <c r="AD90" s="296"/>
      <c r="AE90" s="296"/>
      <c r="AF90" s="296"/>
      <c r="AG90" s="296"/>
      <c r="AH90" s="296"/>
      <c r="AI90" s="296"/>
      <c r="AJ90" s="296"/>
      <c r="AK90" s="296"/>
      <c r="AL90" s="296"/>
      <c r="AM90" s="296"/>
      <c r="AN90" s="296"/>
      <c r="AO90" s="296"/>
      <c r="AP90" s="296"/>
      <c r="AQ90" s="296"/>
      <c r="AR90" s="296"/>
      <c r="AS90" s="296"/>
      <c r="AT90" s="296"/>
      <c r="AU90" s="296"/>
      <c r="AV90" s="296"/>
      <c r="AW90" s="296"/>
      <c r="AX90" s="296"/>
      <c r="AY90" s="296"/>
    </row>
    <row r="96" spans="3:51" x14ac:dyDescent="0.25">
      <c r="J96" s="5"/>
    </row>
    <row r="97" spans="4:4" x14ac:dyDescent="0.25">
      <c r="D97" s="6"/>
    </row>
  </sheetData>
  <mergeCells count="12">
    <mergeCell ref="G82:Q83"/>
    <mergeCell ref="G81:Q81"/>
    <mergeCell ref="G84:Q84"/>
    <mergeCell ref="G85:Q86"/>
    <mergeCell ref="C18:S18"/>
    <mergeCell ref="Q33:AD33"/>
    <mergeCell ref="B77:B78"/>
    <mergeCell ref="A4:A16"/>
    <mergeCell ref="A19:A31"/>
    <mergeCell ref="A34:A46"/>
    <mergeCell ref="A49:A62"/>
    <mergeCell ref="A65:A75"/>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2">
    <tabColor theme="5" tint="0.59999389629810485"/>
  </sheetPr>
  <dimension ref="A1:BA112"/>
  <sheetViews>
    <sheetView zoomScale="80" zoomScaleNormal="80" workbookViewId="0">
      <pane xSplit="2" topLeftCell="AJ1" activePane="topRight" state="frozen"/>
      <selection activeCell="N79" sqref="N79"/>
      <selection pane="topRight" activeCell="I9" sqref="I9"/>
    </sheetView>
  </sheetViews>
  <sheetFormatPr defaultRowHeight="15" x14ac:dyDescent="0.25"/>
  <cols>
    <col min="1" max="1" width="10.5703125" customWidth="1"/>
    <col min="2" max="2" width="24.85546875" customWidth="1"/>
    <col min="3" max="11" width="14.42578125" customWidth="1"/>
    <col min="12" max="16" width="14.140625" bestFit="1" customWidth="1"/>
    <col min="17" max="51" width="14.140625" customWidth="1"/>
    <col min="52" max="53" width="10.5703125" bestFit="1" customWidth="1"/>
  </cols>
  <sheetData>
    <row r="1" spans="1:53" s="2" customFormat="1" ht="15.75" thickBot="1" x14ac:dyDescent="0.3">
      <c r="A1" s="18"/>
      <c r="B1" s="18"/>
      <c r="C1" s="18"/>
      <c r="D1" s="18"/>
      <c r="E1" s="18"/>
      <c r="F1" s="18"/>
      <c r="G1" s="18"/>
      <c r="H1" s="18"/>
      <c r="I1" s="18"/>
      <c r="J1" s="18"/>
      <c r="K1" s="18"/>
      <c r="L1" s="18"/>
      <c r="M1" s="18"/>
      <c r="N1" s="18"/>
      <c r="O1" s="18"/>
      <c r="P1" s="18"/>
      <c r="Q1" s="18"/>
      <c r="R1" s="18"/>
      <c r="S1" s="18"/>
      <c r="T1" s="18"/>
      <c r="U1" s="18"/>
      <c r="V1" s="18"/>
      <c r="W1" s="18"/>
      <c r="X1" s="18"/>
      <c r="Y1" s="18"/>
      <c r="Z1" s="18"/>
      <c r="AA1" s="18"/>
      <c r="AB1" s="18"/>
      <c r="AC1" s="18"/>
      <c r="AD1" s="18"/>
      <c r="AE1" s="18"/>
      <c r="AF1" s="18"/>
      <c r="AG1" s="18"/>
      <c r="AH1" s="18"/>
      <c r="AI1" s="18"/>
      <c r="AJ1" s="18"/>
      <c r="AK1" s="18"/>
      <c r="AL1" s="18"/>
      <c r="AM1" s="18"/>
      <c r="AN1" s="18"/>
      <c r="AO1" s="18"/>
      <c r="AP1" s="18"/>
      <c r="AQ1" s="18"/>
      <c r="AR1" s="18"/>
      <c r="AS1" s="18"/>
      <c r="AT1" s="18"/>
      <c r="AU1" s="18"/>
      <c r="AV1" s="18"/>
      <c r="AW1" s="18"/>
      <c r="AX1" s="18"/>
      <c r="AY1" s="18"/>
      <c r="AZ1"/>
      <c r="BA1"/>
    </row>
    <row r="2" spans="1:53" ht="15.75" thickBot="1" x14ac:dyDescent="0.3">
      <c r="A2" s="18"/>
      <c r="B2" s="28" t="s">
        <v>13</v>
      </c>
      <c r="C2" s="386">
        <f>' 1M - RES'!C2</f>
        <v>0.79559297687405006</v>
      </c>
      <c r="D2" s="386">
        <f>C2</f>
        <v>0.79559297687405006</v>
      </c>
      <c r="E2" s="380">
        <f t="shared" ref="E2:AY2" si="0">D2</f>
        <v>0.79559297687405006</v>
      </c>
      <c r="F2" s="392">
        <f t="shared" si="0"/>
        <v>0.79559297687405006</v>
      </c>
      <c r="G2" s="385">
        <f t="shared" si="0"/>
        <v>0.79559297687405006</v>
      </c>
      <c r="H2" s="385">
        <f t="shared" si="0"/>
        <v>0.79559297687405006</v>
      </c>
      <c r="I2" s="385">
        <f t="shared" si="0"/>
        <v>0.79559297687405006</v>
      </c>
      <c r="J2" s="385">
        <f t="shared" si="0"/>
        <v>0.79559297687405006</v>
      </c>
      <c r="K2" s="385">
        <f t="shared" si="0"/>
        <v>0.79559297687405006</v>
      </c>
      <c r="L2" s="385">
        <f t="shared" si="0"/>
        <v>0.79559297687405006</v>
      </c>
      <c r="M2" s="385">
        <f t="shared" si="0"/>
        <v>0.79559297687405006</v>
      </c>
      <c r="N2" s="385">
        <f t="shared" si="0"/>
        <v>0.79559297687405006</v>
      </c>
      <c r="O2" s="385">
        <f t="shared" si="0"/>
        <v>0.79559297687405006</v>
      </c>
      <c r="P2" s="385">
        <f t="shared" si="0"/>
        <v>0.79559297687405006</v>
      </c>
      <c r="Q2" s="385">
        <f t="shared" si="0"/>
        <v>0.79559297687405006</v>
      </c>
      <c r="R2" s="385">
        <f t="shared" si="0"/>
        <v>0.79559297687405006</v>
      </c>
      <c r="S2" s="385">
        <f t="shared" si="0"/>
        <v>0.79559297687405006</v>
      </c>
      <c r="T2" s="385">
        <f t="shared" si="0"/>
        <v>0.79559297687405006</v>
      </c>
      <c r="U2" s="385">
        <f t="shared" si="0"/>
        <v>0.79559297687405006</v>
      </c>
      <c r="V2" s="385">
        <f t="shared" si="0"/>
        <v>0.79559297687405006</v>
      </c>
      <c r="W2" s="385">
        <f t="shared" si="0"/>
        <v>0.79559297687405006</v>
      </c>
      <c r="X2" s="385">
        <f t="shared" si="0"/>
        <v>0.79559297687405006</v>
      </c>
      <c r="Y2" s="385">
        <f t="shared" si="0"/>
        <v>0.79559297687405006</v>
      </c>
      <c r="Z2" s="385">
        <f t="shared" si="0"/>
        <v>0.79559297687405006</v>
      </c>
      <c r="AA2" s="385">
        <f t="shared" si="0"/>
        <v>0.79559297687405006</v>
      </c>
      <c r="AB2" s="385">
        <f t="shared" si="0"/>
        <v>0.79559297687405006</v>
      </c>
      <c r="AC2" s="385">
        <f t="shared" si="0"/>
        <v>0.79559297687405006</v>
      </c>
      <c r="AD2" s="385">
        <f t="shared" si="0"/>
        <v>0.79559297687405006</v>
      </c>
      <c r="AE2" s="385">
        <f t="shared" si="0"/>
        <v>0.79559297687405006</v>
      </c>
      <c r="AF2" s="385">
        <f t="shared" si="0"/>
        <v>0.79559297687405006</v>
      </c>
      <c r="AG2" s="385">
        <f t="shared" si="0"/>
        <v>0.79559297687405006</v>
      </c>
      <c r="AH2" s="385">
        <f t="shared" si="0"/>
        <v>0.79559297687405006</v>
      </c>
      <c r="AI2" s="385">
        <f t="shared" si="0"/>
        <v>0.79559297687405006</v>
      </c>
      <c r="AJ2" s="385">
        <f t="shared" si="0"/>
        <v>0.79559297687405006</v>
      </c>
      <c r="AK2" s="385">
        <f t="shared" si="0"/>
        <v>0.79559297687405006</v>
      </c>
      <c r="AL2" s="385">
        <f t="shared" si="0"/>
        <v>0.79559297687405006</v>
      </c>
      <c r="AM2" s="385">
        <f t="shared" si="0"/>
        <v>0.79559297687405006</v>
      </c>
      <c r="AN2" s="385">
        <f t="shared" si="0"/>
        <v>0.79559297687405006</v>
      </c>
      <c r="AO2" s="385">
        <f t="shared" si="0"/>
        <v>0.79559297687405006</v>
      </c>
      <c r="AP2" s="385">
        <f t="shared" si="0"/>
        <v>0.79559297687405006</v>
      </c>
      <c r="AQ2" s="385">
        <f t="shared" si="0"/>
        <v>0.79559297687405006</v>
      </c>
      <c r="AR2" s="385">
        <f t="shared" si="0"/>
        <v>0.79559297687405006</v>
      </c>
      <c r="AS2" s="385">
        <f t="shared" si="0"/>
        <v>0.79559297687405006</v>
      </c>
      <c r="AT2" s="385">
        <f t="shared" si="0"/>
        <v>0.79559297687405006</v>
      </c>
      <c r="AU2" s="385">
        <f t="shared" si="0"/>
        <v>0.79559297687405006</v>
      </c>
      <c r="AV2" s="385">
        <f t="shared" si="0"/>
        <v>0.79559297687405006</v>
      </c>
      <c r="AW2" s="385">
        <f t="shared" si="0"/>
        <v>0.79559297687405006</v>
      </c>
      <c r="AX2" s="385">
        <f t="shared" si="0"/>
        <v>0.79559297687405006</v>
      </c>
      <c r="AY2" s="385">
        <f t="shared" si="0"/>
        <v>0.79559297687405006</v>
      </c>
    </row>
    <row r="3" spans="1:53" s="7" customFormat="1" ht="15.75" thickBot="1" x14ac:dyDescent="0.3">
      <c r="B3" s="18"/>
      <c r="C3" s="18"/>
      <c r="D3" s="18"/>
      <c r="E3" s="18"/>
      <c r="F3" s="18"/>
      <c r="G3" s="18"/>
      <c r="H3" s="18"/>
      <c r="I3" s="18"/>
      <c r="J3" s="18"/>
      <c r="K3" s="18"/>
      <c r="L3" s="18"/>
      <c r="M3" s="18"/>
      <c r="N3" s="18"/>
      <c r="O3" s="18"/>
      <c r="P3" s="18"/>
      <c r="Q3" s="18"/>
      <c r="R3" s="18"/>
      <c r="S3" s="18"/>
      <c r="T3" s="18"/>
      <c r="U3" s="18"/>
      <c r="V3" s="18"/>
      <c r="W3" s="18"/>
      <c r="X3" s="18"/>
      <c r="Y3" s="18"/>
      <c r="Z3" s="18"/>
      <c r="AA3" s="18"/>
      <c r="AB3" s="18"/>
      <c r="AC3" s="18"/>
      <c r="AD3" s="18"/>
      <c r="AE3" s="18"/>
      <c r="AF3" s="18"/>
      <c r="AG3" s="18"/>
      <c r="AH3" s="18"/>
      <c r="AI3" s="18"/>
      <c r="AJ3" s="18"/>
      <c r="AK3" s="18"/>
      <c r="AL3" s="18"/>
      <c r="AM3" s="18"/>
      <c r="AN3" s="18"/>
      <c r="AO3" s="18"/>
      <c r="AP3" s="18"/>
      <c r="AQ3" s="18"/>
      <c r="AR3" s="18"/>
      <c r="AS3" s="18"/>
      <c r="AT3" s="18"/>
      <c r="AU3" s="18"/>
      <c r="AV3" s="18"/>
      <c r="AW3" s="18"/>
      <c r="AX3" s="18"/>
      <c r="AY3" s="18"/>
    </row>
    <row r="4" spans="1:53" ht="15.75" customHeight="1" thickBot="1" x14ac:dyDescent="0.3">
      <c r="A4" s="574" t="s">
        <v>14</v>
      </c>
      <c r="B4" s="17" t="s">
        <v>10</v>
      </c>
      <c r="C4" s="146">
        <v>44197</v>
      </c>
      <c r="D4" s="146">
        <v>44228</v>
      </c>
      <c r="E4" s="146">
        <v>44256</v>
      </c>
      <c r="F4" s="146">
        <v>44287</v>
      </c>
      <c r="G4" s="146">
        <v>44317</v>
      </c>
      <c r="H4" s="146">
        <v>44348</v>
      </c>
      <c r="I4" s="146">
        <v>44378</v>
      </c>
      <c r="J4" s="146">
        <v>44409</v>
      </c>
      <c r="K4" s="146">
        <v>44440</v>
      </c>
      <c r="L4" s="146">
        <v>44470</v>
      </c>
      <c r="M4" s="146">
        <v>44501</v>
      </c>
      <c r="N4" s="146">
        <v>44531</v>
      </c>
      <c r="O4" s="146">
        <v>44562</v>
      </c>
      <c r="P4" s="146">
        <v>44593</v>
      </c>
      <c r="Q4" s="146">
        <v>44621</v>
      </c>
      <c r="R4" s="146">
        <v>44652</v>
      </c>
      <c r="S4" s="146">
        <v>44682</v>
      </c>
      <c r="T4" s="146">
        <v>44713</v>
      </c>
      <c r="U4" s="146">
        <v>44743</v>
      </c>
      <c r="V4" s="146">
        <v>44774</v>
      </c>
      <c r="W4" s="146">
        <v>44805</v>
      </c>
      <c r="X4" s="146">
        <v>44835</v>
      </c>
      <c r="Y4" s="146">
        <v>44866</v>
      </c>
      <c r="Z4" s="146">
        <v>44896</v>
      </c>
      <c r="AA4" s="146">
        <v>44927</v>
      </c>
      <c r="AB4" s="146">
        <v>44958</v>
      </c>
      <c r="AC4" s="146">
        <v>44986</v>
      </c>
      <c r="AD4" s="146">
        <v>45017</v>
      </c>
      <c r="AE4" s="146">
        <v>45047</v>
      </c>
      <c r="AF4" s="146">
        <v>45078</v>
      </c>
      <c r="AG4" s="146">
        <v>45108</v>
      </c>
      <c r="AH4" s="146">
        <v>45139</v>
      </c>
      <c r="AI4" s="146">
        <v>45170</v>
      </c>
      <c r="AJ4" s="146">
        <v>45200</v>
      </c>
      <c r="AK4" s="146">
        <v>45231</v>
      </c>
      <c r="AL4" s="146">
        <v>45261</v>
      </c>
      <c r="AM4" s="146">
        <v>45292</v>
      </c>
      <c r="AN4" s="146">
        <v>45323</v>
      </c>
      <c r="AO4" s="146">
        <v>45352</v>
      </c>
      <c r="AP4" s="146">
        <v>45383</v>
      </c>
      <c r="AQ4" s="146">
        <v>45413</v>
      </c>
      <c r="AR4" s="146">
        <v>45444</v>
      </c>
      <c r="AS4" s="146">
        <v>45474</v>
      </c>
      <c r="AT4" s="146">
        <v>45505</v>
      </c>
      <c r="AU4" s="146">
        <v>45536</v>
      </c>
      <c r="AV4" s="146">
        <v>45566</v>
      </c>
      <c r="AW4" s="146">
        <v>45597</v>
      </c>
      <c r="AX4" s="146">
        <v>45627</v>
      </c>
      <c r="AY4" s="146">
        <v>45658</v>
      </c>
    </row>
    <row r="5" spans="1:53" ht="15" customHeight="1" x14ac:dyDescent="0.25">
      <c r="A5" s="575"/>
      <c r="B5" s="11" t="s">
        <v>20</v>
      </c>
      <c r="C5" s="3">
        <f>'BIZ kWh ENTRY'!C164</f>
        <v>0</v>
      </c>
      <c r="D5" s="3">
        <f>'BIZ kWh ENTRY'!D164</f>
        <v>0</v>
      </c>
      <c r="E5" s="3">
        <f>'BIZ kWh ENTRY'!E164</f>
        <v>0</v>
      </c>
      <c r="F5" s="3">
        <f>'BIZ kWh ENTRY'!F164</f>
        <v>0</v>
      </c>
      <c r="G5" s="3">
        <f>'BIZ kWh ENTRY'!G164</f>
        <v>0</v>
      </c>
      <c r="H5" s="3">
        <f>'BIZ kWh ENTRY'!H164</f>
        <v>0</v>
      </c>
      <c r="I5" s="3">
        <f>'BIZ kWh ENTRY'!I164</f>
        <v>0</v>
      </c>
      <c r="J5" s="3">
        <f>'BIZ kWh ENTRY'!J164</f>
        <v>0</v>
      </c>
      <c r="K5" s="3">
        <f>'BIZ kWh ENTRY'!K164</f>
        <v>0</v>
      </c>
      <c r="L5" s="3">
        <f>'BIZ kWh ENTRY'!L164</f>
        <v>0</v>
      </c>
      <c r="M5" s="3">
        <f>'BIZ kWh ENTRY'!M164</f>
        <v>0</v>
      </c>
      <c r="N5" s="3">
        <f>'BIZ kWh ENTRY'!N164</f>
        <v>0</v>
      </c>
      <c r="O5" s="153"/>
      <c r="P5" s="153"/>
      <c r="Q5" s="153"/>
      <c r="R5" s="153"/>
      <c r="S5" s="153"/>
      <c r="T5" s="153"/>
      <c r="U5" s="153"/>
      <c r="V5" s="153"/>
      <c r="W5" s="153"/>
      <c r="X5" s="153"/>
      <c r="Y5" s="153"/>
      <c r="Z5" s="153"/>
      <c r="AA5" s="153"/>
      <c r="AB5" s="153"/>
      <c r="AC5" s="153"/>
      <c r="AD5" s="153"/>
      <c r="AE5" s="153"/>
      <c r="AF5" s="153"/>
      <c r="AG5" s="153"/>
      <c r="AH5" s="153"/>
      <c r="AI5" s="153"/>
      <c r="AJ5" s="153"/>
      <c r="AK5" s="153"/>
      <c r="AL5" s="153"/>
      <c r="AM5" s="153"/>
      <c r="AN5" s="153"/>
      <c r="AO5" s="153"/>
      <c r="AP5" s="153"/>
      <c r="AQ5" s="153"/>
      <c r="AR5" s="153"/>
      <c r="AS5" s="153"/>
      <c r="AT5" s="153"/>
      <c r="AU5" s="153"/>
      <c r="AV5" s="153"/>
      <c r="AW5" s="153"/>
      <c r="AX5" s="153"/>
      <c r="AY5" s="153"/>
    </row>
    <row r="6" spans="1:53" x14ac:dyDescent="0.25">
      <c r="A6" s="575"/>
      <c r="B6" s="12" t="s">
        <v>0</v>
      </c>
      <c r="C6" s="3">
        <f>'BIZ kWh ENTRY'!C165</f>
        <v>0</v>
      </c>
      <c r="D6" s="3">
        <f>'BIZ kWh ENTRY'!D165</f>
        <v>0</v>
      </c>
      <c r="E6" s="3">
        <f>'BIZ kWh ENTRY'!E165</f>
        <v>0</v>
      </c>
      <c r="F6" s="3">
        <f>'BIZ kWh ENTRY'!F165</f>
        <v>0</v>
      </c>
      <c r="G6" s="3">
        <f>'BIZ kWh ENTRY'!G165</f>
        <v>0</v>
      </c>
      <c r="H6" s="3">
        <f>'BIZ kWh ENTRY'!H165</f>
        <v>0</v>
      </c>
      <c r="I6" s="3">
        <f>'BIZ kWh ENTRY'!I165</f>
        <v>0</v>
      </c>
      <c r="J6" s="3">
        <f>'BIZ kWh ENTRY'!J165</f>
        <v>0</v>
      </c>
      <c r="K6" s="3">
        <f>'BIZ kWh ENTRY'!K165</f>
        <v>0</v>
      </c>
      <c r="L6" s="3">
        <f>'BIZ kWh ENTRY'!L165</f>
        <v>11270.532760620117</v>
      </c>
      <c r="M6" s="3">
        <f>'BIZ kWh ENTRY'!M165</f>
        <v>0</v>
      </c>
      <c r="N6" s="3">
        <f>'BIZ kWh ENTRY'!N165</f>
        <v>7995.0102268020946</v>
      </c>
      <c r="O6" s="153"/>
      <c r="P6" s="153"/>
      <c r="Q6" s="153"/>
      <c r="R6" s="153"/>
      <c r="S6" s="153"/>
      <c r="T6" s="153"/>
      <c r="U6" s="153"/>
      <c r="V6" s="153"/>
      <c r="W6" s="153"/>
      <c r="X6" s="153"/>
      <c r="Y6" s="153"/>
      <c r="Z6" s="153"/>
      <c r="AA6" s="153"/>
      <c r="AB6" s="153"/>
      <c r="AC6" s="153"/>
      <c r="AD6" s="153"/>
      <c r="AE6" s="153"/>
      <c r="AF6" s="153"/>
      <c r="AG6" s="153"/>
      <c r="AH6" s="153"/>
      <c r="AI6" s="153"/>
      <c r="AJ6" s="153"/>
      <c r="AK6" s="153"/>
      <c r="AL6" s="153"/>
      <c r="AM6" s="153"/>
      <c r="AN6" s="153"/>
      <c r="AO6" s="153"/>
      <c r="AP6" s="153"/>
      <c r="AQ6" s="153"/>
      <c r="AR6" s="153"/>
      <c r="AS6" s="153"/>
      <c r="AT6" s="153"/>
      <c r="AU6" s="153"/>
      <c r="AV6" s="153"/>
      <c r="AW6" s="153"/>
      <c r="AX6" s="153"/>
      <c r="AY6" s="153"/>
    </row>
    <row r="7" spans="1:53" x14ac:dyDescent="0.25">
      <c r="A7" s="575"/>
      <c r="B7" s="11" t="s">
        <v>21</v>
      </c>
      <c r="C7" s="3">
        <f>'BIZ kWh ENTRY'!C166</f>
        <v>0</v>
      </c>
      <c r="D7" s="3">
        <f>'BIZ kWh ENTRY'!D166</f>
        <v>0</v>
      </c>
      <c r="E7" s="3">
        <f>'BIZ kWh ENTRY'!E166</f>
        <v>0</v>
      </c>
      <c r="F7" s="3">
        <f>'BIZ kWh ENTRY'!F166</f>
        <v>0</v>
      </c>
      <c r="G7" s="3">
        <f>'BIZ kWh ENTRY'!G166</f>
        <v>0</v>
      </c>
      <c r="H7" s="3">
        <f>'BIZ kWh ENTRY'!H166</f>
        <v>0</v>
      </c>
      <c r="I7" s="3">
        <f>'BIZ kWh ENTRY'!I166</f>
        <v>0</v>
      </c>
      <c r="J7" s="3">
        <f>'BIZ kWh ENTRY'!J166</f>
        <v>0</v>
      </c>
      <c r="K7" s="3">
        <f>'BIZ kWh ENTRY'!K166</f>
        <v>0</v>
      </c>
      <c r="L7" s="3">
        <f>'BIZ kWh ENTRY'!L166</f>
        <v>0</v>
      </c>
      <c r="M7" s="3">
        <f>'BIZ kWh ENTRY'!M166</f>
        <v>0</v>
      </c>
      <c r="N7" s="3">
        <f>'BIZ kWh ENTRY'!N166</f>
        <v>0</v>
      </c>
      <c r="O7" s="153"/>
      <c r="P7" s="153"/>
      <c r="Q7" s="153"/>
      <c r="R7" s="153"/>
      <c r="S7" s="153"/>
      <c r="T7" s="153"/>
      <c r="U7" s="153"/>
      <c r="V7" s="153"/>
      <c r="W7" s="153"/>
      <c r="X7" s="153"/>
      <c r="Y7" s="153"/>
      <c r="Z7" s="153"/>
      <c r="AA7" s="153"/>
      <c r="AB7" s="153"/>
      <c r="AC7" s="153"/>
      <c r="AD7" s="153"/>
      <c r="AE7" s="153"/>
      <c r="AF7" s="153"/>
      <c r="AG7" s="153"/>
      <c r="AH7" s="153"/>
      <c r="AI7" s="153"/>
      <c r="AJ7" s="153"/>
      <c r="AK7" s="153"/>
      <c r="AL7" s="153"/>
      <c r="AM7" s="153"/>
      <c r="AN7" s="153"/>
      <c r="AO7" s="153"/>
      <c r="AP7" s="153"/>
      <c r="AQ7" s="153"/>
      <c r="AR7" s="153"/>
      <c r="AS7" s="153"/>
      <c r="AT7" s="153"/>
      <c r="AU7" s="153"/>
      <c r="AV7" s="153"/>
      <c r="AW7" s="153"/>
      <c r="AX7" s="153"/>
      <c r="AY7" s="153"/>
    </row>
    <row r="8" spans="1:53" x14ac:dyDescent="0.25">
      <c r="A8" s="575"/>
      <c r="B8" s="11" t="s">
        <v>1</v>
      </c>
      <c r="C8" s="3">
        <f>'BIZ kWh ENTRY'!C167</f>
        <v>0</v>
      </c>
      <c r="D8" s="3">
        <f>'BIZ kWh ENTRY'!D167</f>
        <v>1908.3986644594615</v>
      </c>
      <c r="E8" s="3">
        <f>'BIZ kWh ENTRY'!E167</f>
        <v>37960.42860684749</v>
      </c>
      <c r="F8" s="3">
        <f>'BIZ kWh ENTRY'!F167</f>
        <v>79263.085909210538</v>
      </c>
      <c r="G8" s="3">
        <f>'BIZ kWh ENTRY'!G167</f>
        <v>48287.385409709124</v>
      </c>
      <c r="H8" s="3">
        <f>'BIZ kWh ENTRY'!H167</f>
        <v>49923.56737557704</v>
      </c>
      <c r="I8" s="3">
        <f>'BIZ kWh ENTRY'!I167</f>
        <v>43959.188628471093</v>
      </c>
      <c r="J8" s="3">
        <f>'BIZ kWh ENTRY'!J167</f>
        <v>28009.673501645397</v>
      </c>
      <c r="K8" s="3">
        <f>'BIZ kWh ENTRY'!K167</f>
        <v>22068.074211435069</v>
      </c>
      <c r="L8" s="3">
        <f>'BIZ kWh ENTRY'!L167</f>
        <v>148875.08129953645</v>
      </c>
      <c r="M8" s="3">
        <f>'BIZ kWh ENTRY'!M167</f>
        <v>12850.053076207805</v>
      </c>
      <c r="N8" s="3">
        <f>'BIZ kWh ENTRY'!N167</f>
        <v>156109.62802565075</v>
      </c>
      <c r="O8" s="153"/>
      <c r="P8" s="153"/>
      <c r="Q8" s="153"/>
      <c r="R8" s="153"/>
      <c r="S8" s="153"/>
      <c r="T8" s="153"/>
      <c r="U8" s="153"/>
      <c r="V8" s="153"/>
      <c r="W8" s="153"/>
      <c r="X8" s="153"/>
      <c r="Y8" s="153"/>
      <c r="Z8" s="153"/>
      <c r="AA8" s="153"/>
      <c r="AB8" s="153"/>
      <c r="AC8" s="153"/>
      <c r="AD8" s="153"/>
      <c r="AE8" s="153"/>
      <c r="AF8" s="153"/>
      <c r="AG8" s="153"/>
      <c r="AH8" s="153"/>
      <c r="AI8" s="153"/>
      <c r="AJ8" s="153"/>
      <c r="AK8" s="153"/>
      <c r="AL8" s="153"/>
      <c r="AM8" s="153"/>
      <c r="AN8" s="153"/>
      <c r="AO8" s="153"/>
      <c r="AP8" s="153"/>
      <c r="AQ8" s="153"/>
      <c r="AR8" s="153"/>
      <c r="AS8" s="153"/>
      <c r="AT8" s="153"/>
      <c r="AU8" s="153"/>
      <c r="AV8" s="153"/>
      <c r="AW8" s="153"/>
      <c r="AX8" s="153"/>
      <c r="AY8" s="153"/>
    </row>
    <row r="9" spans="1:53" x14ac:dyDescent="0.25">
      <c r="A9" s="575"/>
      <c r="B9" s="12" t="s">
        <v>22</v>
      </c>
      <c r="C9" s="3">
        <f>'BIZ kWh ENTRY'!C168</f>
        <v>0</v>
      </c>
      <c r="D9" s="3">
        <f>'BIZ kWh ENTRY'!D168</f>
        <v>0</v>
      </c>
      <c r="E9" s="3">
        <f>'BIZ kWh ENTRY'!E168</f>
        <v>0</v>
      </c>
      <c r="F9" s="3">
        <f>'BIZ kWh ENTRY'!F168</f>
        <v>0</v>
      </c>
      <c r="G9" s="3">
        <f>'BIZ kWh ENTRY'!G168</f>
        <v>0</v>
      </c>
      <c r="H9" s="3">
        <f>'BIZ kWh ENTRY'!H168</f>
        <v>0</v>
      </c>
      <c r="I9" s="3">
        <f>'BIZ kWh ENTRY'!I168</f>
        <v>0</v>
      </c>
      <c r="J9" s="3">
        <f>'BIZ kWh ENTRY'!J168</f>
        <v>53523.6025390625</v>
      </c>
      <c r="K9" s="3">
        <f>'BIZ kWh ENTRY'!K168</f>
        <v>27252.359664916992</v>
      </c>
      <c r="L9" s="3">
        <f>'BIZ kWh ENTRY'!L168</f>
        <v>0</v>
      </c>
      <c r="M9" s="3">
        <f>'BIZ kWh ENTRY'!M168</f>
        <v>27401.279418945313</v>
      </c>
      <c r="N9" s="3">
        <f>'BIZ kWh ENTRY'!N168</f>
        <v>0</v>
      </c>
      <c r="O9" s="153"/>
      <c r="P9" s="153"/>
      <c r="Q9" s="153"/>
      <c r="R9" s="153"/>
      <c r="S9" s="153"/>
      <c r="T9" s="153"/>
      <c r="U9" s="153"/>
      <c r="V9" s="153"/>
      <c r="W9" s="153"/>
      <c r="X9" s="153"/>
      <c r="Y9" s="153"/>
      <c r="Z9" s="153"/>
      <c r="AA9" s="153"/>
      <c r="AB9" s="153"/>
      <c r="AC9" s="153"/>
      <c r="AD9" s="153"/>
      <c r="AE9" s="153"/>
      <c r="AF9" s="153"/>
      <c r="AG9" s="153"/>
      <c r="AH9" s="153"/>
      <c r="AI9" s="153"/>
      <c r="AJ9" s="153"/>
      <c r="AK9" s="153"/>
      <c r="AL9" s="153"/>
      <c r="AM9" s="153"/>
      <c r="AN9" s="153"/>
      <c r="AO9" s="153"/>
      <c r="AP9" s="153"/>
      <c r="AQ9" s="153"/>
      <c r="AR9" s="153"/>
      <c r="AS9" s="153"/>
      <c r="AT9" s="153"/>
      <c r="AU9" s="153"/>
      <c r="AV9" s="153"/>
      <c r="AW9" s="153"/>
      <c r="AX9" s="153"/>
      <c r="AY9" s="153"/>
    </row>
    <row r="10" spans="1:53" x14ac:dyDescent="0.25">
      <c r="A10" s="575"/>
      <c r="B10" s="11" t="s">
        <v>9</v>
      </c>
      <c r="C10" s="3">
        <f>'BIZ kWh ENTRY'!C169</f>
        <v>0</v>
      </c>
      <c r="D10" s="3">
        <f>'BIZ kWh ENTRY'!D169</f>
        <v>0</v>
      </c>
      <c r="E10" s="3">
        <f>'BIZ kWh ENTRY'!E169</f>
        <v>0</v>
      </c>
      <c r="F10" s="3">
        <f>'BIZ kWh ENTRY'!F169</f>
        <v>0</v>
      </c>
      <c r="G10" s="3">
        <f>'BIZ kWh ENTRY'!G169</f>
        <v>0</v>
      </c>
      <c r="H10" s="3">
        <f>'BIZ kWh ENTRY'!H169</f>
        <v>0</v>
      </c>
      <c r="I10" s="3">
        <f>'BIZ kWh ENTRY'!I169</f>
        <v>0</v>
      </c>
      <c r="J10" s="3">
        <f>'BIZ kWh ENTRY'!J169</f>
        <v>0</v>
      </c>
      <c r="K10" s="3">
        <f>'BIZ kWh ENTRY'!K169</f>
        <v>0</v>
      </c>
      <c r="L10" s="3">
        <f>'BIZ kWh ENTRY'!L169</f>
        <v>15112.437744140625</v>
      </c>
      <c r="M10" s="3">
        <f>'BIZ kWh ENTRY'!M169</f>
        <v>0</v>
      </c>
      <c r="N10" s="3">
        <f>'BIZ kWh ENTRY'!N169</f>
        <v>0</v>
      </c>
      <c r="O10" s="153"/>
      <c r="P10" s="153"/>
      <c r="Q10" s="153"/>
      <c r="R10" s="153"/>
      <c r="S10" s="153"/>
      <c r="T10" s="153"/>
      <c r="U10" s="153"/>
      <c r="V10" s="153"/>
      <c r="W10" s="153"/>
      <c r="X10" s="153"/>
      <c r="Y10" s="153"/>
      <c r="Z10" s="153"/>
      <c r="AA10" s="153"/>
      <c r="AB10" s="153"/>
      <c r="AC10" s="153"/>
      <c r="AD10" s="153"/>
      <c r="AE10" s="153"/>
      <c r="AF10" s="153"/>
      <c r="AG10" s="153"/>
      <c r="AH10" s="153"/>
      <c r="AI10" s="153"/>
      <c r="AJ10" s="153"/>
      <c r="AK10" s="153"/>
      <c r="AL10" s="153"/>
      <c r="AM10" s="153"/>
      <c r="AN10" s="153"/>
      <c r="AO10" s="153"/>
      <c r="AP10" s="153"/>
      <c r="AQ10" s="153"/>
      <c r="AR10" s="153"/>
      <c r="AS10" s="153"/>
      <c r="AT10" s="153"/>
      <c r="AU10" s="153"/>
      <c r="AV10" s="153"/>
      <c r="AW10" s="153"/>
      <c r="AX10" s="153"/>
      <c r="AY10" s="153"/>
    </row>
    <row r="11" spans="1:53" x14ac:dyDescent="0.25">
      <c r="A11" s="575"/>
      <c r="B11" s="11" t="s">
        <v>3</v>
      </c>
      <c r="C11" s="3">
        <f>'BIZ kWh ENTRY'!C170</f>
        <v>0</v>
      </c>
      <c r="D11" s="3">
        <f>'BIZ kWh ENTRY'!D170</f>
        <v>0</v>
      </c>
      <c r="E11" s="3">
        <f>'BIZ kWh ENTRY'!E170</f>
        <v>645.41334142859773</v>
      </c>
      <c r="F11" s="3">
        <f>'BIZ kWh ENTRY'!F170</f>
        <v>0</v>
      </c>
      <c r="G11" s="3">
        <f>'BIZ kWh ENTRY'!G170</f>
        <v>1651.4988442437648</v>
      </c>
      <c r="H11" s="3">
        <f>'BIZ kWh ENTRY'!H170</f>
        <v>1317.4025263277849</v>
      </c>
      <c r="I11" s="3">
        <f>'BIZ kWh ENTRY'!I170</f>
        <v>5644.7327365452984</v>
      </c>
      <c r="J11" s="3">
        <f>'BIZ kWh ENTRY'!J170</f>
        <v>12741.218669613965</v>
      </c>
      <c r="K11" s="3">
        <f>'BIZ kWh ENTRY'!K170</f>
        <v>0</v>
      </c>
      <c r="L11" s="3">
        <f>'BIZ kWh ENTRY'!L170</f>
        <v>25634.870637135507</v>
      </c>
      <c r="M11" s="3">
        <f>'BIZ kWh ENTRY'!M170</f>
        <v>17928.570211801853</v>
      </c>
      <c r="N11" s="3">
        <f>'BIZ kWh ENTRY'!N170</f>
        <v>1188349.8307247534</v>
      </c>
      <c r="O11" s="153"/>
      <c r="P11" s="153"/>
      <c r="Q11" s="153"/>
      <c r="R11" s="153"/>
      <c r="S11" s="153"/>
      <c r="T11" s="153"/>
      <c r="U11" s="153"/>
      <c r="V11" s="153"/>
      <c r="W11" s="153"/>
      <c r="X11" s="153"/>
      <c r="Y11" s="153"/>
      <c r="Z11" s="153"/>
      <c r="AA11" s="153"/>
      <c r="AB11" s="153"/>
      <c r="AC11" s="153"/>
      <c r="AD11" s="153"/>
      <c r="AE11" s="153"/>
      <c r="AF11" s="153"/>
      <c r="AG11" s="153"/>
      <c r="AH11" s="153"/>
      <c r="AI11" s="153"/>
      <c r="AJ11" s="153"/>
      <c r="AK11" s="153"/>
      <c r="AL11" s="153"/>
      <c r="AM11" s="153"/>
      <c r="AN11" s="153"/>
      <c r="AO11" s="153"/>
      <c r="AP11" s="153"/>
      <c r="AQ11" s="153"/>
      <c r="AR11" s="153"/>
      <c r="AS11" s="153"/>
      <c r="AT11" s="153"/>
      <c r="AU11" s="153"/>
      <c r="AV11" s="153"/>
      <c r="AW11" s="153"/>
      <c r="AX11" s="153"/>
      <c r="AY11" s="153"/>
    </row>
    <row r="12" spans="1:53" x14ac:dyDescent="0.25">
      <c r="A12" s="575"/>
      <c r="B12" s="11" t="s">
        <v>4</v>
      </c>
      <c r="C12" s="3">
        <f>'BIZ kWh ENTRY'!C171</f>
        <v>0</v>
      </c>
      <c r="D12" s="3">
        <f>'BIZ kWh ENTRY'!D171</f>
        <v>1162851.0844619442</v>
      </c>
      <c r="E12" s="3">
        <f>'BIZ kWh ENTRY'!E171</f>
        <v>1786745.3079889829</v>
      </c>
      <c r="F12" s="3">
        <f>'BIZ kWh ENTRY'!F171</f>
        <v>3124376.4710638151</v>
      </c>
      <c r="G12" s="3">
        <f>'BIZ kWh ENTRY'!G171</f>
        <v>1636501.1314220058</v>
      </c>
      <c r="H12" s="3">
        <f>'BIZ kWh ENTRY'!H171</f>
        <v>2206919.4576412742</v>
      </c>
      <c r="I12" s="3">
        <f>'BIZ kWh ENTRY'!I171</f>
        <v>2323460.6023619547</v>
      </c>
      <c r="J12" s="3">
        <f>'BIZ kWh ENTRY'!J171</f>
        <v>2256912.3287059469</v>
      </c>
      <c r="K12" s="3">
        <f>'BIZ kWh ENTRY'!K171</f>
        <v>1901862.0502158792</v>
      </c>
      <c r="L12" s="3">
        <f>'BIZ kWh ENTRY'!L171</f>
        <v>1588278.8705633138</v>
      </c>
      <c r="M12" s="3">
        <f>'BIZ kWh ENTRY'!M171</f>
        <v>1629112.3319240247</v>
      </c>
      <c r="N12" s="3">
        <f>'BIZ kWh ENTRY'!N171</f>
        <v>10550194.967158027</v>
      </c>
      <c r="O12" s="153"/>
      <c r="P12" s="153"/>
      <c r="Q12" s="153"/>
      <c r="R12" s="153"/>
      <c r="S12" s="153"/>
      <c r="T12" s="153"/>
      <c r="U12" s="153"/>
      <c r="V12" s="153"/>
      <c r="W12" s="153"/>
      <c r="X12" s="153"/>
      <c r="Y12" s="153"/>
      <c r="Z12" s="153"/>
      <c r="AA12" s="153"/>
      <c r="AB12" s="153"/>
      <c r="AC12" s="153"/>
      <c r="AD12" s="153"/>
      <c r="AE12" s="153"/>
      <c r="AF12" s="153"/>
      <c r="AG12" s="153"/>
      <c r="AH12" s="153"/>
      <c r="AI12" s="153"/>
      <c r="AJ12" s="153"/>
      <c r="AK12" s="153"/>
      <c r="AL12" s="153"/>
      <c r="AM12" s="153"/>
      <c r="AN12" s="153"/>
      <c r="AO12" s="153"/>
      <c r="AP12" s="153"/>
      <c r="AQ12" s="153"/>
      <c r="AR12" s="153"/>
      <c r="AS12" s="153"/>
      <c r="AT12" s="153"/>
      <c r="AU12" s="153"/>
      <c r="AV12" s="153"/>
      <c r="AW12" s="153"/>
      <c r="AX12" s="153"/>
      <c r="AY12" s="153"/>
    </row>
    <row r="13" spans="1:53" x14ac:dyDescent="0.25">
      <c r="A13" s="575"/>
      <c r="B13" s="11" t="s">
        <v>5</v>
      </c>
      <c r="C13" s="3">
        <f>'BIZ kWh ENTRY'!C172</f>
        <v>0</v>
      </c>
      <c r="D13" s="3">
        <f>'BIZ kWh ENTRY'!D172</f>
        <v>0</v>
      </c>
      <c r="E13" s="3">
        <f>'BIZ kWh ENTRY'!E172</f>
        <v>0</v>
      </c>
      <c r="F13" s="3">
        <f>'BIZ kWh ENTRY'!F172</f>
        <v>0</v>
      </c>
      <c r="G13" s="3">
        <f>'BIZ kWh ENTRY'!G172</f>
        <v>0</v>
      </c>
      <c r="H13" s="3">
        <f>'BIZ kWh ENTRY'!H172</f>
        <v>0</v>
      </c>
      <c r="I13" s="3">
        <f>'BIZ kWh ENTRY'!I172</f>
        <v>0</v>
      </c>
      <c r="J13" s="3">
        <f>'BIZ kWh ENTRY'!J172</f>
        <v>26068.584681481363</v>
      </c>
      <c r="K13" s="3">
        <f>'BIZ kWh ENTRY'!K172</f>
        <v>0</v>
      </c>
      <c r="L13" s="3">
        <f>'BIZ kWh ENTRY'!L172</f>
        <v>72098.740470730307</v>
      </c>
      <c r="M13" s="3">
        <f>'BIZ kWh ENTRY'!M172</f>
        <v>0</v>
      </c>
      <c r="N13" s="3">
        <f>'BIZ kWh ENTRY'!N172</f>
        <v>0</v>
      </c>
      <c r="O13" s="153"/>
      <c r="P13" s="153"/>
      <c r="Q13" s="153"/>
      <c r="R13" s="153"/>
      <c r="S13" s="153"/>
      <c r="T13" s="153"/>
      <c r="U13" s="153"/>
      <c r="V13" s="153"/>
      <c r="W13" s="153"/>
      <c r="X13" s="153"/>
      <c r="Y13" s="153"/>
      <c r="Z13" s="153"/>
      <c r="AA13" s="153"/>
      <c r="AB13" s="153"/>
      <c r="AC13" s="153"/>
      <c r="AD13" s="153"/>
      <c r="AE13" s="153"/>
      <c r="AF13" s="153"/>
      <c r="AG13" s="153"/>
      <c r="AH13" s="153"/>
      <c r="AI13" s="153"/>
      <c r="AJ13" s="153"/>
      <c r="AK13" s="153"/>
      <c r="AL13" s="153"/>
      <c r="AM13" s="153"/>
      <c r="AN13" s="153"/>
      <c r="AO13" s="153"/>
      <c r="AP13" s="153"/>
      <c r="AQ13" s="153"/>
      <c r="AR13" s="153"/>
      <c r="AS13" s="153"/>
      <c r="AT13" s="153"/>
      <c r="AU13" s="153"/>
      <c r="AV13" s="153"/>
      <c r="AW13" s="153"/>
      <c r="AX13" s="153"/>
      <c r="AY13" s="153"/>
    </row>
    <row r="14" spans="1:53" x14ac:dyDescent="0.25">
      <c r="A14" s="575"/>
      <c r="B14" s="11" t="s">
        <v>23</v>
      </c>
      <c r="C14" s="3">
        <f>'BIZ kWh ENTRY'!C173</f>
        <v>0</v>
      </c>
      <c r="D14" s="3">
        <f>'BIZ kWh ENTRY'!D173</f>
        <v>0</v>
      </c>
      <c r="E14" s="3">
        <f>'BIZ kWh ENTRY'!E173</f>
        <v>0</v>
      </c>
      <c r="F14" s="3">
        <f>'BIZ kWh ENTRY'!F173</f>
        <v>0</v>
      </c>
      <c r="G14" s="3">
        <f>'BIZ kWh ENTRY'!G173</f>
        <v>0</v>
      </c>
      <c r="H14" s="3">
        <f>'BIZ kWh ENTRY'!H173</f>
        <v>0</v>
      </c>
      <c r="I14" s="3">
        <f>'BIZ kWh ENTRY'!I173</f>
        <v>112940.1882481684</v>
      </c>
      <c r="J14" s="3">
        <f>'BIZ kWh ENTRY'!J173</f>
        <v>0</v>
      </c>
      <c r="K14" s="3">
        <f>'BIZ kWh ENTRY'!K173</f>
        <v>1747</v>
      </c>
      <c r="L14" s="3">
        <f>'BIZ kWh ENTRY'!L173</f>
        <v>0</v>
      </c>
      <c r="M14" s="3">
        <f>'BIZ kWh ENTRY'!M173</f>
        <v>0</v>
      </c>
      <c r="N14" s="3">
        <f>'BIZ kWh ENTRY'!N173</f>
        <v>1786.08</v>
      </c>
      <c r="O14" s="153"/>
      <c r="P14" s="153"/>
      <c r="Q14" s="153"/>
      <c r="R14" s="153"/>
      <c r="S14" s="153"/>
      <c r="T14" s="153"/>
      <c r="U14" s="153"/>
      <c r="V14" s="153"/>
      <c r="W14" s="153"/>
      <c r="X14" s="153"/>
      <c r="Y14" s="153"/>
      <c r="Z14" s="153"/>
      <c r="AA14" s="153"/>
      <c r="AB14" s="153"/>
      <c r="AC14" s="153"/>
      <c r="AD14" s="153"/>
      <c r="AE14" s="153"/>
      <c r="AF14" s="153"/>
      <c r="AG14" s="153"/>
      <c r="AH14" s="153"/>
      <c r="AI14" s="153"/>
      <c r="AJ14" s="153"/>
      <c r="AK14" s="153"/>
      <c r="AL14" s="153"/>
      <c r="AM14" s="153"/>
      <c r="AN14" s="153"/>
      <c r="AO14" s="153"/>
      <c r="AP14" s="153"/>
      <c r="AQ14" s="153"/>
      <c r="AR14" s="153"/>
      <c r="AS14" s="153"/>
      <c r="AT14" s="153"/>
      <c r="AU14" s="153"/>
      <c r="AV14" s="153"/>
      <c r="AW14" s="153"/>
      <c r="AX14" s="153"/>
      <c r="AY14" s="153"/>
    </row>
    <row r="15" spans="1:53" x14ac:dyDescent="0.25">
      <c r="A15" s="575"/>
      <c r="B15" s="11" t="s">
        <v>24</v>
      </c>
      <c r="C15" s="3">
        <f>'BIZ kWh ENTRY'!C174</f>
        <v>0</v>
      </c>
      <c r="D15" s="3">
        <f>'BIZ kWh ENTRY'!D174</f>
        <v>0</v>
      </c>
      <c r="E15" s="3">
        <f>'BIZ kWh ENTRY'!E174</f>
        <v>0</v>
      </c>
      <c r="F15" s="3">
        <f>'BIZ kWh ENTRY'!F174</f>
        <v>0</v>
      </c>
      <c r="G15" s="3">
        <f>'BIZ kWh ENTRY'!G174</f>
        <v>0</v>
      </c>
      <c r="H15" s="3">
        <f>'BIZ kWh ENTRY'!H174</f>
        <v>0</v>
      </c>
      <c r="I15" s="3">
        <f>'BIZ kWh ENTRY'!I174</f>
        <v>0</v>
      </c>
      <c r="J15" s="3">
        <f>'BIZ kWh ENTRY'!J174</f>
        <v>0</v>
      </c>
      <c r="K15" s="3">
        <f>'BIZ kWh ENTRY'!K174</f>
        <v>0</v>
      </c>
      <c r="L15" s="3">
        <f>'BIZ kWh ENTRY'!L174</f>
        <v>0</v>
      </c>
      <c r="M15" s="3">
        <f>'BIZ kWh ENTRY'!M174</f>
        <v>0</v>
      </c>
      <c r="N15" s="3">
        <f>'BIZ kWh ENTRY'!N174</f>
        <v>0</v>
      </c>
      <c r="O15" s="153"/>
      <c r="P15" s="153"/>
      <c r="Q15" s="153"/>
      <c r="R15" s="153"/>
      <c r="S15" s="153"/>
      <c r="T15" s="153"/>
      <c r="U15" s="153"/>
      <c r="V15" s="153"/>
      <c r="W15" s="153"/>
      <c r="X15" s="153"/>
      <c r="Y15" s="153"/>
      <c r="Z15" s="153"/>
      <c r="AA15" s="153"/>
      <c r="AB15" s="153"/>
      <c r="AC15" s="153"/>
      <c r="AD15" s="153"/>
      <c r="AE15" s="153"/>
      <c r="AF15" s="153"/>
      <c r="AG15" s="153"/>
      <c r="AH15" s="153"/>
      <c r="AI15" s="153"/>
      <c r="AJ15" s="153"/>
      <c r="AK15" s="153"/>
      <c r="AL15" s="153"/>
      <c r="AM15" s="153"/>
      <c r="AN15" s="153"/>
      <c r="AO15" s="153"/>
      <c r="AP15" s="153"/>
      <c r="AQ15" s="153"/>
      <c r="AR15" s="153"/>
      <c r="AS15" s="153"/>
      <c r="AT15" s="153"/>
      <c r="AU15" s="153"/>
      <c r="AV15" s="153"/>
      <c r="AW15" s="153"/>
      <c r="AX15" s="153"/>
      <c r="AY15" s="153"/>
    </row>
    <row r="16" spans="1:53" x14ac:dyDescent="0.25">
      <c r="A16" s="575"/>
      <c r="B16" s="11" t="s">
        <v>7</v>
      </c>
      <c r="C16" s="3">
        <f>'BIZ kWh ENTRY'!C175</f>
        <v>0</v>
      </c>
      <c r="D16" s="3">
        <f>'BIZ kWh ENTRY'!D175</f>
        <v>4254.6514820163611</v>
      </c>
      <c r="E16" s="3">
        <f>'BIZ kWh ENTRY'!E175</f>
        <v>0</v>
      </c>
      <c r="F16" s="3">
        <f>'BIZ kWh ENTRY'!F175</f>
        <v>0</v>
      </c>
      <c r="G16" s="3">
        <f>'BIZ kWh ENTRY'!G175</f>
        <v>0</v>
      </c>
      <c r="H16" s="3">
        <f>'BIZ kWh ENTRY'!H175</f>
        <v>0</v>
      </c>
      <c r="I16" s="3">
        <f>'BIZ kWh ENTRY'!I175</f>
        <v>20701.930041081698</v>
      </c>
      <c r="J16" s="3">
        <f>'BIZ kWh ENTRY'!J175</f>
        <v>9545.2560000000012</v>
      </c>
      <c r="K16" s="3">
        <f>'BIZ kWh ENTRY'!K175</f>
        <v>2212.5803908377579</v>
      </c>
      <c r="L16" s="3">
        <f>'BIZ kWh ENTRY'!L175</f>
        <v>4772.6280000000006</v>
      </c>
      <c r="M16" s="3">
        <f>'BIZ kWh ENTRY'!M175</f>
        <v>0</v>
      </c>
      <c r="N16" s="3">
        <f>'BIZ kWh ENTRY'!N175</f>
        <v>9489.8891034011685</v>
      </c>
      <c r="O16" s="153"/>
      <c r="P16" s="153"/>
      <c r="Q16" s="153"/>
      <c r="R16" s="153"/>
      <c r="S16" s="153"/>
      <c r="T16" s="153"/>
      <c r="U16" s="153"/>
      <c r="V16" s="153"/>
      <c r="W16" s="153"/>
      <c r="X16" s="153"/>
      <c r="Y16" s="153"/>
      <c r="Z16" s="153"/>
      <c r="AA16" s="153"/>
      <c r="AB16" s="153"/>
      <c r="AC16" s="153"/>
      <c r="AD16" s="153"/>
      <c r="AE16" s="153"/>
      <c r="AF16" s="153"/>
      <c r="AG16" s="153"/>
      <c r="AH16" s="153"/>
      <c r="AI16" s="153"/>
      <c r="AJ16" s="153"/>
      <c r="AK16" s="153"/>
      <c r="AL16" s="153"/>
      <c r="AM16" s="153"/>
      <c r="AN16" s="153"/>
      <c r="AO16" s="153"/>
      <c r="AP16" s="153"/>
      <c r="AQ16" s="153"/>
      <c r="AR16" s="153"/>
      <c r="AS16" s="153"/>
      <c r="AT16" s="153"/>
      <c r="AU16" s="153"/>
      <c r="AV16" s="153"/>
      <c r="AW16" s="153"/>
      <c r="AX16" s="153"/>
      <c r="AY16" s="153"/>
    </row>
    <row r="17" spans="1:51" x14ac:dyDescent="0.25">
      <c r="A17" s="575"/>
      <c r="B17" s="11" t="s">
        <v>8</v>
      </c>
      <c r="C17" s="3">
        <f>'BIZ kWh ENTRY'!C176</f>
        <v>0</v>
      </c>
      <c r="D17" s="3">
        <f>'BIZ kWh ENTRY'!D176</f>
        <v>0</v>
      </c>
      <c r="E17" s="3">
        <f>'BIZ kWh ENTRY'!E176</f>
        <v>0</v>
      </c>
      <c r="F17" s="3">
        <f>'BIZ kWh ENTRY'!F176</f>
        <v>0</v>
      </c>
      <c r="G17" s="3">
        <f>'BIZ kWh ENTRY'!G176</f>
        <v>0</v>
      </c>
      <c r="H17" s="3">
        <f>'BIZ kWh ENTRY'!H176</f>
        <v>0</v>
      </c>
      <c r="I17" s="3">
        <f>'BIZ kWh ENTRY'!I176</f>
        <v>0</v>
      </c>
      <c r="J17" s="3">
        <f>'BIZ kWh ENTRY'!J176</f>
        <v>0</v>
      </c>
      <c r="K17" s="3">
        <f>'BIZ kWh ENTRY'!K176</f>
        <v>0</v>
      </c>
      <c r="L17" s="3">
        <f>'BIZ kWh ENTRY'!L176</f>
        <v>0</v>
      </c>
      <c r="M17" s="3">
        <f>'BIZ kWh ENTRY'!M176</f>
        <v>0</v>
      </c>
      <c r="N17" s="3">
        <f>'BIZ kWh ENTRY'!N176</f>
        <v>0</v>
      </c>
      <c r="O17" s="153"/>
      <c r="P17" s="153"/>
      <c r="Q17" s="153"/>
      <c r="R17" s="153"/>
      <c r="S17" s="153"/>
      <c r="T17" s="153"/>
      <c r="U17" s="153"/>
      <c r="V17" s="153"/>
      <c r="W17" s="153"/>
      <c r="X17" s="153"/>
      <c r="Y17" s="153"/>
      <c r="Z17" s="153"/>
      <c r="AA17" s="153"/>
      <c r="AB17" s="153"/>
      <c r="AC17" s="153"/>
      <c r="AD17" s="153"/>
      <c r="AE17" s="153"/>
      <c r="AF17" s="153"/>
      <c r="AG17" s="153"/>
      <c r="AH17" s="153"/>
      <c r="AI17" s="153"/>
      <c r="AJ17" s="153"/>
      <c r="AK17" s="153"/>
      <c r="AL17" s="153"/>
      <c r="AM17" s="153"/>
      <c r="AN17" s="153"/>
      <c r="AO17" s="153"/>
      <c r="AP17" s="153"/>
      <c r="AQ17" s="153"/>
      <c r="AR17" s="153"/>
      <c r="AS17" s="153"/>
      <c r="AT17" s="153"/>
      <c r="AU17" s="153"/>
      <c r="AV17" s="153"/>
      <c r="AW17" s="153"/>
      <c r="AX17" s="153"/>
      <c r="AY17" s="153"/>
    </row>
    <row r="18" spans="1:51" x14ac:dyDescent="0.25">
      <c r="A18" s="575"/>
      <c r="B18" s="11" t="s">
        <v>11</v>
      </c>
      <c r="C18" s="3"/>
      <c r="D18" s="3"/>
      <c r="E18" s="235"/>
      <c r="F18" s="235"/>
      <c r="G18" s="235"/>
      <c r="H18" s="235"/>
      <c r="I18" s="235"/>
      <c r="J18" s="235"/>
      <c r="K18" s="235"/>
      <c r="L18" s="235"/>
      <c r="M18" s="235"/>
      <c r="N18" s="235"/>
      <c r="O18" s="153"/>
      <c r="P18" s="153"/>
      <c r="Q18" s="153"/>
      <c r="R18" s="153"/>
      <c r="S18" s="153"/>
      <c r="T18" s="153"/>
      <c r="U18" s="153"/>
      <c r="V18" s="153"/>
      <c r="W18" s="153"/>
      <c r="X18" s="153"/>
      <c r="Y18" s="153"/>
      <c r="Z18" s="153"/>
      <c r="AA18" s="153"/>
      <c r="AB18" s="153"/>
      <c r="AC18" s="153"/>
      <c r="AD18" s="153"/>
      <c r="AE18" s="153"/>
      <c r="AF18" s="153"/>
      <c r="AG18" s="153"/>
      <c r="AH18" s="153"/>
      <c r="AI18" s="153"/>
      <c r="AJ18" s="153"/>
      <c r="AK18" s="153"/>
      <c r="AL18" s="153"/>
      <c r="AM18" s="153"/>
      <c r="AN18" s="153"/>
      <c r="AO18" s="153"/>
      <c r="AP18" s="153"/>
      <c r="AQ18" s="153"/>
      <c r="AR18" s="153"/>
      <c r="AS18" s="153"/>
      <c r="AT18" s="153"/>
      <c r="AU18" s="153"/>
      <c r="AV18" s="153"/>
      <c r="AW18" s="153"/>
      <c r="AX18" s="153"/>
      <c r="AY18" s="153"/>
    </row>
    <row r="19" spans="1:51" ht="15.75" thickBot="1" x14ac:dyDescent="0.3">
      <c r="A19" s="576"/>
      <c r="B19" s="188" t="str">
        <f>' 1M - RES'!B16</f>
        <v>Monthly kWh</v>
      </c>
      <c r="C19" s="236">
        <f>SUM(C5:C18)</f>
        <v>0</v>
      </c>
      <c r="D19" s="236">
        <f t="shared" ref="D19:AY19" si="1">SUM(D5:D18)</f>
        <v>1169014.1346084198</v>
      </c>
      <c r="E19" s="236">
        <f t="shared" si="1"/>
        <v>1825351.149937259</v>
      </c>
      <c r="F19" s="236">
        <f t="shared" si="1"/>
        <v>3203639.5569730257</v>
      </c>
      <c r="G19" s="236">
        <f t="shared" si="1"/>
        <v>1686440.0156759587</v>
      </c>
      <c r="H19" s="236">
        <f t="shared" si="1"/>
        <v>2258160.4275431791</v>
      </c>
      <c r="I19" s="236">
        <f t="shared" si="1"/>
        <v>2506706.6420162213</v>
      </c>
      <c r="J19" s="236">
        <f t="shared" si="1"/>
        <v>2386800.6640977506</v>
      </c>
      <c r="K19" s="236">
        <f t="shared" si="1"/>
        <v>1955142.0644830691</v>
      </c>
      <c r="L19" s="236">
        <f t="shared" si="1"/>
        <v>1866043.1614754768</v>
      </c>
      <c r="M19" s="236">
        <f t="shared" si="1"/>
        <v>1687292.2346309796</v>
      </c>
      <c r="N19" s="236">
        <f t="shared" si="1"/>
        <v>11913925.405238634</v>
      </c>
      <c r="O19" s="237">
        <f t="shared" si="1"/>
        <v>0</v>
      </c>
      <c r="P19" s="237">
        <f t="shared" si="1"/>
        <v>0</v>
      </c>
      <c r="Q19" s="237">
        <f t="shared" si="1"/>
        <v>0</v>
      </c>
      <c r="R19" s="237">
        <f t="shared" si="1"/>
        <v>0</v>
      </c>
      <c r="S19" s="237">
        <f t="shared" si="1"/>
        <v>0</v>
      </c>
      <c r="T19" s="237">
        <f t="shared" si="1"/>
        <v>0</v>
      </c>
      <c r="U19" s="237">
        <f t="shared" si="1"/>
        <v>0</v>
      </c>
      <c r="V19" s="237">
        <f t="shared" si="1"/>
        <v>0</v>
      </c>
      <c r="W19" s="237">
        <f t="shared" si="1"/>
        <v>0</v>
      </c>
      <c r="X19" s="237">
        <f t="shared" si="1"/>
        <v>0</v>
      </c>
      <c r="Y19" s="237">
        <f t="shared" si="1"/>
        <v>0</v>
      </c>
      <c r="Z19" s="237">
        <f t="shared" si="1"/>
        <v>0</v>
      </c>
      <c r="AA19" s="237">
        <f t="shared" si="1"/>
        <v>0</v>
      </c>
      <c r="AB19" s="237">
        <f t="shared" si="1"/>
        <v>0</v>
      </c>
      <c r="AC19" s="237">
        <f t="shared" si="1"/>
        <v>0</v>
      </c>
      <c r="AD19" s="237">
        <f t="shared" si="1"/>
        <v>0</v>
      </c>
      <c r="AE19" s="237">
        <f t="shared" si="1"/>
        <v>0</v>
      </c>
      <c r="AF19" s="237">
        <f t="shared" si="1"/>
        <v>0</v>
      </c>
      <c r="AG19" s="237">
        <f t="shared" si="1"/>
        <v>0</v>
      </c>
      <c r="AH19" s="237">
        <f t="shared" si="1"/>
        <v>0</v>
      </c>
      <c r="AI19" s="237">
        <f t="shared" si="1"/>
        <v>0</v>
      </c>
      <c r="AJ19" s="237">
        <f t="shared" si="1"/>
        <v>0</v>
      </c>
      <c r="AK19" s="237">
        <f t="shared" si="1"/>
        <v>0</v>
      </c>
      <c r="AL19" s="237">
        <f t="shared" si="1"/>
        <v>0</v>
      </c>
      <c r="AM19" s="237">
        <f t="shared" si="1"/>
        <v>0</v>
      </c>
      <c r="AN19" s="237">
        <f t="shared" si="1"/>
        <v>0</v>
      </c>
      <c r="AO19" s="237">
        <f t="shared" si="1"/>
        <v>0</v>
      </c>
      <c r="AP19" s="237">
        <f t="shared" si="1"/>
        <v>0</v>
      </c>
      <c r="AQ19" s="237">
        <f t="shared" si="1"/>
        <v>0</v>
      </c>
      <c r="AR19" s="237">
        <f t="shared" si="1"/>
        <v>0</v>
      </c>
      <c r="AS19" s="237">
        <f t="shared" si="1"/>
        <v>0</v>
      </c>
      <c r="AT19" s="237">
        <f t="shared" si="1"/>
        <v>0</v>
      </c>
      <c r="AU19" s="237">
        <f t="shared" si="1"/>
        <v>0</v>
      </c>
      <c r="AV19" s="237">
        <f t="shared" si="1"/>
        <v>0</v>
      </c>
      <c r="AW19" s="237">
        <f t="shared" si="1"/>
        <v>0</v>
      </c>
      <c r="AX19" s="237">
        <f t="shared" si="1"/>
        <v>0</v>
      </c>
      <c r="AY19" s="237">
        <f t="shared" si="1"/>
        <v>0</v>
      </c>
    </row>
    <row r="20" spans="1:51" x14ac:dyDescent="0.25">
      <c r="A20" s="250"/>
      <c r="B20" s="251"/>
      <c r="C20" s="9"/>
      <c r="D20" s="251"/>
      <c r="E20" s="9"/>
      <c r="F20" s="251"/>
      <c r="G20" s="251"/>
      <c r="H20" s="9"/>
      <c r="I20" s="251"/>
      <c r="J20" s="251"/>
      <c r="K20" s="9"/>
      <c r="L20" s="251"/>
      <c r="M20" s="251"/>
      <c r="N20" s="9"/>
      <c r="O20" s="251"/>
      <c r="P20" s="251"/>
      <c r="Q20" s="9"/>
      <c r="R20" s="251"/>
      <c r="S20" s="251"/>
      <c r="T20" s="9"/>
      <c r="U20" s="251"/>
      <c r="V20" s="251"/>
      <c r="W20" s="9"/>
      <c r="X20" s="251"/>
      <c r="Y20" s="251"/>
      <c r="Z20" s="9"/>
      <c r="AA20" s="251"/>
      <c r="AB20" s="251"/>
      <c r="AC20" s="9"/>
      <c r="AD20" s="251"/>
      <c r="AE20" s="251"/>
      <c r="AF20" s="9"/>
      <c r="AG20" s="251"/>
      <c r="AH20" s="251"/>
      <c r="AI20" s="9"/>
      <c r="AJ20" s="251"/>
      <c r="AK20" s="251"/>
      <c r="AL20" s="9"/>
      <c r="AM20" s="251"/>
      <c r="AN20" s="251"/>
      <c r="AO20" s="9"/>
      <c r="AP20" s="251"/>
      <c r="AQ20" s="251"/>
      <c r="AR20" s="9"/>
      <c r="AS20" s="251"/>
      <c r="AT20" s="251"/>
      <c r="AU20" s="9"/>
      <c r="AV20" s="251"/>
      <c r="AW20" s="251"/>
      <c r="AX20" s="9"/>
      <c r="AY20" s="251"/>
    </row>
    <row r="21" spans="1:51" ht="15.75" thickBot="1" x14ac:dyDescent="0.3">
      <c r="C21" s="252"/>
      <c r="D21" s="130"/>
      <c r="E21" s="252"/>
      <c r="F21" s="130"/>
      <c r="G21" s="130"/>
      <c r="H21" s="252"/>
      <c r="I21" s="130"/>
      <c r="J21" s="130"/>
      <c r="K21" s="252"/>
      <c r="L21" s="130"/>
      <c r="M21" s="130"/>
      <c r="N21" s="252"/>
      <c r="O21" s="130"/>
      <c r="P21" s="130"/>
      <c r="Q21" s="252"/>
      <c r="R21" s="130"/>
      <c r="S21" s="130"/>
      <c r="T21" s="252"/>
      <c r="U21" s="130"/>
      <c r="V21" s="130"/>
      <c r="W21" s="252"/>
      <c r="X21" s="130"/>
      <c r="Y21" s="130"/>
      <c r="Z21" s="252"/>
      <c r="AA21" s="130"/>
      <c r="AB21" s="130"/>
      <c r="AC21" s="252"/>
      <c r="AD21" s="130"/>
      <c r="AE21" s="130"/>
      <c r="AF21" s="252"/>
      <c r="AG21" s="130"/>
      <c r="AH21" s="130"/>
      <c r="AI21" s="252"/>
      <c r="AJ21" s="130"/>
      <c r="AK21" s="130"/>
      <c r="AL21" s="252"/>
      <c r="AM21" s="130"/>
      <c r="AN21" s="130"/>
      <c r="AO21" s="252"/>
      <c r="AP21" s="130"/>
      <c r="AQ21" s="130"/>
      <c r="AR21" s="252"/>
      <c r="AS21" s="130"/>
      <c r="AT21" s="130"/>
      <c r="AU21" s="252"/>
      <c r="AV21" s="130"/>
      <c r="AW21" s="130"/>
      <c r="AX21" s="252"/>
      <c r="AY21" s="130"/>
    </row>
    <row r="22" spans="1:51" ht="16.5" thickBot="1" x14ac:dyDescent="0.3">
      <c r="A22" s="577" t="s">
        <v>15</v>
      </c>
      <c r="B22" s="17" t="s">
        <v>10</v>
      </c>
      <c r="C22" s="146">
        <f>C$4</f>
        <v>44197</v>
      </c>
      <c r="D22" s="146">
        <f t="shared" ref="D22:AY22" si="2">D$4</f>
        <v>44228</v>
      </c>
      <c r="E22" s="146">
        <f t="shared" si="2"/>
        <v>44256</v>
      </c>
      <c r="F22" s="146">
        <f t="shared" si="2"/>
        <v>44287</v>
      </c>
      <c r="G22" s="146">
        <f t="shared" si="2"/>
        <v>44317</v>
      </c>
      <c r="H22" s="146">
        <f t="shared" si="2"/>
        <v>44348</v>
      </c>
      <c r="I22" s="146">
        <f t="shared" si="2"/>
        <v>44378</v>
      </c>
      <c r="J22" s="146">
        <f t="shared" si="2"/>
        <v>44409</v>
      </c>
      <c r="K22" s="146">
        <f t="shared" si="2"/>
        <v>44440</v>
      </c>
      <c r="L22" s="146">
        <f t="shared" si="2"/>
        <v>44470</v>
      </c>
      <c r="M22" s="146">
        <f t="shared" si="2"/>
        <v>44501</v>
      </c>
      <c r="N22" s="146">
        <f t="shared" si="2"/>
        <v>44531</v>
      </c>
      <c r="O22" s="146">
        <f t="shared" si="2"/>
        <v>44562</v>
      </c>
      <c r="P22" s="146">
        <f t="shared" si="2"/>
        <v>44593</v>
      </c>
      <c r="Q22" s="146">
        <f t="shared" si="2"/>
        <v>44621</v>
      </c>
      <c r="R22" s="146">
        <f t="shared" si="2"/>
        <v>44652</v>
      </c>
      <c r="S22" s="146">
        <f t="shared" si="2"/>
        <v>44682</v>
      </c>
      <c r="T22" s="146">
        <f t="shared" si="2"/>
        <v>44713</v>
      </c>
      <c r="U22" s="146">
        <f t="shared" si="2"/>
        <v>44743</v>
      </c>
      <c r="V22" s="146">
        <f t="shared" si="2"/>
        <v>44774</v>
      </c>
      <c r="W22" s="146">
        <f t="shared" si="2"/>
        <v>44805</v>
      </c>
      <c r="X22" s="146">
        <f t="shared" si="2"/>
        <v>44835</v>
      </c>
      <c r="Y22" s="146">
        <f t="shared" si="2"/>
        <v>44866</v>
      </c>
      <c r="Z22" s="146">
        <f t="shared" si="2"/>
        <v>44896</v>
      </c>
      <c r="AA22" s="146">
        <f t="shared" si="2"/>
        <v>44927</v>
      </c>
      <c r="AB22" s="146">
        <f t="shared" si="2"/>
        <v>44958</v>
      </c>
      <c r="AC22" s="146">
        <f t="shared" si="2"/>
        <v>44986</v>
      </c>
      <c r="AD22" s="146">
        <f t="shared" si="2"/>
        <v>45017</v>
      </c>
      <c r="AE22" s="146">
        <f t="shared" si="2"/>
        <v>45047</v>
      </c>
      <c r="AF22" s="146">
        <f t="shared" si="2"/>
        <v>45078</v>
      </c>
      <c r="AG22" s="146">
        <f t="shared" si="2"/>
        <v>45108</v>
      </c>
      <c r="AH22" s="146">
        <f t="shared" si="2"/>
        <v>45139</v>
      </c>
      <c r="AI22" s="146">
        <f t="shared" si="2"/>
        <v>45170</v>
      </c>
      <c r="AJ22" s="146">
        <f t="shared" si="2"/>
        <v>45200</v>
      </c>
      <c r="AK22" s="146">
        <f t="shared" si="2"/>
        <v>45231</v>
      </c>
      <c r="AL22" s="146">
        <f t="shared" si="2"/>
        <v>45261</v>
      </c>
      <c r="AM22" s="146">
        <f t="shared" si="2"/>
        <v>45292</v>
      </c>
      <c r="AN22" s="146">
        <f t="shared" si="2"/>
        <v>45323</v>
      </c>
      <c r="AO22" s="146">
        <f t="shared" si="2"/>
        <v>45352</v>
      </c>
      <c r="AP22" s="146">
        <f t="shared" si="2"/>
        <v>45383</v>
      </c>
      <c r="AQ22" s="146">
        <f t="shared" si="2"/>
        <v>45413</v>
      </c>
      <c r="AR22" s="146">
        <f t="shared" si="2"/>
        <v>45444</v>
      </c>
      <c r="AS22" s="146">
        <f t="shared" si="2"/>
        <v>45474</v>
      </c>
      <c r="AT22" s="146">
        <f t="shared" si="2"/>
        <v>45505</v>
      </c>
      <c r="AU22" s="146">
        <f t="shared" si="2"/>
        <v>45536</v>
      </c>
      <c r="AV22" s="146">
        <f t="shared" si="2"/>
        <v>45566</v>
      </c>
      <c r="AW22" s="146">
        <f t="shared" si="2"/>
        <v>45597</v>
      </c>
      <c r="AX22" s="146">
        <f t="shared" si="2"/>
        <v>45627</v>
      </c>
      <c r="AY22" s="146">
        <f t="shared" si="2"/>
        <v>45658</v>
      </c>
    </row>
    <row r="23" spans="1:51" ht="15" customHeight="1" x14ac:dyDescent="0.25">
      <c r="A23" s="578"/>
      <c r="B23" s="11" t="str">
        <f t="shared" ref="B23:C37" si="3">B5</f>
        <v>Air Comp</v>
      </c>
      <c r="C23" s="3">
        <f>C5</f>
        <v>0</v>
      </c>
      <c r="D23" s="3">
        <f>IF(SUM($C$19:$N$19)=0,0,C23+D5)</f>
        <v>0</v>
      </c>
      <c r="E23" s="3">
        <f t="shared" ref="E23:AY24" si="4">IF(SUM($C$19:$N$19)=0,0,D23+E5)</f>
        <v>0</v>
      </c>
      <c r="F23" s="348">
        <f t="shared" si="4"/>
        <v>0</v>
      </c>
      <c r="G23" s="3">
        <f t="shared" si="4"/>
        <v>0</v>
      </c>
      <c r="H23" s="3">
        <f t="shared" si="4"/>
        <v>0</v>
      </c>
      <c r="I23" s="3">
        <f t="shared" si="4"/>
        <v>0</v>
      </c>
      <c r="J23" s="3">
        <f t="shared" si="4"/>
        <v>0</v>
      </c>
      <c r="K23" s="3">
        <f t="shared" si="4"/>
        <v>0</v>
      </c>
      <c r="L23" s="3">
        <f t="shared" si="4"/>
        <v>0</v>
      </c>
      <c r="M23" s="3">
        <f t="shared" si="4"/>
        <v>0</v>
      </c>
      <c r="N23" s="3">
        <f t="shared" si="4"/>
        <v>0</v>
      </c>
      <c r="O23" s="3">
        <f t="shared" si="4"/>
        <v>0</v>
      </c>
      <c r="P23" s="3">
        <f t="shared" si="4"/>
        <v>0</v>
      </c>
      <c r="Q23" s="3">
        <f t="shared" si="4"/>
        <v>0</v>
      </c>
      <c r="R23" s="3">
        <f t="shared" si="4"/>
        <v>0</v>
      </c>
      <c r="S23" s="3">
        <f t="shared" si="4"/>
        <v>0</v>
      </c>
      <c r="T23" s="3">
        <f t="shared" si="4"/>
        <v>0</v>
      </c>
      <c r="U23" s="3">
        <f t="shared" si="4"/>
        <v>0</v>
      </c>
      <c r="V23" s="3">
        <f t="shared" si="4"/>
        <v>0</v>
      </c>
      <c r="W23" s="3">
        <f t="shared" si="4"/>
        <v>0</v>
      </c>
      <c r="X23" s="3">
        <f t="shared" si="4"/>
        <v>0</v>
      </c>
      <c r="Y23" s="3">
        <f t="shared" si="4"/>
        <v>0</v>
      </c>
      <c r="Z23" s="462">
        <f t="shared" si="4"/>
        <v>0</v>
      </c>
      <c r="AA23" s="3">
        <f t="shared" si="4"/>
        <v>0</v>
      </c>
      <c r="AB23" s="3">
        <f t="shared" si="4"/>
        <v>0</v>
      </c>
      <c r="AC23" s="3">
        <f t="shared" si="4"/>
        <v>0</v>
      </c>
      <c r="AD23" s="3">
        <f t="shared" si="4"/>
        <v>0</v>
      </c>
      <c r="AE23" s="3">
        <f t="shared" si="4"/>
        <v>0</v>
      </c>
      <c r="AF23" s="3">
        <f t="shared" si="4"/>
        <v>0</v>
      </c>
      <c r="AG23" s="3">
        <f t="shared" si="4"/>
        <v>0</v>
      </c>
      <c r="AH23" s="3">
        <f t="shared" si="4"/>
        <v>0</v>
      </c>
      <c r="AI23" s="3">
        <f t="shared" si="4"/>
        <v>0</v>
      </c>
      <c r="AJ23" s="3">
        <f t="shared" si="4"/>
        <v>0</v>
      </c>
      <c r="AK23" s="3">
        <f t="shared" si="4"/>
        <v>0</v>
      </c>
      <c r="AL23" s="3">
        <f t="shared" si="4"/>
        <v>0</v>
      </c>
      <c r="AM23" s="3">
        <f t="shared" si="4"/>
        <v>0</v>
      </c>
      <c r="AN23" s="3">
        <f t="shared" si="4"/>
        <v>0</v>
      </c>
      <c r="AO23" s="3">
        <f t="shared" si="4"/>
        <v>0</v>
      </c>
      <c r="AP23" s="3">
        <f t="shared" si="4"/>
        <v>0</v>
      </c>
      <c r="AQ23" s="3">
        <f t="shared" si="4"/>
        <v>0</v>
      </c>
      <c r="AR23" s="3">
        <f t="shared" si="4"/>
        <v>0</v>
      </c>
      <c r="AS23" s="3">
        <f t="shared" si="4"/>
        <v>0</v>
      </c>
      <c r="AT23" s="3">
        <f t="shared" si="4"/>
        <v>0</v>
      </c>
      <c r="AU23" s="3">
        <f t="shared" si="4"/>
        <v>0</v>
      </c>
      <c r="AV23" s="3">
        <f t="shared" si="4"/>
        <v>0</v>
      </c>
      <c r="AW23" s="3">
        <f t="shared" si="4"/>
        <v>0</v>
      </c>
      <c r="AX23" s="3">
        <f t="shared" si="4"/>
        <v>0</v>
      </c>
      <c r="AY23" s="3">
        <f t="shared" si="4"/>
        <v>0</v>
      </c>
    </row>
    <row r="24" spans="1:51" x14ac:dyDescent="0.25">
      <c r="A24" s="578"/>
      <c r="B24" s="12" t="str">
        <f t="shared" si="3"/>
        <v>Building Shell</v>
      </c>
      <c r="C24" s="3">
        <f t="shared" si="3"/>
        <v>0</v>
      </c>
      <c r="D24" s="3">
        <f t="shared" ref="D24:S35" si="5">IF(SUM($C$19:$N$19)=0,0,C24+D6)</f>
        <v>0</v>
      </c>
      <c r="E24" s="3">
        <f t="shared" si="5"/>
        <v>0</v>
      </c>
      <c r="F24" s="348">
        <f t="shared" si="5"/>
        <v>0</v>
      </c>
      <c r="G24" s="3">
        <f t="shared" si="5"/>
        <v>0</v>
      </c>
      <c r="H24" s="3">
        <f t="shared" si="5"/>
        <v>0</v>
      </c>
      <c r="I24" s="3">
        <f t="shared" si="5"/>
        <v>0</v>
      </c>
      <c r="J24" s="3">
        <f t="shared" si="5"/>
        <v>0</v>
      </c>
      <c r="K24" s="3">
        <f t="shared" si="5"/>
        <v>0</v>
      </c>
      <c r="L24" s="3">
        <f t="shared" si="5"/>
        <v>11270.532760620117</v>
      </c>
      <c r="M24" s="3">
        <f t="shared" si="5"/>
        <v>11270.532760620117</v>
      </c>
      <c r="N24" s="3">
        <f t="shared" si="5"/>
        <v>19265.54298742221</v>
      </c>
      <c r="O24" s="3">
        <f t="shared" si="5"/>
        <v>19265.54298742221</v>
      </c>
      <c r="P24" s="3">
        <f t="shared" si="5"/>
        <v>19265.54298742221</v>
      </c>
      <c r="Q24" s="3">
        <f t="shared" si="5"/>
        <v>19265.54298742221</v>
      </c>
      <c r="R24" s="3">
        <f t="shared" si="5"/>
        <v>19265.54298742221</v>
      </c>
      <c r="S24" s="3">
        <f t="shared" si="5"/>
        <v>19265.54298742221</v>
      </c>
      <c r="T24" s="3">
        <f t="shared" si="4"/>
        <v>19265.54298742221</v>
      </c>
      <c r="U24" s="3">
        <f t="shared" si="4"/>
        <v>19265.54298742221</v>
      </c>
      <c r="V24" s="3">
        <f t="shared" si="4"/>
        <v>19265.54298742221</v>
      </c>
      <c r="W24" s="3">
        <f t="shared" si="4"/>
        <v>19265.54298742221</v>
      </c>
      <c r="X24" s="3">
        <f t="shared" si="4"/>
        <v>19265.54298742221</v>
      </c>
      <c r="Y24" s="3">
        <f t="shared" si="4"/>
        <v>19265.54298742221</v>
      </c>
      <c r="Z24" s="462">
        <f t="shared" si="4"/>
        <v>19265.54298742221</v>
      </c>
      <c r="AA24" s="3">
        <f t="shared" si="4"/>
        <v>19265.54298742221</v>
      </c>
      <c r="AB24" s="3">
        <f t="shared" si="4"/>
        <v>19265.54298742221</v>
      </c>
      <c r="AC24" s="3">
        <f t="shared" si="4"/>
        <v>19265.54298742221</v>
      </c>
      <c r="AD24" s="3">
        <f t="shared" si="4"/>
        <v>19265.54298742221</v>
      </c>
      <c r="AE24" s="3">
        <f t="shared" si="4"/>
        <v>19265.54298742221</v>
      </c>
      <c r="AF24" s="3">
        <f t="shared" si="4"/>
        <v>19265.54298742221</v>
      </c>
      <c r="AG24" s="3">
        <f t="shared" si="4"/>
        <v>19265.54298742221</v>
      </c>
      <c r="AH24" s="3">
        <f t="shared" si="4"/>
        <v>19265.54298742221</v>
      </c>
      <c r="AI24" s="3">
        <f t="shared" si="4"/>
        <v>19265.54298742221</v>
      </c>
      <c r="AJ24" s="3">
        <f t="shared" si="4"/>
        <v>19265.54298742221</v>
      </c>
      <c r="AK24" s="3">
        <f t="shared" si="4"/>
        <v>19265.54298742221</v>
      </c>
      <c r="AL24" s="3">
        <f t="shared" si="4"/>
        <v>19265.54298742221</v>
      </c>
      <c r="AM24" s="3">
        <f t="shared" si="4"/>
        <v>19265.54298742221</v>
      </c>
      <c r="AN24" s="3">
        <f t="shared" si="4"/>
        <v>19265.54298742221</v>
      </c>
      <c r="AO24" s="3">
        <f t="shared" si="4"/>
        <v>19265.54298742221</v>
      </c>
      <c r="AP24" s="3">
        <f t="shared" si="4"/>
        <v>19265.54298742221</v>
      </c>
      <c r="AQ24" s="3">
        <f t="shared" si="4"/>
        <v>19265.54298742221</v>
      </c>
      <c r="AR24" s="3">
        <f t="shared" si="4"/>
        <v>19265.54298742221</v>
      </c>
      <c r="AS24" s="3">
        <f t="shared" si="4"/>
        <v>19265.54298742221</v>
      </c>
      <c r="AT24" s="3">
        <f t="shared" si="4"/>
        <v>19265.54298742221</v>
      </c>
      <c r="AU24" s="3">
        <f t="shared" si="4"/>
        <v>19265.54298742221</v>
      </c>
      <c r="AV24" s="3">
        <f t="shared" si="4"/>
        <v>19265.54298742221</v>
      </c>
      <c r="AW24" s="3">
        <f t="shared" si="4"/>
        <v>19265.54298742221</v>
      </c>
      <c r="AX24" s="3">
        <f t="shared" si="4"/>
        <v>19265.54298742221</v>
      </c>
      <c r="AY24" s="3">
        <f t="shared" si="4"/>
        <v>19265.54298742221</v>
      </c>
    </row>
    <row r="25" spans="1:51" x14ac:dyDescent="0.25">
      <c r="A25" s="578"/>
      <c r="B25" s="11" t="str">
        <f t="shared" si="3"/>
        <v>Cooking</v>
      </c>
      <c r="C25" s="3">
        <f t="shared" si="3"/>
        <v>0</v>
      </c>
      <c r="D25" s="3">
        <f t="shared" si="5"/>
        <v>0</v>
      </c>
      <c r="E25" s="3">
        <f t="shared" ref="E25:AY28" si="6">IF(SUM($C$19:$N$19)=0,0,D25+E7)</f>
        <v>0</v>
      </c>
      <c r="F25" s="348">
        <f t="shared" si="6"/>
        <v>0</v>
      </c>
      <c r="G25" s="3">
        <f t="shared" si="6"/>
        <v>0</v>
      </c>
      <c r="H25" s="3">
        <f t="shared" si="6"/>
        <v>0</v>
      </c>
      <c r="I25" s="3">
        <f t="shared" si="6"/>
        <v>0</v>
      </c>
      <c r="J25" s="3">
        <f t="shared" si="6"/>
        <v>0</v>
      </c>
      <c r="K25" s="3">
        <f t="shared" si="6"/>
        <v>0</v>
      </c>
      <c r="L25" s="3">
        <f t="shared" si="6"/>
        <v>0</v>
      </c>
      <c r="M25" s="3">
        <f t="shared" si="6"/>
        <v>0</v>
      </c>
      <c r="N25" s="3">
        <f t="shared" si="6"/>
        <v>0</v>
      </c>
      <c r="O25" s="3">
        <f t="shared" si="6"/>
        <v>0</v>
      </c>
      <c r="P25" s="3">
        <f t="shared" si="6"/>
        <v>0</v>
      </c>
      <c r="Q25" s="3">
        <f t="shared" si="6"/>
        <v>0</v>
      </c>
      <c r="R25" s="3">
        <f t="shared" si="6"/>
        <v>0</v>
      </c>
      <c r="S25" s="3">
        <f t="shared" si="6"/>
        <v>0</v>
      </c>
      <c r="T25" s="3">
        <f t="shared" si="6"/>
        <v>0</v>
      </c>
      <c r="U25" s="3">
        <f t="shared" si="6"/>
        <v>0</v>
      </c>
      <c r="V25" s="3">
        <f t="shared" si="6"/>
        <v>0</v>
      </c>
      <c r="W25" s="3">
        <f t="shared" si="6"/>
        <v>0</v>
      </c>
      <c r="X25" s="3">
        <f t="shared" si="6"/>
        <v>0</v>
      </c>
      <c r="Y25" s="3">
        <f t="shared" si="6"/>
        <v>0</v>
      </c>
      <c r="Z25" s="462">
        <f t="shared" si="6"/>
        <v>0</v>
      </c>
      <c r="AA25" s="3">
        <f t="shared" si="6"/>
        <v>0</v>
      </c>
      <c r="AB25" s="3">
        <f t="shared" si="6"/>
        <v>0</v>
      </c>
      <c r="AC25" s="3">
        <f t="shared" si="6"/>
        <v>0</v>
      </c>
      <c r="AD25" s="3">
        <f t="shared" si="6"/>
        <v>0</v>
      </c>
      <c r="AE25" s="3">
        <f t="shared" si="6"/>
        <v>0</v>
      </c>
      <c r="AF25" s="3">
        <f t="shared" si="6"/>
        <v>0</v>
      </c>
      <c r="AG25" s="3">
        <f t="shared" si="6"/>
        <v>0</v>
      </c>
      <c r="AH25" s="3">
        <f t="shared" si="6"/>
        <v>0</v>
      </c>
      <c r="AI25" s="3">
        <f t="shared" si="6"/>
        <v>0</v>
      </c>
      <c r="AJ25" s="3">
        <f t="shared" si="6"/>
        <v>0</v>
      </c>
      <c r="AK25" s="3">
        <f t="shared" si="6"/>
        <v>0</v>
      </c>
      <c r="AL25" s="3">
        <f t="shared" si="6"/>
        <v>0</v>
      </c>
      <c r="AM25" s="3">
        <f t="shared" si="6"/>
        <v>0</v>
      </c>
      <c r="AN25" s="3">
        <f t="shared" si="6"/>
        <v>0</v>
      </c>
      <c r="AO25" s="3">
        <f t="shared" si="6"/>
        <v>0</v>
      </c>
      <c r="AP25" s="3">
        <f t="shared" si="6"/>
        <v>0</v>
      </c>
      <c r="AQ25" s="3">
        <f t="shared" si="6"/>
        <v>0</v>
      </c>
      <c r="AR25" s="3">
        <f t="shared" si="6"/>
        <v>0</v>
      </c>
      <c r="AS25" s="3">
        <f t="shared" si="6"/>
        <v>0</v>
      </c>
      <c r="AT25" s="3">
        <f t="shared" si="6"/>
        <v>0</v>
      </c>
      <c r="AU25" s="3">
        <f t="shared" si="6"/>
        <v>0</v>
      </c>
      <c r="AV25" s="3">
        <f t="shared" si="6"/>
        <v>0</v>
      </c>
      <c r="AW25" s="3">
        <f t="shared" si="6"/>
        <v>0</v>
      </c>
      <c r="AX25" s="3">
        <f t="shared" si="6"/>
        <v>0</v>
      </c>
      <c r="AY25" s="3">
        <f t="shared" si="6"/>
        <v>0</v>
      </c>
    </row>
    <row r="26" spans="1:51" x14ac:dyDescent="0.25">
      <c r="A26" s="578"/>
      <c r="B26" s="11" t="str">
        <f t="shared" si="3"/>
        <v>Cooling</v>
      </c>
      <c r="C26" s="3">
        <f t="shared" si="3"/>
        <v>0</v>
      </c>
      <c r="D26" s="3">
        <f t="shared" si="5"/>
        <v>1908.3986644594615</v>
      </c>
      <c r="E26" s="3">
        <f t="shared" si="6"/>
        <v>39868.827271306953</v>
      </c>
      <c r="F26" s="348">
        <f t="shared" si="6"/>
        <v>119131.9131805175</v>
      </c>
      <c r="G26" s="3">
        <f t="shared" si="6"/>
        <v>167419.29859022662</v>
      </c>
      <c r="H26" s="3">
        <f t="shared" si="6"/>
        <v>217342.86596580368</v>
      </c>
      <c r="I26" s="3">
        <f t="shared" si="6"/>
        <v>261302.05459427478</v>
      </c>
      <c r="J26" s="3">
        <f t="shared" si="6"/>
        <v>289311.72809592017</v>
      </c>
      <c r="K26" s="3">
        <f t="shared" si="6"/>
        <v>311379.80230735522</v>
      </c>
      <c r="L26" s="3">
        <f t="shared" si="6"/>
        <v>460254.88360689167</v>
      </c>
      <c r="M26" s="3">
        <f t="shared" si="6"/>
        <v>473104.93668309948</v>
      </c>
      <c r="N26" s="3">
        <f t="shared" si="6"/>
        <v>629214.56470875023</v>
      </c>
      <c r="O26" s="3">
        <f t="shared" si="6"/>
        <v>629214.56470875023</v>
      </c>
      <c r="P26" s="3">
        <f t="shared" si="6"/>
        <v>629214.56470875023</v>
      </c>
      <c r="Q26" s="3">
        <f t="shared" si="6"/>
        <v>629214.56470875023</v>
      </c>
      <c r="R26" s="3">
        <f t="shared" si="6"/>
        <v>629214.56470875023</v>
      </c>
      <c r="S26" s="3">
        <f t="shared" si="6"/>
        <v>629214.56470875023</v>
      </c>
      <c r="T26" s="3">
        <f t="shared" si="6"/>
        <v>629214.56470875023</v>
      </c>
      <c r="U26" s="3">
        <f t="shared" si="6"/>
        <v>629214.56470875023</v>
      </c>
      <c r="V26" s="3">
        <f t="shared" si="6"/>
        <v>629214.56470875023</v>
      </c>
      <c r="W26" s="3">
        <f t="shared" si="6"/>
        <v>629214.56470875023</v>
      </c>
      <c r="X26" s="3">
        <f t="shared" si="6"/>
        <v>629214.56470875023</v>
      </c>
      <c r="Y26" s="3">
        <f t="shared" si="6"/>
        <v>629214.56470875023</v>
      </c>
      <c r="Z26" s="462">
        <f t="shared" si="6"/>
        <v>629214.56470875023</v>
      </c>
      <c r="AA26" s="3">
        <f t="shared" si="6"/>
        <v>629214.56470875023</v>
      </c>
      <c r="AB26" s="3">
        <f t="shared" si="6"/>
        <v>629214.56470875023</v>
      </c>
      <c r="AC26" s="3">
        <f t="shared" si="6"/>
        <v>629214.56470875023</v>
      </c>
      <c r="AD26" s="3">
        <f t="shared" si="6"/>
        <v>629214.56470875023</v>
      </c>
      <c r="AE26" s="3">
        <f t="shared" si="6"/>
        <v>629214.56470875023</v>
      </c>
      <c r="AF26" s="3">
        <f t="shared" si="6"/>
        <v>629214.56470875023</v>
      </c>
      <c r="AG26" s="3">
        <f t="shared" si="6"/>
        <v>629214.56470875023</v>
      </c>
      <c r="AH26" s="3">
        <f t="shared" si="6"/>
        <v>629214.56470875023</v>
      </c>
      <c r="AI26" s="3">
        <f t="shared" si="6"/>
        <v>629214.56470875023</v>
      </c>
      <c r="AJ26" s="3">
        <f t="shared" si="6"/>
        <v>629214.56470875023</v>
      </c>
      <c r="AK26" s="3">
        <f t="shared" si="6"/>
        <v>629214.56470875023</v>
      </c>
      <c r="AL26" s="3">
        <f t="shared" si="6"/>
        <v>629214.56470875023</v>
      </c>
      <c r="AM26" s="3">
        <f t="shared" si="6"/>
        <v>629214.56470875023</v>
      </c>
      <c r="AN26" s="3">
        <f t="shared" si="6"/>
        <v>629214.56470875023</v>
      </c>
      <c r="AO26" s="3">
        <f t="shared" si="6"/>
        <v>629214.56470875023</v>
      </c>
      <c r="AP26" s="3">
        <f t="shared" si="6"/>
        <v>629214.56470875023</v>
      </c>
      <c r="AQ26" s="3">
        <f t="shared" si="6"/>
        <v>629214.56470875023</v>
      </c>
      <c r="AR26" s="3">
        <f t="shared" si="6"/>
        <v>629214.56470875023</v>
      </c>
      <c r="AS26" s="3">
        <f t="shared" si="6"/>
        <v>629214.56470875023</v>
      </c>
      <c r="AT26" s="3">
        <f t="shared" si="6"/>
        <v>629214.56470875023</v>
      </c>
      <c r="AU26" s="3">
        <f t="shared" si="6"/>
        <v>629214.56470875023</v>
      </c>
      <c r="AV26" s="3">
        <f t="shared" si="6"/>
        <v>629214.56470875023</v>
      </c>
      <c r="AW26" s="3">
        <f t="shared" si="6"/>
        <v>629214.56470875023</v>
      </c>
      <c r="AX26" s="3">
        <f t="shared" si="6"/>
        <v>629214.56470875023</v>
      </c>
      <c r="AY26" s="3">
        <f t="shared" si="6"/>
        <v>629214.56470875023</v>
      </c>
    </row>
    <row r="27" spans="1:51" x14ac:dyDescent="0.25">
      <c r="A27" s="578"/>
      <c r="B27" s="12" t="str">
        <f t="shared" si="3"/>
        <v>Ext Lighting</v>
      </c>
      <c r="C27" s="3">
        <f t="shared" si="3"/>
        <v>0</v>
      </c>
      <c r="D27" s="3">
        <f t="shared" si="5"/>
        <v>0</v>
      </c>
      <c r="E27" s="3">
        <f t="shared" si="6"/>
        <v>0</v>
      </c>
      <c r="F27" s="348">
        <f t="shared" si="6"/>
        <v>0</v>
      </c>
      <c r="G27" s="3">
        <f t="shared" si="6"/>
        <v>0</v>
      </c>
      <c r="H27" s="3">
        <f t="shared" si="6"/>
        <v>0</v>
      </c>
      <c r="I27" s="3">
        <f t="shared" si="6"/>
        <v>0</v>
      </c>
      <c r="J27" s="3">
        <f t="shared" si="6"/>
        <v>53523.6025390625</v>
      </c>
      <c r="K27" s="3">
        <f t="shared" si="6"/>
        <v>80775.962203979492</v>
      </c>
      <c r="L27" s="3">
        <f t="shared" si="6"/>
        <v>80775.962203979492</v>
      </c>
      <c r="M27" s="3">
        <f t="shared" si="6"/>
        <v>108177.2416229248</v>
      </c>
      <c r="N27" s="3">
        <f t="shared" si="6"/>
        <v>108177.2416229248</v>
      </c>
      <c r="O27" s="3">
        <f t="shared" si="6"/>
        <v>108177.2416229248</v>
      </c>
      <c r="P27" s="3">
        <f t="shared" si="6"/>
        <v>108177.2416229248</v>
      </c>
      <c r="Q27" s="3">
        <f t="shared" si="6"/>
        <v>108177.2416229248</v>
      </c>
      <c r="R27" s="3">
        <f t="shared" si="6"/>
        <v>108177.2416229248</v>
      </c>
      <c r="S27" s="3">
        <f t="shared" si="6"/>
        <v>108177.2416229248</v>
      </c>
      <c r="T27" s="3">
        <f t="shared" si="6"/>
        <v>108177.2416229248</v>
      </c>
      <c r="U27" s="3">
        <f t="shared" si="6"/>
        <v>108177.2416229248</v>
      </c>
      <c r="V27" s="3">
        <f t="shared" si="6"/>
        <v>108177.2416229248</v>
      </c>
      <c r="W27" s="3">
        <f t="shared" si="6"/>
        <v>108177.2416229248</v>
      </c>
      <c r="X27" s="3">
        <f t="shared" si="6"/>
        <v>108177.2416229248</v>
      </c>
      <c r="Y27" s="3">
        <f t="shared" si="6"/>
        <v>108177.2416229248</v>
      </c>
      <c r="Z27" s="462">
        <f t="shared" si="6"/>
        <v>108177.2416229248</v>
      </c>
      <c r="AA27" s="3">
        <f t="shared" si="6"/>
        <v>108177.2416229248</v>
      </c>
      <c r="AB27" s="3">
        <f t="shared" si="6"/>
        <v>108177.2416229248</v>
      </c>
      <c r="AC27" s="3">
        <f t="shared" si="6"/>
        <v>108177.2416229248</v>
      </c>
      <c r="AD27" s="3">
        <f t="shared" si="6"/>
        <v>108177.2416229248</v>
      </c>
      <c r="AE27" s="3">
        <f t="shared" si="6"/>
        <v>108177.2416229248</v>
      </c>
      <c r="AF27" s="3">
        <f t="shared" si="6"/>
        <v>108177.2416229248</v>
      </c>
      <c r="AG27" s="3">
        <f t="shared" si="6"/>
        <v>108177.2416229248</v>
      </c>
      <c r="AH27" s="3">
        <f t="shared" si="6"/>
        <v>108177.2416229248</v>
      </c>
      <c r="AI27" s="3">
        <f t="shared" si="6"/>
        <v>108177.2416229248</v>
      </c>
      <c r="AJ27" s="3">
        <f t="shared" si="6"/>
        <v>108177.2416229248</v>
      </c>
      <c r="AK27" s="3">
        <f t="shared" si="6"/>
        <v>108177.2416229248</v>
      </c>
      <c r="AL27" s="3">
        <f t="shared" si="6"/>
        <v>108177.2416229248</v>
      </c>
      <c r="AM27" s="3">
        <f t="shared" si="6"/>
        <v>108177.2416229248</v>
      </c>
      <c r="AN27" s="3">
        <f t="shared" si="6"/>
        <v>108177.2416229248</v>
      </c>
      <c r="AO27" s="3">
        <f t="shared" si="6"/>
        <v>108177.2416229248</v>
      </c>
      <c r="AP27" s="3">
        <f t="shared" si="6"/>
        <v>108177.2416229248</v>
      </c>
      <c r="AQ27" s="3">
        <f t="shared" si="6"/>
        <v>108177.2416229248</v>
      </c>
      <c r="AR27" s="3">
        <f t="shared" si="6"/>
        <v>108177.2416229248</v>
      </c>
      <c r="AS27" s="3">
        <f t="shared" si="6"/>
        <v>108177.2416229248</v>
      </c>
      <c r="AT27" s="3">
        <f t="shared" si="6"/>
        <v>108177.2416229248</v>
      </c>
      <c r="AU27" s="3">
        <f t="shared" si="6"/>
        <v>108177.2416229248</v>
      </c>
      <c r="AV27" s="3">
        <f t="shared" si="6"/>
        <v>108177.2416229248</v>
      </c>
      <c r="AW27" s="3">
        <f t="shared" si="6"/>
        <v>108177.2416229248</v>
      </c>
      <c r="AX27" s="3">
        <f t="shared" si="6"/>
        <v>108177.2416229248</v>
      </c>
      <c r="AY27" s="3">
        <f t="shared" si="6"/>
        <v>108177.2416229248</v>
      </c>
    </row>
    <row r="28" spans="1:51" x14ac:dyDescent="0.25">
      <c r="A28" s="578"/>
      <c r="B28" s="11" t="str">
        <f t="shared" si="3"/>
        <v>Heating</v>
      </c>
      <c r="C28" s="3">
        <f t="shared" si="3"/>
        <v>0</v>
      </c>
      <c r="D28" s="3">
        <f t="shared" si="5"/>
        <v>0</v>
      </c>
      <c r="E28" s="3">
        <f t="shared" si="6"/>
        <v>0</v>
      </c>
      <c r="F28" s="348">
        <f t="shared" si="6"/>
        <v>0</v>
      </c>
      <c r="G28" s="3">
        <f t="shared" si="6"/>
        <v>0</v>
      </c>
      <c r="H28" s="3">
        <f t="shared" si="6"/>
        <v>0</v>
      </c>
      <c r="I28" s="3">
        <f t="shared" si="6"/>
        <v>0</v>
      </c>
      <c r="J28" s="3">
        <f t="shared" si="6"/>
        <v>0</v>
      </c>
      <c r="K28" s="3">
        <f t="shared" si="6"/>
        <v>0</v>
      </c>
      <c r="L28" s="3">
        <f t="shared" si="6"/>
        <v>15112.437744140625</v>
      </c>
      <c r="M28" s="3">
        <f t="shared" si="6"/>
        <v>15112.437744140625</v>
      </c>
      <c r="N28" s="3">
        <f t="shared" si="6"/>
        <v>15112.437744140625</v>
      </c>
      <c r="O28" s="3">
        <f t="shared" si="6"/>
        <v>15112.437744140625</v>
      </c>
      <c r="P28" s="3">
        <f t="shared" si="6"/>
        <v>15112.437744140625</v>
      </c>
      <c r="Q28" s="3">
        <f t="shared" si="6"/>
        <v>15112.437744140625</v>
      </c>
      <c r="R28" s="3">
        <f t="shared" si="6"/>
        <v>15112.437744140625</v>
      </c>
      <c r="S28" s="3">
        <f t="shared" si="6"/>
        <v>15112.437744140625</v>
      </c>
      <c r="T28" s="3">
        <f t="shared" si="6"/>
        <v>15112.437744140625</v>
      </c>
      <c r="U28" s="3">
        <f t="shared" si="6"/>
        <v>15112.437744140625</v>
      </c>
      <c r="V28" s="3">
        <f t="shared" si="6"/>
        <v>15112.437744140625</v>
      </c>
      <c r="W28" s="3">
        <f t="shared" si="6"/>
        <v>15112.437744140625</v>
      </c>
      <c r="X28" s="3">
        <f t="shared" si="6"/>
        <v>15112.437744140625</v>
      </c>
      <c r="Y28" s="3">
        <f t="shared" si="6"/>
        <v>15112.437744140625</v>
      </c>
      <c r="Z28" s="462">
        <f t="shared" si="6"/>
        <v>15112.437744140625</v>
      </c>
      <c r="AA28" s="3">
        <f t="shared" si="6"/>
        <v>15112.437744140625</v>
      </c>
      <c r="AB28" s="3">
        <f t="shared" si="6"/>
        <v>15112.437744140625</v>
      </c>
      <c r="AC28" s="3">
        <f t="shared" si="6"/>
        <v>15112.437744140625</v>
      </c>
      <c r="AD28" s="3">
        <f t="shared" si="6"/>
        <v>15112.437744140625</v>
      </c>
      <c r="AE28" s="3">
        <f t="shared" si="6"/>
        <v>15112.437744140625</v>
      </c>
      <c r="AF28" s="3">
        <f t="shared" si="6"/>
        <v>15112.437744140625</v>
      </c>
      <c r="AG28" s="3">
        <f t="shared" si="6"/>
        <v>15112.437744140625</v>
      </c>
      <c r="AH28" s="3">
        <f t="shared" si="6"/>
        <v>15112.437744140625</v>
      </c>
      <c r="AI28" s="3">
        <f t="shared" si="6"/>
        <v>15112.437744140625</v>
      </c>
      <c r="AJ28" s="3">
        <f t="shared" si="6"/>
        <v>15112.437744140625</v>
      </c>
      <c r="AK28" s="3">
        <f t="shared" si="6"/>
        <v>15112.437744140625</v>
      </c>
      <c r="AL28" s="3">
        <f t="shared" si="6"/>
        <v>15112.437744140625</v>
      </c>
      <c r="AM28" s="3">
        <f t="shared" si="6"/>
        <v>15112.437744140625</v>
      </c>
      <c r="AN28" s="3">
        <f t="shared" si="6"/>
        <v>15112.437744140625</v>
      </c>
      <c r="AO28" s="3">
        <f t="shared" si="6"/>
        <v>15112.437744140625</v>
      </c>
      <c r="AP28" s="3">
        <f t="shared" si="6"/>
        <v>15112.437744140625</v>
      </c>
      <c r="AQ28" s="3">
        <f t="shared" si="6"/>
        <v>15112.437744140625</v>
      </c>
      <c r="AR28" s="3">
        <f t="shared" si="6"/>
        <v>15112.437744140625</v>
      </c>
      <c r="AS28" s="3">
        <f t="shared" si="6"/>
        <v>15112.437744140625</v>
      </c>
      <c r="AT28" s="3">
        <f t="shared" si="6"/>
        <v>15112.437744140625</v>
      </c>
      <c r="AU28" s="3">
        <f t="shared" si="6"/>
        <v>15112.437744140625</v>
      </c>
      <c r="AV28" s="3">
        <f t="shared" si="6"/>
        <v>15112.437744140625</v>
      </c>
      <c r="AW28" s="3">
        <f t="shared" si="6"/>
        <v>15112.437744140625</v>
      </c>
      <c r="AX28" s="3">
        <f t="shared" si="6"/>
        <v>15112.437744140625</v>
      </c>
      <c r="AY28" s="3">
        <f t="shared" si="6"/>
        <v>15112.437744140625</v>
      </c>
    </row>
    <row r="29" spans="1:51" x14ac:dyDescent="0.25">
      <c r="A29" s="578"/>
      <c r="B29" s="11" t="str">
        <f t="shared" si="3"/>
        <v>HVAC</v>
      </c>
      <c r="C29" s="3">
        <f t="shared" si="3"/>
        <v>0</v>
      </c>
      <c r="D29" s="3">
        <f t="shared" si="5"/>
        <v>0</v>
      </c>
      <c r="E29" s="3">
        <f t="shared" ref="E29:AY32" si="7">IF(SUM($C$19:$N$19)=0,0,D29+E11)</f>
        <v>645.41334142859773</v>
      </c>
      <c r="F29" s="348">
        <f t="shared" si="7"/>
        <v>645.41334142859773</v>
      </c>
      <c r="G29" s="3">
        <f t="shared" si="7"/>
        <v>2296.9121856723623</v>
      </c>
      <c r="H29" s="3">
        <f t="shared" si="7"/>
        <v>3614.3147120001472</v>
      </c>
      <c r="I29" s="3">
        <f t="shared" si="7"/>
        <v>9259.0474485454451</v>
      </c>
      <c r="J29" s="3">
        <f t="shared" si="7"/>
        <v>22000.266118159409</v>
      </c>
      <c r="K29" s="3">
        <f t="shared" si="7"/>
        <v>22000.266118159409</v>
      </c>
      <c r="L29" s="3">
        <f t="shared" si="7"/>
        <v>47635.136755294916</v>
      </c>
      <c r="M29" s="3">
        <f t="shared" si="7"/>
        <v>65563.706967096776</v>
      </c>
      <c r="N29" s="3">
        <f t="shared" si="7"/>
        <v>1253913.5376918502</v>
      </c>
      <c r="O29" s="3">
        <f t="shared" si="7"/>
        <v>1253913.5376918502</v>
      </c>
      <c r="P29" s="3">
        <f t="shared" si="7"/>
        <v>1253913.5376918502</v>
      </c>
      <c r="Q29" s="3">
        <f t="shared" si="7"/>
        <v>1253913.5376918502</v>
      </c>
      <c r="R29" s="3">
        <f t="shared" si="7"/>
        <v>1253913.5376918502</v>
      </c>
      <c r="S29" s="3">
        <f t="shared" si="7"/>
        <v>1253913.5376918502</v>
      </c>
      <c r="T29" s="3">
        <f t="shared" si="7"/>
        <v>1253913.5376918502</v>
      </c>
      <c r="U29" s="3">
        <f t="shared" si="7"/>
        <v>1253913.5376918502</v>
      </c>
      <c r="V29" s="3">
        <f t="shared" si="7"/>
        <v>1253913.5376918502</v>
      </c>
      <c r="W29" s="3">
        <f t="shared" si="7"/>
        <v>1253913.5376918502</v>
      </c>
      <c r="X29" s="3">
        <f t="shared" si="7"/>
        <v>1253913.5376918502</v>
      </c>
      <c r="Y29" s="3">
        <f t="shared" si="7"/>
        <v>1253913.5376918502</v>
      </c>
      <c r="Z29" s="462">
        <f t="shared" si="7"/>
        <v>1253913.5376918502</v>
      </c>
      <c r="AA29" s="3">
        <f t="shared" si="7"/>
        <v>1253913.5376918502</v>
      </c>
      <c r="AB29" s="3">
        <f t="shared" si="7"/>
        <v>1253913.5376918502</v>
      </c>
      <c r="AC29" s="3">
        <f t="shared" si="7"/>
        <v>1253913.5376918502</v>
      </c>
      <c r="AD29" s="3">
        <f t="shared" si="7"/>
        <v>1253913.5376918502</v>
      </c>
      <c r="AE29" s="3">
        <f t="shared" si="7"/>
        <v>1253913.5376918502</v>
      </c>
      <c r="AF29" s="3">
        <f t="shared" si="7"/>
        <v>1253913.5376918502</v>
      </c>
      <c r="AG29" s="3">
        <f t="shared" si="7"/>
        <v>1253913.5376918502</v>
      </c>
      <c r="AH29" s="3">
        <f t="shared" si="7"/>
        <v>1253913.5376918502</v>
      </c>
      <c r="AI29" s="3">
        <f t="shared" si="7"/>
        <v>1253913.5376918502</v>
      </c>
      <c r="AJ29" s="3">
        <f t="shared" si="7"/>
        <v>1253913.5376918502</v>
      </c>
      <c r="AK29" s="3">
        <f t="shared" si="7"/>
        <v>1253913.5376918502</v>
      </c>
      <c r="AL29" s="3">
        <f t="shared" si="7"/>
        <v>1253913.5376918502</v>
      </c>
      <c r="AM29" s="3">
        <f t="shared" si="7"/>
        <v>1253913.5376918502</v>
      </c>
      <c r="AN29" s="3">
        <f t="shared" si="7"/>
        <v>1253913.5376918502</v>
      </c>
      <c r="AO29" s="3">
        <f t="shared" si="7"/>
        <v>1253913.5376918502</v>
      </c>
      <c r="AP29" s="3">
        <f t="shared" si="7"/>
        <v>1253913.5376918502</v>
      </c>
      <c r="AQ29" s="3">
        <f t="shared" si="7"/>
        <v>1253913.5376918502</v>
      </c>
      <c r="AR29" s="3">
        <f t="shared" si="7"/>
        <v>1253913.5376918502</v>
      </c>
      <c r="AS29" s="3">
        <f t="shared" si="7"/>
        <v>1253913.5376918502</v>
      </c>
      <c r="AT29" s="3">
        <f t="shared" si="7"/>
        <v>1253913.5376918502</v>
      </c>
      <c r="AU29" s="3">
        <f t="shared" si="7"/>
        <v>1253913.5376918502</v>
      </c>
      <c r="AV29" s="3">
        <f t="shared" si="7"/>
        <v>1253913.5376918502</v>
      </c>
      <c r="AW29" s="3">
        <f t="shared" si="7"/>
        <v>1253913.5376918502</v>
      </c>
      <c r="AX29" s="3">
        <f t="shared" si="7"/>
        <v>1253913.5376918502</v>
      </c>
      <c r="AY29" s="3">
        <f t="shared" si="7"/>
        <v>1253913.5376918502</v>
      </c>
    </row>
    <row r="30" spans="1:51" x14ac:dyDescent="0.25">
      <c r="A30" s="578"/>
      <c r="B30" s="11" t="str">
        <f t="shared" si="3"/>
        <v>Lighting</v>
      </c>
      <c r="C30" s="3">
        <f t="shared" si="3"/>
        <v>0</v>
      </c>
      <c r="D30" s="3">
        <f t="shared" si="5"/>
        <v>1162851.0844619442</v>
      </c>
      <c r="E30" s="3">
        <f t="shared" si="7"/>
        <v>2949596.3924509268</v>
      </c>
      <c r="F30" s="348">
        <f t="shared" si="7"/>
        <v>6073972.8635147419</v>
      </c>
      <c r="G30" s="3">
        <f t="shared" si="7"/>
        <v>7710473.9949367475</v>
      </c>
      <c r="H30" s="3">
        <f t="shared" si="7"/>
        <v>9917393.4525780212</v>
      </c>
      <c r="I30" s="3">
        <f t="shared" si="7"/>
        <v>12240854.054939976</v>
      </c>
      <c r="J30" s="3">
        <f t="shared" si="7"/>
        <v>14497766.383645922</v>
      </c>
      <c r="K30" s="3">
        <f t="shared" si="7"/>
        <v>16399628.433861801</v>
      </c>
      <c r="L30" s="3">
        <f t="shared" si="7"/>
        <v>17987907.304425117</v>
      </c>
      <c r="M30" s="3">
        <f t="shared" si="7"/>
        <v>19617019.636349142</v>
      </c>
      <c r="N30" s="3">
        <f t="shared" si="7"/>
        <v>30167214.603507169</v>
      </c>
      <c r="O30" s="3">
        <f t="shared" si="7"/>
        <v>30167214.603507169</v>
      </c>
      <c r="P30" s="3">
        <f t="shared" si="7"/>
        <v>30167214.603507169</v>
      </c>
      <c r="Q30" s="3">
        <f t="shared" si="7"/>
        <v>30167214.603507169</v>
      </c>
      <c r="R30" s="3">
        <f t="shared" si="7"/>
        <v>30167214.603507169</v>
      </c>
      <c r="S30" s="3">
        <f t="shared" si="7"/>
        <v>30167214.603507169</v>
      </c>
      <c r="T30" s="3">
        <f t="shared" si="7"/>
        <v>30167214.603507169</v>
      </c>
      <c r="U30" s="3">
        <f t="shared" si="7"/>
        <v>30167214.603507169</v>
      </c>
      <c r="V30" s="3">
        <f t="shared" si="7"/>
        <v>30167214.603507169</v>
      </c>
      <c r="W30" s="3">
        <f t="shared" si="7"/>
        <v>30167214.603507169</v>
      </c>
      <c r="X30" s="3">
        <f t="shared" si="7"/>
        <v>30167214.603507169</v>
      </c>
      <c r="Y30" s="3">
        <f t="shared" si="7"/>
        <v>30167214.603507169</v>
      </c>
      <c r="Z30" s="462">
        <f t="shared" si="7"/>
        <v>30167214.603507169</v>
      </c>
      <c r="AA30" s="3">
        <f t="shared" si="7"/>
        <v>30167214.603507169</v>
      </c>
      <c r="AB30" s="3">
        <f t="shared" si="7"/>
        <v>30167214.603507169</v>
      </c>
      <c r="AC30" s="3">
        <f t="shared" si="7"/>
        <v>30167214.603507169</v>
      </c>
      <c r="AD30" s="3">
        <f t="shared" si="7"/>
        <v>30167214.603507169</v>
      </c>
      <c r="AE30" s="3">
        <f t="shared" si="7"/>
        <v>30167214.603507169</v>
      </c>
      <c r="AF30" s="3">
        <f t="shared" si="7"/>
        <v>30167214.603507169</v>
      </c>
      <c r="AG30" s="3">
        <f t="shared" si="7"/>
        <v>30167214.603507169</v>
      </c>
      <c r="AH30" s="3">
        <f t="shared" si="7"/>
        <v>30167214.603507169</v>
      </c>
      <c r="AI30" s="3">
        <f t="shared" si="7"/>
        <v>30167214.603507169</v>
      </c>
      <c r="AJ30" s="3">
        <f t="shared" si="7"/>
        <v>30167214.603507169</v>
      </c>
      <c r="AK30" s="3">
        <f t="shared" si="7"/>
        <v>30167214.603507169</v>
      </c>
      <c r="AL30" s="3">
        <f t="shared" si="7"/>
        <v>30167214.603507169</v>
      </c>
      <c r="AM30" s="3">
        <f t="shared" si="7"/>
        <v>30167214.603507169</v>
      </c>
      <c r="AN30" s="3">
        <f t="shared" si="7"/>
        <v>30167214.603507169</v>
      </c>
      <c r="AO30" s="3">
        <f t="shared" si="7"/>
        <v>30167214.603507169</v>
      </c>
      <c r="AP30" s="3">
        <f t="shared" si="7"/>
        <v>30167214.603507169</v>
      </c>
      <c r="AQ30" s="3">
        <f t="shared" si="7"/>
        <v>30167214.603507169</v>
      </c>
      <c r="AR30" s="3">
        <f t="shared" si="7"/>
        <v>30167214.603507169</v>
      </c>
      <c r="AS30" s="3">
        <f t="shared" si="7"/>
        <v>30167214.603507169</v>
      </c>
      <c r="AT30" s="3">
        <f t="shared" si="7"/>
        <v>30167214.603507169</v>
      </c>
      <c r="AU30" s="3">
        <f t="shared" si="7"/>
        <v>30167214.603507169</v>
      </c>
      <c r="AV30" s="3">
        <f t="shared" si="7"/>
        <v>30167214.603507169</v>
      </c>
      <c r="AW30" s="3">
        <f t="shared" si="7"/>
        <v>30167214.603507169</v>
      </c>
      <c r="AX30" s="3">
        <f t="shared" si="7"/>
        <v>30167214.603507169</v>
      </c>
      <c r="AY30" s="3">
        <f t="shared" si="7"/>
        <v>30167214.603507169</v>
      </c>
    </row>
    <row r="31" spans="1:51" x14ac:dyDescent="0.25">
      <c r="A31" s="578"/>
      <c r="B31" s="11" t="str">
        <f t="shared" si="3"/>
        <v>Miscellaneous</v>
      </c>
      <c r="C31" s="3">
        <f t="shared" si="3"/>
        <v>0</v>
      </c>
      <c r="D31" s="3">
        <f t="shared" si="5"/>
        <v>0</v>
      </c>
      <c r="E31" s="3">
        <f t="shared" si="7"/>
        <v>0</v>
      </c>
      <c r="F31" s="348">
        <f t="shared" si="7"/>
        <v>0</v>
      </c>
      <c r="G31" s="3">
        <f t="shared" si="7"/>
        <v>0</v>
      </c>
      <c r="H31" s="3">
        <f t="shared" si="7"/>
        <v>0</v>
      </c>
      <c r="I31" s="3">
        <f t="shared" si="7"/>
        <v>0</v>
      </c>
      <c r="J31" s="3">
        <f t="shared" si="7"/>
        <v>26068.584681481363</v>
      </c>
      <c r="K31" s="3">
        <f t="shared" si="7"/>
        <v>26068.584681481363</v>
      </c>
      <c r="L31" s="3">
        <f t="shared" si="7"/>
        <v>98167.325152211677</v>
      </c>
      <c r="M31" s="3">
        <f t="shared" si="7"/>
        <v>98167.325152211677</v>
      </c>
      <c r="N31" s="3">
        <f t="shared" si="7"/>
        <v>98167.325152211677</v>
      </c>
      <c r="O31" s="3">
        <f t="shared" si="7"/>
        <v>98167.325152211677</v>
      </c>
      <c r="P31" s="3">
        <f t="shared" si="7"/>
        <v>98167.325152211677</v>
      </c>
      <c r="Q31" s="3">
        <f t="shared" si="7"/>
        <v>98167.325152211677</v>
      </c>
      <c r="R31" s="3">
        <f t="shared" si="7"/>
        <v>98167.325152211677</v>
      </c>
      <c r="S31" s="3">
        <f t="shared" si="7"/>
        <v>98167.325152211677</v>
      </c>
      <c r="T31" s="3">
        <f t="shared" si="7"/>
        <v>98167.325152211677</v>
      </c>
      <c r="U31" s="3">
        <f t="shared" si="7"/>
        <v>98167.325152211677</v>
      </c>
      <c r="V31" s="3">
        <f t="shared" si="7"/>
        <v>98167.325152211677</v>
      </c>
      <c r="W31" s="3">
        <f t="shared" si="7"/>
        <v>98167.325152211677</v>
      </c>
      <c r="X31" s="3">
        <f t="shared" si="7"/>
        <v>98167.325152211677</v>
      </c>
      <c r="Y31" s="3">
        <f t="shared" si="7"/>
        <v>98167.325152211677</v>
      </c>
      <c r="Z31" s="462">
        <f t="shared" si="7"/>
        <v>98167.325152211677</v>
      </c>
      <c r="AA31" s="3">
        <f t="shared" si="7"/>
        <v>98167.325152211677</v>
      </c>
      <c r="AB31" s="3">
        <f t="shared" si="7"/>
        <v>98167.325152211677</v>
      </c>
      <c r="AC31" s="3">
        <f t="shared" si="7"/>
        <v>98167.325152211677</v>
      </c>
      <c r="AD31" s="3">
        <f t="shared" si="7"/>
        <v>98167.325152211677</v>
      </c>
      <c r="AE31" s="3">
        <f t="shared" si="7"/>
        <v>98167.325152211677</v>
      </c>
      <c r="AF31" s="3">
        <f t="shared" si="7"/>
        <v>98167.325152211677</v>
      </c>
      <c r="AG31" s="3">
        <f t="shared" si="7"/>
        <v>98167.325152211677</v>
      </c>
      <c r="AH31" s="3">
        <f t="shared" si="7"/>
        <v>98167.325152211677</v>
      </c>
      <c r="AI31" s="3">
        <f t="shared" si="7"/>
        <v>98167.325152211677</v>
      </c>
      <c r="AJ31" s="3">
        <f t="shared" si="7"/>
        <v>98167.325152211677</v>
      </c>
      <c r="AK31" s="3">
        <f t="shared" si="7"/>
        <v>98167.325152211677</v>
      </c>
      <c r="AL31" s="3">
        <f t="shared" si="7"/>
        <v>98167.325152211677</v>
      </c>
      <c r="AM31" s="3">
        <f t="shared" si="7"/>
        <v>98167.325152211677</v>
      </c>
      <c r="AN31" s="3">
        <f t="shared" si="7"/>
        <v>98167.325152211677</v>
      </c>
      <c r="AO31" s="3">
        <f t="shared" si="7"/>
        <v>98167.325152211677</v>
      </c>
      <c r="AP31" s="3">
        <f t="shared" si="7"/>
        <v>98167.325152211677</v>
      </c>
      <c r="AQ31" s="3">
        <f t="shared" si="7"/>
        <v>98167.325152211677</v>
      </c>
      <c r="AR31" s="3">
        <f t="shared" si="7"/>
        <v>98167.325152211677</v>
      </c>
      <c r="AS31" s="3">
        <f t="shared" si="7"/>
        <v>98167.325152211677</v>
      </c>
      <c r="AT31" s="3">
        <f t="shared" si="7"/>
        <v>98167.325152211677</v>
      </c>
      <c r="AU31" s="3">
        <f t="shared" si="7"/>
        <v>98167.325152211677</v>
      </c>
      <c r="AV31" s="3">
        <f t="shared" si="7"/>
        <v>98167.325152211677</v>
      </c>
      <c r="AW31" s="3">
        <f t="shared" si="7"/>
        <v>98167.325152211677</v>
      </c>
      <c r="AX31" s="3">
        <f t="shared" si="7"/>
        <v>98167.325152211677</v>
      </c>
      <c r="AY31" s="3">
        <f t="shared" si="7"/>
        <v>98167.325152211677</v>
      </c>
    </row>
    <row r="32" spans="1:51" ht="15" customHeight="1" x14ac:dyDescent="0.25">
      <c r="A32" s="578"/>
      <c r="B32" s="11" t="str">
        <f t="shared" si="3"/>
        <v>Motors</v>
      </c>
      <c r="C32" s="3">
        <f t="shared" si="3"/>
        <v>0</v>
      </c>
      <c r="D32" s="3">
        <f t="shared" si="5"/>
        <v>0</v>
      </c>
      <c r="E32" s="3">
        <f t="shared" si="7"/>
        <v>0</v>
      </c>
      <c r="F32" s="348">
        <f t="shared" si="7"/>
        <v>0</v>
      </c>
      <c r="G32" s="3">
        <f t="shared" si="7"/>
        <v>0</v>
      </c>
      <c r="H32" s="3">
        <f t="shared" si="7"/>
        <v>0</v>
      </c>
      <c r="I32" s="3">
        <f t="shared" si="7"/>
        <v>112940.1882481684</v>
      </c>
      <c r="J32" s="3">
        <f t="shared" si="7"/>
        <v>112940.1882481684</v>
      </c>
      <c r="K32" s="3">
        <f t="shared" si="7"/>
        <v>114687.1882481684</v>
      </c>
      <c r="L32" s="3">
        <f t="shared" si="7"/>
        <v>114687.1882481684</v>
      </c>
      <c r="M32" s="3">
        <f t="shared" si="7"/>
        <v>114687.1882481684</v>
      </c>
      <c r="N32" s="3">
        <f t="shared" si="7"/>
        <v>116473.2682481684</v>
      </c>
      <c r="O32" s="3">
        <f t="shared" si="7"/>
        <v>116473.2682481684</v>
      </c>
      <c r="P32" s="3">
        <f t="shared" si="7"/>
        <v>116473.2682481684</v>
      </c>
      <c r="Q32" s="3">
        <f t="shared" si="7"/>
        <v>116473.2682481684</v>
      </c>
      <c r="R32" s="3">
        <f t="shared" si="7"/>
        <v>116473.2682481684</v>
      </c>
      <c r="S32" s="3">
        <f t="shared" si="7"/>
        <v>116473.2682481684</v>
      </c>
      <c r="T32" s="3">
        <f t="shared" si="7"/>
        <v>116473.2682481684</v>
      </c>
      <c r="U32" s="3">
        <f t="shared" si="7"/>
        <v>116473.2682481684</v>
      </c>
      <c r="V32" s="3">
        <f t="shared" si="7"/>
        <v>116473.2682481684</v>
      </c>
      <c r="W32" s="3">
        <f t="shared" si="7"/>
        <v>116473.2682481684</v>
      </c>
      <c r="X32" s="3">
        <f t="shared" si="7"/>
        <v>116473.2682481684</v>
      </c>
      <c r="Y32" s="3">
        <f t="shared" si="7"/>
        <v>116473.2682481684</v>
      </c>
      <c r="Z32" s="462">
        <f t="shared" si="7"/>
        <v>116473.2682481684</v>
      </c>
      <c r="AA32" s="3">
        <f t="shared" si="7"/>
        <v>116473.2682481684</v>
      </c>
      <c r="AB32" s="3">
        <f t="shared" si="7"/>
        <v>116473.2682481684</v>
      </c>
      <c r="AC32" s="3">
        <f t="shared" si="7"/>
        <v>116473.2682481684</v>
      </c>
      <c r="AD32" s="3">
        <f t="shared" si="7"/>
        <v>116473.2682481684</v>
      </c>
      <c r="AE32" s="3">
        <f t="shared" si="7"/>
        <v>116473.2682481684</v>
      </c>
      <c r="AF32" s="3">
        <f t="shared" si="7"/>
        <v>116473.2682481684</v>
      </c>
      <c r="AG32" s="3">
        <f t="shared" si="7"/>
        <v>116473.2682481684</v>
      </c>
      <c r="AH32" s="3">
        <f t="shared" si="7"/>
        <v>116473.2682481684</v>
      </c>
      <c r="AI32" s="3">
        <f t="shared" si="7"/>
        <v>116473.2682481684</v>
      </c>
      <c r="AJ32" s="3">
        <f t="shared" si="7"/>
        <v>116473.2682481684</v>
      </c>
      <c r="AK32" s="3">
        <f t="shared" si="7"/>
        <v>116473.2682481684</v>
      </c>
      <c r="AL32" s="3">
        <f t="shared" si="7"/>
        <v>116473.2682481684</v>
      </c>
      <c r="AM32" s="3">
        <f t="shared" si="7"/>
        <v>116473.2682481684</v>
      </c>
      <c r="AN32" s="3">
        <f t="shared" si="7"/>
        <v>116473.2682481684</v>
      </c>
      <c r="AO32" s="3">
        <f t="shared" si="7"/>
        <v>116473.2682481684</v>
      </c>
      <c r="AP32" s="3">
        <f t="shared" si="7"/>
        <v>116473.2682481684</v>
      </c>
      <c r="AQ32" s="3">
        <f t="shared" si="7"/>
        <v>116473.2682481684</v>
      </c>
      <c r="AR32" s="3">
        <f t="shared" si="7"/>
        <v>116473.2682481684</v>
      </c>
      <c r="AS32" s="3">
        <f t="shared" si="7"/>
        <v>116473.2682481684</v>
      </c>
      <c r="AT32" s="3">
        <f t="shared" si="7"/>
        <v>116473.2682481684</v>
      </c>
      <c r="AU32" s="3">
        <f t="shared" si="7"/>
        <v>116473.2682481684</v>
      </c>
      <c r="AV32" s="3">
        <f t="shared" si="7"/>
        <v>116473.2682481684</v>
      </c>
      <c r="AW32" s="3">
        <f t="shared" si="7"/>
        <v>116473.2682481684</v>
      </c>
      <c r="AX32" s="3">
        <f t="shared" si="7"/>
        <v>116473.2682481684</v>
      </c>
      <c r="AY32" s="3">
        <f t="shared" si="7"/>
        <v>116473.2682481684</v>
      </c>
    </row>
    <row r="33" spans="1:51" x14ac:dyDescent="0.25">
      <c r="A33" s="578"/>
      <c r="B33" s="11" t="str">
        <f t="shared" si="3"/>
        <v>Process</v>
      </c>
      <c r="C33" s="3">
        <f t="shared" si="3"/>
        <v>0</v>
      </c>
      <c r="D33" s="3">
        <f t="shared" si="5"/>
        <v>0</v>
      </c>
      <c r="E33" s="3">
        <f t="shared" ref="E33:AY35" si="8">IF(SUM($C$19:$N$19)=0,0,D33+E15)</f>
        <v>0</v>
      </c>
      <c r="F33" s="348">
        <f t="shared" si="8"/>
        <v>0</v>
      </c>
      <c r="G33" s="3">
        <f t="shared" si="8"/>
        <v>0</v>
      </c>
      <c r="H33" s="3">
        <f t="shared" si="8"/>
        <v>0</v>
      </c>
      <c r="I33" s="3">
        <f t="shared" si="8"/>
        <v>0</v>
      </c>
      <c r="J33" s="3">
        <f t="shared" si="8"/>
        <v>0</v>
      </c>
      <c r="K33" s="3">
        <f t="shared" si="8"/>
        <v>0</v>
      </c>
      <c r="L33" s="3">
        <f t="shared" si="8"/>
        <v>0</v>
      </c>
      <c r="M33" s="3">
        <f t="shared" si="8"/>
        <v>0</v>
      </c>
      <c r="N33" s="3">
        <f t="shared" si="8"/>
        <v>0</v>
      </c>
      <c r="O33" s="3">
        <f t="shared" si="8"/>
        <v>0</v>
      </c>
      <c r="P33" s="3">
        <f t="shared" si="8"/>
        <v>0</v>
      </c>
      <c r="Q33" s="3">
        <f t="shared" si="8"/>
        <v>0</v>
      </c>
      <c r="R33" s="3">
        <f t="shared" si="8"/>
        <v>0</v>
      </c>
      <c r="S33" s="3">
        <f t="shared" si="8"/>
        <v>0</v>
      </c>
      <c r="T33" s="3">
        <f t="shared" si="8"/>
        <v>0</v>
      </c>
      <c r="U33" s="3">
        <f t="shared" si="8"/>
        <v>0</v>
      </c>
      <c r="V33" s="3">
        <f t="shared" si="8"/>
        <v>0</v>
      </c>
      <c r="W33" s="3">
        <f t="shared" si="8"/>
        <v>0</v>
      </c>
      <c r="X33" s="3">
        <f t="shared" si="8"/>
        <v>0</v>
      </c>
      <c r="Y33" s="3">
        <f t="shared" si="8"/>
        <v>0</v>
      </c>
      <c r="Z33" s="462">
        <f t="shared" si="8"/>
        <v>0</v>
      </c>
      <c r="AA33" s="3">
        <f t="shared" si="8"/>
        <v>0</v>
      </c>
      <c r="AB33" s="3">
        <f t="shared" si="8"/>
        <v>0</v>
      </c>
      <c r="AC33" s="3">
        <f t="shared" si="8"/>
        <v>0</v>
      </c>
      <c r="AD33" s="3">
        <f t="shared" si="8"/>
        <v>0</v>
      </c>
      <c r="AE33" s="3">
        <f t="shared" si="8"/>
        <v>0</v>
      </c>
      <c r="AF33" s="3">
        <f t="shared" si="8"/>
        <v>0</v>
      </c>
      <c r="AG33" s="3">
        <f t="shared" si="8"/>
        <v>0</v>
      </c>
      <c r="AH33" s="3">
        <f t="shared" si="8"/>
        <v>0</v>
      </c>
      <c r="AI33" s="3">
        <f t="shared" si="8"/>
        <v>0</v>
      </c>
      <c r="AJ33" s="3">
        <f t="shared" si="8"/>
        <v>0</v>
      </c>
      <c r="AK33" s="3">
        <f t="shared" si="8"/>
        <v>0</v>
      </c>
      <c r="AL33" s="3">
        <f t="shared" si="8"/>
        <v>0</v>
      </c>
      <c r="AM33" s="3">
        <f t="shared" si="8"/>
        <v>0</v>
      </c>
      <c r="AN33" s="3">
        <f t="shared" si="8"/>
        <v>0</v>
      </c>
      <c r="AO33" s="3">
        <f t="shared" si="8"/>
        <v>0</v>
      </c>
      <c r="AP33" s="3">
        <f t="shared" si="8"/>
        <v>0</v>
      </c>
      <c r="AQ33" s="3">
        <f t="shared" si="8"/>
        <v>0</v>
      </c>
      <c r="AR33" s="3">
        <f t="shared" si="8"/>
        <v>0</v>
      </c>
      <c r="AS33" s="3">
        <f t="shared" si="8"/>
        <v>0</v>
      </c>
      <c r="AT33" s="3">
        <f t="shared" si="8"/>
        <v>0</v>
      </c>
      <c r="AU33" s="3">
        <f t="shared" si="8"/>
        <v>0</v>
      </c>
      <c r="AV33" s="3">
        <f t="shared" si="8"/>
        <v>0</v>
      </c>
      <c r="AW33" s="3">
        <f t="shared" si="8"/>
        <v>0</v>
      </c>
      <c r="AX33" s="3">
        <f t="shared" si="8"/>
        <v>0</v>
      </c>
      <c r="AY33" s="3">
        <f t="shared" si="8"/>
        <v>0</v>
      </c>
    </row>
    <row r="34" spans="1:51" x14ac:dyDescent="0.25">
      <c r="A34" s="578"/>
      <c r="B34" s="11" t="str">
        <f t="shared" si="3"/>
        <v>Refrigeration</v>
      </c>
      <c r="C34" s="3">
        <f t="shared" si="3"/>
        <v>0</v>
      </c>
      <c r="D34" s="3">
        <f t="shared" si="5"/>
        <v>4254.6514820163611</v>
      </c>
      <c r="E34" s="3">
        <f t="shared" si="8"/>
        <v>4254.6514820163611</v>
      </c>
      <c r="F34" s="348">
        <f t="shared" si="8"/>
        <v>4254.6514820163611</v>
      </c>
      <c r="G34" s="3">
        <f t="shared" si="8"/>
        <v>4254.6514820163611</v>
      </c>
      <c r="H34" s="3">
        <f t="shared" si="8"/>
        <v>4254.6514820163611</v>
      </c>
      <c r="I34" s="3">
        <f t="shared" si="8"/>
        <v>24956.581523098059</v>
      </c>
      <c r="J34" s="3">
        <f t="shared" si="8"/>
        <v>34501.83752309806</v>
      </c>
      <c r="K34" s="3">
        <f t="shared" si="8"/>
        <v>36714.417913935817</v>
      </c>
      <c r="L34" s="3">
        <f t="shared" si="8"/>
        <v>41487.045913935814</v>
      </c>
      <c r="M34" s="3">
        <f t="shared" si="8"/>
        <v>41487.045913935814</v>
      </c>
      <c r="N34" s="3">
        <f t="shared" si="8"/>
        <v>50976.935017336982</v>
      </c>
      <c r="O34" s="3">
        <f t="shared" si="8"/>
        <v>50976.935017336982</v>
      </c>
      <c r="P34" s="3">
        <f t="shared" si="8"/>
        <v>50976.935017336982</v>
      </c>
      <c r="Q34" s="3">
        <f t="shared" si="8"/>
        <v>50976.935017336982</v>
      </c>
      <c r="R34" s="3">
        <f t="shared" si="8"/>
        <v>50976.935017336982</v>
      </c>
      <c r="S34" s="3">
        <f t="shared" si="8"/>
        <v>50976.935017336982</v>
      </c>
      <c r="T34" s="3">
        <f t="shared" si="8"/>
        <v>50976.935017336982</v>
      </c>
      <c r="U34" s="3">
        <f t="shared" si="8"/>
        <v>50976.935017336982</v>
      </c>
      <c r="V34" s="3">
        <f t="shared" si="8"/>
        <v>50976.935017336982</v>
      </c>
      <c r="W34" s="3">
        <f t="shared" si="8"/>
        <v>50976.935017336982</v>
      </c>
      <c r="X34" s="3">
        <f t="shared" si="8"/>
        <v>50976.935017336982</v>
      </c>
      <c r="Y34" s="3">
        <f t="shared" si="8"/>
        <v>50976.935017336982</v>
      </c>
      <c r="Z34" s="462">
        <f t="shared" si="8"/>
        <v>50976.935017336982</v>
      </c>
      <c r="AA34" s="3">
        <f t="shared" si="8"/>
        <v>50976.935017336982</v>
      </c>
      <c r="AB34" s="3">
        <f t="shared" si="8"/>
        <v>50976.935017336982</v>
      </c>
      <c r="AC34" s="3">
        <f t="shared" si="8"/>
        <v>50976.935017336982</v>
      </c>
      <c r="AD34" s="3">
        <f t="shared" si="8"/>
        <v>50976.935017336982</v>
      </c>
      <c r="AE34" s="3">
        <f t="shared" si="8"/>
        <v>50976.935017336982</v>
      </c>
      <c r="AF34" s="3">
        <f t="shared" si="8"/>
        <v>50976.935017336982</v>
      </c>
      <c r="AG34" s="3">
        <f t="shared" si="8"/>
        <v>50976.935017336982</v>
      </c>
      <c r="AH34" s="3">
        <f t="shared" si="8"/>
        <v>50976.935017336982</v>
      </c>
      <c r="AI34" s="3">
        <f t="shared" si="8"/>
        <v>50976.935017336982</v>
      </c>
      <c r="AJ34" s="3">
        <f t="shared" si="8"/>
        <v>50976.935017336982</v>
      </c>
      <c r="AK34" s="3">
        <f t="shared" si="8"/>
        <v>50976.935017336982</v>
      </c>
      <c r="AL34" s="3">
        <f t="shared" si="8"/>
        <v>50976.935017336982</v>
      </c>
      <c r="AM34" s="3">
        <f t="shared" si="8"/>
        <v>50976.935017336982</v>
      </c>
      <c r="AN34" s="3">
        <f t="shared" si="8"/>
        <v>50976.935017336982</v>
      </c>
      <c r="AO34" s="3">
        <f t="shared" si="8"/>
        <v>50976.935017336982</v>
      </c>
      <c r="AP34" s="3">
        <f t="shared" si="8"/>
        <v>50976.935017336982</v>
      </c>
      <c r="AQ34" s="3">
        <f t="shared" si="8"/>
        <v>50976.935017336982</v>
      </c>
      <c r="AR34" s="3">
        <f t="shared" si="8"/>
        <v>50976.935017336982</v>
      </c>
      <c r="AS34" s="3">
        <f t="shared" si="8"/>
        <v>50976.935017336982</v>
      </c>
      <c r="AT34" s="3">
        <f t="shared" si="8"/>
        <v>50976.935017336982</v>
      </c>
      <c r="AU34" s="3">
        <f t="shared" si="8"/>
        <v>50976.935017336982</v>
      </c>
      <c r="AV34" s="3">
        <f t="shared" si="8"/>
        <v>50976.935017336982</v>
      </c>
      <c r="AW34" s="3">
        <f t="shared" si="8"/>
        <v>50976.935017336982</v>
      </c>
      <c r="AX34" s="3">
        <f t="shared" si="8"/>
        <v>50976.935017336982</v>
      </c>
      <c r="AY34" s="3">
        <f t="shared" si="8"/>
        <v>50976.935017336982</v>
      </c>
    </row>
    <row r="35" spans="1:51" x14ac:dyDescent="0.25">
      <c r="A35" s="578"/>
      <c r="B35" s="11" t="str">
        <f t="shared" si="3"/>
        <v>Water Heating</v>
      </c>
      <c r="C35" s="3">
        <f t="shared" si="3"/>
        <v>0</v>
      </c>
      <c r="D35" s="3">
        <f t="shared" si="5"/>
        <v>0</v>
      </c>
      <c r="E35" s="3">
        <f t="shared" si="8"/>
        <v>0</v>
      </c>
      <c r="F35" s="348">
        <f t="shared" si="8"/>
        <v>0</v>
      </c>
      <c r="G35" s="3">
        <f t="shared" si="8"/>
        <v>0</v>
      </c>
      <c r="H35" s="3">
        <f t="shared" si="8"/>
        <v>0</v>
      </c>
      <c r="I35" s="3">
        <f t="shared" si="8"/>
        <v>0</v>
      </c>
      <c r="J35" s="3">
        <f t="shared" si="8"/>
        <v>0</v>
      </c>
      <c r="K35" s="3">
        <f t="shared" si="8"/>
        <v>0</v>
      </c>
      <c r="L35" s="3">
        <f t="shared" si="8"/>
        <v>0</v>
      </c>
      <c r="M35" s="3">
        <f t="shared" si="8"/>
        <v>0</v>
      </c>
      <c r="N35" s="3">
        <f t="shared" si="8"/>
        <v>0</v>
      </c>
      <c r="O35" s="3">
        <f t="shared" si="8"/>
        <v>0</v>
      </c>
      <c r="P35" s="3">
        <f t="shared" si="8"/>
        <v>0</v>
      </c>
      <c r="Q35" s="3">
        <f t="shared" si="8"/>
        <v>0</v>
      </c>
      <c r="R35" s="3">
        <f t="shared" si="8"/>
        <v>0</v>
      </c>
      <c r="S35" s="3">
        <f t="shared" si="8"/>
        <v>0</v>
      </c>
      <c r="T35" s="3">
        <f t="shared" si="8"/>
        <v>0</v>
      </c>
      <c r="U35" s="3">
        <f t="shared" si="8"/>
        <v>0</v>
      </c>
      <c r="V35" s="3">
        <f t="shared" si="8"/>
        <v>0</v>
      </c>
      <c r="W35" s="3">
        <f t="shared" si="8"/>
        <v>0</v>
      </c>
      <c r="X35" s="3">
        <f t="shared" si="8"/>
        <v>0</v>
      </c>
      <c r="Y35" s="3">
        <f t="shared" si="8"/>
        <v>0</v>
      </c>
      <c r="Z35" s="462">
        <f t="shared" si="8"/>
        <v>0</v>
      </c>
      <c r="AA35" s="3">
        <f t="shared" si="8"/>
        <v>0</v>
      </c>
      <c r="AB35" s="3">
        <f t="shared" si="8"/>
        <v>0</v>
      </c>
      <c r="AC35" s="3">
        <f t="shared" si="8"/>
        <v>0</v>
      </c>
      <c r="AD35" s="3">
        <f t="shared" si="8"/>
        <v>0</v>
      </c>
      <c r="AE35" s="3">
        <f t="shared" si="8"/>
        <v>0</v>
      </c>
      <c r="AF35" s="3">
        <f t="shared" si="8"/>
        <v>0</v>
      </c>
      <c r="AG35" s="3">
        <f t="shared" si="8"/>
        <v>0</v>
      </c>
      <c r="AH35" s="3">
        <f t="shared" si="8"/>
        <v>0</v>
      </c>
      <c r="AI35" s="3">
        <f t="shared" si="8"/>
        <v>0</v>
      </c>
      <c r="AJ35" s="3">
        <f t="shared" si="8"/>
        <v>0</v>
      </c>
      <c r="AK35" s="3">
        <f t="shared" si="8"/>
        <v>0</v>
      </c>
      <c r="AL35" s="3">
        <f t="shared" si="8"/>
        <v>0</v>
      </c>
      <c r="AM35" s="3">
        <f t="shared" si="8"/>
        <v>0</v>
      </c>
      <c r="AN35" s="3">
        <f t="shared" si="8"/>
        <v>0</v>
      </c>
      <c r="AO35" s="3">
        <f t="shared" si="8"/>
        <v>0</v>
      </c>
      <c r="AP35" s="3">
        <f t="shared" si="8"/>
        <v>0</v>
      </c>
      <c r="AQ35" s="3">
        <f t="shared" si="8"/>
        <v>0</v>
      </c>
      <c r="AR35" s="3">
        <f t="shared" si="8"/>
        <v>0</v>
      </c>
      <c r="AS35" s="3">
        <f t="shared" si="8"/>
        <v>0</v>
      </c>
      <c r="AT35" s="3">
        <f t="shared" si="8"/>
        <v>0</v>
      </c>
      <c r="AU35" s="3">
        <f t="shared" si="8"/>
        <v>0</v>
      </c>
      <c r="AV35" s="3">
        <f t="shared" si="8"/>
        <v>0</v>
      </c>
      <c r="AW35" s="3">
        <f t="shared" si="8"/>
        <v>0</v>
      </c>
      <c r="AX35" s="3">
        <f t="shared" si="8"/>
        <v>0</v>
      </c>
      <c r="AY35" s="3">
        <f t="shared" si="8"/>
        <v>0</v>
      </c>
    </row>
    <row r="36" spans="1:51" ht="15" customHeight="1" x14ac:dyDescent="0.25">
      <c r="A36" s="578"/>
      <c r="B36" s="11" t="str">
        <f t="shared" si="3"/>
        <v xml:space="preserve"> </v>
      </c>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c r="AL36" s="3"/>
      <c r="AM36" s="3"/>
      <c r="AN36" s="3"/>
      <c r="AO36" s="3"/>
      <c r="AP36" s="3"/>
      <c r="AQ36" s="3"/>
      <c r="AR36" s="3"/>
      <c r="AS36" s="3"/>
      <c r="AT36" s="3"/>
      <c r="AU36" s="3"/>
      <c r="AV36" s="3"/>
      <c r="AW36" s="3"/>
      <c r="AX36" s="3"/>
      <c r="AY36" s="3"/>
    </row>
    <row r="37" spans="1:51" ht="15" customHeight="1" thickBot="1" x14ac:dyDescent="0.3">
      <c r="A37" s="579"/>
      <c r="B37" s="188" t="str">
        <f t="shared" si="3"/>
        <v>Monthly kWh</v>
      </c>
      <c r="C37" s="236">
        <f>SUM(C23:C36)</f>
        <v>0</v>
      </c>
      <c r="D37" s="236">
        <f t="shared" ref="D37" si="9">SUM(D23:D36)</f>
        <v>1169014.1346084198</v>
      </c>
      <c r="E37" s="236">
        <f t="shared" ref="E37" si="10">SUM(E23:E36)</f>
        <v>2994365.2845456786</v>
      </c>
      <c r="F37" s="236">
        <f t="shared" ref="F37" si="11">SUM(F23:F36)</f>
        <v>6198004.8415187048</v>
      </c>
      <c r="G37" s="236">
        <f t="shared" ref="G37" si="12">SUM(G23:G36)</f>
        <v>7884444.857194663</v>
      </c>
      <c r="H37" s="236">
        <f t="shared" ref="H37" si="13">SUM(H23:H36)</f>
        <v>10142605.28473784</v>
      </c>
      <c r="I37" s="236">
        <f t="shared" ref="I37" si="14">SUM(I23:I36)</f>
        <v>12649311.926754063</v>
      </c>
      <c r="J37" s="236">
        <f t="shared" ref="J37" si="15">SUM(J23:J36)</f>
        <v>15036112.590851812</v>
      </c>
      <c r="K37" s="236">
        <f t="shared" ref="K37" si="16">SUM(K23:K36)</f>
        <v>16991254.655334882</v>
      </c>
      <c r="L37" s="236">
        <f t="shared" ref="L37" si="17">SUM(L23:L36)</f>
        <v>18857297.816810358</v>
      </c>
      <c r="M37" s="236">
        <f t="shared" ref="M37" si="18">SUM(M23:M36)</f>
        <v>20544590.051441338</v>
      </c>
      <c r="N37" s="236">
        <f t="shared" ref="N37" si="19">SUM(N23:N36)</f>
        <v>32458515.45667997</v>
      </c>
      <c r="O37" s="236">
        <f t="shared" ref="O37" si="20">SUM(O23:O36)</f>
        <v>32458515.45667997</v>
      </c>
      <c r="P37" s="236">
        <f t="shared" ref="P37" si="21">SUM(P23:P36)</f>
        <v>32458515.45667997</v>
      </c>
      <c r="Q37" s="236">
        <f t="shared" ref="Q37" si="22">SUM(Q23:Q36)</f>
        <v>32458515.45667997</v>
      </c>
      <c r="R37" s="236">
        <f t="shared" ref="R37" si="23">SUM(R23:R36)</f>
        <v>32458515.45667997</v>
      </c>
      <c r="S37" s="236">
        <f t="shared" ref="S37" si="24">SUM(S23:S36)</f>
        <v>32458515.45667997</v>
      </c>
      <c r="T37" s="236">
        <f t="shared" ref="T37" si="25">SUM(T23:T36)</f>
        <v>32458515.45667997</v>
      </c>
      <c r="U37" s="236">
        <f t="shared" ref="U37" si="26">SUM(U23:U36)</f>
        <v>32458515.45667997</v>
      </c>
      <c r="V37" s="236">
        <f t="shared" ref="V37" si="27">SUM(V23:V36)</f>
        <v>32458515.45667997</v>
      </c>
      <c r="W37" s="236">
        <f t="shared" ref="W37" si="28">SUM(W23:W36)</f>
        <v>32458515.45667997</v>
      </c>
      <c r="X37" s="236">
        <f t="shared" ref="X37" si="29">SUM(X23:X36)</f>
        <v>32458515.45667997</v>
      </c>
      <c r="Y37" s="236">
        <f t="shared" ref="Y37" si="30">SUM(Y23:Y36)</f>
        <v>32458515.45667997</v>
      </c>
      <c r="Z37" s="236">
        <f t="shared" ref="Z37" si="31">SUM(Z23:Z36)</f>
        <v>32458515.45667997</v>
      </c>
      <c r="AA37" s="236">
        <f t="shared" ref="AA37" si="32">SUM(AA23:AA36)</f>
        <v>32458515.45667997</v>
      </c>
      <c r="AB37" s="236">
        <f t="shared" ref="AB37" si="33">SUM(AB23:AB36)</f>
        <v>32458515.45667997</v>
      </c>
      <c r="AC37" s="236">
        <f t="shared" ref="AC37" si="34">SUM(AC23:AC36)</f>
        <v>32458515.45667997</v>
      </c>
      <c r="AD37" s="236">
        <f t="shared" ref="AD37" si="35">SUM(AD23:AD36)</f>
        <v>32458515.45667997</v>
      </c>
      <c r="AE37" s="236">
        <f t="shared" ref="AE37" si="36">SUM(AE23:AE36)</f>
        <v>32458515.45667997</v>
      </c>
      <c r="AF37" s="236">
        <f t="shared" ref="AF37" si="37">SUM(AF23:AF36)</f>
        <v>32458515.45667997</v>
      </c>
      <c r="AG37" s="236">
        <f t="shared" ref="AG37" si="38">SUM(AG23:AG36)</f>
        <v>32458515.45667997</v>
      </c>
      <c r="AH37" s="236">
        <f t="shared" ref="AH37" si="39">SUM(AH23:AH36)</f>
        <v>32458515.45667997</v>
      </c>
      <c r="AI37" s="236">
        <f t="shared" ref="AI37" si="40">SUM(AI23:AI36)</f>
        <v>32458515.45667997</v>
      </c>
      <c r="AJ37" s="236">
        <f t="shared" ref="AJ37" si="41">SUM(AJ23:AJ36)</f>
        <v>32458515.45667997</v>
      </c>
      <c r="AK37" s="236">
        <f t="shared" ref="AK37" si="42">SUM(AK23:AK36)</f>
        <v>32458515.45667997</v>
      </c>
      <c r="AL37" s="236">
        <f t="shared" ref="AL37" si="43">SUM(AL23:AL36)</f>
        <v>32458515.45667997</v>
      </c>
      <c r="AM37" s="236">
        <f t="shared" ref="AM37" si="44">SUM(AM23:AM36)</f>
        <v>32458515.45667997</v>
      </c>
      <c r="AN37" s="236">
        <f t="shared" ref="AN37" si="45">SUM(AN23:AN36)</f>
        <v>32458515.45667997</v>
      </c>
      <c r="AO37" s="236">
        <f t="shared" ref="AO37" si="46">SUM(AO23:AO36)</f>
        <v>32458515.45667997</v>
      </c>
      <c r="AP37" s="236">
        <f t="shared" ref="AP37" si="47">SUM(AP23:AP36)</f>
        <v>32458515.45667997</v>
      </c>
      <c r="AQ37" s="236">
        <f t="shared" ref="AQ37" si="48">SUM(AQ23:AQ36)</f>
        <v>32458515.45667997</v>
      </c>
      <c r="AR37" s="236">
        <f t="shared" ref="AR37" si="49">SUM(AR23:AR36)</f>
        <v>32458515.45667997</v>
      </c>
      <c r="AS37" s="236">
        <f t="shared" ref="AS37" si="50">SUM(AS23:AS36)</f>
        <v>32458515.45667997</v>
      </c>
      <c r="AT37" s="236">
        <f t="shared" ref="AT37" si="51">SUM(AT23:AT36)</f>
        <v>32458515.45667997</v>
      </c>
      <c r="AU37" s="236">
        <f t="shared" ref="AU37" si="52">SUM(AU23:AU36)</f>
        <v>32458515.45667997</v>
      </c>
      <c r="AV37" s="236">
        <f t="shared" ref="AV37" si="53">SUM(AV23:AV36)</f>
        <v>32458515.45667997</v>
      </c>
      <c r="AW37" s="236">
        <f t="shared" ref="AW37" si="54">SUM(AW23:AW36)</f>
        <v>32458515.45667997</v>
      </c>
      <c r="AX37" s="236">
        <f t="shared" ref="AX37" si="55">SUM(AX23:AX36)</f>
        <v>32458515.45667997</v>
      </c>
      <c r="AY37" s="236">
        <f t="shared" ref="AY37" si="56">SUM(AY23:AY36)</f>
        <v>32458515.45667997</v>
      </c>
    </row>
    <row r="38" spans="1:51" x14ac:dyDescent="0.25">
      <c r="A38" s="8"/>
      <c r="B38" s="251"/>
      <c r="C38" s="9"/>
      <c r="D38" s="251"/>
      <c r="E38" s="9"/>
      <c r="F38" s="251"/>
      <c r="G38" s="251"/>
      <c r="H38" s="9"/>
      <c r="I38" s="251"/>
      <c r="J38" s="251"/>
      <c r="K38" s="9"/>
      <c r="L38" s="251"/>
      <c r="M38" s="251"/>
      <c r="N38" s="310" t="s">
        <v>197</v>
      </c>
      <c r="O38" s="309">
        <f>SUM(C5:N18)</f>
        <v>32458515.45667997</v>
      </c>
      <c r="P38" s="251"/>
      <c r="Q38" s="9"/>
      <c r="R38" s="251"/>
      <c r="S38" s="251"/>
      <c r="T38" s="9"/>
      <c r="U38" s="251"/>
      <c r="V38" s="251"/>
      <c r="W38" s="9"/>
      <c r="X38" s="251"/>
      <c r="Y38" s="251"/>
      <c r="Z38" s="9"/>
      <c r="AA38" s="251"/>
      <c r="AB38" s="251"/>
      <c r="AC38" s="9"/>
      <c r="AD38" s="251"/>
      <c r="AE38" s="251"/>
      <c r="AF38" s="9"/>
      <c r="AG38" s="251"/>
      <c r="AH38" s="251"/>
      <c r="AI38" s="9"/>
      <c r="AJ38" s="251"/>
      <c r="AK38" s="251"/>
      <c r="AL38" s="9"/>
      <c r="AM38" s="251"/>
      <c r="AN38" s="251"/>
      <c r="AO38" s="9"/>
      <c r="AP38" s="251"/>
      <c r="AQ38" s="251"/>
      <c r="AR38" s="9"/>
      <c r="AS38" s="251"/>
      <c r="AT38" s="251"/>
      <c r="AU38" s="9"/>
      <c r="AV38" s="251"/>
      <c r="AW38" s="251"/>
      <c r="AX38" s="9"/>
      <c r="AY38" s="251"/>
    </row>
    <row r="39" spans="1:51" ht="15.75" thickBot="1" x14ac:dyDescent="0.3">
      <c r="C39" s="252"/>
      <c r="D39" s="130"/>
      <c r="E39" s="252"/>
      <c r="F39" s="130"/>
      <c r="G39" s="130"/>
      <c r="H39" s="252"/>
      <c r="I39" s="130"/>
      <c r="J39" s="130"/>
      <c r="K39" s="252"/>
      <c r="L39" s="130"/>
      <c r="M39" s="130"/>
      <c r="N39" s="252"/>
      <c r="O39" s="130"/>
      <c r="P39" s="130"/>
      <c r="Q39" s="346" t="s">
        <v>217</v>
      </c>
      <c r="R39" s="130"/>
      <c r="S39" s="130"/>
      <c r="T39" s="252"/>
      <c r="U39" s="130"/>
      <c r="V39" s="130"/>
      <c r="W39" s="252"/>
      <c r="X39" s="130"/>
      <c r="Y39" s="130"/>
      <c r="Z39" s="252"/>
      <c r="AA39" s="130"/>
      <c r="AB39" s="130"/>
      <c r="AC39" s="252"/>
      <c r="AD39" s="130"/>
      <c r="AE39" s="130"/>
      <c r="AF39" s="252"/>
      <c r="AG39" s="463" t="s">
        <v>287</v>
      </c>
      <c r="AH39" s="130"/>
      <c r="AI39" s="252"/>
      <c r="AJ39" s="130"/>
      <c r="AK39" s="130"/>
      <c r="AL39" s="252"/>
      <c r="AM39" s="130"/>
      <c r="AN39" s="130"/>
      <c r="AO39" s="252"/>
      <c r="AP39" s="130"/>
      <c r="AQ39" s="130"/>
      <c r="AR39" s="252"/>
      <c r="AS39" s="130"/>
      <c r="AT39" s="130"/>
      <c r="AU39" s="252"/>
      <c r="AV39" s="130"/>
      <c r="AW39" s="130"/>
      <c r="AX39" s="252"/>
      <c r="AY39" s="130"/>
    </row>
    <row r="40" spans="1:51" ht="16.5" thickBot="1" x14ac:dyDescent="0.3">
      <c r="A40" s="580" t="s">
        <v>16</v>
      </c>
      <c r="B40" s="17" t="s">
        <v>10</v>
      </c>
      <c r="C40" s="146">
        <f>C$4</f>
        <v>44197</v>
      </c>
      <c r="D40" s="146">
        <f t="shared" ref="D40:AY40" si="57">D$4</f>
        <v>44228</v>
      </c>
      <c r="E40" s="146">
        <f t="shared" si="57"/>
        <v>44256</v>
      </c>
      <c r="F40" s="146">
        <f t="shared" si="57"/>
        <v>44287</v>
      </c>
      <c r="G40" s="146">
        <f t="shared" si="57"/>
        <v>44317</v>
      </c>
      <c r="H40" s="146">
        <f t="shared" si="57"/>
        <v>44348</v>
      </c>
      <c r="I40" s="146">
        <f t="shared" si="57"/>
        <v>44378</v>
      </c>
      <c r="J40" s="146">
        <f t="shared" si="57"/>
        <v>44409</v>
      </c>
      <c r="K40" s="146">
        <f t="shared" si="57"/>
        <v>44440</v>
      </c>
      <c r="L40" s="146">
        <f t="shared" si="57"/>
        <v>44470</v>
      </c>
      <c r="M40" s="146">
        <f t="shared" si="57"/>
        <v>44501</v>
      </c>
      <c r="N40" s="146">
        <f t="shared" si="57"/>
        <v>44531</v>
      </c>
      <c r="O40" s="146">
        <f t="shared" si="57"/>
        <v>44562</v>
      </c>
      <c r="P40" s="146">
        <f t="shared" si="57"/>
        <v>44593</v>
      </c>
      <c r="Q40" s="146">
        <f t="shared" si="57"/>
        <v>44621</v>
      </c>
      <c r="R40" s="146">
        <f t="shared" si="57"/>
        <v>44652</v>
      </c>
      <c r="S40" s="146">
        <f t="shared" si="57"/>
        <v>44682</v>
      </c>
      <c r="T40" s="146">
        <f t="shared" si="57"/>
        <v>44713</v>
      </c>
      <c r="U40" s="146">
        <f t="shared" si="57"/>
        <v>44743</v>
      </c>
      <c r="V40" s="146">
        <f t="shared" si="57"/>
        <v>44774</v>
      </c>
      <c r="W40" s="146">
        <f t="shared" si="57"/>
        <v>44805</v>
      </c>
      <c r="X40" s="146">
        <f t="shared" si="57"/>
        <v>44835</v>
      </c>
      <c r="Y40" s="146">
        <f t="shared" si="57"/>
        <v>44866</v>
      </c>
      <c r="Z40" s="146">
        <f t="shared" si="57"/>
        <v>44896</v>
      </c>
      <c r="AA40" s="146">
        <f t="shared" si="57"/>
        <v>44927</v>
      </c>
      <c r="AB40" s="146">
        <f t="shared" si="57"/>
        <v>44958</v>
      </c>
      <c r="AC40" s="146">
        <f t="shared" si="57"/>
        <v>44986</v>
      </c>
      <c r="AD40" s="146">
        <f t="shared" si="57"/>
        <v>45017</v>
      </c>
      <c r="AE40" s="146">
        <f t="shared" si="57"/>
        <v>45047</v>
      </c>
      <c r="AF40" s="146">
        <f t="shared" si="57"/>
        <v>45078</v>
      </c>
      <c r="AG40" s="146">
        <f t="shared" si="57"/>
        <v>45108</v>
      </c>
      <c r="AH40" s="146">
        <f t="shared" si="57"/>
        <v>45139</v>
      </c>
      <c r="AI40" s="146">
        <f t="shared" si="57"/>
        <v>45170</v>
      </c>
      <c r="AJ40" s="146">
        <f t="shared" si="57"/>
        <v>45200</v>
      </c>
      <c r="AK40" s="146">
        <f t="shared" si="57"/>
        <v>45231</v>
      </c>
      <c r="AL40" s="146">
        <f t="shared" si="57"/>
        <v>45261</v>
      </c>
      <c r="AM40" s="146">
        <f t="shared" si="57"/>
        <v>45292</v>
      </c>
      <c r="AN40" s="146">
        <f t="shared" si="57"/>
        <v>45323</v>
      </c>
      <c r="AO40" s="146">
        <f t="shared" si="57"/>
        <v>45352</v>
      </c>
      <c r="AP40" s="146">
        <f t="shared" si="57"/>
        <v>45383</v>
      </c>
      <c r="AQ40" s="146">
        <f t="shared" si="57"/>
        <v>45413</v>
      </c>
      <c r="AR40" s="146">
        <f t="shared" si="57"/>
        <v>45444</v>
      </c>
      <c r="AS40" s="146">
        <f t="shared" si="57"/>
        <v>45474</v>
      </c>
      <c r="AT40" s="146">
        <f t="shared" si="57"/>
        <v>45505</v>
      </c>
      <c r="AU40" s="146">
        <f t="shared" si="57"/>
        <v>45536</v>
      </c>
      <c r="AV40" s="146">
        <f t="shared" si="57"/>
        <v>45566</v>
      </c>
      <c r="AW40" s="146">
        <f t="shared" si="57"/>
        <v>45597</v>
      </c>
      <c r="AX40" s="146">
        <f t="shared" si="57"/>
        <v>45627</v>
      </c>
      <c r="AY40" s="146">
        <f t="shared" si="57"/>
        <v>45658</v>
      </c>
    </row>
    <row r="41" spans="1:51" ht="15" customHeight="1" x14ac:dyDescent="0.25">
      <c r="A41" s="581"/>
      <c r="B41" s="11" t="str">
        <f t="shared" ref="B41:B55" si="58">B23</f>
        <v>Air Comp</v>
      </c>
      <c r="C41" s="3">
        <v>0</v>
      </c>
      <c r="D41" s="3">
        <v>0</v>
      </c>
      <c r="E41" s="3">
        <v>0</v>
      </c>
      <c r="F41" s="3">
        <v>0</v>
      </c>
      <c r="G41" s="3">
        <f>F41</f>
        <v>0</v>
      </c>
      <c r="H41" s="3">
        <f t="shared" ref="H41:AY41" si="59">G41</f>
        <v>0</v>
      </c>
      <c r="I41" s="3">
        <f t="shared" si="59"/>
        <v>0</v>
      </c>
      <c r="J41" s="3">
        <f t="shared" si="59"/>
        <v>0</v>
      </c>
      <c r="K41" s="3">
        <f t="shared" si="59"/>
        <v>0</v>
      </c>
      <c r="L41" s="3">
        <f t="shared" si="59"/>
        <v>0</v>
      </c>
      <c r="M41" s="3">
        <f t="shared" si="59"/>
        <v>0</v>
      </c>
      <c r="N41" s="3">
        <f t="shared" si="59"/>
        <v>0</v>
      </c>
      <c r="O41" s="3">
        <f t="shared" si="59"/>
        <v>0</v>
      </c>
      <c r="P41" s="3">
        <f t="shared" si="59"/>
        <v>0</v>
      </c>
      <c r="Q41" s="347">
        <v>415991</v>
      </c>
      <c r="R41" s="3">
        <f t="shared" si="59"/>
        <v>415991</v>
      </c>
      <c r="S41" s="3">
        <f t="shared" si="59"/>
        <v>415991</v>
      </c>
      <c r="T41" s="3">
        <f t="shared" si="59"/>
        <v>415991</v>
      </c>
      <c r="U41" s="3">
        <f t="shared" si="59"/>
        <v>415991</v>
      </c>
      <c r="V41" s="3">
        <f t="shared" si="59"/>
        <v>415991</v>
      </c>
      <c r="W41" s="3">
        <f t="shared" si="59"/>
        <v>415991</v>
      </c>
      <c r="X41" s="3">
        <f t="shared" si="59"/>
        <v>415991</v>
      </c>
      <c r="Y41" s="3">
        <f t="shared" si="59"/>
        <v>415991</v>
      </c>
      <c r="Z41" s="3">
        <f t="shared" si="59"/>
        <v>415991</v>
      </c>
      <c r="AA41" s="3">
        <f t="shared" si="59"/>
        <v>415991</v>
      </c>
      <c r="AB41" s="3">
        <f t="shared" si="59"/>
        <v>415991</v>
      </c>
      <c r="AC41" s="3">
        <f t="shared" si="59"/>
        <v>415991</v>
      </c>
      <c r="AD41" s="3">
        <f t="shared" si="59"/>
        <v>415991</v>
      </c>
      <c r="AE41" s="3">
        <f t="shared" si="59"/>
        <v>415991</v>
      </c>
      <c r="AF41" s="3">
        <f t="shared" si="59"/>
        <v>415991</v>
      </c>
      <c r="AG41" s="462">
        <v>0</v>
      </c>
      <c r="AH41" s="3">
        <f t="shared" si="59"/>
        <v>0</v>
      </c>
      <c r="AI41" s="3">
        <f t="shared" si="59"/>
        <v>0</v>
      </c>
      <c r="AJ41" s="3">
        <f t="shared" si="59"/>
        <v>0</v>
      </c>
      <c r="AK41" s="3">
        <f t="shared" si="59"/>
        <v>0</v>
      </c>
      <c r="AL41" s="3">
        <f t="shared" si="59"/>
        <v>0</v>
      </c>
      <c r="AM41" s="3">
        <f t="shared" si="59"/>
        <v>0</v>
      </c>
      <c r="AN41" s="3">
        <f t="shared" si="59"/>
        <v>0</v>
      </c>
      <c r="AO41" s="3">
        <f t="shared" si="59"/>
        <v>0</v>
      </c>
      <c r="AP41" s="3">
        <f t="shared" si="59"/>
        <v>0</v>
      </c>
      <c r="AQ41" s="3">
        <f t="shared" si="59"/>
        <v>0</v>
      </c>
      <c r="AR41" s="3">
        <f t="shared" si="59"/>
        <v>0</v>
      </c>
      <c r="AS41" s="3">
        <f t="shared" si="59"/>
        <v>0</v>
      </c>
      <c r="AT41" s="3">
        <f t="shared" si="59"/>
        <v>0</v>
      </c>
      <c r="AU41" s="3">
        <f t="shared" si="59"/>
        <v>0</v>
      </c>
      <c r="AV41" s="3">
        <f t="shared" si="59"/>
        <v>0</v>
      </c>
      <c r="AW41" s="3">
        <f t="shared" si="59"/>
        <v>0</v>
      </c>
      <c r="AX41" s="3">
        <f t="shared" si="59"/>
        <v>0</v>
      </c>
      <c r="AY41" s="3">
        <f t="shared" si="59"/>
        <v>0</v>
      </c>
    </row>
    <row r="42" spans="1:51" x14ac:dyDescent="0.25">
      <c r="A42" s="581"/>
      <c r="B42" s="12" t="str">
        <f t="shared" si="58"/>
        <v>Building Shell</v>
      </c>
      <c r="C42" s="3">
        <v>0</v>
      </c>
      <c r="D42" s="3">
        <v>0</v>
      </c>
      <c r="E42" s="3">
        <v>0</v>
      </c>
      <c r="F42" s="3">
        <v>0</v>
      </c>
      <c r="G42" s="3">
        <f t="shared" ref="G42:AY42" si="60">F42</f>
        <v>0</v>
      </c>
      <c r="H42" s="3">
        <f t="shared" si="60"/>
        <v>0</v>
      </c>
      <c r="I42" s="3">
        <f t="shared" si="60"/>
        <v>0</v>
      </c>
      <c r="J42" s="3">
        <f t="shared" si="60"/>
        <v>0</v>
      </c>
      <c r="K42" s="3">
        <f t="shared" si="60"/>
        <v>0</v>
      </c>
      <c r="L42" s="3">
        <f t="shared" si="60"/>
        <v>0</v>
      </c>
      <c r="M42" s="3">
        <f t="shared" si="60"/>
        <v>0</v>
      </c>
      <c r="N42" s="3">
        <f t="shared" si="60"/>
        <v>0</v>
      </c>
      <c r="O42" s="3">
        <f t="shared" si="60"/>
        <v>0</v>
      </c>
      <c r="P42" s="3">
        <f t="shared" si="60"/>
        <v>0</v>
      </c>
      <c r="Q42" s="347">
        <v>0</v>
      </c>
      <c r="R42" s="3">
        <f t="shared" si="60"/>
        <v>0</v>
      </c>
      <c r="S42" s="3">
        <f t="shared" si="60"/>
        <v>0</v>
      </c>
      <c r="T42" s="3">
        <f t="shared" si="60"/>
        <v>0</v>
      </c>
      <c r="U42" s="3">
        <f t="shared" si="60"/>
        <v>0</v>
      </c>
      <c r="V42" s="3">
        <f t="shared" si="60"/>
        <v>0</v>
      </c>
      <c r="W42" s="3">
        <f t="shared" si="60"/>
        <v>0</v>
      </c>
      <c r="X42" s="3">
        <f t="shared" si="60"/>
        <v>0</v>
      </c>
      <c r="Y42" s="3">
        <f t="shared" si="60"/>
        <v>0</v>
      </c>
      <c r="Z42" s="3">
        <f t="shared" si="60"/>
        <v>0</v>
      </c>
      <c r="AA42" s="3">
        <f t="shared" si="60"/>
        <v>0</v>
      </c>
      <c r="AB42" s="3">
        <f t="shared" si="60"/>
        <v>0</v>
      </c>
      <c r="AC42" s="3">
        <f t="shared" si="60"/>
        <v>0</v>
      </c>
      <c r="AD42" s="3">
        <f t="shared" si="60"/>
        <v>0</v>
      </c>
      <c r="AE42" s="3">
        <f t="shared" si="60"/>
        <v>0</v>
      </c>
      <c r="AF42" s="3">
        <f t="shared" si="60"/>
        <v>0</v>
      </c>
      <c r="AG42" s="462">
        <v>19265.54298742221</v>
      </c>
      <c r="AH42" s="3">
        <f t="shared" si="60"/>
        <v>19265.54298742221</v>
      </c>
      <c r="AI42" s="3">
        <f t="shared" si="60"/>
        <v>19265.54298742221</v>
      </c>
      <c r="AJ42" s="3">
        <f t="shared" si="60"/>
        <v>19265.54298742221</v>
      </c>
      <c r="AK42" s="3">
        <f t="shared" si="60"/>
        <v>19265.54298742221</v>
      </c>
      <c r="AL42" s="3">
        <f t="shared" si="60"/>
        <v>19265.54298742221</v>
      </c>
      <c r="AM42" s="3">
        <f t="shared" si="60"/>
        <v>19265.54298742221</v>
      </c>
      <c r="AN42" s="3">
        <f t="shared" si="60"/>
        <v>19265.54298742221</v>
      </c>
      <c r="AO42" s="3">
        <f t="shared" si="60"/>
        <v>19265.54298742221</v>
      </c>
      <c r="AP42" s="3">
        <f t="shared" si="60"/>
        <v>19265.54298742221</v>
      </c>
      <c r="AQ42" s="3">
        <f t="shared" si="60"/>
        <v>19265.54298742221</v>
      </c>
      <c r="AR42" s="3">
        <f t="shared" si="60"/>
        <v>19265.54298742221</v>
      </c>
      <c r="AS42" s="3">
        <f t="shared" si="60"/>
        <v>19265.54298742221</v>
      </c>
      <c r="AT42" s="3">
        <f t="shared" si="60"/>
        <v>19265.54298742221</v>
      </c>
      <c r="AU42" s="3">
        <f t="shared" si="60"/>
        <v>19265.54298742221</v>
      </c>
      <c r="AV42" s="3">
        <f t="shared" si="60"/>
        <v>19265.54298742221</v>
      </c>
      <c r="AW42" s="3">
        <f t="shared" si="60"/>
        <v>19265.54298742221</v>
      </c>
      <c r="AX42" s="3">
        <f t="shared" si="60"/>
        <v>19265.54298742221</v>
      </c>
      <c r="AY42" s="3">
        <f t="shared" si="60"/>
        <v>19265.54298742221</v>
      </c>
    </row>
    <row r="43" spans="1:51" x14ac:dyDescent="0.25">
      <c r="A43" s="581"/>
      <c r="B43" s="11" t="str">
        <f t="shared" si="58"/>
        <v>Cooking</v>
      </c>
      <c r="C43" s="3">
        <v>0</v>
      </c>
      <c r="D43" s="3">
        <v>0</v>
      </c>
      <c r="E43" s="3">
        <v>0</v>
      </c>
      <c r="F43" s="3">
        <v>0</v>
      </c>
      <c r="G43" s="3">
        <f t="shared" ref="G43:AY43" si="61">F43</f>
        <v>0</v>
      </c>
      <c r="H43" s="3">
        <f t="shared" si="61"/>
        <v>0</v>
      </c>
      <c r="I43" s="3">
        <f t="shared" si="61"/>
        <v>0</v>
      </c>
      <c r="J43" s="3">
        <f t="shared" si="61"/>
        <v>0</v>
      </c>
      <c r="K43" s="3">
        <f t="shared" si="61"/>
        <v>0</v>
      </c>
      <c r="L43" s="3">
        <f t="shared" si="61"/>
        <v>0</v>
      </c>
      <c r="M43" s="3">
        <f t="shared" si="61"/>
        <v>0</v>
      </c>
      <c r="N43" s="3">
        <f t="shared" si="61"/>
        <v>0</v>
      </c>
      <c r="O43" s="3">
        <f t="shared" si="61"/>
        <v>0</v>
      </c>
      <c r="P43" s="3">
        <f t="shared" si="61"/>
        <v>0</v>
      </c>
      <c r="Q43" s="347">
        <v>0</v>
      </c>
      <c r="R43" s="3">
        <f t="shared" si="61"/>
        <v>0</v>
      </c>
      <c r="S43" s="3">
        <f t="shared" si="61"/>
        <v>0</v>
      </c>
      <c r="T43" s="3">
        <f t="shared" si="61"/>
        <v>0</v>
      </c>
      <c r="U43" s="3">
        <f t="shared" si="61"/>
        <v>0</v>
      </c>
      <c r="V43" s="3">
        <f t="shared" si="61"/>
        <v>0</v>
      </c>
      <c r="W43" s="3">
        <f t="shared" si="61"/>
        <v>0</v>
      </c>
      <c r="X43" s="3">
        <f t="shared" si="61"/>
        <v>0</v>
      </c>
      <c r="Y43" s="3">
        <f t="shared" si="61"/>
        <v>0</v>
      </c>
      <c r="Z43" s="3">
        <f t="shared" si="61"/>
        <v>0</v>
      </c>
      <c r="AA43" s="3">
        <f t="shared" si="61"/>
        <v>0</v>
      </c>
      <c r="AB43" s="3">
        <f t="shared" si="61"/>
        <v>0</v>
      </c>
      <c r="AC43" s="3">
        <f t="shared" si="61"/>
        <v>0</v>
      </c>
      <c r="AD43" s="3">
        <f t="shared" si="61"/>
        <v>0</v>
      </c>
      <c r="AE43" s="3">
        <f t="shared" si="61"/>
        <v>0</v>
      </c>
      <c r="AF43" s="3">
        <f t="shared" si="61"/>
        <v>0</v>
      </c>
      <c r="AG43" s="462">
        <v>0</v>
      </c>
      <c r="AH43" s="3">
        <f t="shared" si="61"/>
        <v>0</v>
      </c>
      <c r="AI43" s="3">
        <f t="shared" si="61"/>
        <v>0</v>
      </c>
      <c r="AJ43" s="3">
        <f t="shared" si="61"/>
        <v>0</v>
      </c>
      <c r="AK43" s="3">
        <f t="shared" si="61"/>
        <v>0</v>
      </c>
      <c r="AL43" s="3">
        <f t="shared" si="61"/>
        <v>0</v>
      </c>
      <c r="AM43" s="3">
        <f t="shared" si="61"/>
        <v>0</v>
      </c>
      <c r="AN43" s="3">
        <f t="shared" si="61"/>
        <v>0</v>
      </c>
      <c r="AO43" s="3">
        <f t="shared" si="61"/>
        <v>0</v>
      </c>
      <c r="AP43" s="3">
        <f t="shared" si="61"/>
        <v>0</v>
      </c>
      <c r="AQ43" s="3">
        <f t="shared" si="61"/>
        <v>0</v>
      </c>
      <c r="AR43" s="3">
        <f t="shared" si="61"/>
        <v>0</v>
      </c>
      <c r="AS43" s="3">
        <f t="shared" si="61"/>
        <v>0</v>
      </c>
      <c r="AT43" s="3">
        <f t="shared" si="61"/>
        <v>0</v>
      </c>
      <c r="AU43" s="3">
        <f t="shared" si="61"/>
        <v>0</v>
      </c>
      <c r="AV43" s="3">
        <f t="shared" si="61"/>
        <v>0</v>
      </c>
      <c r="AW43" s="3">
        <f t="shared" si="61"/>
        <v>0</v>
      </c>
      <c r="AX43" s="3">
        <f t="shared" si="61"/>
        <v>0</v>
      </c>
      <c r="AY43" s="3">
        <f t="shared" si="61"/>
        <v>0</v>
      </c>
    </row>
    <row r="44" spans="1:51" x14ac:dyDescent="0.25">
      <c r="A44" s="581"/>
      <c r="B44" s="11" t="str">
        <f t="shared" si="58"/>
        <v>Cooling</v>
      </c>
      <c r="C44" s="3">
        <v>0</v>
      </c>
      <c r="D44" s="3">
        <v>0</v>
      </c>
      <c r="E44" s="3">
        <v>0</v>
      </c>
      <c r="F44" s="3">
        <v>0</v>
      </c>
      <c r="G44" s="3">
        <f t="shared" ref="G44:AY44" si="62">F44</f>
        <v>0</v>
      </c>
      <c r="H44" s="3">
        <f t="shared" si="62"/>
        <v>0</v>
      </c>
      <c r="I44" s="3">
        <f t="shared" si="62"/>
        <v>0</v>
      </c>
      <c r="J44" s="3">
        <f t="shared" si="62"/>
        <v>0</v>
      </c>
      <c r="K44" s="3">
        <f t="shared" si="62"/>
        <v>0</v>
      </c>
      <c r="L44" s="3">
        <f t="shared" si="62"/>
        <v>0</v>
      </c>
      <c r="M44" s="3">
        <f t="shared" si="62"/>
        <v>0</v>
      </c>
      <c r="N44" s="3">
        <f t="shared" si="62"/>
        <v>0</v>
      </c>
      <c r="O44" s="3">
        <f t="shared" si="62"/>
        <v>0</v>
      </c>
      <c r="P44" s="3">
        <f t="shared" si="62"/>
        <v>0</v>
      </c>
      <c r="Q44" s="347">
        <v>138575</v>
      </c>
      <c r="R44" s="3">
        <f t="shared" si="62"/>
        <v>138575</v>
      </c>
      <c r="S44" s="3">
        <f t="shared" si="62"/>
        <v>138575</v>
      </c>
      <c r="T44" s="3">
        <f t="shared" si="62"/>
        <v>138575</v>
      </c>
      <c r="U44" s="3">
        <f t="shared" si="62"/>
        <v>138575</v>
      </c>
      <c r="V44" s="3">
        <f t="shared" si="62"/>
        <v>138575</v>
      </c>
      <c r="W44" s="3">
        <f t="shared" si="62"/>
        <v>138575</v>
      </c>
      <c r="X44" s="3">
        <f t="shared" si="62"/>
        <v>138575</v>
      </c>
      <c r="Y44" s="3">
        <f t="shared" si="62"/>
        <v>138575</v>
      </c>
      <c r="Z44" s="3">
        <f t="shared" si="62"/>
        <v>138575</v>
      </c>
      <c r="AA44" s="3">
        <f t="shared" si="62"/>
        <v>138575</v>
      </c>
      <c r="AB44" s="3">
        <f t="shared" si="62"/>
        <v>138575</v>
      </c>
      <c r="AC44" s="3">
        <f t="shared" si="62"/>
        <v>138575</v>
      </c>
      <c r="AD44" s="3">
        <f t="shared" si="62"/>
        <v>138575</v>
      </c>
      <c r="AE44" s="3">
        <f t="shared" si="62"/>
        <v>138575</v>
      </c>
      <c r="AF44" s="3">
        <f t="shared" si="62"/>
        <v>138575</v>
      </c>
      <c r="AG44" s="462">
        <v>629214.56470875023</v>
      </c>
      <c r="AH44" s="3">
        <f t="shared" si="62"/>
        <v>629214.56470875023</v>
      </c>
      <c r="AI44" s="3">
        <f t="shared" si="62"/>
        <v>629214.56470875023</v>
      </c>
      <c r="AJ44" s="3">
        <f t="shared" si="62"/>
        <v>629214.56470875023</v>
      </c>
      <c r="AK44" s="3">
        <f t="shared" si="62"/>
        <v>629214.56470875023</v>
      </c>
      <c r="AL44" s="3">
        <f t="shared" si="62"/>
        <v>629214.56470875023</v>
      </c>
      <c r="AM44" s="3">
        <f t="shared" si="62"/>
        <v>629214.56470875023</v>
      </c>
      <c r="AN44" s="3">
        <f t="shared" si="62"/>
        <v>629214.56470875023</v>
      </c>
      <c r="AO44" s="3">
        <f t="shared" si="62"/>
        <v>629214.56470875023</v>
      </c>
      <c r="AP44" s="3">
        <f t="shared" si="62"/>
        <v>629214.56470875023</v>
      </c>
      <c r="AQ44" s="3">
        <f t="shared" si="62"/>
        <v>629214.56470875023</v>
      </c>
      <c r="AR44" s="3">
        <f t="shared" si="62"/>
        <v>629214.56470875023</v>
      </c>
      <c r="AS44" s="3">
        <f t="shared" si="62"/>
        <v>629214.56470875023</v>
      </c>
      <c r="AT44" s="3">
        <f t="shared" si="62"/>
        <v>629214.56470875023</v>
      </c>
      <c r="AU44" s="3">
        <f t="shared" si="62"/>
        <v>629214.56470875023</v>
      </c>
      <c r="AV44" s="3">
        <f t="shared" si="62"/>
        <v>629214.56470875023</v>
      </c>
      <c r="AW44" s="3">
        <f t="shared" si="62"/>
        <v>629214.56470875023</v>
      </c>
      <c r="AX44" s="3">
        <f t="shared" si="62"/>
        <v>629214.56470875023</v>
      </c>
      <c r="AY44" s="3">
        <f t="shared" si="62"/>
        <v>629214.56470875023</v>
      </c>
    </row>
    <row r="45" spans="1:51" x14ac:dyDescent="0.25">
      <c r="A45" s="581"/>
      <c r="B45" s="12" t="str">
        <f t="shared" si="58"/>
        <v>Ext Lighting</v>
      </c>
      <c r="C45" s="3">
        <v>0</v>
      </c>
      <c r="D45" s="3">
        <v>0</v>
      </c>
      <c r="E45" s="3">
        <v>0</v>
      </c>
      <c r="F45" s="3">
        <v>0</v>
      </c>
      <c r="G45" s="3">
        <f t="shared" ref="G45:AY45" si="63">F45</f>
        <v>0</v>
      </c>
      <c r="H45" s="3">
        <f t="shared" si="63"/>
        <v>0</v>
      </c>
      <c r="I45" s="3">
        <f t="shared" si="63"/>
        <v>0</v>
      </c>
      <c r="J45" s="3">
        <f t="shared" si="63"/>
        <v>0</v>
      </c>
      <c r="K45" s="3">
        <f t="shared" si="63"/>
        <v>0</v>
      </c>
      <c r="L45" s="3">
        <f t="shared" si="63"/>
        <v>0</v>
      </c>
      <c r="M45" s="3">
        <f t="shared" si="63"/>
        <v>0</v>
      </c>
      <c r="N45" s="3">
        <f t="shared" si="63"/>
        <v>0</v>
      </c>
      <c r="O45" s="3">
        <f t="shared" si="63"/>
        <v>0</v>
      </c>
      <c r="P45" s="3">
        <f t="shared" si="63"/>
        <v>0</v>
      </c>
      <c r="Q45" s="347">
        <v>0</v>
      </c>
      <c r="R45" s="3">
        <f t="shared" si="63"/>
        <v>0</v>
      </c>
      <c r="S45" s="3">
        <f t="shared" si="63"/>
        <v>0</v>
      </c>
      <c r="T45" s="3">
        <f t="shared" si="63"/>
        <v>0</v>
      </c>
      <c r="U45" s="3">
        <f t="shared" si="63"/>
        <v>0</v>
      </c>
      <c r="V45" s="3">
        <f t="shared" si="63"/>
        <v>0</v>
      </c>
      <c r="W45" s="3">
        <f t="shared" si="63"/>
        <v>0</v>
      </c>
      <c r="X45" s="3">
        <f t="shared" si="63"/>
        <v>0</v>
      </c>
      <c r="Y45" s="3">
        <f t="shared" si="63"/>
        <v>0</v>
      </c>
      <c r="Z45" s="3">
        <f t="shared" si="63"/>
        <v>0</v>
      </c>
      <c r="AA45" s="3">
        <f t="shared" si="63"/>
        <v>0</v>
      </c>
      <c r="AB45" s="3">
        <f t="shared" si="63"/>
        <v>0</v>
      </c>
      <c r="AC45" s="3">
        <f t="shared" si="63"/>
        <v>0</v>
      </c>
      <c r="AD45" s="3">
        <f t="shared" si="63"/>
        <v>0</v>
      </c>
      <c r="AE45" s="3">
        <f t="shared" si="63"/>
        <v>0</v>
      </c>
      <c r="AF45" s="3">
        <f t="shared" si="63"/>
        <v>0</v>
      </c>
      <c r="AG45" s="462">
        <v>108177.2416229248</v>
      </c>
      <c r="AH45" s="3">
        <f t="shared" si="63"/>
        <v>108177.2416229248</v>
      </c>
      <c r="AI45" s="3">
        <f t="shared" si="63"/>
        <v>108177.2416229248</v>
      </c>
      <c r="AJ45" s="3">
        <f t="shared" si="63"/>
        <v>108177.2416229248</v>
      </c>
      <c r="AK45" s="3">
        <f t="shared" si="63"/>
        <v>108177.2416229248</v>
      </c>
      <c r="AL45" s="3">
        <f t="shared" si="63"/>
        <v>108177.2416229248</v>
      </c>
      <c r="AM45" s="3">
        <f t="shared" si="63"/>
        <v>108177.2416229248</v>
      </c>
      <c r="AN45" s="3">
        <f t="shared" si="63"/>
        <v>108177.2416229248</v>
      </c>
      <c r="AO45" s="3">
        <f t="shared" si="63"/>
        <v>108177.2416229248</v>
      </c>
      <c r="AP45" s="3">
        <f t="shared" si="63"/>
        <v>108177.2416229248</v>
      </c>
      <c r="AQ45" s="3">
        <f t="shared" si="63"/>
        <v>108177.2416229248</v>
      </c>
      <c r="AR45" s="3">
        <f t="shared" si="63"/>
        <v>108177.2416229248</v>
      </c>
      <c r="AS45" s="3">
        <f t="shared" si="63"/>
        <v>108177.2416229248</v>
      </c>
      <c r="AT45" s="3">
        <f t="shared" si="63"/>
        <v>108177.2416229248</v>
      </c>
      <c r="AU45" s="3">
        <f t="shared" si="63"/>
        <v>108177.2416229248</v>
      </c>
      <c r="AV45" s="3">
        <f t="shared" si="63"/>
        <v>108177.2416229248</v>
      </c>
      <c r="AW45" s="3">
        <f t="shared" si="63"/>
        <v>108177.2416229248</v>
      </c>
      <c r="AX45" s="3">
        <f t="shared" si="63"/>
        <v>108177.2416229248</v>
      </c>
      <c r="AY45" s="3">
        <f t="shared" si="63"/>
        <v>108177.2416229248</v>
      </c>
    </row>
    <row r="46" spans="1:51" x14ac:dyDescent="0.25">
      <c r="A46" s="581"/>
      <c r="B46" s="11" t="str">
        <f t="shared" si="58"/>
        <v>Heating</v>
      </c>
      <c r="C46" s="3">
        <v>0</v>
      </c>
      <c r="D46" s="3">
        <v>0</v>
      </c>
      <c r="E46" s="3">
        <v>0</v>
      </c>
      <c r="F46" s="3">
        <v>0</v>
      </c>
      <c r="G46" s="3">
        <f t="shared" ref="G46:AY46" si="64">F46</f>
        <v>0</v>
      </c>
      <c r="H46" s="3">
        <f t="shared" si="64"/>
        <v>0</v>
      </c>
      <c r="I46" s="3">
        <f t="shared" si="64"/>
        <v>0</v>
      </c>
      <c r="J46" s="3">
        <f t="shared" si="64"/>
        <v>0</v>
      </c>
      <c r="K46" s="3">
        <f t="shared" si="64"/>
        <v>0</v>
      </c>
      <c r="L46" s="3">
        <f t="shared" si="64"/>
        <v>0</v>
      </c>
      <c r="M46" s="3">
        <f t="shared" si="64"/>
        <v>0</v>
      </c>
      <c r="N46" s="3">
        <f t="shared" si="64"/>
        <v>0</v>
      </c>
      <c r="O46" s="3">
        <f t="shared" si="64"/>
        <v>0</v>
      </c>
      <c r="P46" s="3">
        <f t="shared" si="64"/>
        <v>0</v>
      </c>
      <c r="Q46" s="347">
        <v>0</v>
      </c>
      <c r="R46" s="3">
        <f t="shared" si="64"/>
        <v>0</v>
      </c>
      <c r="S46" s="3">
        <f t="shared" si="64"/>
        <v>0</v>
      </c>
      <c r="T46" s="3">
        <f t="shared" si="64"/>
        <v>0</v>
      </c>
      <c r="U46" s="3">
        <f t="shared" si="64"/>
        <v>0</v>
      </c>
      <c r="V46" s="3">
        <f t="shared" si="64"/>
        <v>0</v>
      </c>
      <c r="W46" s="3">
        <f t="shared" si="64"/>
        <v>0</v>
      </c>
      <c r="X46" s="3">
        <f t="shared" si="64"/>
        <v>0</v>
      </c>
      <c r="Y46" s="3">
        <f t="shared" si="64"/>
        <v>0</v>
      </c>
      <c r="Z46" s="3">
        <f t="shared" si="64"/>
        <v>0</v>
      </c>
      <c r="AA46" s="3">
        <f t="shared" si="64"/>
        <v>0</v>
      </c>
      <c r="AB46" s="3">
        <f t="shared" si="64"/>
        <v>0</v>
      </c>
      <c r="AC46" s="3">
        <f t="shared" si="64"/>
        <v>0</v>
      </c>
      <c r="AD46" s="3">
        <f t="shared" si="64"/>
        <v>0</v>
      </c>
      <c r="AE46" s="3">
        <f t="shared" si="64"/>
        <v>0</v>
      </c>
      <c r="AF46" s="3">
        <f t="shared" si="64"/>
        <v>0</v>
      </c>
      <c r="AG46" s="462">
        <v>15112.437744140625</v>
      </c>
      <c r="AH46" s="3">
        <f t="shared" si="64"/>
        <v>15112.437744140625</v>
      </c>
      <c r="AI46" s="3">
        <f t="shared" si="64"/>
        <v>15112.437744140625</v>
      </c>
      <c r="AJ46" s="3">
        <f t="shared" si="64"/>
        <v>15112.437744140625</v>
      </c>
      <c r="AK46" s="3">
        <f t="shared" si="64"/>
        <v>15112.437744140625</v>
      </c>
      <c r="AL46" s="3">
        <f t="shared" si="64"/>
        <v>15112.437744140625</v>
      </c>
      <c r="AM46" s="3">
        <f t="shared" si="64"/>
        <v>15112.437744140625</v>
      </c>
      <c r="AN46" s="3">
        <f t="shared" si="64"/>
        <v>15112.437744140625</v>
      </c>
      <c r="AO46" s="3">
        <f t="shared" si="64"/>
        <v>15112.437744140625</v>
      </c>
      <c r="AP46" s="3">
        <f t="shared" si="64"/>
        <v>15112.437744140625</v>
      </c>
      <c r="AQ46" s="3">
        <f t="shared" si="64"/>
        <v>15112.437744140625</v>
      </c>
      <c r="AR46" s="3">
        <f t="shared" si="64"/>
        <v>15112.437744140625</v>
      </c>
      <c r="AS46" s="3">
        <f t="shared" si="64"/>
        <v>15112.437744140625</v>
      </c>
      <c r="AT46" s="3">
        <f t="shared" si="64"/>
        <v>15112.437744140625</v>
      </c>
      <c r="AU46" s="3">
        <f t="shared" si="64"/>
        <v>15112.437744140625</v>
      </c>
      <c r="AV46" s="3">
        <f t="shared" si="64"/>
        <v>15112.437744140625</v>
      </c>
      <c r="AW46" s="3">
        <f t="shared" si="64"/>
        <v>15112.437744140625</v>
      </c>
      <c r="AX46" s="3">
        <f t="shared" si="64"/>
        <v>15112.437744140625</v>
      </c>
      <c r="AY46" s="3">
        <f t="shared" si="64"/>
        <v>15112.437744140625</v>
      </c>
    </row>
    <row r="47" spans="1:51" x14ac:dyDescent="0.25">
      <c r="A47" s="581"/>
      <c r="B47" s="11" t="str">
        <f t="shared" si="58"/>
        <v>HVAC</v>
      </c>
      <c r="C47" s="3">
        <v>0</v>
      </c>
      <c r="D47" s="3">
        <v>0</v>
      </c>
      <c r="E47" s="3">
        <v>0</v>
      </c>
      <c r="F47" s="3">
        <v>0</v>
      </c>
      <c r="G47" s="3">
        <f t="shared" ref="G47:AY47" si="65">F47</f>
        <v>0</v>
      </c>
      <c r="H47" s="3">
        <f t="shared" si="65"/>
        <v>0</v>
      </c>
      <c r="I47" s="3">
        <f t="shared" si="65"/>
        <v>0</v>
      </c>
      <c r="J47" s="3">
        <f t="shared" si="65"/>
        <v>0</v>
      </c>
      <c r="K47" s="3">
        <f t="shared" si="65"/>
        <v>0</v>
      </c>
      <c r="L47" s="3">
        <f t="shared" si="65"/>
        <v>0</v>
      </c>
      <c r="M47" s="3">
        <f t="shared" si="65"/>
        <v>0</v>
      </c>
      <c r="N47" s="3">
        <f t="shared" si="65"/>
        <v>0</v>
      </c>
      <c r="O47" s="3">
        <f t="shared" si="65"/>
        <v>0</v>
      </c>
      <c r="P47" s="3">
        <f t="shared" si="65"/>
        <v>0</v>
      </c>
      <c r="Q47" s="347">
        <v>2730713</v>
      </c>
      <c r="R47" s="3">
        <f t="shared" si="65"/>
        <v>2730713</v>
      </c>
      <c r="S47" s="3">
        <f t="shared" si="65"/>
        <v>2730713</v>
      </c>
      <c r="T47" s="3">
        <f t="shared" si="65"/>
        <v>2730713</v>
      </c>
      <c r="U47" s="3">
        <f t="shared" si="65"/>
        <v>2730713</v>
      </c>
      <c r="V47" s="3">
        <f t="shared" si="65"/>
        <v>2730713</v>
      </c>
      <c r="W47" s="3">
        <f t="shared" si="65"/>
        <v>2730713</v>
      </c>
      <c r="X47" s="3">
        <f t="shared" si="65"/>
        <v>2730713</v>
      </c>
      <c r="Y47" s="3">
        <f t="shared" si="65"/>
        <v>2730713</v>
      </c>
      <c r="Z47" s="3">
        <f t="shared" si="65"/>
        <v>2730713</v>
      </c>
      <c r="AA47" s="3">
        <f t="shared" si="65"/>
        <v>2730713</v>
      </c>
      <c r="AB47" s="3">
        <f t="shared" si="65"/>
        <v>2730713</v>
      </c>
      <c r="AC47" s="3">
        <f t="shared" si="65"/>
        <v>2730713</v>
      </c>
      <c r="AD47" s="3">
        <f t="shared" si="65"/>
        <v>2730713</v>
      </c>
      <c r="AE47" s="3">
        <f t="shared" si="65"/>
        <v>2730713</v>
      </c>
      <c r="AF47" s="3">
        <f t="shared" si="65"/>
        <v>2730713</v>
      </c>
      <c r="AG47" s="462">
        <v>1253913.5376918502</v>
      </c>
      <c r="AH47" s="3">
        <f t="shared" si="65"/>
        <v>1253913.5376918502</v>
      </c>
      <c r="AI47" s="3">
        <f t="shared" si="65"/>
        <v>1253913.5376918502</v>
      </c>
      <c r="AJ47" s="3">
        <f t="shared" si="65"/>
        <v>1253913.5376918502</v>
      </c>
      <c r="AK47" s="3">
        <f t="shared" si="65"/>
        <v>1253913.5376918502</v>
      </c>
      <c r="AL47" s="3">
        <f t="shared" si="65"/>
        <v>1253913.5376918502</v>
      </c>
      <c r="AM47" s="3">
        <f t="shared" si="65"/>
        <v>1253913.5376918502</v>
      </c>
      <c r="AN47" s="3">
        <f t="shared" si="65"/>
        <v>1253913.5376918502</v>
      </c>
      <c r="AO47" s="3">
        <f t="shared" si="65"/>
        <v>1253913.5376918502</v>
      </c>
      <c r="AP47" s="3">
        <f t="shared" si="65"/>
        <v>1253913.5376918502</v>
      </c>
      <c r="AQ47" s="3">
        <f t="shared" si="65"/>
        <v>1253913.5376918502</v>
      </c>
      <c r="AR47" s="3">
        <f t="shared" si="65"/>
        <v>1253913.5376918502</v>
      </c>
      <c r="AS47" s="3">
        <f t="shared" si="65"/>
        <v>1253913.5376918502</v>
      </c>
      <c r="AT47" s="3">
        <f t="shared" si="65"/>
        <v>1253913.5376918502</v>
      </c>
      <c r="AU47" s="3">
        <f t="shared" si="65"/>
        <v>1253913.5376918502</v>
      </c>
      <c r="AV47" s="3">
        <f t="shared" si="65"/>
        <v>1253913.5376918502</v>
      </c>
      <c r="AW47" s="3">
        <f t="shared" si="65"/>
        <v>1253913.5376918502</v>
      </c>
      <c r="AX47" s="3">
        <f t="shared" si="65"/>
        <v>1253913.5376918502</v>
      </c>
      <c r="AY47" s="3">
        <f t="shared" si="65"/>
        <v>1253913.5376918502</v>
      </c>
    </row>
    <row r="48" spans="1:51" x14ac:dyDescent="0.25">
      <c r="A48" s="581"/>
      <c r="B48" s="11" t="str">
        <f t="shared" si="58"/>
        <v>Lighting</v>
      </c>
      <c r="C48" s="3">
        <v>0</v>
      </c>
      <c r="D48" s="3">
        <v>0</v>
      </c>
      <c r="E48" s="3">
        <v>0</v>
      </c>
      <c r="F48" s="3">
        <v>0</v>
      </c>
      <c r="G48" s="3">
        <f t="shared" ref="G48:AY48" si="66">F48</f>
        <v>0</v>
      </c>
      <c r="H48" s="3">
        <f t="shared" si="66"/>
        <v>0</v>
      </c>
      <c r="I48" s="3">
        <f t="shared" si="66"/>
        <v>0</v>
      </c>
      <c r="J48" s="3">
        <f t="shared" si="66"/>
        <v>0</v>
      </c>
      <c r="K48" s="3">
        <f t="shared" si="66"/>
        <v>0</v>
      </c>
      <c r="L48" s="3">
        <f t="shared" si="66"/>
        <v>0</v>
      </c>
      <c r="M48" s="3">
        <f t="shared" si="66"/>
        <v>0</v>
      </c>
      <c r="N48" s="3">
        <f t="shared" si="66"/>
        <v>0</v>
      </c>
      <c r="O48" s="3">
        <f t="shared" si="66"/>
        <v>0</v>
      </c>
      <c r="P48" s="3">
        <f t="shared" si="66"/>
        <v>0</v>
      </c>
      <c r="Q48" s="347">
        <v>6346917</v>
      </c>
      <c r="R48" s="3">
        <f t="shared" si="66"/>
        <v>6346917</v>
      </c>
      <c r="S48" s="3">
        <f t="shared" si="66"/>
        <v>6346917</v>
      </c>
      <c r="T48" s="3">
        <f t="shared" si="66"/>
        <v>6346917</v>
      </c>
      <c r="U48" s="3">
        <f t="shared" si="66"/>
        <v>6346917</v>
      </c>
      <c r="V48" s="3">
        <f t="shared" si="66"/>
        <v>6346917</v>
      </c>
      <c r="W48" s="3">
        <f t="shared" si="66"/>
        <v>6346917</v>
      </c>
      <c r="X48" s="3">
        <f t="shared" si="66"/>
        <v>6346917</v>
      </c>
      <c r="Y48" s="3">
        <f t="shared" si="66"/>
        <v>6346917</v>
      </c>
      <c r="Z48" s="3">
        <f t="shared" si="66"/>
        <v>6346917</v>
      </c>
      <c r="AA48" s="3">
        <f t="shared" si="66"/>
        <v>6346917</v>
      </c>
      <c r="AB48" s="3">
        <f t="shared" si="66"/>
        <v>6346917</v>
      </c>
      <c r="AC48" s="3">
        <f t="shared" si="66"/>
        <v>6346917</v>
      </c>
      <c r="AD48" s="3">
        <f t="shared" si="66"/>
        <v>6346917</v>
      </c>
      <c r="AE48" s="3">
        <f t="shared" si="66"/>
        <v>6346917</v>
      </c>
      <c r="AF48" s="3">
        <f t="shared" si="66"/>
        <v>6346917</v>
      </c>
      <c r="AG48" s="462">
        <v>30167214.603507169</v>
      </c>
      <c r="AH48" s="3">
        <f t="shared" si="66"/>
        <v>30167214.603507169</v>
      </c>
      <c r="AI48" s="3">
        <f t="shared" si="66"/>
        <v>30167214.603507169</v>
      </c>
      <c r="AJ48" s="3">
        <f t="shared" si="66"/>
        <v>30167214.603507169</v>
      </c>
      <c r="AK48" s="3">
        <f t="shared" si="66"/>
        <v>30167214.603507169</v>
      </c>
      <c r="AL48" s="3">
        <f t="shared" si="66"/>
        <v>30167214.603507169</v>
      </c>
      <c r="AM48" s="3">
        <f t="shared" si="66"/>
        <v>30167214.603507169</v>
      </c>
      <c r="AN48" s="3">
        <f t="shared" si="66"/>
        <v>30167214.603507169</v>
      </c>
      <c r="AO48" s="3">
        <f t="shared" si="66"/>
        <v>30167214.603507169</v>
      </c>
      <c r="AP48" s="3">
        <f t="shared" si="66"/>
        <v>30167214.603507169</v>
      </c>
      <c r="AQ48" s="3">
        <f t="shared" si="66"/>
        <v>30167214.603507169</v>
      </c>
      <c r="AR48" s="3">
        <f t="shared" si="66"/>
        <v>30167214.603507169</v>
      </c>
      <c r="AS48" s="3">
        <f t="shared" si="66"/>
        <v>30167214.603507169</v>
      </c>
      <c r="AT48" s="3">
        <f t="shared" si="66"/>
        <v>30167214.603507169</v>
      </c>
      <c r="AU48" s="3">
        <f t="shared" si="66"/>
        <v>30167214.603507169</v>
      </c>
      <c r="AV48" s="3">
        <f t="shared" si="66"/>
        <v>30167214.603507169</v>
      </c>
      <c r="AW48" s="3">
        <f t="shared" si="66"/>
        <v>30167214.603507169</v>
      </c>
      <c r="AX48" s="3">
        <f t="shared" si="66"/>
        <v>30167214.603507169</v>
      </c>
      <c r="AY48" s="3">
        <f t="shared" si="66"/>
        <v>30167214.603507169</v>
      </c>
    </row>
    <row r="49" spans="1:51" x14ac:dyDescent="0.25">
      <c r="A49" s="581"/>
      <c r="B49" s="11" t="str">
        <f t="shared" si="58"/>
        <v>Miscellaneous</v>
      </c>
      <c r="C49" s="3">
        <v>0</v>
      </c>
      <c r="D49" s="3">
        <v>0</v>
      </c>
      <c r="E49" s="3">
        <v>0</v>
      </c>
      <c r="F49" s="3">
        <v>0</v>
      </c>
      <c r="G49" s="3">
        <f t="shared" ref="G49:AY49" si="67">F49</f>
        <v>0</v>
      </c>
      <c r="H49" s="3">
        <f t="shared" si="67"/>
        <v>0</v>
      </c>
      <c r="I49" s="3">
        <f t="shared" si="67"/>
        <v>0</v>
      </c>
      <c r="J49" s="3">
        <f t="shared" si="67"/>
        <v>0</v>
      </c>
      <c r="K49" s="3">
        <f t="shared" si="67"/>
        <v>0</v>
      </c>
      <c r="L49" s="3">
        <f t="shared" si="67"/>
        <v>0</v>
      </c>
      <c r="M49" s="3">
        <f t="shared" si="67"/>
        <v>0</v>
      </c>
      <c r="N49" s="3">
        <f t="shared" si="67"/>
        <v>0</v>
      </c>
      <c r="O49" s="3">
        <f t="shared" si="67"/>
        <v>0</v>
      </c>
      <c r="P49" s="3">
        <f t="shared" si="67"/>
        <v>0</v>
      </c>
      <c r="Q49" s="347">
        <v>0</v>
      </c>
      <c r="R49" s="3">
        <f t="shared" si="67"/>
        <v>0</v>
      </c>
      <c r="S49" s="3">
        <f t="shared" si="67"/>
        <v>0</v>
      </c>
      <c r="T49" s="3">
        <f t="shared" si="67"/>
        <v>0</v>
      </c>
      <c r="U49" s="3">
        <f t="shared" si="67"/>
        <v>0</v>
      </c>
      <c r="V49" s="3">
        <f t="shared" si="67"/>
        <v>0</v>
      </c>
      <c r="W49" s="3">
        <f t="shared" si="67"/>
        <v>0</v>
      </c>
      <c r="X49" s="3">
        <f t="shared" si="67"/>
        <v>0</v>
      </c>
      <c r="Y49" s="3">
        <f t="shared" si="67"/>
        <v>0</v>
      </c>
      <c r="Z49" s="3">
        <f t="shared" si="67"/>
        <v>0</v>
      </c>
      <c r="AA49" s="3">
        <f t="shared" si="67"/>
        <v>0</v>
      </c>
      <c r="AB49" s="3">
        <f t="shared" si="67"/>
        <v>0</v>
      </c>
      <c r="AC49" s="3">
        <f t="shared" si="67"/>
        <v>0</v>
      </c>
      <c r="AD49" s="3">
        <f t="shared" si="67"/>
        <v>0</v>
      </c>
      <c r="AE49" s="3">
        <f t="shared" si="67"/>
        <v>0</v>
      </c>
      <c r="AF49" s="3">
        <f t="shared" si="67"/>
        <v>0</v>
      </c>
      <c r="AG49" s="462">
        <v>98167.325152211677</v>
      </c>
      <c r="AH49" s="3">
        <f t="shared" si="67"/>
        <v>98167.325152211677</v>
      </c>
      <c r="AI49" s="3">
        <f t="shared" si="67"/>
        <v>98167.325152211677</v>
      </c>
      <c r="AJ49" s="3">
        <f t="shared" si="67"/>
        <v>98167.325152211677</v>
      </c>
      <c r="AK49" s="3">
        <f t="shared" si="67"/>
        <v>98167.325152211677</v>
      </c>
      <c r="AL49" s="3">
        <f t="shared" si="67"/>
        <v>98167.325152211677</v>
      </c>
      <c r="AM49" s="3">
        <f t="shared" si="67"/>
        <v>98167.325152211677</v>
      </c>
      <c r="AN49" s="3">
        <f t="shared" si="67"/>
        <v>98167.325152211677</v>
      </c>
      <c r="AO49" s="3">
        <f t="shared" si="67"/>
        <v>98167.325152211677</v>
      </c>
      <c r="AP49" s="3">
        <f t="shared" si="67"/>
        <v>98167.325152211677</v>
      </c>
      <c r="AQ49" s="3">
        <f t="shared" si="67"/>
        <v>98167.325152211677</v>
      </c>
      <c r="AR49" s="3">
        <f t="shared" si="67"/>
        <v>98167.325152211677</v>
      </c>
      <c r="AS49" s="3">
        <f t="shared" si="67"/>
        <v>98167.325152211677</v>
      </c>
      <c r="AT49" s="3">
        <f t="shared" si="67"/>
        <v>98167.325152211677</v>
      </c>
      <c r="AU49" s="3">
        <f t="shared" si="67"/>
        <v>98167.325152211677</v>
      </c>
      <c r="AV49" s="3">
        <f t="shared" si="67"/>
        <v>98167.325152211677</v>
      </c>
      <c r="AW49" s="3">
        <f t="shared" si="67"/>
        <v>98167.325152211677</v>
      </c>
      <c r="AX49" s="3">
        <f t="shared" si="67"/>
        <v>98167.325152211677</v>
      </c>
      <c r="AY49" s="3">
        <f t="shared" si="67"/>
        <v>98167.325152211677</v>
      </c>
    </row>
    <row r="50" spans="1:51" ht="15" customHeight="1" x14ac:dyDescent="0.25">
      <c r="A50" s="581"/>
      <c r="B50" s="11" t="str">
        <f t="shared" si="58"/>
        <v>Motors</v>
      </c>
      <c r="C50" s="3">
        <v>0</v>
      </c>
      <c r="D50" s="3">
        <v>0</v>
      </c>
      <c r="E50" s="3">
        <v>0</v>
      </c>
      <c r="F50" s="3">
        <v>0</v>
      </c>
      <c r="G50" s="3">
        <f t="shared" ref="G50:AY50" si="68">F50</f>
        <v>0</v>
      </c>
      <c r="H50" s="3">
        <f t="shared" si="68"/>
        <v>0</v>
      </c>
      <c r="I50" s="3">
        <f t="shared" si="68"/>
        <v>0</v>
      </c>
      <c r="J50" s="3">
        <f t="shared" si="68"/>
        <v>0</v>
      </c>
      <c r="K50" s="3">
        <f t="shared" si="68"/>
        <v>0</v>
      </c>
      <c r="L50" s="3">
        <f t="shared" si="68"/>
        <v>0</v>
      </c>
      <c r="M50" s="3">
        <f t="shared" si="68"/>
        <v>0</v>
      </c>
      <c r="N50" s="3">
        <f t="shared" si="68"/>
        <v>0</v>
      </c>
      <c r="O50" s="3">
        <f t="shared" si="68"/>
        <v>0</v>
      </c>
      <c r="P50" s="3">
        <f t="shared" si="68"/>
        <v>0</v>
      </c>
      <c r="Q50" s="347">
        <v>0</v>
      </c>
      <c r="R50" s="3">
        <f t="shared" si="68"/>
        <v>0</v>
      </c>
      <c r="S50" s="3">
        <f t="shared" si="68"/>
        <v>0</v>
      </c>
      <c r="T50" s="3">
        <f t="shared" si="68"/>
        <v>0</v>
      </c>
      <c r="U50" s="3">
        <f t="shared" si="68"/>
        <v>0</v>
      </c>
      <c r="V50" s="3">
        <f t="shared" si="68"/>
        <v>0</v>
      </c>
      <c r="W50" s="3">
        <f t="shared" si="68"/>
        <v>0</v>
      </c>
      <c r="X50" s="3">
        <f t="shared" si="68"/>
        <v>0</v>
      </c>
      <c r="Y50" s="3">
        <f t="shared" si="68"/>
        <v>0</v>
      </c>
      <c r="Z50" s="3">
        <f t="shared" si="68"/>
        <v>0</v>
      </c>
      <c r="AA50" s="3">
        <f t="shared" si="68"/>
        <v>0</v>
      </c>
      <c r="AB50" s="3">
        <f t="shared" si="68"/>
        <v>0</v>
      </c>
      <c r="AC50" s="3">
        <f t="shared" si="68"/>
        <v>0</v>
      </c>
      <c r="AD50" s="3">
        <f t="shared" si="68"/>
        <v>0</v>
      </c>
      <c r="AE50" s="3">
        <f t="shared" si="68"/>
        <v>0</v>
      </c>
      <c r="AF50" s="3">
        <f t="shared" si="68"/>
        <v>0</v>
      </c>
      <c r="AG50" s="462">
        <v>116473.2682481684</v>
      </c>
      <c r="AH50" s="3">
        <f t="shared" si="68"/>
        <v>116473.2682481684</v>
      </c>
      <c r="AI50" s="3">
        <f t="shared" si="68"/>
        <v>116473.2682481684</v>
      </c>
      <c r="AJ50" s="3">
        <f t="shared" si="68"/>
        <v>116473.2682481684</v>
      </c>
      <c r="AK50" s="3">
        <f t="shared" si="68"/>
        <v>116473.2682481684</v>
      </c>
      <c r="AL50" s="3">
        <f t="shared" si="68"/>
        <v>116473.2682481684</v>
      </c>
      <c r="AM50" s="3">
        <f t="shared" si="68"/>
        <v>116473.2682481684</v>
      </c>
      <c r="AN50" s="3">
        <f t="shared" si="68"/>
        <v>116473.2682481684</v>
      </c>
      <c r="AO50" s="3">
        <f t="shared" si="68"/>
        <v>116473.2682481684</v>
      </c>
      <c r="AP50" s="3">
        <f t="shared" si="68"/>
        <v>116473.2682481684</v>
      </c>
      <c r="AQ50" s="3">
        <f t="shared" si="68"/>
        <v>116473.2682481684</v>
      </c>
      <c r="AR50" s="3">
        <f t="shared" si="68"/>
        <v>116473.2682481684</v>
      </c>
      <c r="AS50" s="3">
        <f t="shared" si="68"/>
        <v>116473.2682481684</v>
      </c>
      <c r="AT50" s="3">
        <f t="shared" si="68"/>
        <v>116473.2682481684</v>
      </c>
      <c r="AU50" s="3">
        <f t="shared" si="68"/>
        <v>116473.2682481684</v>
      </c>
      <c r="AV50" s="3">
        <f t="shared" si="68"/>
        <v>116473.2682481684</v>
      </c>
      <c r="AW50" s="3">
        <f t="shared" si="68"/>
        <v>116473.2682481684</v>
      </c>
      <c r="AX50" s="3">
        <f t="shared" si="68"/>
        <v>116473.2682481684</v>
      </c>
      <c r="AY50" s="3">
        <f t="shared" si="68"/>
        <v>116473.2682481684</v>
      </c>
    </row>
    <row r="51" spans="1:51" x14ac:dyDescent="0.25">
      <c r="A51" s="581"/>
      <c r="B51" s="11" t="str">
        <f t="shared" si="58"/>
        <v>Process</v>
      </c>
      <c r="C51" s="3">
        <v>0</v>
      </c>
      <c r="D51" s="3">
        <v>0</v>
      </c>
      <c r="E51" s="3">
        <v>0</v>
      </c>
      <c r="F51" s="3">
        <v>0</v>
      </c>
      <c r="G51" s="3">
        <f t="shared" ref="G51:AY51" si="69">F51</f>
        <v>0</v>
      </c>
      <c r="H51" s="3">
        <f t="shared" si="69"/>
        <v>0</v>
      </c>
      <c r="I51" s="3">
        <f t="shared" si="69"/>
        <v>0</v>
      </c>
      <c r="J51" s="3">
        <f t="shared" si="69"/>
        <v>0</v>
      </c>
      <c r="K51" s="3">
        <f t="shared" si="69"/>
        <v>0</v>
      </c>
      <c r="L51" s="3">
        <f t="shared" si="69"/>
        <v>0</v>
      </c>
      <c r="M51" s="3">
        <f t="shared" si="69"/>
        <v>0</v>
      </c>
      <c r="N51" s="3">
        <f t="shared" si="69"/>
        <v>0</v>
      </c>
      <c r="O51" s="3">
        <f t="shared" si="69"/>
        <v>0</v>
      </c>
      <c r="P51" s="3">
        <f t="shared" si="69"/>
        <v>0</v>
      </c>
      <c r="Q51" s="347">
        <v>0</v>
      </c>
      <c r="R51" s="3">
        <f t="shared" si="69"/>
        <v>0</v>
      </c>
      <c r="S51" s="3">
        <f t="shared" si="69"/>
        <v>0</v>
      </c>
      <c r="T51" s="3">
        <f t="shared" si="69"/>
        <v>0</v>
      </c>
      <c r="U51" s="3">
        <f t="shared" si="69"/>
        <v>0</v>
      </c>
      <c r="V51" s="3">
        <f t="shared" si="69"/>
        <v>0</v>
      </c>
      <c r="W51" s="3">
        <f t="shared" si="69"/>
        <v>0</v>
      </c>
      <c r="X51" s="3">
        <f t="shared" si="69"/>
        <v>0</v>
      </c>
      <c r="Y51" s="3">
        <f t="shared" si="69"/>
        <v>0</v>
      </c>
      <c r="Z51" s="3">
        <f t="shared" si="69"/>
        <v>0</v>
      </c>
      <c r="AA51" s="3">
        <f t="shared" si="69"/>
        <v>0</v>
      </c>
      <c r="AB51" s="3">
        <f t="shared" si="69"/>
        <v>0</v>
      </c>
      <c r="AC51" s="3">
        <f t="shared" si="69"/>
        <v>0</v>
      </c>
      <c r="AD51" s="3">
        <f t="shared" si="69"/>
        <v>0</v>
      </c>
      <c r="AE51" s="3">
        <f t="shared" si="69"/>
        <v>0</v>
      </c>
      <c r="AF51" s="3">
        <f t="shared" si="69"/>
        <v>0</v>
      </c>
      <c r="AG51" s="462">
        <v>0</v>
      </c>
      <c r="AH51" s="3">
        <f t="shared" si="69"/>
        <v>0</v>
      </c>
      <c r="AI51" s="3">
        <f t="shared" si="69"/>
        <v>0</v>
      </c>
      <c r="AJ51" s="3">
        <f t="shared" si="69"/>
        <v>0</v>
      </c>
      <c r="AK51" s="3">
        <f t="shared" si="69"/>
        <v>0</v>
      </c>
      <c r="AL51" s="3">
        <f t="shared" si="69"/>
        <v>0</v>
      </c>
      <c r="AM51" s="3">
        <f t="shared" si="69"/>
        <v>0</v>
      </c>
      <c r="AN51" s="3">
        <f t="shared" si="69"/>
        <v>0</v>
      </c>
      <c r="AO51" s="3">
        <f t="shared" si="69"/>
        <v>0</v>
      </c>
      <c r="AP51" s="3">
        <f t="shared" si="69"/>
        <v>0</v>
      </c>
      <c r="AQ51" s="3">
        <f t="shared" si="69"/>
        <v>0</v>
      </c>
      <c r="AR51" s="3">
        <f t="shared" si="69"/>
        <v>0</v>
      </c>
      <c r="AS51" s="3">
        <f t="shared" si="69"/>
        <v>0</v>
      </c>
      <c r="AT51" s="3">
        <f t="shared" si="69"/>
        <v>0</v>
      </c>
      <c r="AU51" s="3">
        <f t="shared" si="69"/>
        <v>0</v>
      </c>
      <c r="AV51" s="3">
        <f t="shared" si="69"/>
        <v>0</v>
      </c>
      <c r="AW51" s="3">
        <f t="shared" si="69"/>
        <v>0</v>
      </c>
      <c r="AX51" s="3">
        <f t="shared" si="69"/>
        <v>0</v>
      </c>
      <c r="AY51" s="3">
        <f t="shared" si="69"/>
        <v>0</v>
      </c>
    </row>
    <row r="52" spans="1:51" x14ac:dyDescent="0.25">
      <c r="A52" s="581"/>
      <c r="B52" s="11" t="str">
        <f t="shared" si="58"/>
        <v>Refrigeration</v>
      </c>
      <c r="C52" s="3">
        <v>0</v>
      </c>
      <c r="D52" s="3">
        <v>0</v>
      </c>
      <c r="E52" s="3">
        <v>0</v>
      </c>
      <c r="F52" s="3">
        <v>0</v>
      </c>
      <c r="G52" s="3">
        <f t="shared" ref="G52:AY52" si="70">F52</f>
        <v>0</v>
      </c>
      <c r="H52" s="3">
        <f t="shared" si="70"/>
        <v>0</v>
      </c>
      <c r="I52" s="3">
        <f t="shared" si="70"/>
        <v>0</v>
      </c>
      <c r="J52" s="3">
        <f t="shared" si="70"/>
        <v>0</v>
      </c>
      <c r="K52" s="3">
        <f t="shared" si="70"/>
        <v>0</v>
      </c>
      <c r="L52" s="3">
        <f t="shared" si="70"/>
        <v>0</v>
      </c>
      <c r="M52" s="3">
        <f t="shared" si="70"/>
        <v>0</v>
      </c>
      <c r="N52" s="3">
        <f t="shared" si="70"/>
        <v>0</v>
      </c>
      <c r="O52" s="3">
        <f t="shared" si="70"/>
        <v>0</v>
      </c>
      <c r="P52" s="3">
        <f t="shared" si="70"/>
        <v>0</v>
      </c>
      <c r="Q52" s="347">
        <v>5265</v>
      </c>
      <c r="R52" s="3">
        <f t="shared" si="70"/>
        <v>5265</v>
      </c>
      <c r="S52" s="3">
        <f t="shared" si="70"/>
        <v>5265</v>
      </c>
      <c r="T52" s="3">
        <f t="shared" si="70"/>
        <v>5265</v>
      </c>
      <c r="U52" s="3">
        <f t="shared" si="70"/>
        <v>5265</v>
      </c>
      <c r="V52" s="3">
        <f t="shared" si="70"/>
        <v>5265</v>
      </c>
      <c r="W52" s="3">
        <f t="shared" si="70"/>
        <v>5265</v>
      </c>
      <c r="X52" s="3">
        <f t="shared" si="70"/>
        <v>5265</v>
      </c>
      <c r="Y52" s="3">
        <f t="shared" si="70"/>
        <v>5265</v>
      </c>
      <c r="Z52" s="3">
        <f t="shared" si="70"/>
        <v>5265</v>
      </c>
      <c r="AA52" s="3">
        <f t="shared" si="70"/>
        <v>5265</v>
      </c>
      <c r="AB52" s="3">
        <f t="shared" si="70"/>
        <v>5265</v>
      </c>
      <c r="AC52" s="3">
        <f t="shared" si="70"/>
        <v>5265</v>
      </c>
      <c r="AD52" s="3">
        <f t="shared" si="70"/>
        <v>5265</v>
      </c>
      <c r="AE52" s="3">
        <f t="shared" si="70"/>
        <v>5265</v>
      </c>
      <c r="AF52" s="3">
        <f t="shared" si="70"/>
        <v>5265</v>
      </c>
      <c r="AG52" s="462">
        <v>50976.935017336982</v>
      </c>
      <c r="AH52" s="3">
        <f t="shared" si="70"/>
        <v>50976.935017336982</v>
      </c>
      <c r="AI52" s="3">
        <f t="shared" si="70"/>
        <v>50976.935017336982</v>
      </c>
      <c r="AJ52" s="3">
        <f t="shared" si="70"/>
        <v>50976.935017336982</v>
      </c>
      <c r="AK52" s="3">
        <f t="shared" si="70"/>
        <v>50976.935017336982</v>
      </c>
      <c r="AL52" s="3">
        <f t="shared" si="70"/>
        <v>50976.935017336982</v>
      </c>
      <c r="AM52" s="3">
        <f t="shared" si="70"/>
        <v>50976.935017336982</v>
      </c>
      <c r="AN52" s="3">
        <f t="shared" si="70"/>
        <v>50976.935017336982</v>
      </c>
      <c r="AO52" s="3">
        <f t="shared" si="70"/>
        <v>50976.935017336982</v>
      </c>
      <c r="AP52" s="3">
        <f t="shared" si="70"/>
        <v>50976.935017336982</v>
      </c>
      <c r="AQ52" s="3">
        <f t="shared" si="70"/>
        <v>50976.935017336982</v>
      </c>
      <c r="AR52" s="3">
        <f t="shared" si="70"/>
        <v>50976.935017336982</v>
      </c>
      <c r="AS52" s="3">
        <f t="shared" si="70"/>
        <v>50976.935017336982</v>
      </c>
      <c r="AT52" s="3">
        <f t="shared" si="70"/>
        <v>50976.935017336982</v>
      </c>
      <c r="AU52" s="3">
        <f t="shared" si="70"/>
        <v>50976.935017336982</v>
      </c>
      <c r="AV52" s="3">
        <f t="shared" si="70"/>
        <v>50976.935017336982</v>
      </c>
      <c r="AW52" s="3">
        <f t="shared" si="70"/>
        <v>50976.935017336982</v>
      </c>
      <c r="AX52" s="3">
        <f t="shared" si="70"/>
        <v>50976.935017336982</v>
      </c>
      <c r="AY52" s="3">
        <f t="shared" si="70"/>
        <v>50976.935017336982</v>
      </c>
    </row>
    <row r="53" spans="1:51" x14ac:dyDescent="0.25">
      <c r="A53" s="581"/>
      <c r="B53" s="11" t="str">
        <f t="shared" si="58"/>
        <v>Water Heating</v>
      </c>
      <c r="C53" s="3">
        <v>0</v>
      </c>
      <c r="D53" s="3">
        <v>0</v>
      </c>
      <c r="E53" s="3">
        <v>0</v>
      </c>
      <c r="F53" s="3">
        <v>0</v>
      </c>
      <c r="G53" s="3">
        <f t="shared" ref="G53:AY53" si="71">F53</f>
        <v>0</v>
      </c>
      <c r="H53" s="3">
        <f t="shared" si="71"/>
        <v>0</v>
      </c>
      <c r="I53" s="3">
        <f t="shared" si="71"/>
        <v>0</v>
      </c>
      <c r="J53" s="3">
        <f t="shared" si="71"/>
        <v>0</v>
      </c>
      <c r="K53" s="3">
        <f t="shared" si="71"/>
        <v>0</v>
      </c>
      <c r="L53" s="3">
        <f t="shared" si="71"/>
        <v>0</v>
      </c>
      <c r="M53" s="3">
        <f t="shared" si="71"/>
        <v>0</v>
      </c>
      <c r="N53" s="3">
        <f t="shared" si="71"/>
        <v>0</v>
      </c>
      <c r="O53" s="3">
        <f t="shared" si="71"/>
        <v>0</v>
      </c>
      <c r="P53" s="3">
        <f t="shared" si="71"/>
        <v>0</v>
      </c>
      <c r="Q53" s="347">
        <v>0</v>
      </c>
      <c r="R53" s="3">
        <f t="shared" si="71"/>
        <v>0</v>
      </c>
      <c r="S53" s="3">
        <f t="shared" si="71"/>
        <v>0</v>
      </c>
      <c r="T53" s="3">
        <f t="shared" si="71"/>
        <v>0</v>
      </c>
      <c r="U53" s="3">
        <f t="shared" si="71"/>
        <v>0</v>
      </c>
      <c r="V53" s="3">
        <f t="shared" si="71"/>
        <v>0</v>
      </c>
      <c r="W53" s="3">
        <f t="shared" si="71"/>
        <v>0</v>
      </c>
      <c r="X53" s="3">
        <f t="shared" si="71"/>
        <v>0</v>
      </c>
      <c r="Y53" s="3">
        <f t="shared" si="71"/>
        <v>0</v>
      </c>
      <c r="Z53" s="3">
        <f t="shared" si="71"/>
        <v>0</v>
      </c>
      <c r="AA53" s="3">
        <f t="shared" si="71"/>
        <v>0</v>
      </c>
      <c r="AB53" s="3">
        <f t="shared" si="71"/>
        <v>0</v>
      </c>
      <c r="AC53" s="3">
        <f t="shared" si="71"/>
        <v>0</v>
      </c>
      <c r="AD53" s="3">
        <f t="shared" si="71"/>
        <v>0</v>
      </c>
      <c r="AE53" s="3">
        <f t="shared" si="71"/>
        <v>0</v>
      </c>
      <c r="AF53" s="3">
        <f t="shared" si="71"/>
        <v>0</v>
      </c>
      <c r="AG53" s="462">
        <v>0</v>
      </c>
      <c r="AH53" s="3">
        <f t="shared" si="71"/>
        <v>0</v>
      </c>
      <c r="AI53" s="3">
        <f t="shared" si="71"/>
        <v>0</v>
      </c>
      <c r="AJ53" s="3">
        <f t="shared" si="71"/>
        <v>0</v>
      </c>
      <c r="AK53" s="3">
        <f t="shared" si="71"/>
        <v>0</v>
      </c>
      <c r="AL53" s="3">
        <f t="shared" si="71"/>
        <v>0</v>
      </c>
      <c r="AM53" s="3">
        <f t="shared" si="71"/>
        <v>0</v>
      </c>
      <c r="AN53" s="3">
        <f t="shared" si="71"/>
        <v>0</v>
      </c>
      <c r="AO53" s="3">
        <f t="shared" si="71"/>
        <v>0</v>
      </c>
      <c r="AP53" s="3">
        <f t="shared" si="71"/>
        <v>0</v>
      </c>
      <c r="AQ53" s="3">
        <f t="shared" si="71"/>
        <v>0</v>
      </c>
      <c r="AR53" s="3">
        <f t="shared" si="71"/>
        <v>0</v>
      </c>
      <c r="AS53" s="3">
        <f t="shared" si="71"/>
        <v>0</v>
      </c>
      <c r="AT53" s="3">
        <f t="shared" si="71"/>
        <v>0</v>
      </c>
      <c r="AU53" s="3">
        <f t="shared" si="71"/>
        <v>0</v>
      </c>
      <c r="AV53" s="3">
        <f t="shared" si="71"/>
        <v>0</v>
      </c>
      <c r="AW53" s="3">
        <f t="shared" si="71"/>
        <v>0</v>
      </c>
      <c r="AX53" s="3">
        <f t="shared" si="71"/>
        <v>0</v>
      </c>
      <c r="AY53" s="3">
        <f t="shared" si="71"/>
        <v>0</v>
      </c>
    </row>
    <row r="54" spans="1:51" ht="15" customHeight="1" x14ac:dyDescent="0.25">
      <c r="A54" s="581"/>
      <c r="B54" s="11" t="str">
        <f t="shared" si="58"/>
        <v xml:space="preserve"> </v>
      </c>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c r="AI54" s="3"/>
      <c r="AJ54" s="3"/>
      <c r="AK54" s="3"/>
      <c r="AL54" s="3"/>
      <c r="AM54" s="3"/>
      <c r="AN54" s="3"/>
      <c r="AO54" s="3"/>
      <c r="AP54" s="3"/>
      <c r="AQ54" s="3"/>
      <c r="AR54" s="3"/>
      <c r="AS54" s="3"/>
      <c r="AT54" s="3"/>
      <c r="AU54" s="3"/>
      <c r="AV54" s="3"/>
      <c r="AW54" s="3"/>
      <c r="AX54" s="3"/>
      <c r="AY54" s="3"/>
    </row>
    <row r="55" spans="1:51" ht="15" customHeight="1" thickBot="1" x14ac:dyDescent="0.3">
      <c r="A55" s="582"/>
      <c r="B55" s="188" t="str">
        <f t="shared" si="58"/>
        <v>Monthly kWh</v>
      </c>
      <c r="C55" s="236">
        <f>SUM(C41:C54)</f>
        <v>0</v>
      </c>
      <c r="D55" s="236">
        <f t="shared" ref="D55:AY55" si="72">SUM(D41:D54)</f>
        <v>0</v>
      </c>
      <c r="E55" s="236">
        <f t="shared" si="72"/>
        <v>0</v>
      </c>
      <c r="F55" s="236">
        <f t="shared" si="72"/>
        <v>0</v>
      </c>
      <c r="G55" s="236">
        <f t="shared" si="72"/>
        <v>0</v>
      </c>
      <c r="H55" s="236">
        <f t="shared" si="72"/>
        <v>0</v>
      </c>
      <c r="I55" s="236">
        <f t="shared" si="72"/>
        <v>0</v>
      </c>
      <c r="J55" s="236">
        <f t="shared" si="72"/>
        <v>0</v>
      </c>
      <c r="K55" s="236">
        <f t="shared" si="72"/>
        <v>0</v>
      </c>
      <c r="L55" s="236">
        <f t="shared" si="72"/>
        <v>0</v>
      </c>
      <c r="M55" s="236">
        <f t="shared" si="72"/>
        <v>0</v>
      </c>
      <c r="N55" s="236">
        <f t="shared" si="72"/>
        <v>0</v>
      </c>
      <c r="O55" s="236">
        <f t="shared" si="72"/>
        <v>0</v>
      </c>
      <c r="P55" s="236">
        <f t="shared" si="72"/>
        <v>0</v>
      </c>
      <c r="Q55" s="236">
        <f t="shared" si="72"/>
        <v>9637461</v>
      </c>
      <c r="R55" s="236">
        <f t="shared" si="72"/>
        <v>9637461</v>
      </c>
      <c r="S55" s="236">
        <f t="shared" si="72"/>
        <v>9637461</v>
      </c>
      <c r="T55" s="236">
        <f t="shared" si="72"/>
        <v>9637461</v>
      </c>
      <c r="U55" s="236">
        <f t="shared" si="72"/>
        <v>9637461</v>
      </c>
      <c r="V55" s="236">
        <f t="shared" si="72"/>
        <v>9637461</v>
      </c>
      <c r="W55" s="236">
        <f t="shared" si="72"/>
        <v>9637461</v>
      </c>
      <c r="X55" s="236">
        <f t="shared" si="72"/>
        <v>9637461</v>
      </c>
      <c r="Y55" s="236">
        <f t="shared" si="72"/>
        <v>9637461</v>
      </c>
      <c r="Z55" s="236">
        <f t="shared" si="72"/>
        <v>9637461</v>
      </c>
      <c r="AA55" s="236">
        <f t="shared" si="72"/>
        <v>9637461</v>
      </c>
      <c r="AB55" s="236">
        <f t="shared" si="72"/>
        <v>9637461</v>
      </c>
      <c r="AC55" s="236">
        <f t="shared" si="72"/>
        <v>9637461</v>
      </c>
      <c r="AD55" s="236">
        <f t="shared" si="72"/>
        <v>9637461</v>
      </c>
      <c r="AE55" s="236">
        <f t="shared" si="72"/>
        <v>9637461</v>
      </c>
      <c r="AF55" s="236">
        <f t="shared" si="72"/>
        <v>9637461</v>
      </c>
      <c r="AG55" s="236">
        <f t="shared" si="72"/>
        <v>32458515.45667997</v>
      </c>
      <c r="AH55" s="236">
        <f t="shared" si="72"/>
        <v>32458515.45667997</v>
      </c>
      <c r="AI55" s="236">
        <f t="shared" si="72"/>
        <v>32458515.45667997</v>
      </c>
      <c r="AJ55" s="236">
        <f t="shared" si="72"/>
        <v>32458515.45667997</v>
      </c>
      <c r="AK55" s="236">
        <f t="shared" si="72"/>
        <v>32458515.45667997</v>
      </c>
      <c r="AL55" s="236">
        <f t="shared" si="72"/>
        <v>32458515.45667997</v>
      </c>
      <c r="AM55" s="236">
        <f t="shared" si="72"/>
        <v>32458515.45667997</v>
      </c>
      <c r="AN55" s="236">
        <f t="shared" si="72"/>
        <v>32458515.45667997</v>
      </c>
      <c r="AO55" s="236">
        <f t="shared" si="72"/>
        <v>32458515.45667997</v>
      </c>
      <c r="AP55" s="236">
        <f t="shared" si="72"/>
        <v>32458515.45667997</v>
      </c>
      <c r="AQ55" s="236">
        <f t="shared" si="72"/>
        <v>32458515.45667997</v>
      </c>
      <c r="AR55" s="236">
        <f t="shared" si="72"/>
        <v>32458515.45667997</v>
      </c>
      <c r="AS55" s="236">
        <f t="shared" si="72"/>
        <v>32458515.45667997</v>
      </c>
      <c r="AT55" s="236">
        <f t="shared" si="72"/>
        <v>32458515.45667997</v>
      </c>
      <c r="AU55" s="236">
        <f t="shared" si="72"/>
        <v>32458515.45667997</v>
      </c>
      <c r="AV55" s="236">
        <f t="shared" si="72"/>
        <v>32458515.45667997</v>
      </c>
      <c r="AW55" s="236">
        <f t="shared" si="72"/>
        <v>32458515.45667997</v>
      </c>
      <c r="AX55" s="236">
        <f t="shared" si="72"/>
        <v>32458515.45667997</v>
      </c>
      <c r="AY55" s="236">
        <f t="shared" si="72"/>
        <v>32458515.45667997</v>
      </c>
    </row>
    <row r="56" spans="1:51" x14ac:dyDescent="0.25">
      <c r="A56" s="8"/>
      <c r="B56" s="251"/>
      <c r="C56" s="9"/>
      <c r="D56" s="251"/>
      <c r="E56" s="9"/>
      <c r="F56" s="251"/>
      <c r="G56" s="251"/>
      <c r="H56" s="9"/>
      <c r="I56" s="251"/>
      <c r="J56" s="251"/>
      <c r="K56" s="9"/>
      <c r="L56" s="251"/>
      <c r="M56" s="251"/>
      <c r="N56" s="9"/>
      <c r="O56" s="251"/>
      <c r="P56" s="251"/>
      <c r="Q56" s="9"/>
      <c r="R56" s="251"/>
      <c r="S56" s="251"/>
      <c r="T56" s="9"/>
      <c r="U56" s="251"/>
      <c r="V56" s="251"/>
      <c r="W56" s="9"/>
      <c r="X56" s="251"/>
      <c r="Y56" s="251"/>
      <c r="Z56" s="9"/>
      <c r="AA56" s="251"/>
      <c r="AB56" s="251"/>
      <c r="AC56" s="9"/>
      <c r="AD56" s="251"/>
      <c r="AE56" s="251"/>
      <c r="AF56" s="9"/>
      <c r="AG56" s="251"/>
      <c r="AH56" s="251"/>
      <c r="AI56" s="9"/>
      <c r="AJ56" s="251"/>
      <c r="AK56" s="251"/>
      <c r="AL56" s="9"/>
      <c r="AM56" s="251"/>
      <c r="AN56" s="251"/>
      <c r="AO56" s="9"/>
      <c r="AP56" s="251"/>
      <c r="AQ56" s="251"/>
      <c r="AR56" s="9"/>
      <c r="AS56" s="251"/>
      <c r="AT56" s="251"/>
      <c r="AU56" s="9"/>
      <c r="AV56" s="251"/>
      <c r="AW56" s="251"/>
      <c r="AX56" s="9"/>
      <c r="AY56" s="251"/>
    </row>
    <row r="57" spans="1:51" ht="15.75" thickBot="1" x14ac:dyDescent="0.3">
      <c r="A57" s="203" t="s">
        <v>184</v>
      </c>
      <c r="B57" s="203"/>
      <c r="C57" s="203"/>
      <c r="D57" s="203"/>
      <c r="E57" s="203"/>
      <c r="F57" s="203"/>
      <c r="G57" s="203"/>
      <c r="H57" s="203"/>
      <c r="I57" s="203"/>
      <c r="J57" s="203"/>
      <c r="K57" s="252"/>
      <c r="L57" s="130"/>
      <c r="M57" s="130"/>
      <c r="N57" s="252"/>
      <c r="O57" s="130"/>
      <c r="P57" s="130"/>
      <c r="Q57" s="252"/>
      <c r="R57" s="130"/>
      <c r="S57" s="130"/>
      <c r="T57" s="252"/>
      <c r="U57" s="130"/>
      <c r="V57" s="130"/>
      <c r="W57" s="252"/>
      <c r="X57" s="130"/>
      <c r="Y57" s="130"/>
      <c r="Z57" s="252"/>
      <c r="AA57" s="130"/>
      <c r="AB57" s="130"/>
      <c r="AC57" s="252"/>
      <c r="AD57" s="130"/>
      <c r="AE57" s="130"/>
      <c r="AF57" s="252"/>
      <c r="AG57" s="130"/>
      <c r="AH57" s="130"/>
      <c r="AI57" s="252"/>
      <c r="AJ57" s="130"/>
      <c r="AK57" s="130"/>
      <c r="AL57" s="252"/>
      <c r="AM57" s="130"/>
      <c r="AN57" s="130"/>
      <c r="AO57" s="252"/>
      <c r="AP57" s="130"/>
      <c r="AQ57" s="130"/>
      <c r="AR57" s="252"/>
      <c r="AS57" s="130"/>
      <c r="AT57" s="130"/>
      <c r="AU57" s="252"/>
      <c r="AV57" s="130"/>
      <c r="AW57" s="130"/>
      <c r="AX57" s="252"/>
      <c r="AY57" s="130"/>
    </row>
    <row r="58" spans="1:51" ht="16.5" thickBot="1" x14ac:dyDescent="0.3">
      <c r="A58" s="583" t="s">
        <v>17</v>
      </c>
      <c r="B58" s="238" t="s">
        <v>163</v>
      </c>
      <c r="C58" s="146">
        <f>C$4</f>
        <v>44197</v>
      </c>
      <c r="D58" s="146">
        <f t="shared" ref="D58:AY58" si="73">D$4</f>
        <v>44228</v>
      </c>
      <c r="E58" s="146">
        <f t="shared" si="73"/>
        <v>44256</v>
      </c>
      <c r="F58" s="146">
        <f t="shared" si="73"/>
        <v>44287</v>
      </c>
      <c r="G58" s="146">
        <f t="shared" si="73"/>
        <v>44317</v>
      </c>
      <c r="H58" s="146">
        <f t="shared" si="73"/>
        <v>44348</v>
      </c>
      <c r="I58" s="146">
        <f t="shared" si="73"/>
        <v>44378</v>
      </c>
      <c r="J58" s="146">
        <f t="shared" si="73"/>
        <v>44409</v>
      </c>
      <c r="K58" s="146">
        <f t="shared" si="73"/>
        <v>44440</v>
      </c>
      <c r="L58" s="146">
        <f t="shared" si="73"/>
        <v>44470</v>
      </c>
      <c r="M58" s="146">
        <f t="shared" si="73"/>
        <v>44501</v>
      </c>
      <c r="N58" s="146">
        <f t="shared" si="73"/>
        <v>44531</v>
      </c>
      <c r="O58" s="146">
        <f t="shared" si="73"/>
        <v>44562</v>
      </c>
      <c r="P58" s="146">
        <f t="shared" si="73"/>
        <v>44593</v>
      </c>
      <c r="Q58" s="146">
        <f t="shared" si="73"/>
        <v>44621</v>
      </c>
      <c r="R58" s="146">
        <f t="shared" si="73"/>
        <v>44652</v>
      </c>
      <c r="S58" s="146">
        <f t="shared" si="73"/>
        <v>44682</v>
      </c>
      <c r="T58" s="146">
        <f t="shared" si="73"/>
        <v>44713</v>
      </c>
      <c r="U58" s="146">
        <f t="shared" si="73"/>
        <v>44743</v>
      </c>
      <c r="V58" s="146">
        <f t="shared" si="73"/>
        <v>44774</v>
      </c>
      <c r="W58" s="146">
        <f t="shared" si="73"/>
        <v>44805</v>
      </c>
      <c r="X58" s="146">
        <f t="shared" si="73"/>
        <v>44835</v>
      </c>
      <c r="Y58" s="146">
        <f t="shared" si="73"/>
        <v>44866</v>
      </c>
      <c r="Z58" s="146">
        <f t="shared" si="73"/>
        <v>44896</v>
      </c>
      <c r="AA58" s="146">
        <f t="shared" si="73"/>
        <v>44927</v>
      </c>
      <c r="AB58" s="146">
        <f t="shared" si="73"/>
        <v>44958</v>
      </c>
      <c r="AC58" s="146">
        <f t="shared" si="73"/>
        <v>44986</v>
      </c>
      <c r="AD58" s="146">
        <f t="shared" si="73"/>
        <v>45017</v>
      </c>
      <c r="AE58" s="146">
        <f t="shared" si="73"/>
        <v>45047</v>
      </c>
      <c r="AF58" s="146">
        <f t="shared" si="73"/>
        <v>45078</v>
      </c>
      <c r="AG58" s="146">
        <f t="shared" si="73"/>
        <v>45108</v>
      </c>
      <c r="AH58" s="146">
        <f t="shared" si="73"/>
        <v>45139</v>
      </c>
      <c r="AI58" s="146">
        <f t="shared" si="73"/>
        <v>45170</v>
      </c>
      <c r="AJ58" s="146">
        <f t="shared" si="73"/>
        <v>45200</v>
      </c>
      <c r="AK58" s="146">
        <f t="shared" si="73"/>
        <v>45231</v>
      </c>
      <c r="AL58" s="146">
        <f t="shared" si="73"/>
        <v>45261</v>
      </c>
      <c r="AM58" s="146">
        <f t="shared" si="73"/>
        <v>45292</v>
      </c>
      <c r="AN58" s="146">
        <f t="shared" si="73"/>
        <v>45323</v>
      </c>
      <c r="AO58" s="146">
        <f t="shared" si="73"/>
        <v>45352</v>
      </c>
      <c r="AP58" s="146">
        <f t="shared" si="73"/>
        <v>45383</v>
      </c>
      <c r="AQ58" s="146">
        <f t="shared" si="73"/>
        <v>45413</v>
      </c>
      <c r="AR58" s="146">
        <f t="shared" si="73"/>
        <v>45444</v>
      </c>
      <c r="AS58" s="146">
        <f t="shared" si="73"/>
        <v>45474</v>
      </c>
      <c r="AT58" s="146">
        <f t="shared" si="73"/>
        <v>45505</v>
      </c>
      <c r="AU58" s="146">
        <f t="shared" si="73"/>
        <v>45536</v>
      </c>
      <c r="AV58" s="146">
        <f t="shared" si="73"/>
        <v>45566</v>
      </c>
      <c r="AW58" s="146">
        <f t="shared" si="73"/>
        <v>45597</v>
      </c>
      <c r="AX58" s="146">
        <f t="shared" si="73"/>
        <v>45627</v>
      </c>
      <c r="AY58" s="146">
        <f t="shared" si="73"/>
        <v>45658</v>
      </c>
    </row>
    <row r="59" spans="1:51" ht="15" customHeight="1" x14ac:dyDescent="0.25">
      <c r="A59" s="584"/>
      <c r="B59" s="13" t="str">
        <f t="shared" ref="B59:B71" si="74">B41</f>
        <v>Air Comp</v>
      </c>
      <c r="C59" s="26">
        <f>((C5*0.5)-C41)*C78*C$93*C$2</f>
        <v>0</v>
      </c>
      <c r="D59" s="26">
        <f>((D5*0.5)+C23-D41)*D78*D$93*D$2</f>
        <v>0</v>
      </c>
      <c r="E59" s="26">
        <f t="shared" ref="E59:AY59" si="75">((E5*0.5)+D23-E41)*E78*E$93*E$2</f>
        <v>0</v>
      </c>
      <c r="F59" s="26">
        <f t="shared" si="75"/>
        <v>0</v>
      </c>
      <c r="G59" s="26">
        <f t="shared" si="75"/>
        <v>0</v>
      </c>
      <c r="H59" s="26">
        <f t="shared" si="75"/>
        <v>0</v>
      </c>
      <c r="I59" s="26">
        <f t="shared" si="75"/>
        <v>0</v>
      </c>
      <c r="J59" s="26">
        <f t="shared" si="75"/>
        <v>0</v>
      </c>
      <c r="K59" s="26">
        <f t="shared" si="75"/>
        <v>0</v>
      </c>
      <c r="L59" s="26">
        <f t="shared" si="75"/>
        <v>0</v>
      </c>
      <c r="M59" s="26">
        <f t="shared" si="75"/>
        <v>0</v>
      </c>
      <c r="N59" s="26">
        <f t="shared" si="75"/>
        <v>0</v>
      </c>
      <c r="O59" s="26">
        <f t="shared" si="75"/>
        <v>0</v>
      </c>
      <c r="P59" s="26">
        <f t="shared" si="75"/>
        <v>0</v>
      </c>
      <c r="Q59" s="450">
        <f t="shared" si="75"/>
        <v>-1635.7620166672687</v>
      </c>
      <c r="R59" s="450">
        <f t="shared" si="75"/>
        <v>-1687.9205297812855</v>
      </c>
      <c r="S59" s="450">
        <f t="shared" si="75"/>
        <v>-1946.2423686991053</v>
      </c>
      <c r="T59" s="450">
        <f t="shared" si="75"/>
        <v>-2701.6808658149544</v>
      </c>
      <c r="U59" s="450">
        <f t="shared" si="75"/>
        <v>-2771.0062703112603</v>
      </c>
      <c r="V59" s="450">
        <f t="shared" si="75"/>
        <v>-2774.3012039850391</v>
      </c>
      <c r="W59" s="450">
        <f t="shared" si="75"/>
        <v>-2718.7156729083908</v>
      </c>
      <c r="X59" s="450">
        <f t="shared" si="75"/>
        <v>-1787.9137026208566</v>
      </c>
      <c r="Y59" s="450">
        <f t="shared" si="75"/>
        <v>-1727.484508172314</v>
      </c>
      <c r="Z59" s="450">
        <f t="shared" si="75"/>
        <v>-1676.314074699414</v>
      </c>
      <c r="AA59" s="450">
        <f t="shared" si="75"/>
        <v>-1557.1912894755901</v>
      </c>
      <c r="AB59" s="450">
        <f t="shared" si="75"/>
        <v>-1429.9322507304414</v>
      </c>
      <c r="AC59" s="450">
        <f t="shared" si="75"/>
        <v>-1635.7620166672687</v>
      </c>
      <c r="AD59" s="450">
        <f t="shared" si="75"/>
        <v>-1687.9205297812855</v>
      </c>
      <c r="AE59" s="450">
        <f t="shared" si="75"/>
        <v>-1946.2423686991053</v>
      </c>
      <c r="AF59" s="450">
        <f t="shared" si="75"/>
        <v>-2701.6808658149544</v>
      </c>
      <c r="AG59" s="450">
        <f t="shared" si="75"/>
        <v>0</v>
      </c>
      <c r="AH59" s="450">
        <f t="shared" si="75"/>
        <v>0</v>
      </c>
      <c r="AI59" s="450">
        <f t="shared" si="75"/>
        <v>0</v>
      </c>
      <c r="AJ59" s="450">
        <f t="shared" si="75"/>
        <v>0</v>
      </c>
      <c r="AK59" s="450">
        <f t="shared" si="75"/>
        <v>0</v>
      </c>
      <c r="AL59" s="450">
        <f t="shared" si="75"/>
        <v>0</v>
      </c>
      <c r="AM59" s="450">
        <f t="shared" si="75"/>
        <v>0</v>
      </c>
      <c r="AN59" s="450">
        <f t="shared" si="75"/>
        <v>0</v>
      </c>
      <c r="AO59" s="450">
        <f t="shared" si="75"/>
        <v>0</v>
      </c>
      <c r="AP59" s="450">
        <f t="shared" si="75"/>
        <v>0</v>
      </c>
      <c r="AQ59" s="450">
        <f t="shared" si="75"/>
        <v>0</v>
      </c>
      <c r="AR59" s="450">
        <f t="shared" si="75"/>
        <v>0</v>
      </c>
      <c r="AS59" s="450">
        <f t="shared" si="75"/>
        <v>0</v>
      </c>
      <c r="AT59" s="450">
        <f t="shared" si="75"/>
        <v>0</v>
      </c>
      <c r="AU59" s="450">
        <f t="shared" si="75"/>
        <v>0</v>
      </c>
      <c r="AV59" s="450">
        <f t="shared" si="75"/>
        <v>0</v>
      </c>
      <c r="AW59" s="450">
        <f t="shared" si="75"/>
        <v>0</v>
      </c>
      <c r="AX59" s="450">
        <f t="shared" si="75"/>
        <v>0</v>
      </c>
      <c r="AY59" s="450">
        <f t="shared" si="75"/>
        <v>0</v>
      </c>
    </row>
    <row r="60" spans="1:51" ht="15.75" x14ac:dyDescent="0.25">
      <c r="A60" s="584"/>
      <c r="B60" s="13" t="str">
        <f t="shared" si="74"/>
        <v>Building Shell</v>
      </c>
      <c r="C60" s="26">
        <f>((C6*0.5)-C42)*C79*C$93*C$2</f>
        <v>0</v>
      </c>
      <c r="D60" s="26">
        <f t="shared" ref="D60:AY60" si="76">((D6*0.5)+C24-D42)*D79*D$93*D$2</f>
        <v>0</v>
      </c>
      <c r="E60" s="26">
        <f t="shared" si="76"/>
        <v>0</v>
      </c>
      <c r="F60" s="26">
        <f t="shared" si="76"/>
        <v>0</v>
      </c>
      <c r="G60" s="26">
        <f t="shared" si="76"/>
        <v>0</v>
      </c>
      <c r="H60" s="26">
        <f t="shared" si="76"/>
        <v>0</v>
      </c>
      <c r="I60" s="26">
        <f t="shared" si="76"/>
        <v>0</v>
      </c>
      <c r="J60" s="26">
        <f t="shared" si="76"/>
        <v>0</v>
      </c>
      <c r="K60" s="26">
        <f t="shared" si="76"/>
        <v>0</v>
      </c>
      <c r="L60" s="26">
        <f t="shared" si="76"/>
        <v>10.07064289319753</v>
      </c>
      <c r="M60" s="26">
        <f t="shared" si="76"/>
        <v>33.772026485320261</v>
      </c>
      <c r="N60" s="26">
        <f t="shared" si="76"/>
        <v>71.623881835261543</v>
      </c>
      <c r="O60" s="26">
        <f t="shared" si="76"/>
        <v>88.684229117937932</v>
      </c>
      <c r="P60" s="26">
        <f t="shared" si="76"/>
        <v>77.109819659458665</v>
      </c>
      <c r="Q60" s="26">
        <f t="shared" si="76"/>
        <v>62.56278515779082</v>
      </c>
      <c r="R60" s="26">
        <f t="shared" si="76"/>
        <v>40.340751913921729</v>
      </c>
      <c r="S60" s="26">
        <f t="shared" si="76"/>
        <v>46.922885332820691</v>
      </c>
      <c r="T60" s="26">
        <f t="shared" si="76"/>
        <v>161.94739845662684</v>
      </c>
      <c r="U60" s="26">
        <f t="shared" si="76"/>
        <v>218.03111562341047</v>
      </c>
      <c r="V60" s="26">
        <f t="shared" si="76"/>
        <v>203.70690119072205</v>
      </c>
      <c r="W60" s="26">
        <f t="shared" si="76"/>
        <v>88.215919500768877</v>
      </c>
      <c r="X60" s="26">
        <f t="shared" si="76"/>
        <v>36.914859906775021</v>
      </c>
      <c r="Y60" s="26">
        <f t="shared" si="76"/>
        <v>60.160141074763558</v>
      </c>
      <c r="Z60" s="26">
        <f t="shared" si="76"/>
        <v>94.67688339422152</v>
      </c>
      <c r="AA60" s="26">
        <f t="shared" si="76"/>
        <v>91.364869054377706</v>
      </c>
      <c r="AB60" s="26">
        <f t="shared" si="76"/>
        <v>77.588511256924718</v>
      </c>
      <c r="AC60" s="26">
        <f t="shared" si="76"/>
        <v>62.56278515779082</v>
      </c>
      <c r="AD60" s="26">
        <f t="shared" si="76"/>
        <v>40.340751913921729</v>
      </c>
      <c r="AE60" s="26">
        <f t="shared" si="76"/>
        <v>46.922885332820691</v>
      </c>
      <c r="AF60" s="26">
        <f t="shared" si="76"/>
        <v>161.94739845662684</v>
      </c>
      <c r="AG60" s="26">
        <f t="shared" si="76"/>
        <v>0</v>
      </c>
      <c r="AH60" s="26">
        <f t="shared" si="76"/>
        <v>0</v>
      </c>
      <c r="AI60" s="26">
        <f t="shared" si="76"/>
        <v>0</v>
      </c>
      <c r="AJ60" s="26">
        <f t="shared" si="76"/>
        <v>0</v>
      </c>
      <c r="AK60" s="26">
        <f t="shared" si="76"/>
        <v>0</v>
      </c>
      <c r="AL60" s="26">
        <f t="shared" si="76"/>
        <v>0</v>
      </c>
      <c r="AM60" s="26">
        <f t="shared" si="76"/>
        <v>0</v>
      </c>
      <c r="AN60" s="26">
        <f t="shared" si="76"/>
        <v>0</v>
      </c>
      <c r="AO60" s="26">
        <f t="shared" si="76"/>
        <v>0</v>
      </c>
      <c r="AP60" s="26">
        <f t="shared" si="76"/>
        <v>0</v>
      </c>
      <c r="AQ60" s="26">
        <f t="shared" si="76"/>
        <v>0</v>
      </c>
      <c r="AR60" s="26">
        <f t="shared" si="76"/>
        <v>0</v>
      </c>
      <c r="AS60" s="26">
        <f t="shared" si="76"/>
        <v>0</v>
      </c>
      <c r="AT60" s="26">
        <f t="shared" si="76"/>
        <v>0</v>
      </c>
      <c r="AU60" s="26">
        <f t="shared" si="76"/>
        <v>0</v>
      </c>
      <c r="AV60" s="26">
        <f t="shared" si="76"/>
        <v>0</v>
      </c>
      <c r="AW60" s="26">
        <f t="shared" si="76"/>
        <v>0</v>
      </c>
      <c r="AX60" s="26">
        <f t="shared" si="76"/>
        <v>0</v>
      </c>
      <c r="AY60" s="26">
        <f t="shared" si="76"/>
        <v>0</v>
      </c>
    </row>
    <row r="61" spans="1:51" ht="15.75" x14ac:dyDescent="0.25">
      <c r="A61" s="584"/>
      <c r="B61" s="13" t="str">
        <f t="shared" si="74"/>
        <v>Cooking</v>
      </c>
      <c r="C61" s="26">
        <f t="shared" ref="C61:C71" si="77">((C7*0.5)-C43)*C80*C$93*C$2</f>
        <v>0</v>
      </c>
      <c r="D61" s="26">
        <f t="shared" ref="D61:AY61" si="78">((D7*0.5)+C25-D43)*D80*D$93*D$2</f>
        <v>0</v>
      </c>
      <c r="E61" s="26">
        <f t="shared" si="78"/>
        <v>0</v>
      </c>
      <c r="F61" s="26">
        <f t="shared" si="78"/>
        <v>0</v>
      </c>
      <c r="G61" s="26">
        <f t="shared" si="78"/>
        <v>0</v>
      </c>
      <c r="H61" s="26">
        <f t="shared" si="78"/>
        <v>0</v>
      </c>
      <c r="I61" s="26">
        <f t="shared" si="78"/>
        <v>0</v>
      </c>
      <c r="J61" s="26">
        <f t="shared" si="78"/>
        <v>0</v>
      </c>
      <c r="K61" s="26">
        <f t="shared" si="78"/>
        <v>0</v>
      </c>
      <c r="L61" s="26">
        <f t="shared" si="78"/>
        <v>0</v>
      </c>
      <c r="M61" s="26">
        <f t="shared" si="78"/>
        <v>0</v>
      </c>
      <c r="N61" s="26">
        <f t="shared" si="78"/>
        <v>0</v>
      </c>
      <c r="O61" s="26">
        <f t="shared" si="78"/>
        <v>0</v>
      </c>
      <c r="P61" s="26">
        <f t="shared" si="78"/>
        <v>0</v>
      </c>
      <c r="Q61" s="26">
        <f t="shared" si="78"/>
        <v>0</v>
      </c>
      <c r="R61" s="26">
        <f t="shared" si="78"/>
        <v>0</v>
      </c>
      <c r="S61" s="26">
        <f t="shared" si="78"/>
        <v>0</v>
      </c>
      <c r="T61" s="26">
        <f t="shared" si="78"/>
        <v>0</v>
      </c>
      <c r="U61" s="26">
        <f t="shared" si="78"/>
        <v>0</v>
      </c>
      <c r="V61" s="26">
        <f t="shared" si="78"/>
        <v>0</v>
      </c>
      <c r="W61" s="26">
        <f t="shared" si="78"/>
        <v>0</v>
      </c>
      <c r="X61" s="26">
        <f t="shared" si="78"/>
        <v>0</v>
      </c>
      <c r="Y61" s="26">
        <f t="shared" si="78"/>
        <v>0</v>
      </c>
      <c r="Z61" s="26">
        <f t="shared" si="78"/>
        <v>0</v>
      </c>
      <c r="AA61" s="26">
        <f t="shared" si="78"/>
        <v>0</v>
      </c>
      <c r="AB61" s="26">
        <f t="shared" si="78"/>
        <v>0</v>
      </c>
      <c r="AC61" s="26">
        <f t="shared" si="78"/>
        <v>0</v>
      </c>
      <c r="AD61" s="26">
        <f t="shared" si="78"/>
        <v>0</v>
      </c>
      <c r="AE61" s="26">
        <f t="shared" si="78"/>
        <v>0</v>
      </c>
      <c r="AF61" s="26">
        <f t="shared" si="78"/>
        <v>0</v>
      </c>
      <c r="AG61" s="26">
        <f t="shared" si="78"/>
        <v>0</v>
      </c>
      <c r="AH61" s="26">
        <f t="shared" si="78"/>
        <v>0</v>
      </c>
      <c r="AI61" s="26">
        <f t="shared" si="78"/>
        <v>0</v>
      </c>
      <c r="AJ61" s="26">
        <f t="shared" si="78"/>
        <v>0</v>
      </c>
      <c r="AK61" s="26">
        <f t="shared" si="78"/>
        <v>0</v>
      </c>
      <c r="AL61" s="26">
        <f t="shared" si="78"/>
        <v>0</v>
      </c>
      <c r="AM61" s="26">
        <f t="shared" si="78"/>
        <v>0</v>
      </c>
      <c r="AN61" s="26">
        <f t="shared" si="78"/>
        <v>0</v>
      </c>
      <c r="AO61" s="26">
        <f t="shared" si="78"/>
        <v>0</v>
      </c>
      <c r="AP61" s="26">
        <f t="shared" si="78"/>
        <v>0</v>
      </c>
      <c r="AQ61" s="26">
        <f t="shared" si="78"/>
        <v>0</v>
      </c>
      <c r="AR61" s="26">
        <f t="shared" si="78"/>
        <v>0</v>
      </c>
      <c r="AS61" s="26">
        <f t="shared" si="78"/>
        <v>0</v>
      </c>
      <c r="AT61" s="26">
        <f t="shared" si="78"/>
        <v>0</v>
      </c>
      <c r="AU61" s="26">
        <f t="shared" si="78"/>
        <v>0</v>
      </c>
      <c r="AV61" s="26">
        <f t="shared" si="78"/>
        <v>0</v>
      </c>
      <c r="AW61" s="26">
        <f t="shared" si="78"/>
        <v>0</v>
      </c>
      <c r="AX61" s="26">
        <f t="shared" si="78"/>
        <v>0</v>
      </c>
      <c r="AY61" s="26">
        <f t="shared" si="78"/>
        <v>0</v>
      </c>
    </row>
    <row r="62" spans="1:51" ht="15.75" x14ac:dyDescent="0.25">
      <c r="A62" s="584"/>
      <c r="B62" s="13" t="str">
        <f t="shared" si="74"/>
        <v>Cooling</v>
      </c>
      <c r="C62" s="26">
        <f t="shared" si="77"/>
        <v>0</v>
      </c>
      <c r="D62" s="26">
        <f t="shared" ref="D62:AY62" si="79">((D8*0.5)+C26-D44)*D81*D$93*D$2</f>
        <v>1.0360363791881703E-2</v>
      </c>
      <c r="E62" s="26">
        <f t="shared" si="79"/>
        <v>6.9499528093708456</v>
      </c>
      <c r="F62" s="26">
        <f t="shared" si="79"/>
        <v>80.289513427219546</v>
      </c>
      <c r="G62" s="26">
        <f t="shared" si="79"/>
        <v>439.62952267291331</v>
      </c>
      <c r="H62" s="26">
        <f t="shared" si="79"/>
        <v>2968.8113414917802</v>
      </c>
      <c r="I62" s="26">
        <f t="shared" si="79"/>
        <v>5024.8029530083322</v>
      </c>
      <c r="J62" s="26">
        <f t="shared" si="79"/>
        <v>5385.2543799958657</v>
      </c>
      <c r="K62" s="26">
        <f t="shared" si="79"/>
        <v>2363.33469883309</v>
      </c>
      <c r="L62" s="26">
        <f t="shared" si="79"/>
        <v>356.24029529811406</v>
      </c>
      <c r="M62" s="26">
        <f t="shared" si="79"/>
        <v>135.77803525437878</v>
      </c>
      <c r="N62" s="26">
        <f t="shared" si="79"/>
        <v>1.5918700129261552</v>
      </c>
      <c r="O62" s="26">
        <f t="shared" si="79"/>
        <v>0.16117575738317103</v>
      </c>
      <c r="P62" s="26">
        <f t="shared" si="79"/>
        <v>6.8317924498019567</v>
      </c>
      <c r="Q62" s="26">
        <f t="shared" si="79"/>
        <v>162.07372328676152</v>
      </c>
      <c r="R62" s="26">
        <f t="shared" si="79"/>
        <v>541.16422625916459</v>
      </c>
      <c r="S62" s="26">
        <f t="shared" si="79"/>
        <v>1694.1467142360013</v>
      </c>
      <c r="T62" s="26">
        <f t="shared" si="79"/>
        <v>8284.2156107754163</v>
      </c>
      <c r="U62" s="26">
        <f t="shared" si="79"/>
        <v>11271.111175951508</v>
      </c>
      <c r="V62" s="26">
        <f t="shared" si="79"/>
        <v>10500.749464395471</v>
      </c>
      <c r="W62" s="26">
        <f t="shared" si="79"/>
        <v>4224.1066557828672</v>
      </c>
      <c r="X62" s="26">
        <f t="shared" si="79"/>
        <v>485.73688952321459</v>
      </c>
      <c r="Y62" s="26">
        <f t="shared" si="79"/>
        <v>148.76059183982991</v>
      </c>
      <c r="Z62" s="26">
        <f t="shared" si="79"/>
        <v>1.4845018600342375</v>
      </c>
      <c r="AA62" s="26">
        <f t="shared" si="79"/>
        <v>0.12947811258078779</v>
      </c>
      <c r="AB62" s="26">
        <f t="shared" si="79"/>
        <v>5.3602641867766376</v>
      </c>
      <c r="AC62" s="26">
        <f t="shared" si="79"/>
        <v>162.07372328676152</v>
      </c>
      <c r="AD62" s="26">
        <f t="shared" si="79"/>
        <v>541.16422625916459</v>
      </c>
      <c r="AE62" s="26">
        <f t="shared" si="79"/>
        <v>1694.1467142360013</v>
      </c>
      <c r="AF62" s="26">
        <f t="shared" si="79"/>
        <v>8284.2156107754163</v>
      </c>
      <c r="AG62" s="26">
        <f t="shared" si="79"/>
        <v>0</v>
      </c>
      <c r="AH62" s="26">
        <f t="shared" si="79"/>
        <v>0</v>
      </c>
      <c r="AI62" s="26">
        <f t="shared" si="79"/>
        <v>0</v>
      </c>
      <c r="AJ62" s="26">
        <f t="shared" si="79"/>
        <v>0</v>
      </c>
      <c r="AK62" s="26">
        <f t="shared" si="79"/>
        <v>0</v>
      </c>
      <c r="AL62" s="26">
        <f t="shared" si="79"/>
        <v>0</v>
      </c>
      <c r="AM62" s="26">
        <f t="shared" si="79"/>
        <v>0</v>
      </c>
      <c r="AN62" s="26">
        <f t="shared" si="79"/>
        <v>0</v>
      </c>
      <c r="AO62" s="26">
        <f t="shared" si="79"/>
        <v>0</v>
      </c>
      <c r="AP62" s="26">
        <f t="shared" si="79"/>
        <v>0</v>
      </c>
      <c r="AQ62" s="26">
        <f t="shared" si="79"/>
        <v>0</v>
      </c>
      <c r="AR62" s="26">
        <f t="shared" si="79"/>
        <v>0</v>
      </c>
      <c r="AS62" s="26">
        <f t="shared" si="79"/>
        <v>0</v>
      </c>
      <c r="AT62" s="26">
        <f t="shared" si="79"/>
        <v>0</v>
      </c>
      <c r="AU62" s="26">
        <f t="shared" si="79"/>
        <v>0</v>
      </c>
      <c r="AV62" s="26">
        <f t="shared" si="79"/>
        <v>0</v>
      </c>
      <c r="AW62" s="26">
        <f t="shared" si="79"/>
        <v>0</v>
      </c>
      <c r="AX62" s="26">
        <f t="shared" si="79"/>
        <v>0</v>
      </c>
      <c r="AY62" s="26">
        <f t="shared" si="79"/>
        <v>0</v>
      </c>
    </row>
    <row r="63" spans="1:51" ht="15.75" x14ac:dyDescent="0.25">
      <c r="A63" s="584"/>
      <c r="B63" s="13" t="str">
        <f t="shared" si="74"/>
        <v>Ext Lighting</v>
      </c>
      <c r="C63" s="26">
        <f t="shared" si="77"/>
        <v>0</v>
      </c>
      <c r="D63" s="26">
        <f t="shared" ref="D63:AY63" si="80">((D9*0.5)+C27-D45)*D82*D$93*D$2</f>
        <v>0</v>
      </c>
      <c r="E63" s="26">
        <f t="shared" si="80"/>
        <v>0</v>
      </c>
      <c r="F63" s="26">
        <f t="shared" si="80"/>
        <v>0</v>
      </c>
      <c r="G63" s="26">
        <f t="shared" si="80"/>
        <v>0</v>
      </c>
      <c r="H63" s="26">
        <f t="shared" si="80"/>
        <v>0</v>
      </c>
      <c r="I63" s="26">
        <f t="shared" si="80"/>
        <v>0</v>
      </c>
      <c r="J63" s="26">
        <f t="shared" si="80"/>
        <v>134.454462605163</v>
      </c>
      <c r="K63" s="26">
        <f t="shared" si="80"/>
        <v>403.02798185143001</v>
      </c>
      <c r="L63" s="26">
        <f t="shared" si="80"/>
        <v>381.62070523458192</v>
      </c>
      <c r="M63" s="26">
        <f t="shared" si="80"/>
        <v>397.73403615843142</v>
      </c>
      <c r="N63" s="26">
        <f t="shared" si="80"/>
        <v>472.09616699983047</v>
      </c>
      <c r="O63" s="26">
        <f t="shared" si="80"/>
        <v>490.7675649624706</v>
      </c>
      <c r="P63" s="26">
        <f t="shared" si="80"/>
        <v>390.70219357221868</v>
      </c>
      <c r="Q63" s="26">
        <f t="shared" si="80"/>
        <v>350.06926679917746</v>
      </c>
      <c r="R63" s="26">
        <f t="shared" si="80"/>
        <v>374.8549164659882</v>
      </c>
      <c r="S63" s="26">
        <f t="shared" si="80"/>
        <v>485.46318386437827</v>
      </c>
      <c r="T63" s="26">
        <f t="shared" si="80"/>
        <v>575.47800858687572</v>
      </c>
      <c r="U63" s="26">
        <f t="shared" si="80"/>
        <v>743.32397601251625</v>
      </c>
      <c r="V63" s="26">
        <f t="shared" si="80"/>
        <v>594.65403978288282</v>
      </c>
      <c r="W63" s="26">
        <f t="shared" si="80"/>
        <v>710.38712886441465</v>
      </c>
      <c r="X63" s="26">
        <f t="shared" si="80"/>
        <v>547.9777411273551</v>
      </c>
      <c r="Y63" s="26">
        <f t="shared" si="80"/>
        <v>474.59079769565841</v>
      </c>
      <c r="Z63" s="26">
        <f t="shared" si="80"/>
        <v>494.55949853611287</v>
      </c>
      <c r="AA63" s="26">
        <f t="shared" si="80"/>
        <v>505.60189511601089</v>
      </c>
      <c r="AB63" s="26">
        <f t="shared" si="80"/>
        <v>393.12764156315603</v>
      </c>
      <c r="AC63" s="26">
        <f t="shared" si="80"/>
        <v>350.06926679917746</v>
      </c>
      <c r="AD63" s="26">
        <f t="shared" si="80"/>
        <v>374.8549164659882</v>
      </c>
      <c r="AE63" s="26">
        <f t="shared" si="80"/>
        <v>485.46318386437827</v>
      </c>
      <c r="AF63" s="26">
        <f t="shared" si="80"/>
        <v>575.47800858687572</v>
      </c>
      <c r="AG63" s="26">
        <f t="shared" si="80"/>
        <v>0</v>
      </c>
      <c r="AH63" s="26">
        <f t="shared" si="80"/>
        <v>0</v>
      </c>
      <c r="AI63" s="26">
        <f t="shared" si="80"/>
        <v>0</v>
      </c>
      <c r="AJ63" s="26">
        <f t="shared" si="80"/>
        <v>0</v>
      </c>
      <c r="AK63" s="26">
        <f t="shared" si="80"/>
        <v>0</v>
      </c>
      <c r="AL63" s="26">
        <f t="shared" si="80"/>
        <v>0</v>
      </c>
      <c r="AM63" s="26">
        <f t="shared" si="80"/>
        <v>0</v>
      </c>
      <c r="AN63" s="26">
        <f t="shared" si="80"/>
        <v>0</v>
      </c>
      <c r="AO63" s="26">
        <f t="shared" si="80"/>
        <v>0</v>
      </c>
      <c r="AP63" s="26">
        <f t="shared" si="80"/>
        <v>0</v>
      </c>
      <c r="AQ63" s="26">
        <f t="shared" si="80"/>
        <v>0</v>
      </c>
      <c r="AR63" s="26">
        <f t="shared" si="80"/>
        <v>0</v>
      </c>
      <c r="AS63" s="26">
        <f t="shared" si="80"/>
        <v>0</v>
      </c>
      <c r="AT63" s="26">
        <f t="shared" si="80"/>
        <v>0</v>
      </c>
      <c r="AU63" s="26">
        <f t="shared" si="80"/>
        <v>0</v>
      </c>
      <c r="AV63" s="26">
        <f t="shared" si="80"/>
        <v>0</v>
      </c>
      <c r="AW63" s="26">
        <f t="shared" si="80"/>
        <v>0</v>
      </c>
      <c r="AX63" s="26">
        <f t="shared" si="80"/>
        <v>0</v>
      </c>
      <c r="AY63" s="26">
        <f t="shared" si="80"/>
        <v>0</v>
      </c>
    </row>
    <row r="64" spans="1:51" ht="15.75" x14ac:dyDescent="0.25">
      <c r="A64" s="584"/>
      <c r="B64" s="13" t="str">
        <f t="shared" si="74"/>
        <v>Heating</v>
      </c>
      <c r="C64" s="26">
        <f t="shared" si="77"/>
        <v>0</v>
      </c>
      <c r="D64" s="26">
        <f t="shared" ref="D64:AY64" si="81">((D10*0.5)+C28-D46)*D83*D$93*D$2</f>
        <v>0</v>
      </c>
      <c r="E64" s="26">
        <f t="shared" si="81"/>
        <v>0</v>
      </c>
      <c r="F64" s="26">
        <f t="shared" si="81"/>
        <v>0</v>
      </c>
      <c r="G64" s="26">
        <f t="shared" si="81"/>
        <v>0</v>
      </c>
      <c r="H64" s="26">
        <f t="shared" si="81"/>
        <v>0</v>
      </c>
      <c r="I64" s="26">
        <f t="shared" si="81"/>
        <v>0</v>
      </c>
      <c r="J64" s="26">
        <f t="shared" si="81"/>
        <v>0</v>
      </c>
      <c r="K64" s="26">
        <f t="shared" si="81"/>
        <v>0</v>
      </c>
      <c r="L64" s="26">
        <f t="shared" si="81"/>
        <v>19.711855910965419</v>
      </c>
      <c r="M64" s="26">
        <f t="shared" si="81"/>
        <v>84.183908973169579</v>
      </c>
      <c r="N64" s="26">
        <f t="shared" si="81"/>
        <v>138.29673207488793</v>
      </c>
      <c r="O64" s="26">
        <f t="shared" si="81"/>
        <v>135.74497761822033</v>
      </c>
      <c r="P64" s="26">
        <f t="shared" si="81"/>
        <v>117.87323617375523</v>
      </c>
      <c r="Q64" s="26">
        <f t="shared" si="81"/>
        <v>91.014339198008443</v>
      </c>
      <c r="R64" s="26">
        <f t="shared" si="81"/>
        <v>45.89091513646391</v>
      </c>
      <c r="S64" s="26">
        <f t="shared" si="81"/>
        <v>22.179536574408516</v>
      </c>
      <c r="T64" s="26">
        <f t="shared" si="81"/>
        <v>5.1411518919629744</v>
      </c>
      <c r="U64" s="26">
        <f t="shared" si="81"/>
        <v>3.4653398666432622</v>
      </c>
      <c r="V64" s="26">
        <f t="shared" si="81"/>
        <v>4.1081334792123236</v>
      </c>
      <c r="W64" s="26">
        <f t="shared" si="81"/>
        <v>11.254274758611382</v>
      </c>
      <c r="X64" s="26">
        <f t="shared" si="81"/>
        <v>42.270242205160486</v>
      </c>
      <c r="Y64" s="26">
        <f t="shared" si="81"/>
        <v>87.729166756328823</v>
      </c>
      <c r="Z64" s="26">
        <f t="shared" si="81"/>
        <v>144.87718233087088</v>
      </c>
      <c r="AA64" s="26">
        <f t="shared" si="81"/>
        <v>139.84811311134857</v>
      </c>
      <c r="AB64" s="26">
        <f t="shared" si="81"/>
        <v>118.60498380293785</v>
      </c>
      <c r="AC64" s="26">
        <f t="shared" si="81"/>
        <v>91.014339198008443</v>
      </c>
      <c r="AD64" s="26">
        <f t="shared" si="81"/>
        <v>45.89091513646391</v>
      </c>
      <c r="AE64" s="26">
        <f t="shared" si="81"/>
        <v>22.179536574408516</v>
      </c>
      <c r="AF64" s="26">
        <f t="shared" si="81"/>
        <v>5.1411518919629744</v>
      </c>
      <c r="AG64" s="26">
        <f t="shared" si="81"/>
        <v>0</v>
      </c>
      <c r="AH64" s="26">
        <f t="shared" si="81"/>
        <v>0</v>
      </c>
      <c r="AI64" s="26">
        <f t="shared" si="81"/>
        <v>0</v>
      </c>
      <c r="AJ64" s="26">
        <f t="shared" si="81"/>
        <v>0</v>
      </c>
      <c r="AK64" s="26">
        <f t="shared" si="81"/>
        <v>0</v>
      </c>
      <c r="AL64" s="26">
        <f t="shared" si="81"/>
        <v>0</v>
      </c>
      <c r="AM64" s="26">
        <f t="shared" si="81"/>
        <v>0</v>
      </c>
      <c r="AN64" s="26">
        <f t="shared" si="81"/>
        <v>0</v>
      </c>
      <c r="AO64" s="26">
        <f t="shared" si="81"/>
        <v>0</v>
      </c>
      <c r="AP64" s="26">
        <f t="shared" si="81"/>
        <v>0</v>
      </c>
      <c r="AQ64" s="26">
        <f t="shared" si="81"/>
        <v>0</v>
      </c>
      <c r="AR64" s="26">
        <f t="shared" si="81"/>
        <v>0</v>
      </c>
      <c r="AS64" s="26">
        <f t="shared" si="81"/>
        <v>0</v>
      </c>
      <c r="AT64" s="26">
        <f t="shared" si="81"/>
        <v>0</v>
      </c>
      <c r="AU64" s="26">
        <f t="shared" si="81"/>
        <v>0</v>
      </c>
      <c r="AV64" s="26">
        <f t="shared" si="81"/>
        <v>0</v>
      </c>
      <c r="AW64" s="26">
        <f t="shared" si="81"/>
        <v>0</v>
      </c>
      <c r="AX64" s="26">
        <f t="shared" si="81"/>
        <v>0</v>
      </c>
      <c r="AY64" s="26">
        <f t="shared" si="81"/>
        <v>0</v>
      </c>
    </row>
    <row r="65" spans="1:53" ht="15.75" x14ac:dyDescent="0.25">
      <c r="A65" s="584"/>
      <c r="B65" s="13" t="str">
        <f t="shared" si="74"/>
        <v>HVAC</v>
      </c>
      <c r="C65" s="26">
        <f t="shared" si="77"/>
        <v>0</v>
      </c>
      <c r="D65" s="26">
        <f t="shared" ref="D65:AY65" si="82">((D11*0.5)+C29-D47)*D84*D$93*D$2</f>
        <v>0</v>
      </c>
      <c r="E65" s="26">
        <f t="shared" si="82"/>
        <v>1.0555163696703027</v>
      </c>
      <c r="F65" s="26">
        <f t="shared" si="82"/>
        <v>1.2374391011970372</v>
      </c>
      <c r="G65" s="26">
        <f t="shared" si="82"/>
        <v>3.1841265762886213</v>
      </c>
      <c r="H65" s="26">
        <f t="shared" si="82"/>
        <v>22.707627722853946</v>
      </c>
      <c r="I65" s="26">
        <f t="shared" si="82"/>
        <v>66.577981523806656</v>
      </c>
      <c r="J65" s="26">
        <f t="shared" si="82"/>
        <v>151.04464727763272</v>
      </c>
      <c r="K65" s="26">
        <f t="shared" si="82"/>
        <v>92.071465346435701</v>
      </c>
      <c r="L65" s="26">
        <f t="shared" si="82"/>
        <v>62.221839016589207</v>
      </c>
      <c r="M65" s="26">
        <f t="shared" si="82"/>
        <v>169.59954021241396</v>
      </c>
      <c r="N65" s="26">
        <f t="shared" si="82"/>
        <v>3094.8993916426116</v>
      </c>
      <c r="O65" s="26">
        <f t="shared" si="82"/>
        <v>5772.0851960076188</v>
      </c>
      <c r="P65" s="26">
        <f t="shared" si="82"/>
        <v>5018.755340718777</v>
      </c>
      <c r="Q65" s="26">
        <f t="shared" si="82"/>
        <v>-4795.7479081615129</v>
      </c>
      <c r="R65" s="26">
        <f t="shared" si="82"/>
        <v>-3092.3187980987923</v>
      </c>
      <c r="S65" s="26">
        <f t="shared" si="82"/>
        <v>-3596.8719840752619</v>
      </c>
      <c r="T65" s="26">
        <f t="shared" si="82"/>
        <v>-12414.07164693421</v>
      </c>
      <c r="U65" s="26">
        <f t="shared" si="82"/>
        <v>-16713.166845560143</v>
      </c>
      <c r="V65" s="26">
        <f t="shared" si="82"/>
        <v>-15615.144734997695</v>
      </c>
      <c r="W65" s="26">
        <f t="shared" si="82"/>
        <v>-6762.1879420065079</v>
      </c>
      <c r="X65" s="26">
        <f t="shared" si="82"/>
        <v>-2829.7071770620478</v>
      </c>
      <c r="Y65" s="26">
        <f t="shared" si="82"/>
        <v>-4611.5733176893409</v>
      </c>
      <c r="Z65" s="26">
        <f t="shared" si="82"/>
        <v>-7257.4528826350988</v>
      </c>
      <c r="AA65" s="26">
        <f t="shared" si="82"/>
        <v>-7003.5705498385878</v>
      </c>
      <c r="AB65" s="26">
        <f t="shared" si="82"/>
        <v>-5947.5443687376583</v>
      </c>
      <c r="AC65" s="26">
        <f t="shared" si="82"/>
        <v>-4795.7479081615129</v>
      </c>
      <c r="AD65" s="26">
        <f t="shared" si="82"/>
        <v>-3092.3187980987923</v>
      </c>
      <c r="AE65" s="26">
        <f t="shared" si="82"/>
        <v>-3596.8719840752619</v>
      </c>
      <c r="AF65" s="26">
        <f t="shared" si="82"/>
        <v>-12414.07164693421</v>
      </c>
      <c r="AG65" s="26">
        <f t="shared" si="82"/>
        <v>0</v>
      </c>
      <c r="AH65" s="26">
        <f t="shared" si="82"/>
        <v>0</v>
      </c>
      <c r="AI65" s="26">
        <f t="shared" si="82"/>
        <v>0</v>
      </c>
      <c r="AJ65" s="26">
        <f t="shared" si="82"/>
        <v>0</v>
      </c>
      <c r="AK65" s="26">
        <f t="shared" si="82"/>
        <v>0</v>
      </c>
      <c r="AL65" s="26">
        <f t="shared" si="82"/>
        <v>0</v>
      </c>
      <c r="AM65" s="26">
        <f t="shared" si="82"/>
        <v>0</v>
      </c>
      <c r="AN65" s="26">
        <f t="shared" si="82"/>
        <v>0</v>
      </c>
      <c r="AO65" s="26">
        <f t="shared" si="82"/>
        <v>0</v>
      </c>
      <c r="AP65" s="26">
        <f t="shared" si="82"/>
        <v>0</v>
      </c>
      <c r="AQ65" s="26">
        <f t="shared" si="82"/>
        <v>0</v>
      </c>
      <c r="AR65" s="26">
        <f t="shared" si="82"/>
        <v>0</v>
      </c>
      <c r="AS65" s="26">
        <f t="shared" si="82"/>
        <v>0</v>
      </c>
      <c r="AT65" s="26">
        <f t="shared" si="82"/>
        <v>0</v>
      </c>
      <c r="AU65" s="26">
        <f t="shared" si="82"/>
        <v>0</v>
      </c>
      <c r="AV65" s="26">
        <f t="shared" si="82"/>
        <v>0</v>
      </c>
      <c r="AW65" s="26">
        <f t="shared" si="82"/>
        <v>0</v>
      </c>
      <c r="AX65" s="26">
        <f t="shared" si="82"/>
        <v>0</v>
      </c>
      <c r="AY65" s="26">
        <f t="shared" si="82"/>
        <v>0</v>
      </c>
    </row>
    <row r="66" spans="1:53" ht="15.75" x14ac:dyDescent="0.25">
      <c r="A66" s="584"/>
      <c r="B66" s="13" t="str">
        <f t="shared" si="74"/>
        <v>Lighting</v>
      </c>
      <c r="C66" s="26">
        <f t="shared" si="77"/>
        <v>0</v>
      </c>
      <c r="D66" s="26">
        <f t="shared" ref="D66:AY66" si="83">((D12*0.5)+C30-D48)*D85*D$93*D$2</f>
        <v>1844.3426603865933</v>
      </c>
      <c r="E66" s="26">
        <f t="shared" si="83"/>
        <v>7409.8690696924905</v>
      </c>
      <c r="F66" s="26">
        <f t="shared" si="83"/>
        <v>16077.29100746877</v>
      </c>
      <c r="G66" s="26">
        <f t="shared" si="83"/>
        <v>31647.457250880103</v>
      </c>
      <c r="H66" s="26">
        <f t="shared" si="83"/>
        <v>48236.965906100544</v>
      </c>
      <c r="I66" s="26">
        <f t="shared" si="83"/>
        <v>77156.876341925075</v>
      </c>
      <c r="J66" s="26">
        <f t="shared" si="83"/>
        <v>74599.100263885193</v>
      </c>
      <c r="K66" s="26">
        <f t="shared" si="83"/>
        <v>91006.347190055531</v>
      </c>
      <c r="L66" s="26">
        <f t="shared" si="83"/>
        <v>76029.986979841138</v>
      </c>
      <c r="M66" s="26">
        <f t="shared" si="83"/>
        <v>69589.36182633962</v>
      </c>
      <c r="N66" s="26">
        <f t="shared" si="83"/>
        <v>94461.822617202517</v>
      </c>
      <c r="O66" s="26">
        <f t="shared" si="83"/>
        <v>120501.84473742341</v>
      </c>
      <c r="P66" s="26">
        <f t="shared" si="83"/>
        <v>95693.561422836763</v>
      </c>
      <c r="Q66" s="26">
        <f t="shared" si="83"/>
        <v>85224.63285427478</v>
      </c>
      <c r="R66" s="26">
        <f t="shared" si="83"/>
        <v>92701.878390251964</v>
      </c>
      <c r="S66" s="26">
        <f t="shared" si="83"/>
        <v>123083.69155169991</v>
      </c>
      <c r="T66" s="26">
        <f t="shared" si="83"/>
        <v>142634.95715309752</v>
      </c>
      <c r="U66" s="26">
        <f t="shared" si="83"/>
        <v>181503.49711144305</v>
      </c>
      <c r="V66" s="26">
        <f t="shared" si="83"/>
        <v>145425.43191638053</v>
      </c>
      <c r="W66" s="26">
        <f t="shared" si="83"/>
        <v>153530.82717200177</v>
      </c>
      <c r="X66" s="26">
        <f t="shared" si="83"/>
        <v>112937.5247004288</v>
      </c>
      <c r="Y66" s="26">
        <f t="shared" si="83"/>
        <v>91873.486988629447</v>
      </c>
      <c r="Z66" s="26">
        <f t="shared" si="83"/>
        <v>94695.587181191906</v>
      </c>
      <c r="AA66" s="26">
        <f t="shared" si="83"/>
        <v>98025.373703018413</v>
      </c>
      <c r="AB66" s="26">
        <f t="shared" si="83"/>
        <v>76029.549956089075</v>
      </c>
      <c r="AC66" s="26">
        <f t="shared" si="83"/>
        <v>85224.63285427478</v>
      </c>
      <c r="AD66" s="26">
        <f t="shared" si="83"/>
        <v>92701.878390251964</v>
      </c>
      <c r="AE66" s="26">
        <f t="shared" si="83"/>
        <v>123083.69155169991</v>
      </c>
      <c r="AF66" s="26">
        <f t="shared" si="83"/>
        <v>142634.95715309752</v>
      </c>
      <c r="AG66" s="26">
        <f t="shared" si="83"/>
        <v>0</v>
      </c>
      <c r="AH66" s="26">
        <f t="shared" si="83"/>
        <v>0</v>
      </c>
      <c r="AI66" s="26">
        <f t="shared" si="83"/>
        <v>0</v>
      </c>
      <c r="AJ66" s="26">
        <f t="shared" si="83"/>
        <v>0</v>
      </c>
      <c r="AK66" s="26">
        <f t="shared" si="83"/>
        <v>0</v>
      </c>
      <c r="AL66" s="26">
        <f t="shared" si="83"/>
        <v>0</v>
      </c>
      <c r="AM66" s="26">
        <f t="shared" si="83"/>
        <v>0</v>
      </c>
      <c r="AN66" s="26">
        <f t="shared" si="83"/>
        <v>0</v>
      </c>
      <c r="AO66" s="26">
        <f t="shared" si="83"/>
        <v>0</v>
      </c>
      <c r="AP66" s="26">
        <f t="shared" si="83"/>
        <v>0</v>
      </c>
      <c r="AQ66" s="26">
        <f t="shared" si="83"/>
        <v>0</v>
      </c>
      <c r="AR66" s="26">
        <f t="shared" si="83"/>
        <v>0</v>
      </c>
      <c r="AS66" s="26">
        <f t="shared" si="83"/>
        <v>0</v>
      </c>
      <c r="AT66" s="26">
        <f t="shared" si="83"/>
        <v>0</v>
      </c>
      <c r="AU66" s="26">
        <f t="shared" si="83"/>
        <v>0</v>
      </c>
      <c r="AV66" s="26">
        <f t="shared" si="83"/>
        <v>0</v>
      </c>
      <c r="AW66" s="26">
        <f t="shared" si="83"/>
        <v>0</v>
      </c>
      <c r="AX66" s="26">
        <f t="shared" si="83"/>
        <v>0</v>
      </c>
      <c r="AY66" s="26">
        <f t="shared" si="83"/>
        <v>0</v>
      </c>
    </row>
    <row r="67" spans="1:53" ht="15.75" x14ac:dyDescent="0.25">
      <c r="A67" s="584"/>
      <c r="B67" s="13" t="str">
        <f t="shared" si="74"/>
        <v>Miscellaneous</v>
      </c>
      <c r="C67" s="26">
        <f t="shared" si="77"/>
        <v>0</v>
      </c>
      <c r="D67" s="26">
        <f t="shared" ref="D67:AY67" si="84">((D13*0.5)+C31-D49)*D86*D$93*D$2</f>
        <v>0</v>
      </c>
      <c r="E67" s="26">
        <f t="shared" si="84"/>
        <v>0</v>
      </c>
      <c r="F67" s="26">
        <f t="shared" si="84"/>
        <v>0</v>
      </c>
      <c r="G67" s="26">
        <f t="shared" si="84"/>
        <v>0</v>
      </c>
      <c r="H67" s="26">
        <f t="shared" si="84"/>
        <v>0</v>
      </c>
      <c r="I67" s="26">
        <f t="shared" si="84"/>
        <v>0</v>
      </c>
      <c r="J67" s="26">
        <f t="shared" si="84"/>
        <v>79.449019635974281</v>
      </c>
      <c r="K67" s="26">
        <f t="shared" si="84"/>
        <v>155.71437922548986</v>
      </c>
      <c r="L67" s="26">
        <f t="shared" si="84"/>
        <v>249.00183210901986</v>
      </c>
      <c r="M67" s="26">
        <f t="shared" si="84"/>
        <v>391.18506675990028</v>
      </c>
      <c r="N67" s="26">
        <f t="shared" si="84"/>
        <v>377.61595978780986</v>
      </c>
      <c r="O67" s="26">
        <f t="shared" si="84"/>
        <v>356.69099700030478</v>
      </c>
      <c r="P67" s="26">
        <f t="shared" si="84"/>
        <v>335.3596075725165</v>
      </c>
      <c r="Q67" s="26">
        <f t="shared" si="84"/>
        <v>386.01407665505565</v>
      </c>
      <c r="R67" s="26">
        <f t="shared" si="84"/>
        <v>398.32266438007758</v>
      </c>
      <c r="S67" s="26">
        <f t="shared" si="84"/>
        <v>459.28255042319597</v>
      </c>
      <c r="T67" s="26">
        <f t="shared" si="84"/>
        <v>637.55413942120231</v>
      </c>
      <c r="U67" s="26">
        <f t="shared" si="84"/>
        <v>653.9138431756046</v>
      </c>
      <c r="V67" s="26">
        <f t="shared" si="84"/>
        <v>654.69139563541455</v>
      </c>
      <c r="W67" s="26">
        <f t="shared" si="84"/>
        <v>641.57408563842</v>
      </c>
      <c r="X67" s="26">
        <f t="shared" si="84"/>
        <v>421.9194785206322</v>
      </c>
      <c r="Y67" s="26">
        <f t="shared" si="84"/>
        <v>407.65914024380345</v>
      </c>
      <c r="Z67" s="26">
        <f t="shared" si="84"/>
        <v>395.58372375423085</v>
      </c>
      <c r="AA67" s="26">
        <f t="shared" si="84"/>
        <v>367.47262233592085</v>
      </c>
      <c r="AB67" s="26">
        <f t="shared" si="84"/>
        <v>337.44149321280776</v>
      </c>
      <c r="AC67" s="26">
        <f t="shared" si="84"/>
        <v>386.01407665505565</v>
      </c>
      <c r="AD67" s="26">
        <f t="shared" si="84"/>
        <v>398.32266438007758</v>
      </c>
      <c r="AE67" s="26">
        <f t="shared" si="84"/>
        <v>459.28255042319597</v>
      </c>
      <c r="AF67" s="26">
        <f t="shared" si="84"/>
        <v>637.55413942120231</v>
      </c>
      <c r="AG67" s="26">
        <f t="shared" si="84"/>
        <v>0</v>
      </c>
      <c r="AH67" s="26">
        <f t="shared" si="84"/>
        <v>0</v>
      </c>
      <c r="AI67" s="26">
        <f t="shared" si="84"/>
        <v>0</v>
      </c>
      <c r="AJ67" s="26">
        <f t="shared" si="84"/>
        <v>0</v>
      </c>
      <c r="AK67" s="26">
        <f t="shared" si="84"/>
        <v>0</v>
      </c>
      <c r="AL67" s="26">
        <f t="shared" si="84"/>
        <v>0</v>
      </c>
      <c r="AM67" s="26">
        <f t="shared" si="84"/>
        <v>0</v>
      </c>
      <c r="AN67" s="26">
        <f t="shared" si="84"/>
        <v>0</v>
      </c>
      <c r="AO67" s="26">
        <f t="shared" si="84"/>
        <v>0</v>
      </c>
      <c r="AP67" s="26">
        <f t="shared" si="84"/>
        <v>0</v>
      </c>
      <c r="AQ67" s="26">
        <f t="shared" si="84"/>
        <v>0</v>
      </c>
      <c r="AR67" s="26">
        <f t="shared" si="84"/>
        <v>0</v>
      </c>
      <c r="AS67" s="26">
        <f t="shared" si="84"/>
        <v>0</v>
      </c>
      <c r="AT67" s="26">
        <f t="shared" si="84"/>
        <v>0</v>
      </c>
      <c r="AU67" s="26">
        <f t="shared" si="84"/>
        <v>0</v>
      </c>
      <c r="AV67" s="26">
        <f t="shared" si="84"/>
        <v>0</v>
      </c>
      <c r="AW67" s="26">
        <f t="shared" si="84"/>
        <v>0</v>
      </c>
      <c r="AX67" s="26">
        <f t="shared" si="84"/>
        <v>0</v>
      </c>
      <c r="AY67" s="26">
        <f t="shared" si="84"/>
        <v>0</v>
      </c>
    </row>
    <row r="68" spans="1:53" ht="15.75" customHeight="1" x14ac:dyDescent="0.25">
      <c r="A68" s="584"/>
      <c r="B68" s="13" t="str">
        <f t="shared" si="74"/>
        <v>Motors</v>
      </c>
      <c r="C68" s="26">
        <f t="shared" si="77"/>
        <v>0</v>
      </c>
      <c r="D68" s="26">
        <f t="shared" ref="D68:AY68" si="85">((D14*0.5)+C32-D50)*D87*D$93*D$2</f>
        <v>0</v>
      </c>
      <c r="E68" s="26">
        <f t="shared" si="85"/>
        <v>0</v>
      </c>
      <c r="F68" s="26">
        <f t="shared" si="85"/>
        <v>0</v>
      </c>
      <c r="G68" s="26">
        <f t="shared" si="85"/>
        <v>0</v>
      </c>
      <c r="H68" s="26">
        <f t="shared" si="85"/>
        <v>0</v>
      </c>
      <c r="I68" s="26">
        <f t="shared" si="85"/>
        <v>343.79811801540905</v>
      </c>
      <c r="J68" s="26">
        <f t="shared" si="85"/>
        <v>688.41383937453315</v>
      </c>
      <c r="K68" s="26">
        <f t="shared" si="85"/>
        <v>679.83851173618393</v>
      </c>
      <c r="L68" s="26">
        <f t="shared" si="85"/>
        <v>459.72730479382182</v>
      </c>
      <c r="M68" s="26">
        <f t="shared" si="85"/>
        <v>457.01474825561388</v>
      </c>
      <c r="N68" s="26">
        <f t="shared" si="85"/>
        <v>444.59741318970771</v>
      </c>
      <c r="O68" s="26">
        <f t="shared" si="85"/>
        <v>423.20564516662017</v>
      </c>
      <c r="P68" s="26">
        <f t="shared" si="85"/>
        <v>397.89644336167578</v>
      </c>
      <c r="Q68" s="26">
        <f t="shared" si="85"/>
        <v>457.99680319394332</v>
      </c>
      <c r="R68" s="26">
        <f t="shared" si="85"/>
        <v>472.60065878061357</v>
      </c>
      <c r="S68" s="26">
        <f t="shared" si="85"/>
        <v>544.92815826650474</v>
      </c>
      <c r="T68" s="26">
        <f t="shared" si="85"/>
        <v>756.44328892934948</v>
      </c>
      <c r="U68" s="26">
        <f t="shared" si="85"/>
        <v>775.8537002947661</v>
      </c>
      <c r="V68" s="26">
        <f t="shared" si="85"/>
        <v>776.77624836346479</v>
      </c>
      <c r="W68" s="26">
        <f t="shared" si="85"/>
        <v>761.21286244452085</v>
      </c>
      <c r="X68" s="26">
        <f t="shared" si="85"/>
        <v>500.59773478256744</v>
      </c>
      <c r="Y68" s="26">
        <f t="shared" si="85"/>
        <v>483.67817215975634</v>
      </c>
      <c r="Z68" s="26">
        <f t="shared" si="85"/>
        <v>469.35096886866557</v>
      </c>
      <c r="AA68" s="26">
        <f t="shared" si="85"/>
        <v>435.99779507922449</v>
      </c>
      <c r="AB68" s="26">
        <f t="shared" si="85"/>
        <v>400.36655268030779</v>
      </c>
      <c r="AC68" s="26">
        <f t="shared" si="85"/>
        <v>457.99680319394332</v>
      </c>
      <c r="AD68" s="26">
        <f t="shared" si="85"/>
        <v>472.60065878061357</v>
      </c>
      <c r="AE68" s="26">
        <f t="shared" si="85"/>
        <v>544.92815826650474</v>
      </c>
      <c r="AF68" s="26">
        <f t="shared" si="85"/>
        <v>756.44328892934948</v>
      </c>
      <c r="AG68" s="26">
        <f t="shared" si="85"/>
        <v>0</v>
      </c>
      <c r="AH68" s="26">
        <f t="shared" si="85"/>
        <v>0</v>
      </c>
      <c r="AI68" s="26">
        <f t="shared" si="85"/>
        <v>0</v>
      </c>
      <c r="AJ68" s="26">
        <f t="shared" si="85"/>
        <v>0</v>
      </c>
      <c r="AK68" s="26">
        <f t="shared" si="85"/>
        <v>0</v>
      </c>
      <c r="AL68" s="26">
        <f t="shared" si="85"/>
        <v>0</v>
      </c>
      <c r="AM68" s="26">
        <f t="shared" si="85"/>
        <v>0</v>
      </c>
      <c r="AN68" s="26">
        <f t="shared" si="85"/>
        <v>0</v>
      </c>
      <c r="AO68" s="26">
        <f t="shared" si="85"/>
        <v>0</v>
      </c>
      <c r="AP68" s="26">
        <f t="shared" si="85"/>
        <v>0</v>
      </c>
      <c r="AQ68" s="26">
        <f t="shared" si="85"/>
        <v>0</v>
      </c>
      <c r="AR68" s="26">
        <f t="shared" si="85"/>
        <v>0</v>
      </c>
      <c r="AS68" s="26">
        <f t="shared" si="85"/>
        <v>0</v>
      </c>
      <c r="AT68" s="26">
        <f t="shared" si="85"/>
        <v>0</v>
      </c>
      <c r="AU68" s="26">
        <f t="shared" si="85"/>
        <v>0</v>
      </c>
      <c r="AV68" s="26">
        <f t="shared" si="85"/>
        <v>0</v>
      </c>
      <c r="AW68" s="26">
        <f t="shared" si="85"/>
        <v>0</v>
      </c>
      <c r="AX68" s="26">
        <f t="shared" si="85"/>
        <v>0</v>
      </c>
      <c r="AY68" s="26">
        <f t="shared" si="85"/>
        <v>0</v>
      </c>
    </row>
    <row r="69" spans="1:53" ht="15.75" x14ac:dyDescent="0.25">
      <c r="A69" s="584"/>
      <c r="B69" s="13" t="str">
        <f t="shared" si="74"/>
        <v>Process</v>
      </c>
      <c r="C69" s="26">
        <f t="shared" si="77"/>
        <v>0</v>
      </c>
      <c r="D69" s="26">
        <f t="shared" ref="D69:AY69" si="86">((D15*0.5)+C33-D51)*D88*D$93*D$2</f>
        <v>0</v>
      </c>
      <c r="E69" s="26">
        <f t="shared" si="86"/>
        <v>0</v>
      </c>
      <c r="F69" s="26">
        <f t="shared" si="86"/>
        <v>0</v>
      </c>
      <c r="G69" s="26">
        <f t="shared" si="86"/>
        <v>0</v>
      </c>
      <c r="H69" s="26">
        <f t="shared" si="86"/>
        <v>0</v>
      </c>
      <c r="I69" s="26">
        <f t="shared" si="86"/>
        <v>0</v>
      </c>
      <c r="J69" s="26">
        <f t="shared" si="86"/>
        <v>0</v>
      </c>
      <c r="K69" s="26">
        <f t="shared" si="86"/>
        <v>0</v>
      </c>
      <c r="L69" s="26">
        <f t="shared" si="86"/>
        <v>0</v>
      </c>
      <c r="M69" s="26">
        <f t="shared" si="86"/>
        <v>0</v>
      </c>
      <c r="N69" s="26">
        <f t="shared" si="86"/>
        <v>0</v>
      </c>
      <c r="O69" s="26">
        <f t="shared" si="86"/>
        <v>0</v>
      </c>
      <c r="P69" s="26">
        <f t="shared" si="86"/>
        <v>0</v>
      </c>
      <c r="Q69" s="26">
        <f t="shared" si="86"/>
        <v>0</v>
      </c>
      <c r="R69" s="26">
        <f t="shared" si="86"/>
        <v>0</v>
      </c>
      <c r="S69" s="26">
        <f t="shared" si="86"/>
        <v>0</v>
      </c>
      <c r="T69" s="26">
        <f t="shared" si="86"/>
        <v>0</v>
      </c>
      <c r="U69" s="26">
        <f t="shared" si="86"/>
        <v>0</v>
      </c>
      <c r="V69" s="26">
        <f t="shared" si="86"/>
        <v>0</v>
      </c>
      <c r="W69" s="26">
        <f t="shared" si="86"/>
        <v>0</v>
      </c>
      <c r="X69" s="26">
        <f t="shared" si="86"/>
        <v>0</v>
      </c>
      <c r="Y69" s="26">
        <f t="shared" si="86"/>
        <v>0</v>
      </c>
      <c r="Z69" s="26">
        <f t="shared" si="86"/>
        <v>0</v>
      </c>
      <c r="AA69" s="26">
        <f t="shared" si="86"/>
        <v>0</v>
      </c>
      <c r="AB69" s="26">
        <f t="shared" si="86"/>
        <v>0</v>
      </c>
      <c r="AC69" s="26">
        <f t="shared" si="86"/>
        <v>0</v>
      </c>
      <c r="AD69" s="26">
        <f t="shared" si="86"/>
        <v>0</v>
      </c>
      <c r="AE69" s="26">
        <f t="shared" si="86"/>
        <v>0</v>
      </c>
      <c r="AF69" s="26">
        <f t="shared" si="86"/>
        <v>0</v>
      </c>
      <c r="AG69" s="26">
        <f t="shared" si="86"/>
        <v>0</v>
      </c>
      <c r="AH69" s="26">
        <f t="shared" si="86"/>
        <v>0</v>
      </c>
      <c r="AI69" s="26">
        <f t="shared" si="86"/>
        <v>0</v>
      </c>
      <c r="AJ69" s="26">
        <f t="shared" si="86"/>
        <v>0</v>
      </c>
      <c r="AK69" s="26">
        <f t="shared" si="86"/>
        <v>0</v>
      </c>
      <c r="AL69" s="26">
        <f t="shared" si="86"/>
        <v>0</v>
      </c>
      <c r="AM69" s="26">
        <f t="shared" si="86"/>
        <v>0</v>
      </c>
      <c r="AN69" s="26">
        <f t="shared" si="86"/>
        <v>0</v>
      </c>
      <c r="AO69" s="26">
        <f t="shared" si="86"/>
        <v>0</v>
      </c>
      <c r="AP69" s="26">
        <f t="shared" si="86"/>
        <v>0</v>
      </c>
      <c r="AQ69" s="26">
        <f t="shared" si="86"/>
        <v>0</v>
      </c>
      <c r="AR69" s="26">
        <f t="shared" si="86"/>
        <v>0</v>
      </c>
      <c r="AS69" s="26">
        <f t="shared" si="86"/>
        <v>0</v>
      </c>
      <c r="AT69" s="26">
        <f t="shared" si="86"/>
        <v>0</v>
      </c>
      <c r="AU69" s="26">
        <f t="shared" si="86"/>
        <v>0</v>
      </c>
      <c r="AV69" s="26">
        <f t="shared" si="86"/>
        <v>0</v>
      </c>
      <c r="AW69" s="26">
        <f t="shared" si="86"/>
        <v>0</v>
      </c>
      <c r="AX69" s="26">
        <f t="shared" si="86"/>
        <v>0</v>
      </c>
      <c r="AY69" s="26">
        <f t="shared" si="86"/>
        <v>0</v>
      </c>
    </row>
    <row r="70" spans="1:53" ht="15.75" x14ac:dyDescent="0.25">
      <c r="A70" s="584"/>
      <c r="B70" s="13" t="str">
        <f t="shared" si="74"/>
        <v>Refrigeration</v>
      </c>
      <c r="C70" s="26">
        <f t="shared" si="77"/>
        <v>0</v>
      </c>
      <c r="D70" s="26">
        <f t="shared" ref="D70:AY70" si="87">((D16*0.5)+C34-D52)*D89*D$93*D$2</f>
        <v>7.1217786187476593</v>
      </c>
      <c r="E70" s="26">
        <f t="shared" si="87"/>
        <v>16.305061711008889</v>
      </c>
      <c r="F70" s="26">
        <f t="shared" si="87"/>
        <v>16.002729662399606</v>
      </c>
      <c r="G70" s="26">
        <f t="shared" si="87"/>
        <v>17.647121172082926</v>
      </c>
      <c r="H70" s="26">
        <f t="shared" si="87"/>
        <v>25.963303939949839</v>
      </c>
      <c r="I70" s="26">
        <f t="shared" si="87"/>
        <v>92.47165293357844</v>
      </c>
      <c r="J70" s="26">
        <f t="shared" si="87"/>
        <v>187.73419549720884</v>
      </c>
      <c r="K70" s="26">
        <f t="shared" si="87"/>
        <v>214.77678617486097</v>
      </c>
      <c r="L70" s="26">
        <f t="shared" si="87"/>
        <v>155.42423855684336</v>
      </c>
      <c r="M70" s="26">
        <f t="shared" si="87"/>
        <v>162.36436723177522</v>
      </c>
      <c r="N70" s="26">
        <f t="shared" si="87"/>
        <v>173.41754517007209</v>
      </c>
      <c r="O70" s="26">
        <f t="shared" si="87"/>
        <v>181.69253151825379</v>
      </c>
      <c r="P70" s="26">
        <f t="shared" si="87"/>
        <v>170.6586061821001</v>
      </c>
      <c r="Q70" s="26">
        <f t="shared" si="87"/>
        <v>173.92653782130174</v>
      </c>
      <c r="R70" s="26">
        <f t="shared" si="87"/>
        <v>187.77446013558705</v>
      </c>
      <c r="S70" s="26">
        <f t="shared" si="87"/>
        <v>213.36016500683644</v>
      </c>
      <c r="T70" s="26">
        <f t="shared" si="87"/>
        <v>305.20676994768348</v>
      </c>
      <c r="U70" s="26">
        <f t="shared" si="87"/>
        <v>316.65541822545293</v>
      </c>
      <c r="V70" s="26">
        <f t="shared" si="87"/>
        <v>315.83351969317795</v>
      </c>
      <c r="W70" s="26">
        <f t="shared" si="87"/>
        <v>301.67296832873893</v>
      </c>
      <c r="X70" s="26">
        <f t="shared" si="87"/>
        <v>194.82320873495308</v>
      </c>
      <c r="Y70" s="26">
        <f t="shared" si="87"/>
        <v>186.43297707492741</v>
      </c>
      <c r="Z70" s="26">
        <f t="shared" si="87"/>
        <v>179.62555416698234</v>
      </c>
      <c r="AA70" s="26">
        <f t="shared" si="87"/>
        <v>167.85172253648381</v>
      </c>
      <c r="AB70" s="26">
        <f t="shared" si="87"/>
        <v>153.98265777595702</v>
      </c>
      <c r="AC70" s="26">
        <f t="shared" si="87"/>
        <v>173.92653782130174</v>
      </c>
      <c r="AD70" s="26">
        <f t="shared" si="87"/>
        <v>187.77446013558705</v>
      </c>
      <c r="AE70" s="26">
        <f t="shared" si="87"/>
        <v>213.36016500683644</v>
      </c>
      <c r="AF70" s="26">
        <f t="shared" si="87"/>
        <v>305.20676994768348</v>
      </c>
      <c r="AG70" s="26">
        <f t="shared" si="87"/>
        <v>0</v>
      </c>
      <c r="AH70" s="26">
        <f t="shared" si="87"/>
        <v>0</v>
      </c>
      <c r="AI70" s="26">
        <f t="shared" si="87"/>
        <v>0</v>
      </c>
      <c r="AJ70" s="26">
        <f t="shared" si="87"/>
        <v>0</v>
      </c>
      <c r="AK70" s="26">
        <f t="shared" si="87"/>
        <v>0</v>
      </c>
      <c r="AL70" s="26">
        <f t="shared" si="87"/>
        <v>0</v>
      </c>
      <c r="AM70" s="26">
        <f t="shared" si="87"/>
        <v>0</v>
      </c>
      <c r="AN70" s="26">
        <f t="shared" si="87"/>
        <v>0</v>
      </c>
      <c r="AO70" s="26">
        <f t="shared" si="87"/>
        <v>0</v>
      </c>
      <c r="AP70" s="26">
        <f t="shared" si="87"/>
        <v>0</v>
      </c>
      <c r="AQ70" s="26">
        <f t="shared" si="87"/>
        <v>0</v>
      </c>
      <c r="AR70" s="26">
        <f t="shared" si="87"/>
        <v>0</v>
      </c>
      <c r="AS70" s="26">
        <f t="shared" si="87"/>
        <v>0</v>
      </c>
      <c r="AT70" s="26">
        <f t="shared" si="87"/>
        <v>0</v>
      </c>
      <c r="AU70" s="26">
        <f t="shared" si="87"/>
        <v>0</v>
      </c>
      <c r="AV70" s="26">
        <f t="shared" si="87"/>
        <v>0</v>
      </c>
      <c r="AW70" s="26">
        <f t="shared" si="87"/>
        <v>0</v>
      </c>
      <c r="AX70" s="26">
        <f t="shared" si="87"/>
        <v>0</v>
      </c>
      <c r="AY70" s="26">
        <f t="shared" si="87"/>
        <v>0</v>
      </c>
    </row>
    <row r="71" spans="1:53" ht="15.75" x14ac:dyDescent="0.25">
      <c r="A71" s="584"/>
      <c r="B71" s="13" t="str">
        <f t="shared" si="74"/>
        <v>Water Heating</v>
      </c>
      <c r="C71" s="26">
        <f t="shared" si="77"/>
        <v>0</v>
      </c>
      <c r="D71" s="26">
        <f t="shared" ref="D71:AY71" si="88">((D17*0.5)+C35-D53)*D90*D$93*D$2</f>
        <v>0</v>
      </c>
      <c r="E71" s="26">
        <f t="shared" si="88"/>
        <v>0</v>
      </c>
      <c r="F71" s="26">
        <f t="shared" si="88"/>
        <v>0</v>
      </c>
      <c r="G71" s="26">
        <f t="shared" si="88"/>
        <v>0</v>
      </c>
      <c r="H71" s="26">
        <f t="shared" si="88"/>
        <v>0</v>
      </c>
      <c r="I71" s="26">
        <f t="shared" si="88"/>
        <v>0</v>
      </c>
      <c r="J71" s="26">
        <f t="shared" si="88"/>
        <v>0</v>
      </c>
      <c r="K71" s="26">
        <f t="shared" si="88"/>
        <v>0</v>
      </c>
      <c r="L71" s="26">
        <f t="shared" si="88"/>
        <v>0</v>
      </c>
      <c r="M71" s="26">
        <f t="shared" si="88"/>
        <v>0</v>
      </c>
      <c r="N71" s="26">
        <f t="shared" si="88"/>
        <v>0</v>
      </c>
      <c r="O71" s="26">
        <f t="shared" si="88"/>
        <v>0</v>
      </c>
      <c r="P71" s="26">
        <f t="shared" si="88"/>
        <v>0</v>
      </c>
      <c r="Q71" s="26">
        <f t="shared" si="88"/>
        <v>0</v>
      </c>
      <c r="R71" s="26">
        <f t="shared" si="88"/>
        <v>0</v>
      </c>
      <c r="S71" s="26">
        <f t="shared" si="88"/>
        <v>0</v>
      </c>
      <c r="T71" s="26">
        <f t="shared" si="88"/>
        <v>0</v>
      </c>
      <c r="U71" s="26">
        <f t="shared" si="88"/>
        <v>0</v>
      </c>
      <c r="V71" s="26">
        <f t="shared" si="88"/>
        <v>0</v>
      </c>
      <c r="W71" s="26">
        <f t="shared" si="88"/>
        <v>0</v>
      </c>
      <c r="X71" s="26">
        <f t="shared" si="88"/>
        <v>0</v>
      </c>
      <c r="Y71" s="26">
        <f t="shared" si="88"/>
        <v>0</v>
      </c>
      <c r="Z71" s="26">
        <f t="shared" si="88"/>
        <v>0</v>
      </c>
      <c r="AA71" s="26">
        <f t="shared" si="88"/>
        <v>0</v>
      </c>
      <c r="AB71" s="26">
        <f t="shared" si="88"/>
        <v>0</v>
      </c>
      <c r="AC71" s="26">
        <f t="shared" si="88"/>
        <v>0</v>
      </c>
      <c r="AD71" s="26">
        <f t="shared" si="88"/>
        <v>0</v>
      </c>
      <c r="AE71" s="26">
        <f t="shared" si="88"/>
        <v>0</v>
      </c>
      <c r="AF71" s="26">
        <f t="shared" si="88"/>
        <v>0</v>
      </c>
      <c r="AG71" s="26">
        <f t="shared" si="88"/>
        <v>0</v>
      </c>
      <c r="AH71" s="26">
        <f t="shared" si="88"/>
        <v>0</v>
      </c>
      <c r="AI71" s="26">
        <f t="shared" si="88"/>
        <v>0</v>
      </c>
      <c r="AJ71" s="26">
        <f t="shared" si="88"/>
        <v>0</v>
      </c>
      <c r="AK71" s="26">
        <f t="shared" si="88"/>
        <v>0</v>
      </c>
      <c r="AL71" s="26">
        <f t="shared" si="88"/>
        <v>0</v>
      </c>
      <c r="AM71" s="26">
        <f t="shared" si="88"/>
        <v>0</v>
      </c>
      <c r="AN71" s="26">
        <f t="shared" si="88"/>
        <v>0</v>
      </c>
      <c r="AO71" s="26">
        <f t="shared" si="88"/>
        <v>0</v>
      </c>
      <c r="AP71" s="26">
        <f t="shared" si="88"/>
        <v>0</v>
      </c>
      <c r="AQ71" s="26">
        <f t="shared" si="88"/>
        <v>0</v>
      </c>
      <c r="AR71" s="26">
        <f t="shared" si="88"/>
        <v>0</v>
      </c>
      <c r="AS71" s="26">
        <f t="shared" si="88"/>
        <v>0</v>
      </c>
      <c r="AT71" s="26">
        <f t="shared" si="88"/>
        <v>0</v>
      </c>
      <c r="AU71" s="26">
        <f t="shared" si="88"/>
        <v>0</v>
      </c>
      <c r="AV71" s="26">
        <f t="shared" si="88"/>
        <v>0</v>
      </c>
      <c r="AW71" s="26">
        <f t="shared" si="88"/>
        <v>0</v>
      </c>
      <c r="AX71" s="26">
        <f t="shared" si="88"/>
        <v>0</v>
      </c>
      <c r="AY71" s="26">
        <f t="shared" si="88"/>
        <v>0</v>
      </c>
    </row>
    <row r="72" spans="1:53" ht="15.75" customHeight="1" x14ac:dyDescent="0.25">
      <c r="A72" s="584"/>
      <c r="B72" s="13" t="str">
        <f t="shared" ref="B72" si="89">B54</f>
        <v xml:space="preserve"> </v>
      </c>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c r="AF72" s="3"/>
      <c r="AG72" s="3"/>
      <c r="AH72" s="3"/>
      <c r="AI72" s="3"/>
      <c r="AJ72" s="3"/>
      <c r="AK72" s="3"/>
      <c r="AL72" s="3"/>
      <c r="AM72" s="3"/>
      <c r="AN72" s="3"/>
      <c r="AO72" s="3"/>
      <c r="AP72" s="3"/>
      <c r="AQ72" s="3"/>
      <c r="AR72" s="3"/>
      <c r="AS72" s="3"/>
      <c r="AT72" s="3"/>
      <c r="AU72" s="3"/>
      <c r="AV72" s="3"/>
      <c r="AW72" s="3"/>
      <c r="AX72" s="3"/>
      <c r="AY72" s="3"/>
    </row>
    <row r="73" spans="1:53" ht="15.75" customHeight="1" x14ac:dyDescent="0.25">
      <c r="A73" s="584"/>
      <c r="B73" s="239" t="s">
        <v>26</v>
      </c>
      <c r="C73" s="26">
        <f>SUM(C59:C72)</f>
        <v>0</v>
      </c>
      <c r="D73" s="26">
        <f>SUM(D59:D72)</f>
        <v>1851.4747993691328</v>
      </c>
      <c r="E73" s="26">
        <f t="shared" ref="E73:AY73" si="90">SUM(E59:E72)</f>
        <v>7434.1796005825408</v>
      </c>
      <c r="F73" s="26">
        <f t="shared" si="90"/>
        <v>16174.820689659586</v>
      </c>
      <c r="G73" s="26">
        <f t="shared" si="90"/>
        <v>32107.918021301386</v>
      </c>
      <c r="H73" s="26">
        <f t="shared" si="90"/>
        <v>51254.448179255123</v>
      </c>
      <c r="I73" s="26">
        <f t="shared" si="90"/>
        <v>82684.527047406198</v>
      </c>
      <c r="J73" s="26">
        <f t="shared" si="90"/>
        <v>81225.450808271577</v>
      </c>
      <c r="K73" s="26">
        <f t="shared" si="90"/>
        <v>94915.111013223024</v>
      </c>
      <c r="L73" s="26">
        <f t="shared" si="90"/>
        <v>77724.005693654282</v>
      </c>
      <c r="M73" s="26">
        <f t="shared" si="90"/>
        <v>71420.993555670633</v>
      </c>
      <c r="N73" s="26">
        <f t="shared" si="90"/>
        <v>99235.96157791563</v>
      </c>
      <c r="O73" s="26">
        <f t="shared" si="90"/>
        <v>127950.87705457222</v>
      </c>
      <c r="P73" s="26">
        <f t="shared" si="90"/>
        <v>102208.74846252707</v>
      </c>
      <c r="Q73" s="26">
        <f t="shared" si="90"/>
        <v>80476.780461558054</v>
      </c>
      <c r="R73" s="26">
        <f t="shared" si="90"/>
        <v>89982.587655443698</v>
      </c>
      <c r="S73" s="26">
        <f t="shared" si="90"/>
        <v>121006.86039262969</v>
      </c>
      <c r="T73" s="26">
        <f t="shared" si="90"/>
        <v>138245.19100835748</v>
      </c>
      <c r="U73" s="26">
        <f t="shared" si="90"/>
        <v>176001.67856472154</v>
      </c>
      <c r="V73" s="26">
        <f t="shared" si="90"/>
        <v>140086.50567993816</v>
      </c>
      <c r="W73" s="26">
        <f t="shared" si="90"/>
        <v>150788.3474524052</v>
      </c>
      <c r="X73" s="26">
        <f t="shared" si="90"/>
        <v>110550.14397554654</v>
      </c>
      <c r="Y73" s="26">
        <f t="shared" si="90"/>
        <v>87383.440149612856</v>
      </c>
      <c r="Z73" s="26">
        <f t="shared" si="90"/>
        <v>87541.978536768511</v>
      </c>
      <c r="AA73" s="26">
        <f t="shared" si="90"/>
        <v>91172.87835905017</v>
      </c>
      <c r="AB73" s="26">
        <f t="shared" si="90"/>
        <v>70138.54544109985</v>
      </c>
      <c r="AC73" s="26">
        <f t="shared" si="90"/>
        <v>80476.780461558054</v>
      </c>
      <c r="AD73" s="26">
        <f t="shared" si="90"/>
        <v>89982.587655443698</v>
      </c>
      <c r="AE73" s="26">
        <f t="shared" si="90"/>
        <v>121006.86039262969</v>
      </c>
      <c r="AF73" s="26">
        <f t="shared" si="90"/>
        <v>138245.19100835748</v>
      </c>
      <c r="AG73" s="26">
        <f t="shared" si="90"/>
        <v>0</v>
      </c>
      <c r="AH73" s="26">
        <f t="shared" si="90"/>
        <v>0</v>
      </c>
      <c r="AI73" s="26">
        <f t="shared" si="90"/>
        <v>0</v>
      </c>
      <c r="AJ73" s="26">
        <f t="shared" si="90"/>
        <v>0</v>
      </c>
      <c r="AK73" s="26">
        <f t="shared" si="90"/>
        <v>0</v>
      </c>
      <c r="AL73" s="26">
        <f t="shared" si="90"/>
        <v>0</v>
      </c>
      <c r="AM73" s="26">
        <f t="shared" si="90"/>
        <v>0</v>
      </c>
      <c r="AN73" s="26">
        <f t="shared" si="90"/>
        <v>0</v>
      </c>
      <c r="AO73" s="26">
        <f t="shared" si="90"/>
        <v>0</v>
      </c>
      <c r="AP73" s="26">
        <f t="shared" si="90"/>
        <v>0</v>
      </c>
      <c r="AQ73" s="26">
        <f t="shared" si="90"/>
        <v>0</v>
      </c>
      <c r="AR73" s="26">
        <f t="shared" si="90"/>
        <v>0</v>
      </c>
      <c r="AS73" s="26">
        <f t="shared" si="90"/>
        <v>0</v>
      </c>
      <c r="AT73" s="26">
        <f t="shared" si="90"/>
        <v>0</v>
      </c>
      <c r="AU73" s="26">
        <f t="shared" si="90"/>
        <v>0</v>
      </c>
      <c r="AV73" s="26">
        <f t="shared" si="90"/>
        <v>0</v>
      </c>
      <c r="AW73" s="26">
        <f t="shared" si="90"/>
        <v>0</v>
      </c>
      <c r="AX73" s="26">
        <f t="shared" si="90"/>
        <v>0</v>
      </c>
      <c r="AY73" s="26">
        <f t="shared" si="90"/>
        <v>0</v>
      </c>
    </row>
    <row r="74" spans="1:53" ht="16.5" customHeight="1" thickBot="1" x14ac:dyDescent="0.3">
      <c r="A74" s="585"/>
      <c r="B74" s="138" t="s">
        <v>27</v>
      </c>
      <c r="C74" s="27">
        <f>C73</f>
        <v>0</v>
      </c>
      <c r="D74" s="27">
        <f>C74+D73</f>
        <v>1851.4747993691328</v>
      </c>
      <c r="E74" s="27">
        <f t="shared" ref="E74:AY74" si="91">D74+E73</f>
        <v>9285.6543999516743</v>
      </c>
      <c r="F74" s="27">
        <f t="shared" si="91"/>
        <v>25460.47508961126</v>
      </c>
      <c r="G74" s="27">
        <f t="shared" si="91"/>
        <v>57568.393110912642</v>
      </c>
      <c r="H74" s="27">
        <f t="shared" si="91"/>
        <v>108822.84129016777</v>
      </c>
      <c r="I74" s="27">
        <f t="shared" si="91"/>
        <v>191507.36833757395</v>
      </c>
      <c r="J74" s="27">
        <f t="shared" si="91"/>
        <v>272732.81914584554</v>
      </c>
      <c r="K74" s="27">
        <f t="shared" si="91"/>
        <v>367647.93015906855</v>
      </c>
      <c r="L74" s="27">
        <f t="shared" si="91"/>
        <v>445371.93585272285</v>
      </c>
      <c r="M74" s="27">
        <f t="shared" si="91"/>
        <v>516792.92940839345</v>
      </c>
      <c r="N74" s="27">
        <f t="shared" si="91"/>
        <v>616028.89098630904</v>
      </c>
      <c r="O74" s="27">
        <f t="shared" si="91"/>
        <v>743979.76804088126</v>
      </c>
      <c r="P74" s="27">
        <f t="shared" si="91"/>
        <v>846188.51650340832</v>
      </c>
      <c r="Q74" s="27">
        <f t="shared" si="91"/>
        <v>926665.29696496634</v>
      </c>
      <c r="R74" s="27">
        <f t="shared" si="91"/>
        <v>1016647.88462041</v>
      </c>
      <c r="S74" s="27">
        <f t="shared" si="91"/>
        <v>1137654.7450130398</v>
      </c>
      <c r="T74" s="27">
        <f t="shared" si="91"/>
        <v>1275899.9360213974</v>
      </c>
      <c r="U74" s="27">
        <f t="shared" si="91"/>
        <v>1451901.6145861188</v>
      </c>
      <c r="V74" s="27">
        <f t="shared" si="91"/>
        <v>1591988.1202660571</v>
      </c>
      <c r="W74" s="27">
        <f t="shared" si="91"/>
        <v>1742776.4677184622</v>
      </c>
      <c r="X74" s="27">
        <f t="shared" si="91"/>
        <v>1853326.6116940088</v>
      </c>
      <c r="Y74" s="27">
        <f t="shared" si="91"/>
        <v>1940710.0518436218</v>
      </c>
      <c r="Z74" s="27">
        <f t="shared" si="91"/>
        <v>2028252.0303803904</v>
      </c>
      <c r="AA74" s="27">
        <f t="shared" si="91"/>
        <v>2119424.9087394406</v>
      </c>
      <c r="AB74" s="27">
        <f t="shared" si="91"/>
        <v>2189563.4541805405</v>
      </c>
      <c r="AC74" s="27">
        <f t="shared" si="91"/>
        <v>2270040.2346420987</v>
      </c>
      <c r="AD74" s="27">
        <f t="shared" si="91"/>
        <v>2360022.8222975424</v>
      </c>
      <c r="AE74" s="27">
        <f t="shared" si="91"/>
        <v>2481029.682690172</v>
      </c>
      <c r="AF74" s="27">
        <f t="shared" si="91"/>
        <v>2619274.8736985293</v>
      </c>
      <c r="AG74" s="27">
        <f t="shared" si="91"/>
        <v>2619274.8736985293</v>
      </c>
      <c r="AH74" s="27">
        <f t="shared" si="91"/>
        <v>2619274.8736985293</v>
      </c>
      <c r="AI74" s="27">
        <f t="shared" si="91"/>
        <v>2619274.8736985293</v>
      </c>
      <c r="AJ74" s="27">
        <f t="shared" si="91"/>
        <v>2619274.8736985293</v>
      </c>
      <c r="AK74" s="27">
        <f t="shared" si="91"/>
        <v>2619274.8736985293</v>
      </c>
      <c r="AL74" s="27">
        <f t="shared" si="91"/>
        <v>2619274.8736985293</v>
      </c>
      <c r="AM74" s="27">
        <f t="shared" si="91"/>
        <v>2619274.8736985293</v>
      </c>
      <c r="AN74" s="27">
        <f t="shared" si="91"/>
        <v>2619274.8736985293</v>
      </c>
      <c r="AO74" s="27">
        <f t="shared" si="91"/>
        <v>2619274.8736985293</v>
      </c>
      <c r="AP74" s="27">
        <f t="shared" si="91"/>
        <v>2619274.8736985293</v>
      </c>
      <c r="AQ74" s="27">
        <f t="shared" si="91"/>
        <v>2619274.8736985293</v>
      </c>
      <c r="AR74" s="27">
        <f t="shared" si="91"/>
        <v>2619274.8736985293</v>
      </c>
      <c r="AS74" s="27">
        <f t="shared" si="91"/>
        <v>2619274.8736985293</v>
      </c>
      <c r="AT74" s="27">
        <f t="shared" si="91"/>
        <v>2619274.8736985293</v>
      </c>
      <c r="AU74" s="27">
        <f t="shared" si="91"/>
        <v>2619274.8736985293</v>
      </c>
      <c r="AV74" s="27">
        <f t="shared" si="91"/>
        <v>2619274.8736985293</v>
      </c>
      <c r="AW74" s="27">
        <f t="shared" si="91"/>
        <v>2619274.8736985293</v>
      </c>
      <c r="AX74" s="27">
        <f t="shared" si="91"/>
        <v>2619274.8736985293</v>
      </c>
      <c r="AY74" s="27">
        <f t="shared" si="91"/>
        <v>2619274.8736985293</v>
      </c>
    </row>
    <row r="75" spans="1:53" x14ac:dyDescent="0.25">
      <c r="A75" s="8"/>
      <c r="B75" s="33"/>
      <c r="C75" s="206"/>
      <c r="D75" s="207"/>
      <c r="E75" s="206"/>
      <c r="F75" s="207"/>
      <c r="G75" s="206"/>
      <c r="H75" s="207"/>
      <c r="I75" s="206"/>
      <c r="J75" s="207"/>
      <c r="K75" s="206"/>
      <c r="L75" s="207"/>
      <c r="M75" s="206"/>
      <c r="N75" s="207"/>
      <c r="O75" s="206"/>
      <c r="P75" s="207"/>
      <c r="Q75" s="206"/>
      <c r="R75" s="207"/>
      <c r="S75" s="206"/>
      <c r="T75" s="207"/>
      <c r="U75" s="206"/>
      <c r="V75" s="207"/>
      <c r="W75" s="206"/>
      <c r="X75" s="207"/>
      <c r="Y75" s="206"/>
      <c r="Z75" s="207"/>
      <c r="AA75" s="206"/>
      <c r="AB75" s="207"/>
      <c r="AC75" s="206"/>
      <c r="AD75" s="207"/>
      <c r="AE75" s="206"/>
      <c r="AF75" s="207"/>
      <c r="AG75" s="206"/>
      <c r="AH75" s="207"/>
      <c r="AI75" s="206"/>
      <c r="AJ75" s="207"/>
      <c r="AK75" s="206"/>
      <c r="AL75" s="207"/>
      <c r="AM75" s="206"/>
      <c r="AN75" s="207"/>
      <c r="AO75" s="206"/>
      <c r="AP75" s="207"/>
      <c r="AQ75" s="206"/>
      <c r="AR75" s="207"/>
      <c r="AS75" s="206"/>
      <c r="AT75" s="207"/>
      <c r="AU75" s="206"/>
      <c r="AV75" s="207"/>
      <c r="AW75" s="206"/>
      <c r="AX75" s="207"/>
      <c r="AY75" s="206"/>
    </row>
    <row r="76" spans="1:53" ht="15.75" thickBot="1" x14ac:dyDescent="0.3">
      <c r="B76" s="16"/>
      <c r="C76" s="8"/>
      <c r="D76" s="8"/>
      <c r="E76" s="8"/>
      <c r="F76" s="8"/>
      <c r="G76" s="8"/>
      <c r="H76" s="8"/>
      <c r="I76" s="8"/>
      <c r="J76" s="8"/>
      <c r="K76" s="8"/>
      <c r="L76" s="8"/>
      <c r="M76" s="8"/>
      <c r="N76" s="8"/>
      <c r="O76" s="8"/>
      <c r="P76" s="8"/>
      <c r="Q76" s="8"/>
      <c r="R76" s="8"/>
      <c r="S76" s="8"/>
      <c r="T76" s="8"/>
      <c r="U76" s="8"/>
      <c r="V76" s="8"/>
      <c r="W76" s="8"/>
      <c r="X76" s="8"/>
      <c r="Y76" s="8"/>
      <c r="Z76" s="8"/>
      <c r="AA76" s="8"/>
      <c r="AB76" s="8"/>
      <c r="AC76" s="8"/>
      <c r="AD76" s="8"/>
      <c r="AE76" s="8"/>
      <c r="AF76" s="8"/>
      <c r="AG76" s="8"/>
      <c r="AH76" s="8"/>
      <c r="AI76" s="8"/>
      <c r="AJ76" s="8"/>
      <c r="AK76" s="8"/>
      <c r="AL76" s="8"/>
      <c r="AM76" s="8"/>
      <c r="AN76" s="8"/>
      <c r="AO76" s="8"/>
      <c r="AP76" s="8"/>
      <c r="AQ76" s="8"/>
      <c r="AR76" s="8"/>
      <c r="AS76" s="8"/>
      <c r="AT76" s="8"/>
      <c r="AU76" s="8"/>
      <c r="AV76" s="8"/>
      <c r="AW76" s="8"/>
      <c r="AX76" s="8"/>
      <c r="AY76" s="8"/>
      <c r="AZ76" s="193"/>
    </row>
    <row r="77" spans="1:53" ht="16.5" thickBot="1" x14ac:dyDescent="0.3">
      <c r="A77" s="586" t="s">
        <v>12</v>
      </c>
      <c r="B77" s="238" t="s">
        <v>164</v>
      </c>
      <c r="C77" s="146">
        <f>C$4</f>
        <v>44197</v>
      </c>
      <c r="D77" s="146">
        <f t="shared" ref="D77:AY77" si="92">D$4</f>
        <v>44228</v>
      </c>
      <c r="E77" s="146">
        <f t="shared" si="92"/>
        <v>44256</v>
      </c>
      <c r="F77" s="146">
        <f t="shared" si="92"/>
        <v>44287</v>
      </c>
      <c r="G77" s="146">
        <f t="shared" si="92"/>
        <v>44317</v>
      </c>
      <c r="H77" s="146">
        <f t="shared" si="92"/>
        <v>44348</v>
      </c>
      <c r="I77" s="146">
        <f t="shared" si="92"/>
        <v>44378</v>
      </c>
      <c r="J77" s="146">
        <f t="shared" si="92"/>
        <v>44409</v>
      </c>
      <c r="K77" s="146">
        <f t="shared" si="92"/>
        <v>44440</v>
      </c>
      <c r="L77" s="146">
        <f t="shared" si="92"/>
        <v>44470</v>
      </c>
      <c r="M77" s="146">
        <f t="shared" si="92"/>
        <v>44501</v>
      </c>
      <c r="N77" s="146">
        <f t="shared" si="92"/>
        <v>44531</v>
      </c>
      <c r="O77" s="146">
        <f t="shared" si="92"/>
        <v>44562</v>
      </c>
      <c r="P77" s="146">
        <f t="shared" si="92"/>
        <v>44593</v>
      </c>
      <c r="Q77" s="146">
        <f t="shared" si="92"/>
        <v>44621</v>
      </c>
      <c r="R77" s="146">
        <f t="shared" si="92"/>
        <v>44652</v>
      </c>
      <c r="S77" s="146">
        <f t="shared" si="92"/>
        <v>44682</v>
      </c>
      <c r="T77" s="146">
        <f t="shared" si="92"/>
        <v>44713</v>
      </c>
      <c r="U77" s="146">
        <f t="shared" si="92"/>
        <v>44743</v>
      </c>
      <c r="V77" s="146">
        <f t="shared" si="92"/>
        <v>44774</v>
      </c>
      <c r="W77" s="146">
        <f t="shared" si="92"/>
        <v>44805</v>
      </c>
      <c r="X77" s="146">
        <f t="shared" si="92"/>
        <v>44835</v>
      </c>
      <c r="Y77" s="146">
        <f t="shared" si="92"/>
        <v>44866</v>
      </c>
      <c r="Z77" s="146">
        <f t="shared" si="92"/>
        <v>44896</v>
      </c>
      <c r="AA77" s="146">
        <f t="shared" si="92"/>
        <v>44927</v>
      </c>
      <c r="AB77" s="146">
        <f t="shared" si="92"/>
        <v>44958</v>
      </c>
      <c r="AC77" s="146">
        <f t="shared" si="92"/>
        <v>44986</v>
      </c>
      <c r="AD77" s="146">
        <f t="shared" si="92"/>
        <v>45017</v>
      </c>
      <c r="AE77" s="146">
        <f t="shared" si="92"/>
        <v>45047</v>
      </c>
      <c r="AF77" s="146">
        <f t="shared" si="92"/>
        <v>45078</v>
      </c>
      <c r="AG77" s="146">
        <f t="shared" si="92"/>
        <v>45108</v>
      </c>
      <c r="AH77" s="146">
        <f t="shared" si="92"/>
        <v>45139</v>
      </c>
      <c r="AI77" s="146">
        <f t="shared" si="92"/>
        <v>45170</v>
      </c>
      <c r="AJ77" s="146">
        <f t="shared" si="92"/>
        <v>45200</v>
      </c>
      <c r="AK77" s="146">
        <f t="shared" si="92"/>
        <v>45231</v>
      </c>
      <c r="AL77" s="146">
        <f t="shared" si="92"/>
        <v>45261</v>
      </c>
      <c r="AM77" s="146">
        <f t="shared" si="92"/>
        <v>45292</v>
      </c>
      <c r="AN77" s="146">
        <f t="shared" si="92"/>
        <v>45323</v>
      </c>
      <c r="AO77" s="146">
        <f t="shared" si="92"/>
        <v>45352</v>
      </c>
      <c r="AP77" s="146">
        <f t="shared" si="92"/>
        <v>45383</v>
      </c>
      <c r="AQ77" s="146">
        <f t="shared" si="92"/>
        <v>45413</v>
      </c>
      <c r="AR77" s="146">
        <f t="shared" si="92"/>
        <v>45444</v>
      </c>
      <c r="AS77" s="146">
        <f t="shared" si="92"/>
        <v>45474</v>
      </c>
      <c r="AT77" s="146">
        <f t="shared" si="92"/>
        <v>45505</v>
      </c>
      <c r="AU77" s="146">
        <f t="shared" si="92"/>
        <v>45536</v>
      </c>
      <c r="AV77" s="146">
        <f t="shared" si="92"/>
        <v>45566</v>
      </c>
      <c r="AW77" s="146">
        <f t="shared" si="92"/>
        <v>45597</v>
      </c>
      <c r="AX77" s="146">
        <f t="shared" si="92"/>
        <v>45627</v>
      </c>
      <c r="AY77" s="146">
        <f t="shared" si="92"/>
        <v>45658</v>
      </c>
      <c r="BA77" s="195" t="s">
        <v>185</v>
      </c>
    </row>
    <row r="78" spans="1:53" ht="15.75" customHeight="1" x14ac:dyDescent="0.25">
      <c r="A78" s="587"/>
      <c r="B78" s="13" t="str">
        <f>B59</f>
        <v>Air Comp</v>
      </c>
      <c r="C78" s="301">
        <v>8.5109000000000004E-2</v>
      </c>
      <c r="D78" s="301">
        <v>7.7715000000000006E-2</v>
      </c>
      <c r="E78" s="301">
        <v>8.6136000000000004E-2</v>
      </c>
      <c r="F78" s="301">
        <v>7.9796000000000006E-2</v>
      </c>
      <c r="G78" s="301">
        <v>8.5334999999999994E-2</v>
      </c>
      <c r="H78" s="301">
        <v>8.1994999999999998E-2</v>
      </c>
      <c r="I78" s="301">
        <v>8.4098999999999993E-2</v>
      </c>
      <c r="J78" s="301">
        <v>8.4198999999999996E-2</v>
      </c>
      <c r="K78" s="301">
        <v>8.2512000000000002E-2</v>
      </c>
      <c r="L78" s="301">
        <v>8.5277000000000006E-2</v>
      </c>
      <c r="M78" s="301">
        <v>8.2588999999999996E-2</v>
      </c>
      <c r="N78" s="301">
        <v>8.5237999999999994E-2</v>
      </c>
      <c r="O78" s="303">
        <f>C78</f>
        <v>8.5109000000000004E-2</v>
      </c>
      <c r="P78" s="303">
        <f t="shared" ref="P78:P90" si="93">D78</f>
        <v>7.7715000000000006E-2</v>
      </c>
      <c r="Q78" s="303">
        <f t="shared" ref="Q78:Q90" si="94">E78</f>
        <v>8.6136000000000004E-2</v>
      </c>
      <c r="R78" s="303">
        <f t="shared" ref="R78:R90" si="95">F78</f>
        <v>7.9796000000000006E-2</v>
      </c>
      <c r="S78" s="303">
        <f t="shared" ref="S78:S90" si="96">G78</f>
        <v>8.5334999999999994E-2</v>
      </c>
      <c r="T78" s="303">
        <f t="shared" ref="T78:T90" si="97">H78</f>
        <v>8.1994999999999998E-2</v>
      </c>
      <c r="U78" s="303">
        <f t="shared" ref="U78:U90" si="98">I78</f>
        <v>8.4098999999999993E-2</v>
      </c>
      <c r="V78" s="303">
        <f t="shared" ref="V78:V90" si="99">J78</f>
        <v>8.4198999999999996E-2</v>
      </c>
      <c r="W78" s="303">
        <f t="shared" ref="W78:W90" si="100">K78</f>
        <v>8.2512000000000002E-2</v>
      </c>
      <c r="X78" s="303">
        <f t="shared" ref="X78:X90" si="101">L78</f>
        <v>8.5277000000000006E-2</v>
      </c>
      <c r="Y78" s="303">
        <f t="shared" ref="Y78:Y90" si="102">M78</f>
        <v>8.2588999999999996E-2</v>
      </c>
      <c r="Z78" s="303">
        <f t="shared" ref="Z78:Z90" si="103">N78</f>
        <v>8.5237999999999994E-2</v>
      </c>
      <c r="AA78" s="303">
        <f t="shared" ref="AA78:AA90" si="104">O78</f>
        <v>8.5109000000000004E-2</v>
      </c>
      <c r="AB78" s="303">
        <f t="shared" ref="AB78:AB90" si="105">P78</f>
        <v>7.7715000000000006E-2</v>
      </c>
      <c r="AC78" s="303">
        <f t="shared" ref="AC78:AC90" si="106">Q78</f>
        <v>8.6136000000000004E-2</v>
      </c>
      <c r="AD78" s="303">
        <f t="shared" ref="AD78:AD90" si="107">R78</f>
        <v>7.9796000000000006E-2</v>
      </c>
      <c r="AE78" s="303">
        <f t="shared" ref="AE78:AE90" si="108">S78</f>
        <v>8.5334999999999994E-2</v>
      </c>
      <c r="AF78" s="303">
        <f t="shared" ref="AF78:AF90" si="109">T78</f>
        <v>8.1994999999999998E-2</v>
      </c>
      <c r="AG78" s="303">
        <f t="shared" ref="AG78:AG90" si="110">U78</f>
        <v>8.4098999999999993E-2</v>
      </c>
      <c r="AH78" s="303">
        <f t="shared" ref="AH78:AH90" si="111">V78</f>
        <v>8.4198999999999996E-2</v>
      </c>
      <c r="AI78" s="303">
        <f t="shared" ref="AI78:AI90" si="112">W78</f>
        <v>8.2512000000000002E-2</v>
      </c>
      <c r="AJ78" s="303">
        <f t="shared" ref="AJ78:AJ90" si="113">X78</f>
        <v>8.5277000000000006E-2</v>
      </c>
      <c r="AK78" s="303">
        <f t="shared" ref="AK78:AK90" si="114">Y78</f>
        <v>8.2588999999999996E-2</v>
      </c>
      <c r="AL78" s="303">
        <f t="shared" ref="AL78:AL90" si="115">Z78</f>
        <v>8.5237999999999994E-2</v>
      </c>
      <c r="AM78" s="303">
        <f t="shared" ref="AM78:AM90" si="116">AA78</f>
        <v>8.5109000000000004E-2</v>
      </c>
      <c r="AN78" s="303">
        <f t="shared" ref="AN78:AN90" si="117">AB78</f>
        <v>7.7715000000000006E-2</v>
      </c>
      <c r="AO78" s="303">
        <f t="shared" ref="AO78:AO90" si="118">AC78</f>
        <v>8.6136000000000004E-2</v>
      </c>
      <c r="AP78" s="303">
        <f t="shared" ref="AP78:AP90" si="119">AD78</f>
        <v>7.9796000000000006E-2</v>
      </c>
      <c r="AQ78" s="303">
        <f t="shared" ref="AQ78:AQ90" si="120">AE78</f>
        <v>8.5334999999999994E-2</v>
      </c>
      <c r="AR78" s="303">
        <f t="shared" ref="AR78:AR90" si="121">AF78</f>
        <v>8.1994999999999998E-2</v>
      </c>
      <c r="AS78" s="303">
        <f t="shared" ref="AS78:AS90" si="122">AG78</f>
        <v>8.4098999999999993E-2</v>
      </c>
      <c r="AT78" s="303">
        <f t="shared" ref="AT78:AT90" si="123">AH78</f>
        <v>8.4198999999999996E-2</v>
      </c>
      <c r="AU78" s="303">
        <f t="shared" ref="AU78:AU90" si="124">AI78</f>
        <v>8.2512000000000002E-2</v>
      </c>
      <c r="AV78" s="303">
        <f t="shared" ref="AV78:AV90" si="125">AJ78</f>
        <v>8.5277000000000006E-2</v>
      </c>
      <c r="AW78" s="303">
        <f t="shared" ref="AW78:AW90" si="126">AK78</f>
        <v>8.2588999999999996E-2</v>
      </c>
      <c r="AX78" s="303">
        <f t="shared" ref="AX78:AX90" si="127">AL78</f>
        <v>8.5237999999999994E-2</v>
      </c>
      <c r="AY78" s="303">
        <f t="shared" ref="AY78:AY90" si="128">AM78</f>
        <v>8.5109000000000004E-2</v>
      </c>
      <c r="BA78" s="210">
        <f t="shared" ref="BA78:BA90" si="129">SUM(C78:N78)</f>
        <v>1.0000000000000002</v>
      </c>
    </row>
    <row r="79" spans="1:53" ht="15.75" x14ac:dyDescent="0.25">
      <c r="A79" s="587"/>
      <c r="B79" s="13" t="str">
        <f t="shared" ref="B79:B90" si="130">B60</f>
        <v>Building Shell</v>
      </c>
      <c r="C79" s="301">
        <v>0.107824</v>
      </c>
      <c r="D79" s="301">
        <v>9.1051999999999994E-2</v>
      </c>
      <c r="E79" s="301">
        <v>7.1135000000000004E-2</v>
      </c>
      <c r="F79" s="301">
        <v>4.1179E-2</v>
      </c>
      <c r="G79" s="301">
        <v>4.4423999999999998E-2</v>
      </c>
      <c r="H79" s="301">
        <v>0.106128</v>
      </c>
      <c r="I79" s="301">
        <v>0.14288100000000001</v>
      </c>
      <c r="J79" s="301">
        <v>0.133494</v>
      </c>
      <c r="K79" s="301">
        <v>5.781E-2</v>
      </c>
      <c r="L79" s="301">
        <v>3.8018000000000003E-2</v>
      </c>
      <c r="M79" s="301">
        <v>6.2103999999999999E-2</v>
      </c>
      <c r="N79" s="301">
        <v>0.10395</v>
      </c>
      <c r="O79" s="303">
        <f t="shared" ref="O79:O90" si="131">C79</f>
        <v>0.107824</v>
      </c>
      <c r="P79" s="303">
        <f t="shared" si="93"/>
        <v>9.1051999999999994E-2</v>
      </c>
      <c r="Q79" s="303">
        <f t="shared" si="94"/>
        <v>7.1135000000000004E-2</v>
      </c>
      <c r="R79" s="303">
        <f t="shared" si="95"/>
        <v>4.1179E-2</v>
      </c>
      <c r="S79" s="303">
        <f t="shared" si="96"/>
        <v>4.4423999999999998E-2</v>
      </c>
      <c r="T79" s="303">
        <f t="shared" si="97"/>
        <v>0.106128</v>
      </c>
      <c r="U79" s="303">
        <f t="shared" si="98"/>
        <v>0.14288100000000001</v>
      </c>
      <c r="V79" s="303">
        <f t="shared" si="99"/>
        <v>0.133494</v>
      </c>
      <c r="W79" s="303">
        <f t="shared" si="100"/>
        <v>5.781E-2</v>
      </c>
      <c r="X79" s="303">
        <f t="shared" si="101"/>
        <v>3.8018000000000003E-2</v>
      </c>
      <c r="Y79" s="303">
        <f t="shared" si="102"/>
        <v>6.2103999999999999E-2</v>
      </c>
      <c r="Z79" s="303">
        <f t="shared" si="103"/>
        <v>0.10395</v>
      </c>
      <c r="AA79" s="303">
        <f t="shared" si="104"/>
        <v>0.107824</v>
      </c>
      <c r="AB79" s="303">
        <f t="shared" si="105"/>
        <v>9.1051999999999994E-2</v>
      </c>
      <c r="AC79" s="303">
        <f t="shared" si="106"/>
        <v>7.1135000000000004E-2</v>
      </c>
      <c r="AD79" s="303">
        <f t="shared" si="107"/>
        <v>4.1179E-2</v>
      </c>
      <c r="AE79" s="303">
        <f t="shared" si="108"/>
        <v>4.4423999999999998E-2</v>
      </c>
      <c r="AF79" s="303">
        <f t="shared" si="109"/>
        <v>0.106128</v>
      </c>
      <c r="AG79" s="303">
        <f t="shared" si="110"/>
        <v>0.14288100000000001</v>
      </c>
      <c r="AH79" s="303">
        <f t="shared" si="111"/>
        <v>0.133494</v>
      </c>
      <c r="AI79" s="303">
        <f t="shared" si="112"/>
        <v>5.781E-2</v>
      </c>
      <c r="AJ79" s="303">
        <f t="shared" si="113"/>
        <v>3.8018000000000003E-2</v>
      </c>
      <c r="AK79" s="303">
        <f t="shared" si="114"/>
        <v>6.2103999999999999E-2</v>
      </c>
      <c r="AL79" s="303">
        <f t="shared" si="115"/>
        <v>0.10395</v>
      </c>
      <c r="AM79" s="303">
        <f t="shared" si="116"/>
        <v>0.107824</v>
      </c>
      <c r="AN79" s="303">
        <f t="shared" si="117"/>
        <v>9.1051999999999994E-2</v>
      </c>
      <c r="AO79" s="303">
        <f t="shared" si="118"/>
        <v>7.1135000000000004E-2</v>
      </c>
      <c r="AP79" s="303">
        <f t="shared" si="119"/>
        <v>4.1179E-2</v>
      </c>
      <c r="AQ79" s="303">
        <f t="shared" si="120"/>
        <v>4.4423999999999998E-2</v>
      </c>
      <c r="AR79" s="303">
        <f t="shared" si="121"/>
        <v>0.106128</v>
      </c>
      <c r="AS79" s="303">
        <f t="shared" si="122"/>
        <v>0.14288100000000001</v>
      </c>
      <c r="AT79" s="303">
        <f t="shared" si="123"/>
        <v>0.133494</v>
      </c>
      <c r="AU79" s="303">
        <f t="shared" si="124"/>
        <v>5.781E-2</v>
      </c>
      <c r="AV79" s="303">
        <f t="shared" si="125"/>
        <v>3.8018000000000003E-2</v>
      </c>
      <c r="AW79" s="303">
        <f t="shared" si="126"/>
        <v>6.2103999999999999E-2</v>
      </c>
      <c r="AX79" s="303">
        <f t="shared" si="127"/>
        <v>0.10395</v>
      </c>
      <c r="AY79" s="303">
        <f t="shared" si="128"/>
        <v>0.107824</v>
      </c>
      <c r="BA79" s="210">
        <f t="shared" si="129"/>
        <v>0.99999900000000008</v>
      </c>
    </row>
    <row r="80" spans="1:53" ht="15.75" x14ac:dyDescent="0.25">
      <c r="A80" s="587"/>
      <c r="B80" s="13" t="str">
        <f t="shared" si="130"/>
        <v>Cooking</v>
      </c>
      <c r="C80" s="301">
        <v>8.6096000000000006E-2</v>
      </c>
      <c r="D80" s="301">
        <v>7.8608999999999998E-2</v>
      </c>
      <c r="E80" s="301">
        <v>8.1547999999999995E-2</v>
      </c>
      <c r="F80" s="301">
        <v>7.2947999999999999E-2</v>
      </c>
      <c r="G80" s="301">
        <v>8.6277000000000006E-2</v>
      </c>
      <c r="H80" s="301">
        <v>8.3294000000000007E-2</v>
      </c>
      <c r="I80" s="301">
        <v>8.5859000000000005E-2</v>
      </c>
      <c r="J80" s="301">
        <v>8.5885000000000003E-2</v>
      </c>
      <c r="K80" s="301">
        <v>8.3474999999999994E-2</v>
      </c>
      <c r="L80" s="301">
        <v>8.6262000000000005E-2</v>
      </c>
      <c r="M80" s="301">
        <v>8.3496000000000001E-2</v>
      </c>
      <c r="N80" s="301">
        <v>8.6250999999999994E-2</v>
      </c>
      <c r="O80" s="303">
        <f t="shared" si="131"/>
        <v>8.6096000000000006E-2</v>
      </c>
      <c r="P80" s="303">
        <f t="shared" si="93"/>
        <v>7.8608999999999998E-2</v>
      </c>
      <c r="Q80" s="303">
        <f t="shared" si="94"/>
        <v>8.1547999999999995E-2</v>
      </c>
      <c r="R80" s="303">
        <f t="shared" si="95"/>
        <v>7.2947999999999999E-2</v>
      </c>
      <c r="S80" s="303">
        <f t="shared" si="96"/>
        <v>8.6277000000000006E-2</v>
      </c>
      <c r="T80" s="303">
        <f t="shared" si="97"/>
        <v>8.3294000000000007E-2</v>
      </c>
      <c r="U80" s="303">
        <f t="shared" si="98"/>
        <v>8.5859000000000005E-2</v>
      </c>
      <c r="V80" s="303">
        <f t="shared" si="99"/>
        <v>8.5885000000000003E-2</v>
      </c>
      <c r="W80" s="303">
        <f t="shared" si="100"/>
        <v>8.3474999999999994E-2</v>
      </c>
      <c r="X80" s="303">
        <f t="shared" si="101"/>
        <v>8.6262000000000005E-2</v>
      </c>
      <c r="Y80" s="303">
        <f t="shared" si="102"/>
        <v>8.3496000000000001E-2</v>
      </c>
      <c r="Z80" s="303">
        <f t="shared" si="103"/>
        <v>8.6250999999999994E-2</v>
      </c>
      <c r="AA80" s="303">
        <f t="shared" si="104"/>
        <v>8.6096000000000006E-2</v>
      </c>
      <c r="AB80" s="303">
        <f t="shared" si="105"/>
        <v>7.8608999999999998E-2</v>
      </c>
      <c r="AC80" s="303">
        <f t="shared" si="106"/>
        <v>8.1547999999999995E-2</v>
      </c>
      <c r="AD80" s="303">
        <f t="shared" si="107"/>
        <v>7.2947999999999999E-2</v>
      </c>
      <c r="AE80" s="303">
        <f t="shared" si="108"/>
        <v>8.6277000000000006E-2</v>
      </c>
      <c r="AF80" s="303">
        <f t="shared" si="109"/>
        <v>8.3294000000000007E-2</v>
      </c>
      <c r="AG80" s="303">
        <f t="shared" si="110"/>
        <v>8.5859000000000005E-2</v>
      </c>
      <c r="AH80" s="303">
        <f t="shared" si="111"/>
        <v>8.5885000000000003E-2</v>
      </c>
      <c r="AI80" s="303">
        <f t="shared" si="112"/>
        <v>8.3474999999999994E-2</v>
      </c>
      <c r="AJ80" s="303">
        <f t="shared" si="113"/>
        <v>8.6262000000000005E-2</v>
      </c>
      <c r="AK80" s="303">
        <f t="shared" si="114"/>
        <v>8.3496000000000001E-2</v>
      </c>
      <c r="AL80" s="303">
        <f t="shared" si="115"/>
        <v>8.6250999999999994E-2</v>
      </c>
      <c r="AM80" s="303">
        <f t="shared" si="116"/>
        <v>8.6096000000000006E-2</v>
      </c>
      <c r="AN80" s="303">
        <f t="shared" si="117"/>
        <v>7.8608999999999998E-2</v>
      </c>
      <c r="AO80" s="303">
        <f t="shared" si="118"/>
        <v>8.1547999999999995E-2</v>
      </c>
      <c r="AP80" s="303">
        <f t="shared" si="119"/>
        <v>7.2947999999999999E-2</v>
      </c>
      <c r="AQ80" s="303">
        <f t="shared" si="120"/>
        <v>8.6277000000000006E-2</v>
      </c>
      <c r="AR80" s="303">
        <f t="shared" si="121"/>
        <v>8.3294000000000007E-2</v>
      </c>
      <c r="AS80" s="303">
        <f t="shared" si="122"/>
        <v>8.5859000000000005E-2</v>
      </c>
      <c r="AT80" s="303">
        <f t="shared" si="123"/>
        <v>8.5885000000000003E-2</v>
      </c>
      <c r="AU80" s="303">
        <f t="shared" si="124"/>
        <v>8.3474999999999994E-2</v>
      </c>
      <c r="AV80" s="303">
        <f t="shared" si="125"/>
        <v>8.6262000000000005E-2</v>
      </c>
      <c r="AW80" s="303">
        <f t="shared" si="126"/>
        <v>8.3496000000000001E-2</v>
      </c>
      <c r="AX80" s="303">
        <f t="shared" si="127"/>
        <v>8.6250999999999994E-2</v>
      </c>
      <c r="AY80" s="303">
        <f t="shared" si="128"/>
        <v>8.6096000000000006E-2</v>
      </c>
      <c r="BA80" s="210">
        <f t="shared" si="129"/>
        <v>0.99999999999999989</v>
      </c>
    </row>
    <row r="81" spans="1:53" ht="15.75" x14ac:dyDescent="0.25">
      <c r="A81" s="587"/>
      <c r="B81" s="13" t="str">
        <f t="shared" si="130"/>
        <v>Cooling</v>
      </c>
      <c r="C81" s="301">
        <v>6.0000000000000002E-6</v>
      </c>
      <c r="D81" s="301">
        <v>2.4699999999999999E-4</v>
      </c>
      <c r="E81" s="301">
        <v>7.2360000000000002E-3</v>
      </c>
      <c r="F81" s="301">
        <v>2.1690999999999998E-2</v>
      </c>
      <c r="G81" s="301">
        <v>6.2979999999999994E-2</v>
      </c>
      <c r="H81" s="301">
        <v>0.21317</v>
      </c>
      <c r="I81" s="301">
        <v>0.29002899999999998</v>
      </c>
      <c r="J81" s="301">
        <v>0.270206</v>
      </c>
      <c r="K81" s="301">
        <v>0.108695</v>
      </c>
      <c r="L81" s="301">
        <v>1.9643000000000001E-2</v>
      </c>
      <c r="M81" s="301">
        <v>6.0299999999999998E-3</v>
      </c>
      <c r="N81" s="301">
        <v>6.3999999999999997E-5</v>
      </c>
      <c r="O81" s="303">
        <f t="shared" si="131"/>
        <v>6.0000000000000002E-6</v>
      </c>
      <c r="P81" s="303">
        <f t="shared" si="93"/>
        <v>2.4699999999999999E-4</v>
      </c>
      <c r="Q81" s="303">
        <f t="shared" si="94"/>
        <v>7.2360000000000002E-3</v>
      </c>
      <c r="R81" s="303">
        <f t="shared" si="95"/>
        <v>2.1690999999999998E-2</v>
      </c>
      <c r="S81" s="303">
        <f t="shared" si="96"/>
        <v>6.2979999999999994E-2</v>
      </c>
      <c r="T81" s="303">
        <f t="shared" si="97"/>
        <v>0.21317</v>
      </c>
      <c r="U81" s="303">
        <f t="shared" si="98"/>
        <v>0.29002899999999998</v>
      </c>
      <c r="V81" s="303">
        <f t="shared" si="99"/>
        <v>0.270206</v>
      </c>
      <c r="W81" s="303">
        <f t="shared" si="100"/>
        <v>0.108695</v>
      </c>
      <c r="X81" s="303">
        <f t="shared" si="101"/>
        <v>1.9643000000000001E-2</v>
      </c>
      <c r="Y81" s="303">
        <f t="shared" si="102"/>
        <v>6.0299999999999998E-3</v>
      </c>
      <c r="Z81" s="303">
        <f t="shared" si="103"/>
        <v>6.3999999999999997E-5</v>
      </c>
      <c r="AA81" s="303">
        <f t="shared" si="104"/>
        <v>6.0000000000000002E-6</v>
      </c>
      <c r="AB81" s="303">
        <f t="shared" si="105"/>
        <v>2.4699999999999999E-4</v>
      </c>
      <c r="AC81" s="303">
        <f t="shared" si="106"/>
        <v>7.2360000000000002E-3</v>
      </c>
      <c r="AD81" s="303">
        <f t="shared" si="107"/>
        <v>2.1690999999999998E-2</v>
      </c>
      <c r="AE81" s="303">
        <f t="shared" si="108"/>
        <v>6.2979999999999994E-2</v>
      </c>
      <c r="AF81" s="303">
        <f t="shared" si="109"/>
        <v>0.21317</v>
      </c>
      <c r="AG81" s="303">
        <f t="shared" si="110"/>
        <v>0.29002899999999998</v>
      </c>
      <c r="AH81" s="303">
        <f t="shared" si="111"/>
        <v>0.270206</v>
      </c>
      <c r="AI81" s="303">
        <f t="shared" si="112"/>
        <v>0.108695</v>
      </c>
      <c r="AJ81" s="303">
        <f t="shared" si="113"/>
        <v>1.9643000000000001E-2</v>
      </c>
      <c r="AK81" s="303">
        <f t="shared" si="114"/>
        <v>6.0299999999999998E-3</v>
      </c>
      <c r="AL81" s="303">
        <f t="shared" si="115"/>
        <v>6.3999999999999997E-5</v>
      </c>
      <c r="AM81" s="303">
        <f t="shared" si="116"/>
        <v>6.0000000000000002E-6</v>
      </c>
      <c r="AN81" s="303">
        <f t="shared" si="117"/>
        <v>2.4699999999999999E-4</v>
      </c>
      <c r="AO81" s="303">
        <f t="shared" si="118"/>
        <v>7.2360000000000002E-3</v>
      </c>
      <c r="AP81" s="303">
        <f t="shared" si="119"/>
        <v>2.1690999999999998E-2</v>
      </c>
      <c r="AQ81" s="303">
        <f t="shared" si="120"/>
        <v>6.2979999999999994E-2</v>
      </c>
      <c r="AR81" s="303">
        <f t="shared" si="121"/>
        <v>0.21317</v>
      </c>
      <c r="AS81" s="303">
        <f t="shared" si="122"/>
        <v>0.29002899999999998</v>
      </c>
      <c r="AT81" s="303">
        <f t="shared" si="123"/>
        <v>0.270206</v>
      </c>
      <c r="AU81" s="303">
        <f t="shared" si="124"/>
        <v>0.108695</v>
      </c>
      <c r="AV81" s="303">
        <f t="shared" si="125"/>
        <v>1.9643000000000001E-2</v>
      </c>
      <c r="AW81" s="303">
        <f t="shared" si="126"/>
        <v>6.0299999999999998E-3</v>
      </c>
      <c r="AX81" s="303">
        <f t="shared" si="127"/>
        <v>6.3999999999999997E-5</v>
      </c>
      <c r="AY81" s="303">
        <f t="shared" si="128"/>
        <v>6.0000000000000002E-6</v>
      </c>
      <c r="BA81" s="210">
        <f t="shared" si="129"/>
        <v>0.9999969999999998</v>
      </c>
    </row>
    <row r="82" spans="1:53" ht="15.75" x14ac:dyDescent="0.25">
      <c r="A82" s="587"/>
      <c r="B82" s="13" t="str">
        <f t="shared" si="130"/>
        <v>Ext Lighting</v>
      </c>
      <c r="C82" s="301">
        <v>0.106265</v>
      </c>
      <c r="D82" s="301">
        <v>8.2161999999999999E-2</v>
      </c>
      <c r="E82" s="301">
        <v>7.0887000000000006E-2</v>
      </c>
      <c r="F82" s="301">
        <v>6.8145999999999998E-2</v>
      </c>
      <c r="G82" s="301">
        <v>8.1852999999999995E-2</v>
      </c>
      <c r="H82" s="301">
        <v>6.7163E-2</v>
      </c>
      <c r="I82" s="301">
        <v>8.6751999999999996E-2</v>
      </c>
      <c r="J82" s="301">
        <v>6.9401000000000004E-2</v>
      </c>
      <c r="K82" s="301">
        <v>8.2907999999999996E-2</v>
      </c>
      <c r="L82" s="301">
        <v>0.100507</v>
      </c>
      <c r="M82" s="301">
        <v>8.7251999999999996E-2</v>
      </c>
      <c r="N82" s="301">
        <v>9.6703999999999998E-2</v>
      </c>
      <c r="O82" s="303">
        <f t="shared" si="131"/>
        <v>0.106265</v>
      </c>
      <c r="P82" s="303">
        <f t="shared" si="93"/>
        <v>8.2161999999999999E-2</v>
      </c>
      <c r="Q82" s="303">
        <f t="shared" si="94"/>
        <v>7.0887000000000006E-2</v>
      </c>
      <c r="R82" s="303">
        <f t="shared" si="95"/>
        <v>6.8145999999999998E-2</v>
      </c>
      <c r="S82" s="303">
        <f t="shared" si="96"/>
        <v>8.1852999999999995E-2</v>
      </c>
      <c r="T82" s="303">
        <f t="shared" si="97"/>
        <v>6.7163E-2</v>
      </c>
      <c r="U82" s="303">
        <f t="shared" si="98"/>
        <v>8.6751999999999996E-2</v>
      </c>
      <c r="V82" s="303">
        <f t="shared" si="99"/>
        <v>6.9401000000000004E-2</v>
      </c>
      <c r="W82" s="303">
        <f t="shared" si="100"/>
        <v>8.2907999999999996E-2</v>
      </c>
      <c r="X82" s="303">
        <f t="shared" si="101"/>
        <v>0.100507</v>
      </c>
      <c r="Y82" s="303">
        <f t="shared" si="102"/>
        <v>8.7251999999999996E-2</v>
      </c>
      <c r="Z82" s="303">
        <f t="shared" si="103"/>
        <v>9.6703999999999998E-2</v>
      </c>
      <c r="AA82" s="303">
        <f t="shared" si="104"/>
        <v>0.106265</v>
      </c>
      <c r="AB82" s="303">
        <f t="shared" si="105"/>
        <v>8.2161999999999999E-2</v>
      </c>
      <c r="AC82" s="303">
        <f t="shared" si="106"/>
        <v>7.0887000000000006E-2</v>
      </c>
      <c r="AD82" s="303">
        <f t="shared" si="107"/>
        <v>6.8145999999999998E-2</v>
      </c>
      <c r="AE82" s="303">
        <f t="shared" si="108"/>
        <v>8.1852999999999995E-2</v>
      </c>
      <c r="AF82" s="303">
        <f t="shared" si="109"/>
        <v>6.7163E-2</v>
      </c>
      <c r="AG82" s="303">
        <f t="shared" si="110"/>
        <v>8.6751999999999996E-2</v>
      </c>
      <c r="AH82" s="303">
        <f t="shared" si="111"/>
        <v>6.9401000000000004E-2</v>
      </c>
      <c r="AI82" s="303">
        <f t="shared" si="112"/>
        <v>8.2907999999999996E-2</v>
      </c>
      <c r="AJ82" s="303">
        <f t="shared" si="113"/>
        <v>0.100507</v>
      </c>
      <c r="AK82" s="303">
        <f t="shared" si="114"/>
        <v>8.7251999999999996E-2</v>
      </c>
      <c r="AL82" s="303">
        <f t="shared" si="115"/>
        <v>9.6703999999999998E-2</v>
      </c>
      <c r="AM82" s="303">
        <f t="shared" si="116"/>
        <v>0.106265</v>
      </c>
      <c r="AN82" s="303">
        <f t="shared" si="117"/>
        <v>8.2161999999999999E-2</v>
      </c>
      <c r="AO82" s="303">
        <f t="shared" si="118"/>
        <v>7.0887000000000006E-2</v>
      </c>
      <c r="AP82" s="303">
        <f t="shared" si="119"/>
        <v>6.8145999999999998E-2</v>
      </c>
      <c r="AQ82" s="303">
        <f t="shared" si="120"/>
        <v>8.1852999999999995E-2</v>
      </c>
      <c r="AR82" s="303">
        <f t="shared" si="121"/>
        <v>6.7163E-2</v>
      </c>
      <c r="AS82" s="303">
        <f t="shared" si="122"/>
        <v>8.6751999999999996E-2</v>
      </c>
      <c r="AT82" s="303">
        <f t="shared" si="123"/>
        <v>6.9401000000000004E-2</v>
      </c>
      <c r="AU82" s="303">
        <f t="shared" si="124"/>
        <v>8.2907999999999996E-2</v>
      </c>
      <c r="AV82" s="303">
        <f t="shared" si="125"/>
        <v>0.100507</v>
      </c>
      <c r="AW82" s="303">
        <f t="shared" si="126"/>
        <v>8.7251999999999996E-2</v>
      </c>
      <c r="AX82" s="303">
        <f t="shared" si="127"/>
        <v>9.6703999999999998E-2</v>
      </c>
      <c r="AY82" s="303">
        <f t="shared" si="128"/>
        <v>0.106265</v>
      </c>
      <c r="BA82" s="210">
        <f t="shared" si="129"/>
        <v>1</v>
      </c>
    </row>
    <row r="83" spans="1:53" ht="15.75" x14ac:dyDescent="0.25">
      <c r="A83" s="587"/>
      <c r="B83" s="13" t="str">
        <f t="shared" si="130"/>
        <v>Heating</v>
      </c>
      <c r="C83" s="301">
        <v>0.210397</v>
      </c>
      <c r="D83" s="301">
        <v>0.17743600000000001</v>
      </c>
      <c r="E83" s="301">
        <v>0.13192400000000001</v>
      </c>
      <c r="F83" s="301">
        <v>5.9718E-2</v>
      </c>
      <c r="G83" s="301">
        <v>2.6769000000000001E-2</v>
      </c>
      <c r="H83" s="301">
        <v>4.2950000000000002E-3</v>
      </c>
      <c r="I83" s="301">
        <v>2.895E-3</v>
      </c>
      <c r="J83" s="301">
        <v>3.4320000000000002E-3</v>
      </c>
      <c r="K83" s="301">
        <v>9.4020000000000006E-3</v>
      </c>
      <c r="L83" s="301">
        <v>5.5496999999999998E-2</v>
      </c>
      <c r="M83" s="301">
        <v>0.115452</v>
      </c>
      <c r="N83" s="301">
        <v>0.20278099999999999</v>
      </c>
      <c r="O83" s="303">
        <f t="shared" si="131"/>
        <v>0.210397</v>
      </c>
      <c r="P83" s="303">
        <f t="shared" si="93"/>
        <v>0.17743600000000001</v>
      </c>
      <c r="Q83" s="303">
        <f t="shared" si="94"/>
        <v>0.13192400000000001</v>
      </c>
      <c r="R83" s="303">
        <f t="shared" si="95"/>
        <v>5.9718E-2</v>
      </c>
      <c r="S83" s="303">
        <f t="shared" si="96"/>
        <v>2.6769000000000001E-2</v>
      </c>
      <c r="T83" s="303">
        <f t="shared" si="97"/>
        <v>4.2950000000000002E-3</v>
      </c>
      <c r="U83" s="303">
        <f t="shared" si="98"/>
        <v>2.895E-3</v>
      </c>
      <c r="V83" s="303">
        <f t="shared" si="99"/>
        <v>3.4320000000000002E-3</v>
      </c>
      <c r="W83" s="303">
        <f t="shared" si="100"/>
        <v>9.4020000000000006E-3</v>
      </c>
      <c r="X83" s="303">
        <f t="shared" si="101"/>
        <v>5.5496999999999998E-2</v>
      </c>
      <c r="Y83" s="303">
        <f t="shared" si="102"/>
        <v>0.115452</v>
      </c>
      <c r="Z83" s="303">
        <f t="shared" si="103"/>
        <v>0.20278099999999999</v>
      </c>
      <c r="AA83" s="303">
        <f t="shared" si="104"/>
        <v>0.210397</v>
      </c>
      <c r="AB83" s="303">
        <f t="shared" si="105"/>
        <v>0.17743600000000001</v>
      </c>
      <c r="AC83" s="303">
        <f t="shared" si="106"/>
        <v>0.13192400000000001</v>
      </c>
      <c r="AD83" s="303">
        <f t="shared" si="107"/>
        <v>5.9718E-2</v>
      </c>
      <c r="AE83" s="303">
        <f t="shared" si="108"/>
        <v>2.6769000000000001E-2</v>
      </c>
      <c r="AF83" s="303">
        <f t="shared" si="109"/>
        <v>4.2950000000000002E-3</v>
      </c>
      <c r="AG83" s="303">
        <f t="shared" si="110"/>
        <v>2.895E-3</v>
      </c>
      <c r="AH83" s="303">
        <f t="shared" si="111"/>
        <v>3.4320000000000002E-3</v>
      </c>
      <c r="AI83" s="303">
        <f t="shared" si="112"/>
        <v>9.4020000000000006E-3</v>
      </c>
      <c r="AJ83" s="303">
        <f t="shared" si="113"/>
        <v>5.5496999999999998E-2</v>
      </c>
      <c r="AK83" s="303">
        <f t="shared" si="114"/>
        <v>0.115452</v>
      </c>
      <c r="AL83" s="303">
        <f t="shared" si="115"/>
        <v>0.20278099999999999</v>
      </c>
      <c r="AM83" s="303">
        <f t="shared" si="116"/>
        <v>0.210397</v>
      </c>
      <c r="AN83" s="303">
        <f t="shared" si="117"/>
        <v>0.17743600000000001</v>
      </c>
      <c r="AO83" s="303">
        <f t="shared" si="118"/>
        <v>0.13192400000000001</v>
      </c>
      <c r="AP83" s="303">
        <f t="shared" si="119"/>
        <v>5.9718E-2</v>
      </c>
      <c r="AQ83" s="303">
        <f t="shared" si="120"/>
        <v>2.6769000000000001E-2</v>
      </c>
      <c r="AR83" s="303">
        <f t="shared" si="121"/>
        <v>4.2950000000000002E-3</v>
      </c>
      <c r="AS83" s="303">
        <f t="shared" si="122"/>
        <v>2.895E-3</v>
      </c>
      <c r="AT83" s="303">
        <f t="shared" si="123"/>
        <v>3.4320000000000002E-3</v>
      </c>
      <c r="AU83" s="303">
        <f t="shared" si="124"/>
        <v>9.4020000000000006E-3</v>
      </c>
      <c r="AV83" s="303">
        <f t="shared" si="125"/>
        <v>5.5496999999999998E-2</v>
      </c>
      <c r="AW83" s="303">
        <f t="shared" si="126"/>
        <v>0.115452</v>
      </c>
      <c r="AX83" s="303">
        <f t="shared" si="127"/>
        <v>0.20278099999999999</v>
      </c>
      <c r="AY83" s="303">
        <f t="shared" si="128"/>
        <v>0.210397</v>
      </c>
      <c r="BA83" s="210">
        <f t="shared" si="129"/>
        <v>0.99999800000000016</v>
      </c>
    </row>
    <row r="84" spans="1:53" ht="15.75" x14ac:dyDescent="0.25">
      <c r="A84" s="587"/>
      <c r="B84" s="13" t="str">
        <f t="shared" si="130"/>
        <v>HVAC</v>
      </c>
      <c r="C84" s="301">
        <v>0.107824</v>
      </c>
      <c r="D84" s="301">
        <v>9.1051999999999994E-2</v>
      </c>
      <c r="E84" s="301">
        <v>7.1135000000000004E-2</v>
      </c>
      <c r="F84" s="301">
        <v>4.1179E-2</v>
      </c>
      <c r="G84" s="301">
        <v>4.4423999999999998E-2</v>
      </c>
      <c r="H84" s="301">
        <v>0.106128</v>
      </c>
      <c r="I84" s="301">
        <v>0.14288100000000001</v>
      </c>
      <c r="J84" s="301">
        <v>0.133494</v>
      </c>
      <c r="K84" s="301">
        <v>5.781E-2</v>
      </c>
      <c r="L84" s="301">
        <v>3.8018000000000003E-2</v>
      </c>
      <c r="M84" s="301">
        <v>6.2103999999999999E-2</v>
      </c>
      <c r="N84" s="301">
        <v>0.10395</v>
      </c>
      <c r="O84" s="303">
        <f t="shared" si="131"/>
        <v>0.107824</v>
      </c>
      <c r="P84" s="303">
        <f t="shared" si="93"/>
        <v>9.1051999999999994E-2</v>
      </c>
      <c r="Q84" s="303">
        <f t="shared" si="94"/>
        <v>7.1135000000000004E-2</v>
      </c>
      <c r="R84" s="303">
        <f t="shared" si="95"/>
        <v>4.1179E-2</v>
      </c>
      <c r="S84" s="303">
        <f t="shared" si="96"/>
        <v>4.4423999999999998E-2</v>
      </c>
      <c r="T84" s="303">
        <f t="shared" si="97"/>
        <v>0.106128</v>
      </c>
      <c r="U84" s="303">
        <f t="shared" si="98"/>
        <v>0.14288100000000001</v>
      </c>
      <c r="V84" s="303">
        <f t="shared" si="99"/>
        <v>0.133494</v>
      </c>
      <c r="W84" s="303">
        <f t="shared" si="100"/>
        <v>5.781E-2</v>
      </c>
      <c r="X84" s="303">
        <f t="shared" si="101"/>
        <v>3.8018000000000003E-2</v>
      </c>
      <c r="Y84" s="303">
        <f t="shared" si="102"/>
        <v>6.2103999999999999E-2</v>
      </c>
      <c r="Z84" s="303">
        <f t="shared" si="103"/>
        <v>0.10395</v>
      </c>
      <c r="AA84" s="303">
        <f t="shared" si="104"/>
        <v>0.107824</v>
      </c>
      <c r="AB84" s="303">
        <f t="shared" si="105"/>
        <v>9.1051999999999994E-2</v>
      </c>
      <c r="AC84" s="303">
        <f t="shared" si="106"/>
        <v>7.1135000000000004E-2</v>
      </c>
      <c r="AD84" s="303">
        <f t="shared" si="107"/>
        <v>4.1179E-2</v>
      </c>
      <c r="AE84" s="303">
        <f t="shared" si="108"/>
        <v>4.4423999999999998E-2</v>
      </c>
      <c r="AF84" s="303">
        <f t="shared" si="109"/>
        <v>0.106128</v>
      </c>
      <c r="AG84" s="303">
        <f t="shared" si="110"/>
        <v>0.14288100000000001</v>
      </c>
      <c r="AH84" s="303">
        <f t="shared" si="111"/>
        <v>0.133494</v>
      </c>
      <c r="AI84" s="303">
        <f t="shared" si="112"/>
        <v>5.781E-2</v>
      </c>
      <c r="AJ84" s="303">
        <f t="shared" si="113"/>
        <v>3.8018000000000003E-2</v>
      </c>
      <c r="AK84" s="303">
        <f t="shared" si="114"/>
        <v>6.2103999999999999E-2</v>
      </c>
      <c r="AL84" s="303">
        <f t="shared" si="115"/>
        <v>0.10395</v>
      </c>
      <c r="AM84" s="303">
        <f t="shared" si="116"/>
        <v>0.107824</v>
      </c>
      <c r="AN84" s="303">
        <f t="shared" si="117"/>
        <v>9.1051999999999994E-2</v>
      </c>
      <c r="AO84" s="303">
        <f t="shared" si="118"/>
        <v>7.1135000000000004E-2</v>
      </c>
      <c r="AP84" s="303">
        <f t="shared" si="119"/>
        <v>4.1179E-2</v>
      </c>
      <c r="AQ84" s="303">
        <f t="shared" si="120"/>
        <v>4.4423999999999998E-2</v>
      </c>
      <c r="AR84" s="303">
        <f t="shared" si="121"/>
        <v>0.106128</v>
      </c>
      <c r="AS84" s="303">
        <f t="shared" si="122"/>
        <v>0.14288100000000001</v>
      </c>
      <c r="AT84" s="303">
        <f t="shared" si="123"/>
        <v>0.133494</v>
      </c>
      <c r="AU84" s="303">
        <f t="shared" si="124"/>
        <v>5.781E-2</v>
      </c>
      <c r="AV84" s="303">
        <f t="shared" si="125"/>
        <v>3.8018000000000003E-2</v>
      </c>
      <c r="AW84" s="303">
        <f t="shared" si="126"/>
        <v>6.2103999999999999E-2</v>
      </c>
      <c r="AX84" s="303">
        <f t="shared" si="127"/>
        <v>0.10395</v>
      </c>
      <c r="AY84" s="303">
        <f t="shared" si="128"/>
        <v>0.107824</v>
      </c>
      <c r="BA84" s="210">
        <f t="shared" si="129"/>
        <v>0.99999900000000008</v>
      </c>
    </row>
    <row r="85" spans="1:53" ht="15.75" x14ac:dyDescent="0.25">
      <c r="A85" s="587"/>
      <c r="B85" s="13" t="str">
        <f t="shared" si="130"/>
        <v>Lighting</v>
      </c>
      <c r="C85" s="301">
        <v>9.3563999999999994E-2</v>
      </c>
      <c r="D85" s="301">
        <v>7.2162000000000004E-2</v>
      </c>
      <c r="E85" s="301">
        <v>7.8372999999999998E-2</v>
      </c>
      <c r="F85" s="301">
        <v>7.6534000000000005E-2</v>
      </c>
      <c r="G85" s="301">
        <v>9.4246999999999997E-2</v>
      </c>
      <c r="H85" s="301">
        <v>7.5599E-2</v>
      </c>
      <c r="I85" s="301">
        <v>9.6199999999999994E-2</v>
      </c>
      <c r="J85" s="301">
        <v>7.7077999999999994E-2</v>
      </c>
      <c r="K85" s="301">
        <v>8.1374000000000002E-2</v>
      </c>
      <c r="L85" s="301">
        <v>9.4072000000000003E-2</v>
      </c>
      <c r="M85" s="301">
        <v>7.6706999999999997E-2</v>
      </c>
      <c r="N85" s="301">
        <v>8.4089999999999998E-2</v>
      </c>
      <c r="O85" s="303">
        <f t="shared" si="131"/>
        <v>9.3563999999999994E-2</v>
      </c>
      <c r="P85" s="303">
        <f t="shared" si="93"/>
        <v>7.2162000000000004E-2</v>
      </c>
      <c r="Q85" s="303">
        <f t="shared" si="94"/>
        <v>7.8372999999999998E-2</v>
      </c>
      <c r="R85" s="303">
        <f t="shared" si="95"/>
        <v>7.6534000000000005E-2</v>
      </c>
      <c r="S85" s="303">
        <f t="shared" si="96"/>
        <v>9.4246999999999997E-2</v>
      </c>
      <c r="T85" s="303">
        <f t="shared" si="97"/>
        <v>7.5599E-2</v>
      </c>
      <c r="U85" s="303">
        <f t="shared" si="98"/>
        <v>9.6199999999999994E-2</v>
      </c>
      <c r="V85" s="303">
        <f t="shared" si="99"/>
        <v>7.7077999999999994E-2</v>
      </c>
      <c r="W85" s="303">
        <f t="shared" si="100"/>
        <v>8.1374000000000002E-2</v>
      </c>
      <c r="X85" s="303">
        <f t="shared" si="101"/>
        <v>9.4072000000000003E-2</v>
      </c>
      <c r="Y85" s="303">
        <f t="shared" si="102"/>
        <v>7.6706999999999997E-2</v>
      </c>
      <c r="Z85" s="303">
        <f t="shared" si="103"/>
        <v>8.4089999999999998E-2</v>
      </c>
      <c r="AA85" s="303">
        <f t="shared" si="104"/>
        <v>9.3563999999999994E-2</v>
      </c>
      <c r="AB85" s="303">
        <f t="shared" si="105"/>
        <v>7.2162000000000004E-2</v>
      </c>
      <c r="AC85" s="303">
        <f t="shared" si="106"/>
        <v>7.8372999999999998E-2</v>
      </c>
      <c r="AD85" s="303">
        <f t="shared" si="107"/>
        <v>7.6534000000000005E-2</v>
      </c>
      <c r="AE85" s="303">
        <f t="shared" si="108"/>
        <v>9.4246999999999997E-2</v>
      </c>
      <c r="AF85" s="303">
        <f t="shared" si="109"/>
        <v>7.5599E-2</v>
      </c>
      <c r="AG85" s="303">
        <f t="shared" si="110"/>
        <v>9.6199999999999994E-2</v>
      </c>
      <c r="AH85" s="303">
        <f t="shared" si="111"/>
        <v>7.7077999999999994E-2</v>
      </c>
      <c r="AI85" s="303">
        <f t="shared" si="112"/>
        <v>8.1374000000000002E-2</v>
      </c>
      <c r="AJ85" s="303">
        <f t="shared" si="113"/>
        <v>9.4072000000000003E-2</v>
      </c>
      <c r="AK85" s="303">
        <f t="shared" si="114"/>
        <v>7.6706999999999997E-2</v>
      </c>
      <c r="AL85" s="303">
        <f t="shared" si="115"/>
        <v>8.4089999999999998E-2</v>
      </c>
      <c r="AM85" s="303">
        <f t="shared" si="116"/>
        <v>9.3563999999999994E-2</v>
      </c>
      <c r="AN85" s="303">
        <f t="shared" si="117"/>
        <v>7.2162000000000004E-2</v>
      </c>
      <c r="AO85" s="303">
        <f t="shared" si="118"/>
        <v>7.8372999999999998E-2</v>
      </c>
      <c r="AP85" s="303">
        <f t="shared" si="119"/>
        <v>7.6534000000000005E-2</v>
      </c>
      <c r="AQ85" s="303">
        <f t="shared" si="120"/>
        <v>9.4246999999999997E-2</v>
      </c>
      <c r="AR85" s="303">
        <f t="shared" si="121"/>
        <v>7.5599E-2</v>
      </c>
      <c r="AS85" s="303">
        <f t="shared" si="122"/>
        <v>9.6199999999999994E-2</v>
      </c>
      <c r="AT85" s="303">
        <f t="shared" si="123"/>
        <v>7.7077999999999994E-2</v>
      </c>
      <c r="AU85" s="303">
        <f t="shared" si="124"/>
        <v>8.1374000000000002E-2</v>
      </c>
      <c r="AV85" s="303">
        <f t="shared" si="125"/>
        <v>9.4072000000000003E-2</v>
      </c>
      <c r="AW85" s="303">
        <f t="shared" si="126"/>
        <v>7.6706999999999997E-2</v>
      </c>
      <c r="AX85" s="303">
        <f t="shared" si="127"/>
        <v>8.4089999999999998E-2</v>
      </c>
      <c r="AY85" s="303">
        <f t="shared" si="128"/>
        <v>9.3563999999999994E-2</v>
      </c>
      <c r="BA85" s="210">
        <f t="shared" si="129"/>
        <v>1</v>
      </c>
    </row>
    <row r="86" spans="1:53" ht="15.75" x14ac:dyDescent="0.25">
      <c r="A86" s="587"/>
      <c r="B86" s="13" t="str">
        <f t="shared" si="130"/>
        <v>Miscellaneous</v>
      </c>
      <c r="C86" s="301">
        <v>8.5109000000000004E-2</v>
      </c>
      <c r="D86" s="301">
        <v>7.7715000000000006E-2</v>
      </c>
      <c r="E86" s="301">
        <v>8.6136000000000004E-2</v>
      </c>
      <c r="F86" s="301">
        <v>7.9796000000000006E-2</v>
      </c>
      <c r="G86" s="301">
        <v>8.5334999999999994E-2</v>
      </c>
      <c r="H86" s="301">
        <v>8.1994999999999998E-2</v>
      </c>
      <c r="I86" s="301">
        <v>8.4098999999999993E-2</v>
      </c>
      <c r="J86" s="301">
        <v>8.4198999999999996E-2</v>
      </c>
      <c r="K86" s="301">
        <v>8.2512000000000002E-2</v>
      </c>
      <c r="L86" s="301">
        <v>8.5277000000000006E-2</v>
      </c>
      <c r="M86" s="301">
        <v>8.2588999999999996E-2</v>
      </c>
      <c r="N86" s="301">
        <v>8.5237999999999994E-2</v>
      </c>
      <c r="O86" s="303">
        <f t="shared" si="131"/>
        <v>8.5109000000000004E-2</v>
      </c>
      <c r="P86" s="303">
        <f t="shared" si="93"/>
        <v>7.7715000000000006E-2</v>
      </c>
      <c r="Q86" s="303">
        <f t="shared" si="94"/>
        <v>8.6136000000000004E-2</v>
      </c>
      <c r="R86" s="303">
        <f t="shared" si="95"/>
        <v>7.9796000000000006E-2</v>
      </c>
      <c r="S86" s="303">
        <f t="shared" si="96"/>
        <v>8.5334999999999994E-2</v>
      </c>
      <c r="T86" s="303">
        <f t="shared" si="97"/>
        <v>8.1994999999999998E-2</v>
      </c>
      <c r="U86" s="303">
        <f t="shared" si="98"/>
        <v>8.4098999999999993E-2</v>
      </c>
      <c r="V86" s="303">
        <f t="shared" si="99"/>
        <v>8.4198999999999996E-2</v>
      </c>
      <c r="W86" s="303">
        <f t="shared" si="100"/>
        <v>8.2512000000000002E-2</v>
      </c>
      <c r="X86" s="303">
        <f t="shared" si="101"/>
        <v>8.5277000000000006E-2</v>
      </c>
      <c r="Y86" s="303">
        <f t="shared" si="102"/>
        <v>8.2588999999999996E-2</v>
      </c>
      <c r="Z86" s="303">
        <f t="shared" si="103"/>
        <v>8.5237999999999994E-2</v>
      </c>
      <c r="AA86" s="303">
        <f t="shared" si="104"/>
        <v>8.5109000000000004E-2</v>
      </c>
      <c r="AB86" s="303">
        <f t="shared" si="105"/>
        <v>7.7715000000000006E-2</v>
      </c>
      <c r="AC86" s="303">
        <f t="shared" si="106"/>
        <v>8.6136000000000004E-2</v>
      </c>
      <c r="AD86" s="303">
        <f t="shared" si="107"/>
        <v>7.9796000000000006E-2</v>
      </c>
      <c r="AE86" s="303">
        <f t="shared" si="108"/>
        <v>8.5334999999999994E-2</v>
      </c>
      <c r="AF86" s="303">
        <f t="shared" si="109"/>
        <v>8.1994999999999998E-2</v>
      </c>
      <c r="AG86" s="303">
        <f t="shared" si="110"/>
        <v>8.4098999999999993E-2</v>
      </c>
      <c r="AH86" s="303">
        <f t="shared" si="111"/>
        <v>8.4198999999999996E-2</v>
      </c>
      <c r="AI86" s="303">
        <f t="shared" si="112"/>
        <v>8.2512000000000002E-2</v>
      </c>
      <c r="AJ86" s="303">
        <f t="shared" si="113"/>
        <v>8.5277000000000006E-2</v>
      </c>
      <c r="AK86" s="303">
        <f t="shared" si="114"/>
        <v>8.2588999999999996E-2</v>
      </c>
      <c r="AL86" s="303">
        <f t="shared" si="115"/>
        <v>8.5237999999999994E-2</v>
      </c>
      <c r="AM86" s="303">
        <f t="shared" si="116"/>
        <v>8.5109000000000004E-2</v>
      </c>
      <c r="AN86" s="303">
        <f t="shared" si="117"/>
        <v>7.7715000000000006E-2</v>
      </c>
      <c r="AO86" s="303">
        <f t="shared" si="118"/>
        <v>8.6136000000000004E-2</v>
      </c>
      <c r="AP86" s="303">
        <f t="shared" si="119"/>
        <v>7.9796000000000006E-2</v>
      </c>
      <c r="AQ86" s="303">
        <f t="shared" si="120"/>
        <v>8.5334999999999994E-2</v>
      </c>
      <c r="AR86" s="303">
        <f t="shared" si="121"/>
        <v>8.1994999999999998E-2</v>
      </c>
      <c r="AS86" s="303">
        <f t="shared" si="122"/>
        <v>8.4098999999999993E-2</v>
      </c>
      <c r="AT86" s="303">
        <f t="shared" si="123"/>
        <v>8.4198999999999996E-2</v>
      </c>
      <c r="AU86" s="303">
        <f t="shared" si="124"/>
        <v>8.2512000000000002E-2</v>
      </c>
      <c r="AV86" s="303">
        <f t="shared" si="125"/>
        <v>8.5277000000000006E-2</v>
      </c>
      <c r="AW86" s="303">
        <f t="shared" si="126"/>
        <v>8.2588999999999996E-2</v>
      </c>
      <c r="AX86" s="303">
        <f t="shared" si="127"/>
        <v>8.5237999999999994E-2</v>
      </c>
      <c r="AY86" s="303">
        <f t="shared" si="128"/>
        <v>8.5109000000000004E-2</v>
      </c>
      <c r="BA86" s="210">
        <f t="shared" si="129"/>
        <v>1.0000000000000002</v>
      </c>
    </row>
    <row r="87" spans="1:53" ht="15.75" x14ac:dyDescent="0.25">
      <c r="A87" s="587"/>
      <c r="B87" s="13" t="str">
        <f t="shared" si="130"/>
        <v>Motors</v>
      </c>
      <c r="C87" s="301">
        <v>8.5109000000000004E-2</v>
      </c>
      <c r="D87" s="301">
        <v>7.7715000000000006E-2</v>
      </c>
      <c r="E87" s="301">
        <v>8.6136000000000004E-2</v>
      </c>
      <c r="F87" s="301">
        <v>7.9796000000000006E-2</v>
      </c>
      <c r="G87" s="301">
        <v>8.5334999999999994E-2</v>
      </c>
      <c r="H87" s="301">
        <v>8.1994999999999998E-2</v>
      </c>
      <c r="I87" s="301">
        <v>8.4098999999999993E-2</v>
      </c>
      <c r="J87" s="301">
        <v>8.4198999999999996E-2</v>
      </c>
      <c r="K87" s="301">
        <v>8.2512000000000002E-2</v>
      </c>
      <c r="L87" s="301">
        <v>8.5277000000000006E-2</v>
      </c>
      <c r="M87" s="301">
        <v>8.2588999999999996E-2</v>
      </c>
      <c r="N87" s="301">
        <v>8.5237999999999994E-2</v>
      </c>
      <c r="O87" s="303">
        <f t="shared" si="131"/>
        <v>8.5109000000000004E-2</v>
      </c>
      <c r="P87" s="303">
        <f t="shared" si="93"/>
        <v>7.7715000000000006E-2</v>
      </c>
      <c r="Q87" s="303">
        <f t="shared" si="94"/>
        <v>8.6136000000000004E-2</v>
      </c>
      <c r="R87" s="303">
        <f t="shared" si="95"/>
        <v>7.9796000000000006E-2</v>
      </c>
      <c r="S87" s="303">
        <f t="shared" si="96"/>
        <v>8.5334999999999994E-2</v>
      </c>
      <c r="T87" s="303">
        <f t="shared" si="97"/>
        <v>8.1994999999999998E-2</v>
      </c>
      <c r="U87" s="303">
        <f t="shared" si="98"/>
        <v>8.4098999999999993E-2</v>
      </c>
      <c r="V87" s="303">
        <f t="shared" si="99"/>
        <v>8.4198999999999996E-2</v>
      </c>
      <c r="W87" s="303">
        <f t="shared" si="100"/>
        <v>8.2512000000000002E-2</v>
      </c>
      <c r="X87" s="303">
        <f t="shared" si="101"/>
        <v>8.5277000000000006E-2</v>
      </c>
      <c r="Y87" s="303">
        <f t="shared" si="102"/>
        <v>8.2588999999999996E-2</v>
      </c>
      <c r="Z87" s="303">
        <f t="shared" si="103"/>
        <v>8.5237999999999994E-2</v>
      </c>
      <c r="AA87" s="303">
        <f t="shared" si="104"/>
        <v>8.5109000000000004E-2</v>
      </c>
      <c r="AB87" s="303">
        <f t="shared" si="105"/>
        <v>7.7715000000000006E-2</v>
      </c>
      <c r="AC87" s="303">
        <f t="shared" si="106"/>
        <v>8.6136000000000004E-2</v>
      </c>
      <c r="AD87" s="303">
        <f t="shared" si="107"/>
        <v>7.9796000000000006E-2</v>
      </c>
      <c r="AE87" s="303">
        <f t="shared" si="108"/>
        <v>8.5334999999999994E-2</v>
      </c>
      <c r="AF87" s="303">
        <f t="shared" si="109"/>
        <v>8.1994999999999998E-2</v>
      </c>
      <c r="AG87" s="303">
        <f t="shared" si="110"/>
        <v>8.4098999999999993E-2</v>
      </c>
      <c r="AH87" s="303">
        <f t="shared" si="111"/>
        <v>8.4198999999999996E-2</v>
      </c>
      <c r="AI87" s="303">
        <f t="shared" si="112"/>
        <v>8.2512000000000002E-2</v>
      </c>
      <c r="AJ87" s="303">
        <f t="shared" si="113"/>
        <v>8.5277000000000006E-2</v>
      </c>
      <c r="AK87" s="303">
        <f t="shared" si="114"/>
        <v>8.2588999999999996E-2</v>
      </c>
      <c r="AL87" s="303">
        <f t="shared" si="115"/>
        <v>8.5237999999999994E-2</v>
      </c>
      <c r="AM87" s="303">
        <f t="shared" si="116"/>
        <v>8.5109000000000004E-2</v>
      </c>
      <c r="AN87" s="303">
        <f t="shared" si="117"/>
        <v>7.7715000000000006E-2</v>
      </c>
      <c r="AO87" s="303">
        <f t="shared" si="118"/>
        <v>8.6136000000000004E-2</v>
      </c>
      <c r="AP87" s="303">
        <f t="shared" si="119"/>
        <v>7.9796000000000006E-2</v>
      </c>
      <c r="AQ87" s="303">
        <f t="shared" si="120"/>
        <v>8.5334999999999994E-2</v>
      </c>
      <c r="AR87" s="303">
        <f t="shared" si="121"/>
        <v>8.1994999999999998E-2</v>
      </c>
      <c r="AS87" s="303">
        <f t="shared" si="122"/>
        <v>8.4098999999999993E-2</v>
      </c>
      <c r="AT87" s="303">
        <f t="shared" si="123"/>
        <v>8.4198999999999996E-2</v>
      </c>
      <c r="AU87" s="303">
        <f t="shared" si="124"/>
        <v>8.2512000000000002E-2</v>
      </c>
      <c r="AV87" s="303">
        <f t="shared" si="125"/>
        <v>8.5277000000000006E-2</v>
      </c>
      <c r="AW87" s="303">
        <f t="shared" si="126"/>
        <v>8.2588999999999996E-2</v>
      </c>
      <c r="AX87" s="303">
        <f t="shared" si="127"/>
        <v>8.5237999999999994E-2</v>
      </c>
      <c r="AY87" s="303">
        <f t="shared" si="128"/>
        <v>8.5109000000000004E-2</v>
      </c>
      <c r="BA87" s="210">
        <f t="shared" si="129"/>
        <v>1.0000000000000002</v>
      </c>
    </row>
    <row r="88" spans="1:53" ht="15.75" x14ac:dyDescent="0.25">
      <c r="A88" s="587"/>
      <c r="B88" s="13" t="str">
        <f t="shared" si="130"/>
        <v>Process</v>
      </c>
      <c r="C88" s="301">
        <v>8.5109000000000004E-2</v>
      </c>
      <c r="D88" s="301">
        <v>7.7715000000000006E-2</v>
      </c>
      <c r="E88" s="301">
        <v>8.6136000000000004E-2</v>
      </c>
      <c r="F88" s="301">
        <v>7.9796000000000006E-2</v>
      </c>
      <c r="G88" s="301">
        <v>8.5334999999999994E-2</v>
      </c>
      <c r="H88" s="301">
        <v>8.1994999999999998E-2</v>
      </c>
      <c r="I88" s="301">
        <v>8.4098999999999993E-2</v>
      </c>
      <c r="J88" s="301">
        <v>8.4198999999999996E-2</v>
      </c>
      <c r="K88" s="301">
        <v>8.2512000000000002E-2</v>
      </c>
      <c r="L88" s="301">
        <v>8.5277000000000006E-2</v>
      </c>
      <c r="M88" s="301">
        <v>8.2588999999999996E-2</v>
      </c>
      <c r="N88" s="301">
        <v>8.5237999999999994E-2</v>
      </c>
      <c r="O88" s="303">
        <f t="shared" si="131"/>
        <v>8.5109000000000004E-2</v>
      </c>
      <c r="P88" s="303">
        <f t="shared" si="93"/>
        <v>7.7715000000000006E-2</v>
      </c>
      <c r="Q88" s="303">
        <f t="shared" si="94"/>
        <v>8.6136000000000004E-2</v>
      </c>
      <c r="R88" s="303">
        <f t="shared" si="95"/>
        <v>7.9796000000000006E-2</v>
      </c>
      <c r="S88" s="303">
        <f t="shared" si="96"/>
        <v>8.5334999999999994E-2</v>
      </c>
      <c r="T88" s="303">
        <f t="shared" si="97"/>
        <v>8.1994999999999998E-2</v>
      </c>
      <c r="U88" s="303">
        <f t="shared" si="98"/>
        <v>8.4098999999999993E-2</v>
      </c>
      <c r="V88" s="303">
        <f t="shared" si="99"/>
        <v>8.4198999999999996E-2</v>
      </c>
      <c r="W88" s="303">
        <f t="shared" si="100"/>
        <v>8.2512000000000002E-2</v>
      </c>
      <c r="X88" s="303">
        <f t="shared" si="101"/>
        <v>8.5277000000000006E-2</v>
      </c>
      <c r="Y88" s="303">
        <f t="shared" si="102"/>
        <v>8.2588999999999996E-2</v>
      </c>
      <c r="Z88" s="303">
        <f t="shared" si="103"/>
        <v>8.5237999999999994E-2</v>
      </c>
      <c r="AA88" s="303">
        <f t="shared" si="104"/>
        <v>8.5109000000000004E-2</v>
      </c>
      <c r="AB88" s="303">
        <f t="shared" si="105"/>
        <v>7.7715000000000006E-2</v>
      </c>
      <c r="AC88" s="303">
        <f t="shared" si="106"/>
        <v>8.6136000000000004E-2</v>
      </c>
      <c r="AD88" s="303">
        <f t="shared" si="107"/>
        <v>7.9796000000000006E-2</v>
      </c>
      <c r="AE88" s="303">
        <f t="shared" si="108"/>
        <v>8.5334999999999994E-2</v>
      </c>
      <c r="AF88" s="303">
        <f t="shared" si="109"/>
        <v>8.1994999999999998E-2</v>
      </c>
      <c r="AG88" s="303">
        <f t="shared" si="110"/>
        <v>8.4098999999999993E-2</v>
      </c>
      <c r="AH88" s="303">
        <f t="shared" si="111"/>
        <v>8.4198999999999996E-2</v>
      </c>
      <c r="AI88" s="303">
        <f t="shared" si="112"/>
        <v>8.2512000000000002E-2</v>
      </c>
      <c r="AJ88" s="303">
        <f t="shared" si="113"/>
        <v>8.5277000000000006E-2</v>
      </c>
      <c r="AK88" s="303">
        <f t="shared" si="114"/>
        <v>8.2588999999999996E-2</v>
      </c>
      <c r="AL88" s="303">
        <f t="shared" si="115"/>
        <v>8.5237999999999994E-2</v>
      </c>
      <c r="AM88" s="303">
        <f t="shared" si="116"/>
        <v>8.5109000000000004E-2</v>
      </c>
      <c r="AN88" s="303">
        <f t="shared" si="117"/>
        <v>7.7715000000000006E-2</v>
      </c>
      <c r="AO88" s="303">
        <f t="shared" si="118"/>
        <v>8.6136000000000004E-2</v>
      </c>
      <c r="AP88" s="303">
        <f t="shared" si="119"/>
        <v>7.9796000000000006E-2</v>
      </c>
      <c r="AQ88" s="303">
        <f t="shared" si="120"/>
        <v>8.5334999999999994E-2</v>
      </c>
      <c r="AR88" s="303">
        <f t="shared" si="121"/>
        <v>8.1994999999999998E-2</v>
      </c>
      <c r="AS88" s="303">
        <f t="shared" si="122"/>
        <v>8.4098999999999993E-2</v>
      </c>
      <c r="AT88" s="303">
        <f t="shared" si="123"/>
        <v>8.4198999999999996E-2</v>
      </c>
      <c r="AU88" s="303">
        <f t="shared" si="124"/>
        <v>8.2512000000000002E-2</v>
      </c>
      <c r="AV88" s="303">
        <f t="shared" si="125"/>
        <v>8.5277000000000006E-2</v>
      </c>
      <c r="AW88" s="303">
        <f t="shared" si="126"/>
        <v>8.2588999999999996E-2</v>
      </c>
      <c r="AX88" s="303">
        <f t="shared" si="127"/>
        <v>8.5237999999999994E-2</v>
      </c>
      <c r="AY88" s="303">
        <f t="shared" si="128"/>
        <v>8.5109000000000004E-2</v>
      </c>
      <c r="BA88" s="210">
        <f t="shared" si="129"/>
        <v>1.0000000000000002</v>
      </c>
    </row>
    <row r="89" spans="1:53" ht="15.75" x14ac:dyDescent="0.25">
      <c r="A89" s="587"/>
      <c r="B89" s="13" t="str">
        <f t="shared" si="130"/>
        <v>Refrigeration</v>
      </c>
      <c r="C89" s="301">
        <v>8.3486000000000005E-2</v>
      </c>
      <c r="D89" s="301">
        <v>7.6158000000000003E-2</v>
      </c>
      <c r="E89" s="301">
        <v>8.3346000000000003E-2</v>
      </c>
      <c r="F89" s="301">
        <v>8.0782999999999994E-2</v>
      </c>
      <c r="G89" s="301">
        <v>8.5133E-2</v>
      </c>
      <c r="H89" s="301">
        <v>8.4294999999999995E-2</v>
      </c>
      <c r="I89" s="301">
        <v>8.7456999999999993E-2</v>
      </c>
      <c r="J89" s="301">
        <v>8.7230000000000002E-2</v>
      </c>
      <c r="K89" s="301">
        <v>8.3319000000000004E-2</v>
      </c>
      <c r="L89" s="301">
        <v>8.4562999999999999E-2</v>
      </c>
      <c r="M89" s="301">
        <v>8.1112000000000004E-2</v>
      </c>
      <c r="N89" s="301">
        <v>8.3118999999999998E-2</v>
      </c>
      <c r="O89" s="303">
        <f t="shared" si="131"/>
        <v>8.3486000000000005E-2</v>
      </c>
      <c r="P89" s="303">
        <f t="shared" si="93"/>
        <v>7.6158000000000003E-2</v>
      </c>
      <c r="Q89" s="303">
        <f t="shared" si="94"/>
        <v>8.3346000000000003E-2</v>
      </c>
      <c r="R89" s="303">
        <f t="shared" si="95"/>
        <v>8.0782999999999994E-2</v>
      </c>
      <c r="S89" s="303">
        <f t="shared" si="96"/>
        <v>8.5133E-2</v>
      </c>
      <c r="T89" s="303">
        <f t="shared" si="97"/>
        <v>8.4294999999999995E-2</v>
      </c>
      <c r="U89" s="303">
        <f t="shared" si="98"/>
        <v>8.7456999999999993E-2</v>
      </c>
      <c r="V89" s="303">
        <f t="shared" si="99"/>
        <v>8.7230000000000002E-2</v>
      </c>
      <c r="W89" s="303">
        <f t="shared" si="100"/>
        <v>8.3319000000000004E-2</v>
      </c>
      <c r="X89" s="303">
        <f t="shared" si="101"/>
        <v>8.4562999999999999E-2</v>
      </c>
      <c r="Y89" s="303">
        <f t="shared" si="102"/>
        <v>8.1112000000000004E-2</v>
      </c>
      <c r="Z89" s="303">
        <f t="shared" si="103"/>
        <v>8.3118999999999998E-2</v>
      </c>
      <c r="AA89" s="303">
        <f t="shared" si="104"/>
        <v>8.3486000000000005E-2</v>
      </c>
      <c r="AB89" s="303">
        <f t="shared" si="105"/>
        <v>7.6158000000000003E-2</v>
      </c>
      <c r="AC89" s="303">
        <f t="shared" si="106"/>
        <v>8.3346000000000003E-2</v>
      </c>
      <c r="AD89" s="303">
        <f t="shared" si="107"/>
        <v>8.0782999999999994E-2</v>
      </c>
      <c r="AE89" s="303">
        <f t="shared" si="108"/>
        <v>8.5133E-2</v>
      </c>
      <c r="AF89" s="303">
        <f t="shared" si="109"/>
        <v>8.4294999999999995E-2</v>
      </c>
      <c r="AG89" s="303">
        <f t="shared" si="110"/>
        <v>8.7456999999999993E-2</v>
      </c>
      <c r="AH89" s="303">
        <f t="shared" si="111"/>
        <v>8.7230000000000002E-2</v>
      </c>
      <c r="AI89" s="303">
        <f t="shared" si="112"/>
        <v>8.3319000000000004E-2</v>
      </c>
      <c r="AJ89" s="303">
        <f t="shared" si="113"/>
        <v>8.4562999999999999E-2</v>
      </c>
      <c r="AK89" s="303">
        <f t="shared" si="114"/>
        <v>8.1112000000000004E-2</v>
      </c>
      <c r="AL89" s="303">
        <f t="shared" si="115"/>
        <v>8.3118999999999998E-2</v>
      </c>
      <c r="AM89" s="303">
        <f t="shared" si="116"/>
        <v>8.3486000000000005E-2</v>
      </c>
      <c r="AN89" s="303">
        <f t="shared" si="117"/>
        <v>7.6158000000000003E-2</v>
      </c>
      <c r="AO89" s="303">
        <f t="shared" si="118"/>
        <v>8.3346000000000003E-2</v>
      </c>
      <c r="AP89" s="303">
        <f t="shared" si="119"/>
        <v>8.0782999999999994E-2</v>
      </c>
      <c r="AQ89" s="303">
        <f t="shared" si="120"/>
        <v>8.5133E-2</v>
      </c>
      <c r="AR89" s="303">
        <f t="shared" si="121"/>
        <v>8.4294999999999995E-2</v>
      </c>
      <c r="AS89" s="303">
        <f t="shared" si="122"/>
        <v>8.7456999999999993E-2</v>
      </c>
      <c r="AT89" s="303">
        <f t="shared" si="123"/>
        <v>8.7230000000000002E-2</v>
      </c>
      <c r="AU89" s="303">
        <f t="shared" si="124"/>
        <v>8.3319000000000004E-2</v>
      </c>
      <c r="AV89" s="303">
        <f t="shared" si="125"/>
        <v>8.4562999999999999E-2</v>
      </c>
      <c r="AW89" s="303">
        <f t="shared" si="126"/>
        <v>8.1112000000000004E-2</v>
      </c>
      <c r="AX89" s="303">
        <f t="shared" si="127"/>
        <v>8.3118999999999998E-2</v>
      </c>
      <c r="AY89" s="303">
        <f t="shared" si="128"/>
        <v>8.3486000000000005E-2</v>
      </c>
      <c r="BA89" s="210">
        <f t="shared" si="129"/>
        <v>1.0000010000000001</v>
      </c>
    </row>
    <row r="90" spans="1:53" ht="16.5" thickBot="1" x14ac:dyDescent="0.3">
      <c r="A90" s="588"/>
      <c r="B90" s="14" t="str">
        <f t="shared" si="130"/>
        <v>Water Heating</v>
      </c>
      <c r="C90" s="302">
        <v>0.108255</v>
      </c>
      <c r="D90" s="302">
        <v>9.1078000000000006E-2</v>
      </c>
      <c r="E90" s="302">
        <v>8.5239999999999996E-2</v>
      </c>
      <c r="F90" s="302">
        <v>7.2980000000000003E-2</v>
      </c>
      <c r="G90" s="302">
        <v>7.9849000000000003E-2</v>
      </c>
      <c r="H90" s="302">
        <v>7.2720999999999994E-2</v>
      </c>
      <c r="I90" s="302">
        <v>7.4929999999999997E-2</v>
      </c>
      <c r="J90" s="302">
        <v>7.5861999999999999E-2</v>
      </c>
      <c r="K90" s="302">
        <v>7.5733999999999996E-2</v>
      </c>
      <c r="L90" s="302">
        <v>8.2808000000000007E-2</v>
      </c>
      <c r="M90" s="302">
        <v>8.6345000000000005E-2</v>
      </c>
      <c r="N90" s="302">
        <v>9.4200000000000006E-2</v>
      </c>
      <c r="O90" s="304">
        <f t="shared" si="131"/>
        <v>0.108255</v>
      </c>
      <c r="P90" s="304">
        <f t="shared" si="93"/>
        <v>9.1078000000000006E-2</v>
      </c>
      <c r="Q90" s="304">
        <f t="shared" si="94"/>
        <v>8.5239999999999996E-2</v>
      </c>
      <c r="R90" s="304">
        <f t="shared" si="95"/>
        <v>7.2980000000000003E-2</v>
      </c>
      <c r="S90" s="304">
        <f t="shared" si="96"/>
        <v>7.9849000000000003E-2</v>
      </c>
      <c r="T90" s="304">
        <f t="shared" si="97"/>
        <v>7.2720999999999994E-2</v>
      </c>
      <c r="U90" s="304">
        <f t="shared" si="98"/>
        <v>7.4929999999999997E-2</v>
      </c>
      <c r="V90" s="304">
        <f t="shared" si="99"/>
        <v>7.5861999999999999E-2</v>
      </c>
      <c r="W90" s="304">
        <f t="shared" si="100"/>
        <v>7.5733999999999996E-2</v>
      </c>
      <c r="X90" s="304">
        <f t="shared" si="101"/>
        <v>8.2808000000000007E-2</v>
      </c>
      <c r="Y90" s="304">
        <f t="shared" si="102"/>
        <v>8.6345000000000005E-2</v>
      </c>
      <c r="Z90" s="304">
        <f t="shared" si="103"/>
        <v>9.4200000000000006E-2</v>
      </c>
      <c r="AA90" s="304">
        <f t="shared" si="104"/>
        <v>0.108255</v>
      </c>
      <c r="AB90" s="304">
        <f t="shared" si="105"/>
        <v>9.1078000000000006E-2</v>
      </c>
      <c r="AC90" s="304">
        <f t="shared" si="106"/>
        <v>8.5239999999999996E-2</v>
      </c>
      <c r="AD90" s="304">
        <f t="shared" si="107"/>
        <v>7.2980000000000003E-2</v>
      </c>
      <c r="AE90" s="304">
        <f t="shared" si="108"/>
        <v>7.9849000000000003E-2</v>
      </c>
      <c r="AF90" s="304">
        <f t="shared" si="109"/>
        <v>7.2720999999999994E-2</v>
      </c>
      <c r="AG90" s="304">
        <f t="shared" si="110"/>
        <v>7.4929999999999997E-2</v>
      </c>
      <c r="AH90" s="304">
        <f t="shared" si="111"/>
        <v>7.5861999999999999E-2</v>
      </c>
      <c r="AI90" s="304">
        <f t="shared" si="112"/>
        <v>7.5733999999999996E-2</v>
      </c>
      <c r="AJ90" s="304">
        <f t="shared" si="113"/>
        <v>8.2808000000000007E-2</v>
      </c>
      <c r="AK90" s="304">
        <f t="shared" si="114"/>
        <v>8.6345000000000005E-2</v>
      </c>
      <c r="AL90" s="304">
        <f t="shared" si="115"/>
        <v>9.4200000000000006E-2</v>
      </c>
      <c r="AM90" s="304">
        <f t="shared" si="116"/>
        <v>0.108255</v>
      </c>
      <c r="AN90" s="304">
        <f t="shared" si="117"/>
        <v>9.1078000000000006E-2</v>
      </c>
      <c r="AO90" s="304">
        <f t="shared" si="118"/>
        <v>8.5239999999999996E-2</v>
      </c>
      <c r="AP90" s="304">
        <f t="shared" si="119"/>
        <v>7.2980000000000003E-2</v>
      </c>
      <c r="AQ90" s="304">
        <f t="shared" si="120"/>
        <v>7.9849000000000003E-2</v>
      </c>
      <c r="AR90" s="304">
        <f t="shared" si="121"/>
        <v>7.2720999999999994E-2</v>
      </c>
      <c r="AS90" s="304">
        <f t="shared" si="122"/>
        <v>7.4929999999999997E-2</v>
      </c>
      <c r="AT90" s="304">
        <f t="shared" si="123"/>
        <v>7.5861999999999999E-2</v>
      </c>
      <c r="AU90" s="304">
        <f t="shared" si="124"/>
        <v>7.5733999999999996E-2</v>
      </c>
      <c r="AV90" s="304">
        <f t="shared" si="125"/>
        <v>8.2808000000000007E-2</v>
      </c>
      <c r="AW90" s="304">
        <f t="shared" si="126"/>
        <v>8.6345000000000005E-2</v>
      </c>
      <c r="AX90" s="304">
        <f t="shared" si="127"/>
        <v>9.4200000000000006E-2</v>
      </c>
      <c r="AY90" s="304">
        <f t="shared" si="128"/>
        <v>0.108255</v>
      </c>
      <c r="BA90" s="210">
        <f t="shared" si="129"/>
        <v>1.0000020000000001</v>
      </c>
    </row>
    <row r="91" spans="1:53" ht="15.75" thickBot="1" x14ac:dyDescent="0.3">
      <c r="BA91" s="195" t="s">
        <v>187</v>
      </c>
    </row>
    <row r="92" spans="1:53" ht="15.75" thickBot="1" x14ac:dyDescent="0.3">
      <c r="A92" s="19"/>
      <c r="B92" s="572" t="s">
        <v>168</v>
      </c>
      <c r="C92" s="146">
        <f>C$4</f>
        <v>44197</v>
      </c>
      <c r="D92" s="146">
        <f t="shared" ref="D92:AY92" si="132">D$4</f>
        <v>44228</v>
      </c>
      <c r="E92" s="146">
        <f t="shared" si="132"/>
        <v>44256</v>
      </c>
      <c r="F92" s="146">
        <f t="shared" si="132"/>
        <v>44287</v>
      </c>
      <c r="G92" s="146">
        <f t="shared" si="132"/>
        <v>44317</v>
      </c>
      <c r="H92" s="146">
        <f t="shared" si="132"/>
        <v>44348</v>
      </c>
      <c r="I92" s="146">
        <f t="shared" si="132"/>
        <v>44378</v>
      </c>
      <c r="J92" s="146">
        <f t="shared" si="132"/>
        <v>44409</v>
      </c>
      <c r="K92" s="146">
        <f t="shared" si="132"/>
        <v>44440</v>
      </c>
      <c r="L92" s="146">
        <f t="shared" si="132"/>
        <v>44470</v>
      </c>
      <c r="M92" s="146">
        <f t="shared" si="132"/>
        <v>44501</v>
      </c>
      <c r="N92" s="146">
        <f t="shared" si="132"/>
        <v>44531</v>
      </c>
      <c r="O92" s="146">
        <f t="shared" si="132"/>
        <v>44562</v>
      </c>
      <c r="P92" s="146">
        <f t="shared" si="132"/>
        <v>44593</v>
      </c>
      <c r="Q92" s="146">
        <f t="shared" si="132"/>
        <v>44621</v>
      </c>
      <c r="R92" s="146">
        <f t="shared" si="132"/>
        <v>44652</v>
      </c>
      <c r="S92" s="146">
        <f t="shared" si="132"/>
        <v>44682</v>
      </c>
      <c r="T92" s="146">
        <f t="shared" si="132"/>
        <v>44713</v>
      </c>
      <c r="U92" s="146">
        <f t="shared" si="132"/>
        <v>44743</v>
      </c>
      <c r="V92" s="146">
        <f t="shared" si="132"/>
        <v>44774</v>
      </c>
      <c r="W92" s="146">
        <f t="shared" si="132"/>
        <v>44805</v>
      </c>
      <c r="X92" s="146">
        <f t="shared" si="132"/>
        <v>44835</v>
      </c>
      <c r="Y92" s="146">
        <f t="shared" si="132"/>
        <v>44866</v>
      </c>
      <c r="Z92" s="146">
        <f t="shared" si="132"/>
        <v>44896</v>
      </c>
      <c r="AA92" s="146">
        <f t="shared" si="132"/>
        <v>44927</v>
      </c>
      <c r="AB92" s="146">
        <f t="shared" si="132"/>
        <v>44958</v>
      </c>
      <c r="AC92" s="146">
        <f t="shared" si="132"/>
        <v>44986</v>
      </c>
      <c r="AD92" s="146">
        <f t="shared" si="132"/>
        <v>45017</v>
      </c>
      <c r="AE92" s="146">
        <f t="shared" si="132"/>
        <v>45047</v>
      </c>
      <c r="AF92" s="146">
        <f t="shared" si="132"/>
        <v>45078</v>
      </c>
      <c r="AG92" s="146">
        <f t="shared" si="132"/>
        <v>45108</v>
      </c>
      <c r="AH92" s="146">
        <f t="shared" si="132"/>
        <v>45139</v>
      </c>
      <c r="AI92" s="146">
        <f t="shared" si="132"/>
        <v>45170</v>
      </c>
      <c r="AJ92" s="146">
        <f t="shared" si="132"/>
        <v>45200</v>
      </c>
      <c r="AK92" s="146">
        <f t="shared" si="132"/>
        <v>45231</v>
      </c>
      <c r="AL92" s="146">
        <f t="shared" si="132"/>
        <v>45261</v>
      </c>
      <c r="AM92" s="146">
        <f t="shared" si="132"/>
        <v>45292</v>
      </c>
      <c r="AN92" s="146">
        <f t="shared" si="132"/>
        <v>45323</v>
      </c>
      <c r="AO92" s="146">
        <f t="shared" si="132"/>
        <v>45352</v>
      </c>
      <c r="AP92" s="146">
        <f t="shared" si="132"/>
        <v>45383</v>
      </c>
      <c r="AQ92" s="146">
        <f t="shared" si="132"/>
        <v>45413</v>
      </c>
      <c r="AR92" s="146">
        <f t="shared" si="132"/>
        <v>45444</v>
      </c>
      <c r="AS92" s="146">
        <f t="shared" si="132"/>
        <v>45474</v>
      </c>
      <c r="AT92" s="146">
        <f t="shared" si="132"/>
        <v>45505</v>
      </c>
      <c r="AU92" s="146">
        <f t="shared" si="132"/>
        <v>45536</v>
      </c>
      <c r="AV92" s="146">
        <f t="shared" si="132"/>
        <v>45566</v>
      </c>
      <c r="AW92" s="146">
        <f t="shared" si="132"/>
        <v>45597</v>
      </c>
      <c r="AX92" s="146">
        <f t="shared" si="132"/>
        <v>45627</v>
      </c>
      <c r="AY92" s="146">
        <f t="shared" si="132"/>
        <v>45658</v>
      </c>
    </row>
    <row r="93" spans="1:53" ht="15.75" thickBot="1" x14ac:dyDescent="0.3">
      <c r="A93" s="19"/>
      <c r="B93" s="573"/>
      <c r="C93" s="291">
        <v>5.3661E-2</v>
      </c>
      <c r="D93" s="291">
        <v>5.5252000000000002E-2</v>
      </c>
      <c r="E93" s="291">
        <v>5.7793999999999998E-2</v>
      </c>
      <c r="F93" s="291">
        <v>5.8521999999999998E-2</v>
      </c>
      <c r="G93" s="291">
        <v>6.1238000000000001E-2</v>
      </c>
      <c r="H93" s="291">
        <v>9.0992000000000003E-2</v>
      </c>
      <c r="I93" s="291">
        <v>9.0992000000000003E-2</v>
      </c>
      <c r="J93" s="291">
        <v>9.0992000000000003E-2</v>
      </c>
      <c r="K93" s="291">
        <v>9.0992000000000003E-2</v>
      </c>
      <c r="L93" s="291">
        <v>5.9082999999999997E-2</v>
      </c>
      <c r="M93" s="291">
        <v>6.0645999999999999E-2</v>
      </c>
      <c r="N93" s="291">
        <v>5.6723000000000003E-2</v>
      </c>
      <c r="O93" s="291">
        <v>5.3661E-2</v>
      </c>
      <c r="P93" s="291">
        <v>5.5252000000000002E-2</v>
      </c>
      <c r="Q93" s="354">
        <v>5.738E-2</v>
      </c>
      <c r="R93" s="354">
        <v>6.3913999999999999E-2</v>
      </c>
      <c r="S93" s="354">
        <v>6.8912000000000001E-2</v>
      </c>
      <c r="T93" s="354">
        <v>9.9557000000000007E-2</v>
      </c>
      <c r="U93" s="354">
        <v>9.9557000000000007E-2</v>
      </c>
      <c r="V93" s="354">
        <v>9.9557000000000007E-2</v>
      </c>
      <c r="W93" s="354">
        <v>9.9557000000000007E-2</v>
      </c>
      <c r="X93" s="354">
        <v>6.3349000000000003E-2</v>
      </c>
      <c r="Y93" s="354">
        <v>6.3200000000000006E-2</v>
      </c>
      <c r="Z93" s="354">
        <v>5.9422000000000003E-2</v>
      </c>
      <c r="AA93" s="354">
        <v>5.5282999999999999E-2</v>
      </c>
      <c r="AB93" s="354">
        <v>5.5594999999999999E-2</v>
      </c>
      <c r="AC93" s="354">
        <v>5.738E-2</v>
      </c>
      <c r="AD93" s="354">
        <v>6.3913999999999999E-2</v>
      </c>
      <c r="AE93" s="354">
        <v>6.8912000000000001E-2</v>
      </c>
      <c r="AF93" s="354">
        <v>9.9557000000000007E-2</v>
      </c>
      <c r="AG93" s="354">
        <v>9.9557000000000007E-2</v>
      </c>
      <c r="AH93" s="354">
        <v>9.9557000000000007E-2</v>
      </c>
      <c r="AI93" s="354">
        <v>9.9557000000000007E-2</v>
      </c>
      <c r="AJ93" s="354">
        <v>6.3349000000000003E-2</v>
      </c>
      <c r="AK93" s="354">
        <v>6.3200000000000006E-2</v>
      </c>
      <c r="AL93" s="354">
        <v>5.9422000000000003E-2</v>
      </c>
      <c r="AM93" s="354">
        <v>5.5282999999999999E-2</v>
      </c>
      <c r="AN93" s="354">
        <v>5.5594999999999999E-2</v>
      </c>
      <c r="AO93" s="354">
        <v>5.738E-2</v>
      </c>
      <c r="AP93" s="354">
        <v>6.3913999999999999E-2</v>
      </c>
      <c r="AQ93" s="354">
        <v>6.8912000000000001E-2</v>
      </c>
      <c r="AR93" s="354">
        <v>9.9557000000000007E-2</v>
      </c>
      <c r="AS93" s="354">
        <v>9.9557000000000007E-2</v>
      </c>
      <c r="AT93" s="354">
        <v>9.9557000000000007E-2</v>
      </c>
      <c r="AU93" s="354">
        <v>9.9557000000000007E-2</v>
      </c>
      <c r="AV93" s="354">
        <v>6.3349000000000003E-2</v>
      </c>
      <c r="AW93" s="354">
        <v>6.3200000000000006E-2</v>
      </c>
      <c r="AX93" s="354">
        <v>5.9422000000000003E-2</v>
      </c>
      <c r="AY93" s="354">
        <v>5.5282999999999999E-2</v>
      </c>
      <c r="BA93" s="195" t="s">
        <v>188</v>
      </c>
    </row>
    <row r="94" spans="1:53" x14ac:dyDescent="0.25">
      <c r="Q94" s="353" t="s">
        <v>218</v>
      </c>
      <c r="BA94" s="195" t="s">
        <v>195</v>
      </c>
    </row>
    <row r="95" spans="1:53" x14ac:dyDescent="0.25">
      <c r="BA95" s="195" t="s">
        <v>219</v>
      </c>
    </row>
    <row r="111" spans="4:10" x14ac:dyDescent="0.25">
      <c r="J111" s="5"/>
    </row>
    <row r="112" spans="4:10" x14ac:dyDescent="0.25">
      <c r="D112" s="6"/>
    </row>
  </sheetData>
  <mergeCells count="6">
    <mergeCell ref="B92:B93"/>
    <mergeCell ref="A4:A19"/>
    <mergeCell ref="A22:A37"/>
    <mergeCell ref="A40:A55"/>
    <mergeCell ref="A58:A74"/>
    <mergeCell ref="A77:A90"/>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5" tint="0.59999389629810485"/>
  </sheetPr>
  <dimension ref="A1:BA201"/>
  <sheetViews>
    <sheetView topLeftCell="A22" zoomScale="80" zoomScaleNormal="80" workbookViewId="0">
      <pane xSplit="2" topLeftCell="AI1" activePane="topRight" state="frozen"/>
      <selection activeCell="N79" sqref="N79"/>
      <selection pane="topRight" activeCell="AY34" sqref="AY34"/>
    </sheetView>
  </sheetViews>
  <sheetFormatPr defaultRowHeight="15" x14ac:dyDescent="0.25"/>
  <cols>
    <col min="1" max="1" width="9.42578125" customWidth="1"/>
    <col min="2" max="2" width="24.85546875" customWidth="1"/>
    <col min="3" max="15" width="14" customWidth="1"/>
    <col min="16" max="16" width="13.7109375" customWidth="1"/>
    <col min="17" max="17" width="12.5703125" customWidth="1"/>
    <col min="18" max="18" width="12.140625" customWidth="1"/>
    <col min="19" max="19" width="13.42578125" customWidth="1"/>
    <col min="20" max="24" width="14.140625" customWidth="1"/>
    <col min="25" max="26" width="13.42578125" customWidth="1"/>
    <col min="27" max="51" width="15" customWidth="1"/>
    <col min="52" max="53" width="10.5703125" bestFit="1" customWidth="1"/>
  </cols>
  <sheetData>
    <row r="1" spans="1:53" s="2" customFormat="1" ht="15.75" thickBot="1" x14ac:dyDescent="0.3">
      <c r="A1" s="18"/>
      <c r="B1" s="18"/>
      <c r="C1" s="18"/>
      <c r="D1" s="18"/>
      <c r="E1" s="18"/>
      <c r="F1" s="18"/>
      <c r="G1" s="18"/>
      <c r="H1" s="18"/>
      <c r="I1" s="18"/>
      <c r="J1" s="18"/>
      <c r="K1" s="18"/>
      <c r="L1" s="18"/>
      <c r="M1" s="18"/>
      <c r="N1" s="18"/>
      <c r="O1" s="18"/>
      <c r="P1" s="18"/>
      <c r="Q1" s="18"/>
      <c r="R1" s="18"/>
      <c r="S1" s="18"/>
      <c r="T1" s="18"/>
      <c r="U1" s="18"/>
      <c r="V1" s="18"/>
      <c r="W1" s="18"/>
      <c r="X1" s="18"/>
      <c r="Y1" s="18"/>
      <c r="Z1" s="18"/>
      <c r="AA1" s="18"/>
      <c r="AB1" s="18"/>
      <c r="AC1" s="18"/>
      <c r="AD1" s="18"/>
      <c r="AE1" s="18"/>
      <c r="AF1" s="18"/>
      <c r="AG1" s="18"/>
      <c r="AH1" s="18"/>
      <c r="AI1" s="18"/>
      <c r="AJ1" s="18"/>
      <c r="AK1" s="18"/>
      <c r="AL1" s="18"/>
      <c r="AM1" s="18"/>
      <c r="AN1" s="18"/>
      <c r="AO1" s="18"/>
      <c r="AP1" s="18"/>
      <c r="AQ1" s="18"/>
      <c r="AR1" s="18"/>
      <c r="AS1" s="18"/>
      <c r="AT1" s="18"/>
      <c r="AU1" s="18"/>
      <c r="AV1" s="18"/>
      <c r="AW1" s="18"/>
      <c r="AX1" s="18"/>
      <c r="AY1" s="18"/>
      <c r="AZ1"/>
      <c r="BA1"/>
    </row>
    <row r="2" spans="1:53" ht="15.75" thickBot="1" x14ac:dyDescent="0.3">
      <c r="A2" s="18"/>
      <c r="B2" s="28" t="s">
        <v>13</v>
      </c>
      <c r="C2" s="386">
        <f>' 1M - RES'!C2</f>
        <v>0.79559297687405006</v>
      </c>
      <c r="D2" s="386">
        <f>C2</f>
        <v>0.79559297687405006</v>
      </c>
      <c r="E2" s="380">
        <f t="shared" ref="E2:AY2" si="0">D2</f>
        <v>0.79559297687405006</v>
      </c>
      <c r="F2" s="385">
        <f t="shared" si="0"/>
        <v>0.79559297687405006</v>
      </c>
      <c r="G2" s="385">
        <f t="shared" si="0"/>
        <v>0.79559297687405006</v>
      </c>
      <c r="H2" s="385">
        <f t="shared" si="0"/>
        <v>0.79559297687405006</v>
      </c>
      <c r="I2" s="385">
        <f t="shared" si="0"/>
        <v>0.79559297687405006</v>
      </c>
      <c r="J2" s="385">
        <f t="shared" si="0"/>
        <v>0.79559297687405006</v>
      </c>
      <c r="K2" s="385">
        <f t="shared" si="0"/>
        <v>0.79559297687405006</v>
      </c>
      <c r="L2" s="385">
        <f t="shared" si="0"/>
        <v>0.79559297687405006</v>
      </c>
      <c r="M2" s="385">
        <f t="shared" si="0"/>
        <v>0.79559297687405006</v>
      </c>
      <c r="N2" s="385">
        <f t="shared" si="0"/>
        <v>0.79559297687405006</v>
      </c>
      <c r="O2" s="385">
        <f t="shared" si="0"/>
        <v>0.79559297687405006</v>
      </c>
      <c r="P2" s="385">
        <f t="shared" si="0"/>
        <v>0.79559297687405006</v>
      </c>
      <c r="Q2" s="385">
        <f t="shared" si="0"/>
        <v>0.79559297687405006</v>
      </c>
      <c r="R2" s="385">
        <f t="shared" si="0"/>
        <v>0.79559297687405006</v>
      </c>
      <c r="S2" s="385">
        <f t="shared" si="0"/>
        <v>0.79559297687405006</v>
      </c>
      <c r="T2" s="385">
        <f t="shared" si="0"/>
        <v>0.79559297687405006</v>
      </c>
      <c r="U2" s="385">
        <f t="shared" si="0"/>
        <v>0.79559297687405006</v>
      </c>
      <c r="V2" s="385">
        <f t="shared" si="0"/>
        <v>0.79559297687405006</v>
      </c>
      <c r="W2" s="385">
        <f t="shared" si="0"/>
        <v>0.79559297687405006</v>
      </c>
      <c r="X2" s="385">
        <f t="shared" si="0"/>
        <v>0.79559297687405006</v>
      </c>
      <c r="Y2" s="385">
        <f t="shared" si="0"/>
        <v>0.79559297687405006</v>
      </c>
      <c r="Z2" s="385">
        <f t="shared" si="0"/>
        <v>0.79559297687405006</v>
      </c>
      <c r="AA2" s="385">
        <f t="shared" si="0"/>
        <v>0.79559297687405006</v>
      </c>
      <c r="AB2" s="385">
        <f t="shared" si="0"/>
        <v>0.79559297687405006</v>
      </c>
      <c r="AC2" s="385">
        <f t="shared" si="0"/>
        <v>0.79559297687405006</v>
      </c>
      <c r="AD2" s="385">
        <f t="shared" si="0"/>
        <v>0.79559297687405006</v>
      </c>
      <c r="AE2" s="385">
        <f t="shared" si="0"/>
        <v>0.79559297687405006</v>
      </c>
      <c r="AF2" s="385">
        <f t="shared" si="0"/>
        <v>0.79559297687405006</v>
      </c>
      <c r="AG2" s="385">
        <f t="shared" si="0"/>
        <v>0.79559297687405006</v>
      </c>
      <c r="AH2" s="385">
        <f t="shared" si="0"/>
        <v>0.79559297687405006</v>
      </c>
      <c r="AI2" s="385">
        <f t="shared" si="0"/>
        <v>0.79559297687405006</v>
      </c>
      <c r="AJ2" s="385">
        <f t="shared" si="0"/>
        <v>0.79559297687405006</v>
      </c>
      <c r="AK2" s="385">
        <f t="shared" si="0"/>
        <v>0.79559297687405006</v>
      </c>
      <c r="AL2" s="385">
        <f t="shared" si="0"/>
        <v>0.79559297687405006</v>
      </c>
      <c r="AM2" s="385">
        <f t="shared" si="0"/>
        <v>0.79559297687405006</v>
      </c>
      <c r="AN2" s="385">
        <f t="shared" si="0"/>
        <v>0.79559297687405006</v>
      </c>
      <c r="AO2" s="385">
        <f t="shared" si="0"/>
        <v>0.79559297687405006</v>
      </c>
      <c r="AP2" s="385">
        <f t="shared" si="0"/>
        <v>0.79559297687405006</v>
      </c>
      <c r="AQ2" s="385">
        <f t="shared" si="0"/>
        <v>0.79559297687405006</v>
      </c>
      <c r="AR2" s="385">
        <f t="shared" si="0"/>
        <v>0.79559297687405006</v>
      </c>
      <c r="AS2" s="385">
        <f t="shared" si="0"/>
        <v>0.79559297687405006</v>
      </c>
      <c r="AT2" s="385">
        <f t="shared" si="0"/>
        <v>0.79559297687405006</v>
      </c>
      <c r="AU2" s="385">
        <f t="shared" si="0"/>
        <v>0.79559297687405006</v>
      </c>
      <c r="AV2" s="385">
        <f t="shared" si="0"/>
        <v>0.79559297687405006</v>
      </c>
      <c r="AW2" s="385">
        <f t="shared" si="0"/>
        <v>0.79559297687405006</v>
      </c>
      <c r="AX2" s="385">
        <f t="shared" si="0"/>
        <v>0.79559297687405006</v>
      </c>
      <c r="AY2" s="385">
        <f t="shared" si="0"/>
        <v>0.79559297687405006</v>
      </c>
    </row>
    <row r="3" spans="1:53" s="7" customFormat="1" ht="15.75" thickBot="1" x14ac:dyDescent="0.3">
      <c r="B3" s="18"/>
      <c r="C3" s="18"/>
      <c r="D3" s="18"/>
      <c r="E3" s="18"/>
      <c r="F3" s="18"/>
      <c r="G3" s="18"/>
      <c r="H3" s="18"/>
      <c r="I3" s="18"/>
      <c r="J3" s="18"/>
      <c r="K3" s="18"/>
      <c r="L3" s="18"/>
      <c r="M3" s="18"/>
      <c r="N3" s="18"/>
      <c r="O3" s="18"/>
      <c r="P3" s="18"/>
      <c r="Q3" s="18"/>
      <c r="R3" s="18"/>
      <c r="S3" s="18"/>
      <c r="T3" s="18"/>
      <c r="U3" s="18"/>
      <c r="V3" s="18"/>
      <c r="W3" s="18"/>
      <c r="X3" s="18"/>
      <c r="Y3" s="18"/>
      <c r="Z3" s="18"/>
      <c r="AA3" s="18"/>
      <c r="AB3" s="18"/>
      <c r="AC3" s="18"/>
      <c r="AD3" s="18"/>
      <c r="AE3" s="18"/>
      <c r="AF3" s="18"/>
      <c r="AG3" s="18"/>
      <c r="AH3" s="18"/>
      <c r="AI3" s="18"/>
      <c r="AJ3" s="18"/>
      <c r="AK3" s="18"/>
      <c r="AL3" s="18"/>
      <c r="AM3" s="18"/>
      <c r="AN3" s="18"/>
      <c r="AO3" s="18"/>
      <c r="AP3" s="18"/>
      <c r="AQ3" s="18"/>
      <c r="AR3" s="18"/>
      <c r="AS3" s="18"/>
      <c r="AT3" s="18"/>
      <c r="AU3" s="18"/>
      <c r="AV3" s="18"/>
      <c r="AW3" s="18"/>
      <c r="AX3" s="18"/>
      <c r="AY3" s="18"/>
    </row>
    <row r="4" spans="1:53" ht="15.75" customHeight="1" thickBot="1" x14ac:dyDescent="0.3">
      <c r="A4" s="574" t="s">
        <v>14</v>
      </c>
      <c r="B4" s="17" t="s">
        <v>10</v>
      </c>
      <c r="C4" s="146">
        <v>44197</v>
      </c>
      <c r="D4" s="146">
        <v>44228</v>
      </c>
      <c r="E4" s="146">
        <v>44256</v>
      </c>
      <c r="F4" s="146">
        <v>44287</v>
      </c>
      <c r="G4" s="146">
        <v>44317</v>
      </c>
      <c r="H4" s="146">
        <v>44348</v>
      </c>
      <c r="I4" s="146">
        <v>44378</v>
      </c>
      <c r="J4" s="146">
        <v>44409</v>
      </c>
      <c r="K4" s="146">
        <v>44440</v>
      </c>
      <c r="L4" s="146">
        <v>44470</v>
      </c>
      <c r="M4" s="146">
        <v>44501</v>
      </c>
      <c r="N4" s="146">
        <v>44531</v>
      </c>
      <c r="O4" s="146">
        <v>44562</v>
      </c>
      <c r="P4" s="146">
        <v>44593</v>
      </c>
      <c r="Q4" s="146">
        <v>44621</v>
      </c>
      <c r="R4" s="146">
        <v>44652</v>
      </c>
      <c r="S4" s="146">
        <v>44682</v>
      </c>
      <c r="T4" s="146">
        <v>44713</v>
      </c>
      <c r="U4" s="146">
        <v>44743</v>
      </c>
      <c r="V4" s="146">
        <v>44774</v>
      </c>
      <c r="W4" s="146">
        <v>44805</v>
      </c>
      <c r="X4" s="146">
        <v>44835</v>
      </c>
      <c r="Y4" s="146">
        <v>44866</v>
      </c>
      <c r="Z4" s="146">
        <v>44896</v>
      </c>
      <c r="AA4" s="146">
        <v>44927</v>
      </c>
      <c r="AB4" s="146">
        <v>44958</v>
      </c>
      <c r="AC4" s="146">
        <v>44986</v>
      </c>
      <c r="AD4" s="146">
        <v>45017</v>
      </c>
      <c r="AE4" s="146">
        <v>45047</v>
      </c>
      <c r="AF4" s="146">
        <v>45078</v>
      </c>
      <c r="AG4" s="146">
        <v>45108</v>
      </c>
      <c r="AH4" s="146">
        <v>45139</v>
      </c>
      <c r="AI4" s="146">
        <v>45170</v>
      </c>
      <c r="AJ4" s="146">
        <v>45200</v>
      </c>
      <c r="AK4" s="146">
        <v>45231</v>
      </c>
      <c r="AL4" s="146">
        <v>45261</v>
      </c>
      <c r="AM4" s="146">
        <v>45292</v>
      </c>
      <c r="AN4" s="146">
        <v>45323</v>
      </c>
      <c r="AO4" s="146">
        <v>45352</v>
      </c>
      <c r="AP4" s="146">
        <v>45383</v>
      </c>
      <c r="AQ4" s="146">
        <v>45413</v>
      </c>
      <c r="AR4" s="146">
        <v>45444</v>
      </c>
      <c r="AS4" s="146">
        <v>45474</v>
      </c>
      <c r="AT4" s="146">
        <v>45505</v>
      </c>
      <c r="AU4" s="146">
        <v>45536</v>
      </c>
      <c r="AV4" s="146">
        <v>45566</v>
      </c>
      <c r="AW4" s="146">
        <v>45597</v>
      </c>
      <c r="AX4" s="146">
        <v>45627</v>
      </c>
      <c r="AY4" s="146">
        <v>45658</v>
      </c>
    </row>
    <row r="5" spans="1:53" ht="15" customHeight="1" x14ac:dyDescent="0.25">
      <c r="A5" s="575"/>
      <c r="B5" s="11" t="s">
        <v>20</v>
      </c>
      <c r="C5" s="3">
        <f>'BIZ kWh ENTRY'!S164</f>
        <v>0</v>
      </c>
      <c r="D5" s="3">
        <f>'BIZ kWh ENTRY'!T164</f>
        <v>137064.76625169013</v>
      </c>
      <c r="E5" s="3">
        <f>'BIZ kWh ENTRY'!U164</f>
        <v>247219.82687956162</v>
      </c>
      <c r="F5" s="3">
        <f>'BIZ kWh ENTRY'!V164</f>
        <v>1549059.7708141962</v>
      </c>
      <c r="G5" s="3">
        <f>'BIZ kWh ENTRY'!W164</f>
        <v>0</v>
      </c>
      <c r="H5" s="3">
        <f>'BIZ kWh ENTRY'!X164</f>
        <v>26290.778324885781</v>
      </c>
      <c r="I5" s="3">
        <f>'BIZ kWh ENTRY'!Y164</f>
        <v>0</v>
      </c>
      <c r="J5" s="3">
        <f>'BIZ kWh ENTRY'!Z164</f>
        <v>165172.88568599994</v>
      </c>
      <c r="K5" s="3">
        <f>'BIZ kWh ENTRY'!AA164</f>
        <v>0</v>
      </c>
      <c r="L5" s="95">
        <f>'BIZ kWh ENTRY'!AB164</f>
        <v>112538.78254255316</v>
      </c>
      <c r="M5" s="95">
        <f>'BIZ kWh ENTRY'!AC164</f>
        <v>0</v>
      </c>
      <c r="N5" s="3">
        <f>'BIZ kWh ENTRY'!AD164</f>
        <v>356466.48841190187</v>
      </c>
      <c r="O5" s="153"/>
      <c r="P5" s="153"/>
      <c r="Q5" s="153"/>
      <c r="R5" s="153"/>
      <c r="S5" s="153"/>
      <c r="T5" s="153"/>
      <c r="U5" s="153"/>
      <c r="V5" s="153"/>
      <c r="W5" s="153"/>
      <c r="X5" s="153"/>
      <c r="Y5" s="153"/>
      <c r="Z5" s="153"/>
      <c r="AA5" s="153"/>
      <c r="AB5" s="153"/>
      <c r="AC5" s="153"/>
      <c r="AD5" s="153"/>
      <c r="AE5" s="153"/>
      <c r="AF5" s="153"/>
      <c r="AG5" s="153"/>
      <c r="AH5" s="153"/>
      <c r="AI5" s="153"/>
      <c r="AJ5" s="153"/>
      <c r="AK5" s="153"/>
      <c r="AL5" s="153"/>
      <c r="AM5" s="153"/>
      <c r="AN5" s="153"/>
      <c r="AO5" s="153"/>
      <c r="AP5" s="153"/>
      <c r="AQ5" s="153"/>
      <c r="AR5" s="153"/>
      <c r="AS5" s="153"/>
      <c r="AT5" s="153"/>
      <c r="AU5" s="153"/>
      <c r="AV5" s="153"/>
      <c r="AW5" s="153"/>
      <c r="AX5" s="153"/>
      <c r="AY5" s="153"/>
    </row>
    <row r="6" spans="1:53" x14ac:dyDescent="0.25">
      <c r="A6" s="575"/>
      <c r="B6" s="12" t="s">
        <v>0</v>
      </c>
      <c r="C6" s="3">
        <f>'BIZ kWh ENTRY'!S165</f>
        <v>0</v>
      </c>
      <c r="D6" s="3">
        <f>'BIZ kWh ENTRY'!T165</f>
        <v>0</v>
      </c>
      <c r="E6" s="3">
        <f>'BIZ kWh ENTRY'!U165</f>
        <v>0</v>
      </c>
      <c r="F6" s="3">
        <f>'BIZ kWh ENTRY'!V165</f>
        <v>0</v>
      </c>
      <c r="G6" s="3">
        <f>'BIZ kWh ENTRY'!W165</f>
        <v>123110.44623029206</v>
      </c>
      <c r="H6" s="3">
        <f>'BIZ kWh ENTRY'!X165</f>
        <v>0</v>
      </c>
      <c r="I6" s="3">
        <f>'BIZ kWh ENTRY'!Y165</f>
        <v>0</v>
      </c>
      <c r="J6" s="3">
        <f>'BIZ kWh ENTRY'!Z165</f>
        <v>0</v>
      </c>
      <c r="K6" s="3">
        <f>'BIZ kWh ENTRY'!AA165</f>
        <v>0</v>
      </c>
      <c r="L6" s="95">
        <f>'BIZ kWh ENTRY'!AB165</f>
        <v>0</v>
      </c>
      <c r="M6" s="95">
        <f>'BIZ kWh ENTRY'!AC165</f>
        <v>0</v>
      </c>
      <c r="N6" s="3">
        <f>'BIZ kWh ENTRY'!AD165</f>
        <v>174556.75342155731</v>
      </c>
      <c r="O6" s="153"/>
      <c r="P6" s="153"/>
      <c r="Q6" s="153"/>
      <c r="R6" s="153"/>
      <c r="S6" s="153"/>
      <c r="T6" s="153"/>
      <c r="U6" s="153"/>
      <c r="V6" s="153"/>
      <c r="W6" s="153"/>
      <c r="X6" s="153"/>
      <c r="Y6" s="153"/>
      <c r="Z6" s="153"/>
      <c r="AA6" s="153"/>
      <c r="AB6" s="153"/>
      <c r="AC6" s="153"/>
      <c r="AD6" s="153"/>
      <c r="AE6" s="153"/>
      <c r="AF6" s="153"/>
      <c r="AG6" s="153"/>
      <c r="AH6" s="153"/>
      <c r="AI6" s="153"/>
      <c r="AJ6" s="153"/>
      <c r="AK6" s="153"/>
      <c r="AL6" s="153"/>
      <c r="AM6" s="153"/>
      <c r="AN6" s="153"/>
      <c r="AO6" s="153"/>
      <c r="AP6" s="153"/>
      <c r="AQ6" s="153"/>
      <c r="AR6" s="153"/>
      <c r="AS6" s="153"/>
      <c r="AT6" s="153"/>
      <c r="AU6" s="153"/>
      <c r="AV6" s="153"/>
      <c r="AW6" s="153"/>
      <c r="AX6" s="153"/>
      <c r="AY6" s="153"/>
    </row>
    <row r="7" spans="1:53" x14ac:dyDescent="0.25">
      <c r="A7" s="575"/>
      <c r="B7" s="11" t="s">
        <v>21</v>
      </c>
      <c r="C7" s="3">
        <f>'BIZ kWh ENTRY'!S166</f>
        <v>0</v>
      </c>
      <c r="D7" s="3">
        <f>'BIZ kWh ENTRY'!T166</f>
        <v>0</v>
      </c>
      <c r="E7" s="3">
        <f>'BIZ kWh ENTRY'!U166</f>
        <v>0</v>
      </c>
      <c r="F7" s="3">
        <f>'BIZ kWh ENTRY'!V166</f>
        <v>0</v>
      </c>
      <c r="G7" s="3">
        <f>'BIZ kWh ENTRY'!W166</f>
        <v>0</v>
      </c>
      <c r="H7" s="3">
        <f>'BIZ kWh ENTRY'!X166</f>
        <v>6783.1993428386204</v>
      </c>
      <c r="I7" s="3">
        <f>'BIZ kWh ENTRY'!Y166</f>
        <v>0</v>
      </c>
      <c r="J7" s="3">
        <f>'BIZ kWh ENTRY'!Z166</f>
        <v>0</v>
      </c>
      <c r="K7" s="3">
        <f>'BIZ kWh ENTRY'!AA166</f>
        <v>0</v>
      </c>
      <c r="L7" s="95">
        <f>'BIZ kWh ENTRY'!AB166</f>
        <v>0</v>
      </c>
      <c r="M7" s="95">
        <f>'BIZ kWh ENTRY'!AC166</f>
        <v>0</v>
      </c>
      <c r="N7" s="3">
        <f>'BIZ kWh ENTRY'!AD166</f>
        <v>0</v>
      </c>
      <c r="O7" s="153"/>
      <c r="P7" s="153"/>
      <c r="Q7" s="153"/>
      <c r="R7" s="153"/>
      <c r="S7" s="153"/>
      <c r="T7" s="153"/>
      <c r="U7" s="153"/>
      <c r="V7" s="153"/>
      <c r="W7" s="153"/>
      <c r="X7" s="153"/>
      <c r="Y7" s="153"/>
      <c r="Z7" s="153"/>
      <c r="AA7" s="153"/>
      <c r="AB7" s="153"/>
      <c r="AC7" s="153"/>
      <c r="AD7" s="153"/>
      <c r="AE7" s="153"/>
      <c r="AF7" s="153"/>
      <c r="AG7" s="153"/>
      <c r="AH7" s="153"/>
      <c r="AI7" s="153"/>
      <c r="AJ7" s="153"/>
      <c r="AK7" s="153"/>
      <c r="AL7" s="153"/>
      <c r="AM7" s="153"/>
      <c r="AN7" s="153"/>
      <c r="AO7" s="153"/>
      <c r="AP7" s="153"/>
      <c r="AQ7" s="153"/>
      <c r="AR7" s="153"/>
      <c r="AS7" s="153"/>
      <c r="AT7" s="153"/>
      <c r="AU7" s="153"/>
      <c r="AV7" s="153"/>
      <c r="AW7" s="153"/>
      <c r="AX7" s="153"/>
      <c r="AY7" s="153"/>
    </row>
    <row r="8" spans="1:53" x14ac:dyDescent="0.25">
      <c r="A8" s="575"/>
      <c r="B8" s="11" t="s">
        <v>1</v>
      </c>
      <c r="C8" s="3">
        <f>'BIZ kWh ENTRY'!S167</f>
        <v>0</v>
      </c>
      <c r="D8" s="3">
        <f>'BIZ kWh ENTRY'!T167</f>
        <v>92151.104476090579</v>
      </c>
      <c r="E8" s="3">
        <f>'BIZ kWh ENTRY'!U167</f>
        <v>386710.58866500895</v>
      </c>
      <c r="F8" s="3">
        <f>'BIZ kWh ENTRY'!V167</f>
        <v>642138.8005374982</v>
      </c>
      <c r="G8" s="3">
        <f>'BIZ kWh ENTRY'!W167</f>
        <v>419230.17396475532</v>
      </c>
      <c r="H8" s="3">
        <f>'BIZ kWh ENTRY'!X167</f>
        <v>704181.46359201521</v>
      </c>
      <c r="I8" s="3">
        <f>'BIZ kWh ENTRY'!Y167</f>
        <v>1471684.1011894206</v>
      </c>
      <c r="J8" s="3">
        <f>'BIZ kWh ENTRY'!Z167</f>
        <v>233023.29729631642</v>
      </c>
      <c r="K8" s="3">
        <f>'BIZ kWh ENTRY'!AA167</f>
        <v>386398.68157149851</v>
      </c>
      <c r="L8" s="95">
        <f>'BIZ kWh ENTRY'!AB167</f>
        <v>306047.41340730659</v>
      </c>
      <c r="M8" s="95">
        <f>'BIZ kWh ENTRY'!AC167</f>
        <v>1046353.6014963752</v>
      </c>
      <c r="N8" s="3">
        <f>'BIZ kWh ENTRY'!AD167</f>
        <v>3600793.8632842377</v>
      </c>
      <c r="O8" s="153"/>
      <c r="P8" s="153"/>
      <c r="Q8" s="153"/>
      <c r="R8" s="153"/>
      <c r="S8" s="153"/>
      <c r="T8" s="153"/>
      <c r="U8" s="153"/>
      <c r="V8" s="153"/>
      <c r="W8" s="153"/>
      <c r="X8" s="153"/>
      <c r="Y8" s="153"/>
      <c r="Z8" s="153"/>
      <c r="AA8" s="153"/>
      <c r="AB8" s="153"/>
      <c r="AC8" s="153"/>
      <c r="AD8" s="153"/>
      <c r="AE8" s="153"/>
      <c r="AF8" s="153"/>
      <c r="AG8" s="153"/>
      <c r="AH8" s="153"/>
      <c r="AI8" s="153"/>
      <c r="AJ8" s="153"/>
      <c r="AK8" s="153"/>
      <c r="AL8" s="153"/>
      <c r="AM8" s="153"/>
      <c r="AN8" s="153"/>
      <c r="AO8" s="153"/>
      <c r="AP8" s="153"/>
      <c r="AQ8" s="153"/>
      <c r="AR8" s="153"/>
      <c r="AS8" s="153"/>
      <c r="AT8" s="153"/>
      <c r="AU8" s="153"/>
      <c r="AV8" s="153"/>
      <c r="AW8" s="153"/>
      <c r="AX8" s="153"/>
      <c r="AY8" s="153"/>
    </row>
    <row r="9" spans="1:53" x14ac:dyDescent="0.25">
      <c r="A9" s="575"/>
      <c r="B9" s="12" t="s">
        <v>22</v>
      </c>
      <c r="C9" s="3">
        <f>'BIZ kWh ENTRY'!S168</f>
        <v>0</v>
      </c>
      <c r="D9" s="3">
        <f>'BIZ kWh ENTRY'!T168</f>
        <v>9582.967643549815</v>
      </c>
      <c r="E9" s="3">
        <f>'BIZ kWh ENTRY'!U168</f>
        <v>0</v>
      </c>
      <c r="F9" s="3">
        <f>'BIZ kWh ENTRY'!V168</f>
        <v>0</v>
      </c>
      <c r="G9" s="3">
        <f>'BIZ kWh ENTRY'!W168</f>
        <v>0</v>
      </c>
      <c r="H9" s="3">
        <f>'BIZ kWh ENTRY'!X168</f>
        <v>0</v>
      </c>
      <c r="I9" s="3">
        <f>'BIZ kWh ENTRY'!Y168</f>
        <v>0</v>
      </c>
      <c r="J9" s="3">
        <f>'BIZ kWh ENTRY'!Z168</f>
        <v>0</v>
      </c>
      <c r="K9" s="3">
        <f>'BIZ kWh ENTRY'!AA168</f>
        <v>0</v>
      </c>
      <c r="L9" s="95">
        <f>'BIZ kWh ENTRY'!AB168</f>
        <v>0</v>
      </c>
      <c r="M9" s="95">
        <f>'BIZ kWh ENTRY'!AC168</f>
        <v>0</v>
      </c>
      <c r="N9" s="3">
        <f>'BIZ kWh ENTRY'!AD168</f>
        <v>0</v>
      </c>
      <c r="O9" s="153"/>
      <c r="P9" s="153"/>
      <c r="Q9" s="153"/>
      <c r="R9" s="153"/>
      <c r="S9" s="153"/>
      <c r="T9" s="153"/>
      <c r="U9" s="153"/>
      <c r="V9" s="153"/>
      <c r="W9" s="153"/>
      <c r="X9" s="153"/>
      <c r="Y9" s="153"/>
      <c r="Z9" s="153"/>
      <c r="AA9" s="153"/>
      <c r="AB9" s="153"/>
      <c r="AC9" s="153"/>
      <c r="AD9" s="153"/>
      <c r="AE9" s="153"/>
      <c r="AF9" s="153"/>
      <c r="AG9" s="153"/>
      <c r="AH9" s="153"/>
      <c r="AI9" s="153"/>
      <c r="AJ9" s="153"/>
      <c r="AK9" s="153"/>
      <c r="AL9" s="153"/>
      <c r="AM9" s="153"/>
      <c r="AN9" s="153"/>
      <c r="AO9" s="153"/>
      <c r="AP9" s="153"/>
      <c r="AQ9" s="153"/>
      <c r="AR9" s="153"/>
      <c r="AS9" s="153"/>
      <c r="AT9" s="153"/>
      <c r="AU9" s="153"/>
      <c r="AV9" s="153"/>
      <c r="AW9" s="153"/>
      <c r="AX9" s="153"/>
      <c r="AY9" s="153"/>
    </row>
    <row r="10" spans="1:53" x14ac:dyDescent="0.25">
      <c r="A10" s="575"/>
      <c r="B10" s="11" t="s">
        <v>9</v>
      </c>
      <c r="C10" s="3">
        <f>'BIZ kWh ENTRY'!S169</f>
        <v>0</v>
      </c>
      <c r="D10" s="3">
        <f>'BIZ kWh ENTRY'!T169</f>
        <v>0</v>
      </c>
      <c r="E10" s="3">
        <f>'BIZ kWh ENTRY'!U169</f>
        <v>0</v>
      </c>
      <c r="F10" s="3">
        <f>'BIZ kWh ENTRY'!V169</f>
        <v>0</v>
      </c>
      <c r="G10" s="3">
        <f>'BIZ kWh ENTRY'!W169</f>
        <v>0</v>
      </c>
      <c r="H10" s="3">
        <f>'BIZ kWh ENTRY'!X169</f>
        <v>0</v>
      </c>
      <c r="I10" s="3">
        <f>'BIZ kWh ENTRY'!Y169</f>
        <v>0</v>
      </c>
      <c r="J10" s="3">
        <f>'BIZ kWh ENTRY'!Z169</f>
        <v>0</v>
      </c>
      <c r="K10" s="3">
        <f>'BIZ kWh ENTRY'!AA169</f>
        <v>0</v>
      </c>
      <c r="L10" s="95">
        <f>'BIZ kWh ENTRY'!AB169</f>
        <v>0</v>
      </c>
      <c r="M10" s="95">
        <f>'BIZ kWh ENTRY'!AC169</f>
        <v>0</v>
      </c>
      <c r="N10" s="3">
        <f>'BIZ kWh ENTRY'!AD169</f>
        <v>0</v>
      </c>
      <c r="O10" s="153"/>
      <c r="P10" s="153"/>
      <c r="Q10" s="153"/>
      <c r="R10" s="153"/>
      <c r="S10" s="153"/>
      <c r="T10" s="153"/>
      <c r="U10" s="153"/>
      <c r="V10" s="153"/>
      <c r="W10" s="153"/>
      <c r="X10" s="153"/>
      <c r="Y10" s="153"/>
      <c r="Z10" s="153"/>
      <c r="AA10" s="153"/>
      <c r="AB10" s="153"/>
      <c r="AC10" s="153"/>
      <c r="AD10" s="153"/>
      <c r="AE10" s="153"/>
      <c r="AF10" s="153"/>
      <c r="AG10" s="153"/>
      <c r="AH10" s="153"/>
      <c r="AI10" s="153"/>
      <c r="AJ10" s="153"/>
      <c r="AK10" s="153"/>
      <c r="AL10" s="153"/>
      <c r="AM10" s="153"/>
      <c r="AN10" s="153"/>
      <c r="AO10" s="153"/>
      <c r="AP10" s="153"/>
      <c r="AQ10" s="153"/>
      <c r="AR10" s="153"/>
      <c r="AS10" s="153"/>
      <c r="AT10" s="153"/>
      <c r="AU10" s="153"/>
      <c r="AV10" s="153"/>
      <c r="AW10" s="153"/>
      <c r="AX10" s="153"/>
      <c r="AY10" s="153"/>
    </row>
    <row r="11" spans="1:53" x14ac:dyDescent="0.25">
      <c r="A11" s="575"/>
      <c r="B11" s="11" t="s">
        <v>3</v>
      </c>
      <c r="C11" s="3">
        <f>'BIZ kWh ENTRY'!S170</f>
        <v>0</v>
      </c>
      <c r="D11" s="3">
        <f>'BIZ kWh ENTRY'!T170</f>
        <v>46163.379718492193</v>
      </c>
      <c r="E11" s="3">
        <f>'BIZ kWh ENTRY'!U170</f>
        <v>3237090.7869425802</v>
      </c>
      <c r="F11" s="3">
        <f>'BIZ kWh ENTRY'!V170</f>
        <v>197316.50349000277</v>
      </c>
      <c r="G11" s="3">
        <f>'BIZ kWh ENTRY'!W170</f>
        <v>760733.96843903349</v>
      </c>
      <c r="H11" s="3">
        <f>'BIZ kWh ENTRY'!X170</f>
        <v>716228.96120068547</v>
      </c>
      <c r="I11" s="3">
        <f>'BIZ kWh ENTRY'!Y170</f>
        <v>6553045.816980144</v>
      </c>
      <c r="J11" s="3">
        <f>'BIZ kWh ENTRY'!Z170</f>
        <v>767120.82502630004</v>
      </c>
      <c r="K11" s="3">
        <f>'BIZ kWh ENTRY'!AA170</f>
        <v>2306818.7092036605</v>
      </c>
      <c r="L11" s="95">
        <f>'BIZ kWh ENTRY'!AB170</f>
        <v>1469587.8637793472</v>
      </c>
      <c r="M11" s="95">
        <f>'BIZ kWh ENTRY'!AC170</f>
        <v>6958906.3664038368</v>
      </c>
      <c r="N11" s="3">
        <f>'BIZ kWh ENTRY'!AD170</f>
        <v>18000252.718420722</v>
      </c>
      <c r="O11" s="153"/>
      <c r="P11" s="153"/>
      <c r="Q11" s="153"/>
      <c r="R11" s="153"/>
      <c r="S11" s="153"/>
      <c r="T11" s="153"/>
      <c r="U11" s="153"/>
      <c r="V11" s="153"/>
      <c r="W11" s="153"/>
      <c r="X11" s="153"/>
      <c r="Y11" s="153"/>
      <c r="Z11" s="153"/>
      <c r="AA11" s="153"/>
      <c r="AB11" s="153"/>
      <c r="AC11" s="153"/>
      <c r="AD11" s="153"/>
      <c r="AE11" s="153"/>
      <c r="AF11" s="153"/>
      <c r="AG11" s="153"/>
      <c r="AH11" s="153"/>
      <c r="AI11" s="153"/>
      <c r="AJ11" s="153"/>
      <c r="AK11" s="153"/>
      <c r="AL11" s="153"/>
      <c r="AM11" s="153"/>
      <c r="AN11" s="153"/>
      <c r="AO11" s="153"/>
      <c r="AP11" s="153"/>
      <c r="AQ11" s="153"/>
      <c r="AR11" s="153"/>
      <c r="AS11" s="153"/>
      <c r="AT11" s="153"/>
      <c r="AU11" s="153"/>
      <c r="AV11" s="153"/>
      <c r="AW11" s="153"/>
      <c r="AX11" s="153"/>
      <c r="AY11" s="153"/>
    </row>
    <row r="12" spans="1:53" x14ac:dyDescent="0.25">
      <c r="A12" s="575"/>
      <c r="B12" s="11" t="s">
        <v>4</v>
      </c>
      <c r="C12" s="3">
        <f>'BIZ kWh ENTRY'!S171</f>
        <v>0</v>
      </c>
      <c r="D12" s="3">
        <f>'BIZ kWh ENTRY'!T171</f>
        <v>2279346.3133510253</v>
      </c>
      <c r="E12" s="3">
        <f>'BIZ kWh ENTRY'!U171</f>
        <v>2383316.6276457366</v>
      </c>
      <c r="F12" s="3">
        <f>'BIZ kWh ENTRY'!V171</f>
        <v>2696121.9633982047</v>
      </c>
      <c r="G12" s="3">
        <f>'BIZ kWh ENTRY'!W171</f>
        <v>1945552.4947172147</v>
      </c>
      <c r="H12" s="3">
        <f>'BIZ kWh ENTRY'!X171</f>
        <v>3712448.9090715013</v>
      </c>
      <c r="I12" s="3">
        <f>'BIZ kWh ENTRY'!Y171</f>
        <v>3718207.8869419498</v>
      </c>
      <c r="J12" s="3">
        <f>'BIZ kWh ENTRY'!Z171</f>
        <v>3630583.4585388731</v>
      </c>
      <c r="K12" s="3">
        <f>'BIZ kWh ENTRY'!AA171</f>
        <v>4350731.1840293575</v>
      </c>
      <c r="L12" s="95">
        <f>'BIZ kWh ENTRY'!AB171</f>
        <v>3277155.2249741685</v>
      </c>
      <c r="M12" s="95">
        <f>'BIZ kWh ENTRY'!AC171</f>
        <v>10072594.337585552</v>
      </c>
      <c r="N12" s="3">
        <f>'BIZ kWh ENTRY'!AD171</f>
        <v>26325926.094982304</v>
      </c>
      <c r="O12" s="153"/>
      <c r="P12" s="153"/>
      <c r="Q12" s="153"/>
      <c r="R12" s="153"/>
      <c r="S12" s="153"/>
      <c r="T12" s="153"/>
      <c r="U12" s="153"/>
      <c r="V12" s="153"/>
      <c r="W12" s="153"/>
      <c r="X12" s="153"/>
      <c r="Y12" s="153"/>
      <c r="Z12" s="153"/>
      <c r="AA12" s="153"/>
      <c r="AB12" s="153"/>
      <c r="AC12" s="153"/>
      <c r="AD12" s="153"/>
      <c r="AE12" s="153"/>
      <c r="AF12" s="153"/>
      <c r="AG12" s="153"/>
      <c r="AH12" s="153"/>
      <c r="AI12" s="153"/>
      <c r="AJ12" s="153"/>
      <c r="AK12" s="153"/>
      <c r="AL12" s="153"/>
      <c r="AM12" s="153"/>
      <c r="AN12" s="153"/>
      <c r="AO12" s="153"/>
      <c r="AP12" s="153"/>
      <c r="AQ12" s="153"/>
      <c r="AR12" s="153"/>
      <c r="AS12" s="153"/>
      <c r="AT12" s="153"/>
      <c r="AU12" s="153"/>
      <c r="AV12" s="153"/>
      <c r="AW12" s="153"/>
      <c r="AX12" s="153"/>
      <c r="AY12" s="153"/>
    </row>
    <row r="13" spans="1:53" x14ac:dyDescent="0.25">
      <c r="A13" s="575"/>
      <c r="B13" s="11" t="s">
        <v>5</v>
      </c>
      <c r="C13" s="3">
        <f>'BIZ kWh ENTRY'!S172</f>
        <v>0</v>
      </c>
      <c r="D13" s="3">
        <f>'BIZ kWh ENTRY'!T172</f>
        <v>0</v>
      </c>
      <c r="E13" s="3">
        <f>'BIZ kWh ENTRY'!U172</f>
        <v>0</v>
      </c>
      <c r="F13" s="3">
        <f>'BIZ kWh ENTRY'!V172</f>
        <v>0</v>
      </c>
      <c r="G13" s="3">
        <f>'BIZ kWh ENTRY'!W172</f>
        <v>0</v>
      </c>
      <c r="H13" s="3">
        <f>'BIZ kWh ENTRY'!X172</f>
        <v>2277.2284665379116</v>
      </c>
      <c r="I13" s="3">
        <f>'BIZ kWh ENTRY'!Y172</f>
        <v>34158.426998068673</v>
      </c>
      <c r="J13" s="3">
        <f>'BIZ kWh ENTRY'!Z172</f>
        <v>7071.8424760311736</v>
      </c>
      <c r="K13" s="3">
        <f>'BIZ kWh ENTRY'!AA172</f>
        <v>0</v>
      </c>
      <c r="L13" s="95">
        <f>'BIZ kWh ENTRY'!AB172</f>
        <v>0</v>
      </c>
      <c r="M13" s="95">
        <f>'BIZ kWh ENTRY'!AC172</f>
        <v>112067.92803796977</v>
      </c>
      <c r="N13" s="3">
        <f>'BIZ kWh ENTRY'!AD172</f>
        <v>141850.9966924644</v>
      </c>
      <c r="O13" s="153"/>
      <c r="P13" s="153"/>
      <c r="Q13" s="153"/>
      <c r="R13" s="153"/>
      <c r="S13" s="153"/>
      <c r="T13" s="153"/>
      <c r="U13" s="153"/>
      <c r="V13" s="153"/>
      <c r="W13" s="153"/>
      <c r="X13" s="153"/>
      <c r="Y13" s="153"/>
      <c r="Z13" s="153"/>
      <c r="AA13" s="153"/>
      <c r="AB13" s="153"/>
      <c r="AC13" s="153"/>
      <c r="AD13" s="153"/>
      <c r="AE13" s="153"/>
      <c r="AF13" s="153"/>
      <c r="AG13" s="153"/>
      <c r="AH13" s="153"/>
      <c r="AI13" s="153"/>
      <c r="AJ13" s="153"/>
      <c r="AK13" s="153"/>
      <c r="AL13" s="153"/>
      <c r="AM13" s="153"/>
      <c r="AN13" s="153"/>
      <c r="AO13" s="153"/>
      <c r="AP13" s="153"/>
      <c r="AQ13" s="153"/>
      <c r="AR13" s="153"/>
      <c r="AS13" s="153"/>
      <c r="AT13" s="153"/>
      <c r="AU13" s="153"/>
      <c r="AV13" s="153"/>
      <c r="AW13" s="153"/>
      <c r="AX13" s="153"/>
      <c r="AY13" s="153"/>
    </row>
    <row r="14" spans="1:53" x14ac:dyDescent="0.25">
      <c r="A14" s="575"/>
      <c r="B14" s="11" t="s">
        <v>23</v>
      </c>
      <c r="C14" s="3">
        <f>'BIZ kWh ENTRY'!S173</f>
        <v>0</v>
      </c>
      <c r="D14" s="3">
        <f>'BIZ kWh ENTRY'!T173</f>
        <v>0</v>
      </c>
      <c r="E14" s="3">
        <f>'BIZ kWh ENTRY'!U173</f>
        <v>0</v>
      </c>
      <c r="F14" s="3">
        <f>'BIZ kWh ENTRY'!V173</f>
        <v>60472.959999999999</v>
      </c>
      <c r="G14" s="3">
        <f>'BIZ kWh ENTRY'!W173</f>
        <v>0</v>
      </c>
      <c r="H14" s="3">
        <f>'BIZ kWh ENTRY'!X173</f>
        <v>0</v>
      </c>
      <c r="I14" s="3">
        <f>'BIZ kWh ENTRY'!Y173</f>
        <v>67978.399999999994</v>
      </c>
      <c r="J14" s="3">
        <f>'BIZ kWh ENTRY'!Z173</f>
        <v>0</v>
      </c>
      <c r="K14" s="3">
        <f>'BIZ kWh ENTRY'!AA173</f>
        <v>0</v>
      </c>
      <c r="L14" s="95">
        <f>'BIZ kWh ENTRY'!AB173</f>
        <v>0</v>
      </c>
      <c r="M14" s="95">
        <f>'BIZ kWh ENTRY'!AC173</f>
        <v>0</v>
      </c>
      <c r="N14" s="3">
        <f>'BIZ kWh ENTRY'!AD173</f>
        <v>0</v>
      </c>
      <c r="O14" s="153"/>
      <c r="P14" s="153"/>
      <c r="Q14" s="153"/>
      <c r="R14" s="153"/>
      <c r="S14" s="153"/>
      <c r="T14" s="153"/>
      <c r="U14" s="153"/>
      <c r="V14" s="153"/>
      <c r="W14" s="153"/>
      <c r="X14" s="153"/>
      <c r="Y14" s="153"/>
      <c r="Z14" s="153"/>
      <c r="AA14" s="153"/>
      <c r="AB14" s="153"/>
      <c r="AC14" s="153"/>
      <c r="AD14" s="153"/>
      <c r="AE14" s="153"/>
      <c r="AF14" s="153"/>
      <c r="AG14" s="153"/>
      <c r="AH14" s="153"/>
      <c r="AI14" s="153"/>
      <c r="AJ14" s="153"/>
      <c r="AK14" s="153"/>
      <c r="AL14" s="153"/>
      <c r="AM14" s="153"/>
      <c r="AN14" s="153"/>
      <c r="AO14" s="153"/>
      <c r="AP14" s="153"/>
      <c r="AQ14" s="153"/>
      <c r="AR14" s="153"/>
      <c r="AS14" s="153"/>
      <c r="AT14" s="153"/>
      <c r="AU14" s="153"/>
      <c r="AV14" s="153"/>
      <c r="AW14" s="153"/>
      <c r="AX14" s="153"/>
      <c r="AY14" s="153"/>
    </row>
    <row r="15" spans="1:53" x14ac:dyDescent="0.25">
      <c r="A15" s="575"/>
      <c r="B15" s="11" t="s">
        <v>24</v>
      </c>
      <c r="C15" s="3">
        <f>'BIZ kWh ENTRY'!S174</f>
        <v>0</v>
      </c>
      <c r="D15" s="3">
        <f>'BIZ kWh ENTRY'!T174</f>
        <v>0</v>
      </c>
      <c r="E15" s="3">
        <f>'BIZ kWh ENTRY'!U174</f>
        <v>0</v>
      </c>
      <c r="F15" s="3">
        <f>'BIZ kWh ENTRY'!V174</f>
        <v>0</v>
      </c>
      <c r="G15" s="3">
        <f>'BIZ kWh ENTRY'!W174</f>
        <v>0</v>
      </c>
      <c r="H15" s="3">
        <f>'BIZ kWh ENTRY'!X174</f>
        <v>0</v>
      </c>
      <c r="I15" s="3">
        <f>'BIZ kWh ENTRY'!Y174</f>
        <v>0</v>
      </c>
      <c r="J15" s="3">
        <f>'BIZ kWh ENTRY'!Z174</f>
        <v>0</v>
      </c>
      <c r="K15" s="3">
        <f>'BIZ kWh ENTRY'!AA174</f>
        <v>0</v>
      </c>
      <c r="L15" s="95">
        <f>'BIZ kWh ENTRY'!AB174</f>
        <v>0</v>
      </c>
      <c r="M15" s="95">
        <f>'BIZ kWh ENTRY'!AC174</f>
        <v>0</v>
      </c>
      <c r="N15" s="3">
        <f>'BIZ kWh ENTRY'!AD174</f>
        <v>0</v>
      </c>
      <c r="O15" s="153"/>
      <c r="P15" s="153"/>
      <c r="Q15" s="153"/>
      <c r="R15" s="153"/>
      <c r="S15" s="153"/>
      <c r="T15" s="153"/>
      <c r="U15" s="153"/>
      <c r="V15" s="153"/>
      <c r="W15" s="153"/>
      <c r="X15" s="153"/>
      <c r="Y15" s="153"/>
      <c r="Z15" s="153"/>
      <c r="AA15" s="153"/>
      <c r="AB15" s="153"/>
      <c r="AC15" s="153"/>
      <c r="AD15" s="153"/>
      <c r="AE15" s="153"/>
      <c r="AF15" s="153"/>
      <c r="AG15" s="153"/>
      <c r="AH15" s="153"/>
      <c r="AI15" s="153"/>
      <c r="AJ15" s="153"/>
      <c r="AK15" s="153"/>
      <c r="AL15" s="153"/>
      <c r="AM15" s="153"/>
      <c r="AN15" s="153"/>
      <c r="AO15" s="153"/>
      <c r="AP15" s="153"/>
      <c r="AQ15" s="153"/>
      <c r="AR15" s="153"/>
      <c r="AS15" s="153"/>
      <c r="AT15" s="153"/>
      <c r="AU15" s="153"/>
      <c r="AV15" s="153"/>
      <c r="AW15" s="153"/>
      <c r="AX15" s="153"/>
      <c r="AY15" s="153"/>
    </row>
    <row r="16" spans="1:53" x14ac:dyDescent="0.25">
      <c r="A16" s="575"/>
      <c r="B16" s="11" t="s">
        <v>7</v>
      </c>
      <c r="C16" s="3">
        <f>'BIZ kWh ENTRY'!S175</f>
        <v>0</v>
      </c>
      <c r="D16" s="3">
        <f>'BIZ kWh ENTRY'!T175</f>
        <v>0</v>
      </c>
      <c r="E16" s="3">
        <f>'BIZ kWh ENTRY'!U175</f>
        <v>0</v>
      </c>
      <c r="F16" s="3">
        <f>'BIZ kWh ENTRY'!V175</f>
        <v>0</v>
      </c>
      <c r="G16" s="3">
        <f>'BIZ kWh ENTRY'!W175</f>
        <v>0</v>
      </c>
      <c r="H16" s="3">
        <f>'BIZ kWh ENTRY'!X175</f>
        <v>307.07835957572973</v>
      </c>
      <c r="I16" s="3">
        <f>'BIZ kWh ENTRY'!Y175</f>
        <v>63519.772843818151</v>
      </c>
      <c r="J16" s="3">
        <f>'BIZ kWh ENTRY'!Z175</f>
        <v>0</v>
      </c>
      <c r="K16" s="3">
        <f>'BIZ kWh ENTRY'!AA175</f>
        <v>5777.9217657012305</v>
      </c>
      <c r="L16" s="95">
        <f>'BIZ kWh ENTRY'!AB175</f>
        <v>0</v>
      </c>
      <c r="M16" s="95">
        <f>'BIZ kWh ENTRY'!AC175</f>
        <v>75828.152291548962</v>
      </c>
      <c r="N16" s="3">
        <f>'BIZ kWh ENTRY'!AD175</f>
        <v>45902.471999999994</v>
      </c>
      <c r="O16" s="153"/>
      <c r="P16" s="153"/>
      <c r="Q16" s="153"/>
      <c r="R16" s="153"/>
      <c r="S16" s="153"/>
      <c r="T16" s="153"/>
      <c r="U16" s="153"/>
      <c r="V16" s="153"/>
      <c r="W16" s="153"/>
      <c r="X16" s="153"/>
      <c r="Y16" s="153"/>
      <c r="Z16" s="153"/>
      <c r="AA16" s="153"/>
      <c r="AB16" s="153"/>
      <c r="AC16" s="153"/>
      <c r="AD16" s="153"/>
      <c r="AE16" s="153"/>
      <c r="AF16" s="153"/>
      <c r="AG16" s="153"/>
      <c r="AH16" s="153"/>
      <c r="AI16" s="153"/>
      <c r="AJ16" s="153"/>
      <c r="AK16" s="153"/>
      <c r="AL16" s="153"/>
      <c r="AM16" s="153"/>
      <c r="AN16" s="153"/>
      <c r="AO16" s="153"/>
      <c r="AP16" s="153"/>
      <c r="AQ16" s="153"/>
      <c r="AR16" s="153"/>
      <c r="AS16" s="153"/>
      <c r="AT16" s="153"/>
      <c r="AU16" s="153"/>
      <c r="AV16" s="153"/>
      <c r="AW16" s="153"/>
      <c r="AX16" s="153"/>
      <c r="AY16" s="153"/>
    </row>
    <row r="17" spans="1:51" x14ac:dyDescent="0.25">
      <c r="A17" s="575"/>
      <c r="B17" s="11" t="s">
        <v>8</v>
      </c>
      <c r="C17" s="3">
        <f>'BIZ kWh ENTRY'!S176</f>
        <v>0</v>
      </c>
      <c r="D17" s="3">
        <f>'BIZ kWh ENTRY'!T176</f>
        <v>0</v>
      </c>
      <c r="E17" s="3">
        <f>'BIZ kWh ENTRY'!U176</f>
        <v>0</v>
      </c>
      <c r="F17" s="3">
        <f>'BIZ kWh ENTRY'!V176</f>
        <v>0</v>
      </c>
      <c r="G17" s="3">
        <f>'BIZ kWh ENTRY'!W176</f>
        <v>0</v>
      </c>
      <c r="H17" s="3">
        <f>'BIZ kWh ENTRY'!X176</f>
        <v>0</v>
      </c>
      <c r="I17" s="3">
        <f>'BIZ kWh ENTRY'!Y176</f>
        <v>0</v>
      </c>
      <c r="J17" s="3">
        <f>'BIZ kWh ENTRY'!Z176</f>
        <v>0</v>
      </c>
      <c r="K17" s="3">
        <f>'BIZ kWh ENTRY'!AA176</f>
        <v>0</v>
      </c>
      <c r="L17" s="95">
        <f>'BIZ kWh ENTRY'!AB176</f>
        <v>0</v>
      </c>
      <c r="M17" s="95">
        <f>'BIZ kWh ENTRY'!AC176</f>
        <v>0</v>
      </c>
      <c r="N17" s="3">
        <f>'BIZ kWh ENTRY'!AD176</f>
        <v>0</v>
      </c>
      <c r="O17" s="153"/>
      <c r="P17" s="153"/>
      <c r="Q17" s="153"/>
      <c r="R17" s="153"/>
      <c r="S17" s="153"/>
      <c r="T17" s="153"/>
      <c r="U17" s="153"/>
      <c r="V17" s="153"/>
      <c r="W17" s="153"/>
      <c r="X17" s="153"/>
      <c r="Y17" s="153"/>
      <c r="Z17" s="153"/>
      <c r="AA17" s="153"/>
      <c r="AB17" s="153"/>
      <c r="AC17" s="153"/>
      <c r="AD17" s="153"/>
      <c r="AE17" s="153"/>
      <c r="AF17" s="153"/>
      <c r="AG17" s="153"/>
      <c r="AH17" s="153"/>
      <c r="AI17" s="153"/>
      <c r="AJ17" s="153"/>
      <c r="AK17" s="153"/>
      <c r="AL17" s="153"/>
      <c r="AM17" s="153"/>
      <c r="AN17" s="153"/>
      <c r="AO17" s="153"/>
      <c r="AP17" s="153"/>
      <c r="AQ17" s="153"/>
      <c r="AR17" s="153"/>
      <c r="AS17" s="153"/>
      <c r="AT17" s="153"/>
      <c r="AU17" s="153"/>
      <c r="AV17" s="153"/>
      <c r="AW17" s="153"/>
      <c r="AX17" s="153"/>
      <c r="AY17" s="153"/>
    </row>
    <row r="18" spans="1:51" x14ac:dyDescent="0.25">
      <c r="A18" s="575"/>
      <c r="B18" s="11" t="s">
        <v>11</v>
      </c>
      <c r="C18" s="3"/>
      <c r="D18" s="3"/>
      <c r="E18" s="235"/>
      <c r="F18" s="235"/>
      <c r="G18" s="235"/>
      <c r="H18" s="235"/>
      <c r="I18" s="235"/>
      <c r="J18" s="235"/>
      <c r="K18" s="235"/>
      <c r="L18" s="235"/>
      <c r="M18" s="235"/>
      <c r="N18" s="235"/>
      <c r="O18" s="153"/>
      <c r="P18" s="153"/>
      <c r="Q18" s="153"/>
      <c r="R18" s="153"/>
      <c r="S18" s="153"/>
      <c r="T18" s="153"/>
      <c r="U18" s="153"/>
      <c r="V18" s="153"/>
      <c r="W18" s="153"/>
      <c r="X18" s="153"/>
      <c r="Y18" s="153"/>
      <c r="Z18" s="153"/>
      <c r="AA18" s="153"/>
      <c r="AB18" s="153"/>
      <c r="AC18" s="153"/>
      <c r="AD18" s="153"/>
      <c r="AE18" s="153"/>
      <c r="AF18" s="153"/>
      <c r="AG18" s="153"/>
      <c r="AH18" s="153"/>
      <c r="AI18" s="153"/>
      <c r="AJ18" s="153"/>
      <c r="AK18" s="153"/>
      <c r="AL18" s="153"/>
      <c r="AM18" s="153"/>
      <c r="AN18" s="153"/>
      <c r="AO18" s="153"/>
      <c r="AP18" s="153"/>
      <c r="AQ18" s="153"/>
      <c r="AR18" s="153"/>
      <c r="AS18" s="153"/>
      <c r="AT18" s="153"/>
      <c r="AU18" s="153"/>
      <c r="AV18" s="153"/>
      <c r="AW18" s="153"/>
      <c r="AX18" s="153"/>
      <c r="AY18" s="153"/>
    </row>
    <row r="19" spans="1:51" ht="15.75" thickBot="1" x14ac:dyDescent="0.3">
      <c r="A19" s="576"/>
      <c r="B19" s="188" t="str">
        <f>' 1M - RES'!B16</f>
        <v>Monthly kWh</v>
      </c>
      <c r="C19" s="236">
        <f>SUM(C5:C18)</f>
        <v>0</v>
      </c>
      <c r="D19" s="236">
        <f t="shared" ref="D19:AY19" si="1">SUM(D5:D18)</f>
        <v>2564308.531440848</v>
      </c>
      <c r="E19" s="236">
        <f t="shared" si="1"/>
        <v>6254337.8301328868</v>
      </c>
      <c r="F19" s="236">
        <f t="shared" si="1"/>
        <v>5145109.9982399018</v>
      </c>
      <c r="G19" s="236">
        <f t="shared" si="1"/>
        <v>3248627.0833512954</v>
      </c>
      <c r="H19" s="236">
        <f t="shared" si="1"/>
        <v>5168517.6183580402</v>
      </c>
      <c r="I19" s="236">
        <f t="shared" si="1"/>
        <v>11908594.404953402</v>
      </c>
      <c r="J19" s="236">
        <f t="shared" si="1"/>
        <v>4802972.30902352</v>
      </c>
      <c r="K19" s="236">
        <f t="shared" si="1"/>
        <v>7049726.4965702174</v>
      </c>
      <c r="L19" s="236">
        <f t="shared" si="1"/>
        <v>5165329.2847033758</v>
      </c>
      <c r="M19" s="236">
        <f t="shared" si="1"/>
        <v>18265750.385815281</v>
      </c>
      <c r="N19" s="236">
        <f t="shared" si="1"/>
        <v>48645749.387213185</v>
      </c>
      <c r="O19" s="237">
        <f t="shared" si="1"/>
        <v>0</v>
      </c>
      <c r="P19" s="237">
        <f t="shared" si="1"/>
        <v>0</v>
      </c>
      <c r="Q19" s="237">
        <f t="shared" si="1"/>
        <v>0</v>
      </c>
      <c r="R19" s="237">
        <f t="shared" si="1"/>
        <v>0</v>
      </c>
      <c r="S19" s="237">
        <f t="shared" si="1"/>
        <v>0</v>
      </c>
      <c r="T19" s="237">
        <f t="shared" si="1"/>
        <v>0</v>
      </c>
      <c r="U19" s="237">
        <f t="shared" si="1"/>
        <v>0</v>
      </c>
      <c r="V19" s="237">
        <f t="shared" si="1"/>
        <v>0</v>
      </c>
      <c r="W19" s="237">
        <f t="shared" si="1"/>
        <v>0</v>
      </c>
      <c r="X19" s="237">
        <f t="shared" si="1"/>
        <v>0</v>
      </c>
      <c r="Y19" s="237">
        <f t="shared" si="1"/>
        <v>0</v>
      </c>
      <c r="Z19" s="237">
        <f t="shared" si="1"/>
        <v>0</v>
      </c>
      <c r="AA19" s="237">
        <f t="shared" si="1"/>
        <v>0</v>
      </c>
      <c r="AB19" s="237">
        <f t="shared" si="1"/>
        <v>0</v>
      </c>
      <c r="AC19" s="237">
        <f t="shared" si="1"/>
        <v>0</v>
      </c>
      <c r="AD19" s="237">
        <f t="shared" si="1"/>
        <v>0</v>
      </c>
      <c r="AE19" s="237">
        <f t="shared" si="1"/>
        <v>0</v>
      </c>
      <c r="AF19" s="237">
        <f t="shared" si="1"/>
        <v>0</v>
      </c>
      <c r="AG19" s="237">
        <f t="shared" si="1"/>
        <v>0</v>
      </c>
      <c r="AH19" s="237">
        <f t="shared" si="1"/>
        <v>0</v>
      </c>
      <c r="AI19" s="237">
        <f t="shared" si="1"/>
        <v>0</v>
      </c>
      <c r="AJ19" s="237">
        <f t="shared" si="1"/>
        <v>0</v>
      </c>
      <c r="AK19" s="237">
        <f t="shared" si="1"/>
        <v>0</v>
      </c>
      <c r="AL19" s="237">
        <f t="shared" si="1"/>
        <v>0</v>
      </c>
      <c r="AM19" s="237">
        <f t="shared" si="1"/>
        <v>0</v>
      </c>
      <c r="AN19" s="237">
        <f t="shared" si="1"/>
        <v>0</v>
      </c>
      <c r="AO19" s="237">
        <f t="shared" si="1"/>
        <v>0</v>
      </c>
      <c r="AP19" s="237">
        <f t="shared" si="1"/>
        <v>0</v>
      </c>
      <c r="AQ19" s="237">
        <f t="shared" si="1"/>
        <v>0</v>
      </c>
      <c r="AR19" s="237">
        <f t="shared" si="1"/>
        <v>0</v>
      </c>
      <c r="AS19" s="237">
        <f t="shared" si="1"/>
        <v>0</v>
      </c>
      <c r="AT19" s="237">
        <f t="shared" si="1"/>
        <v>0</v>
      </c>
      <c r="AU19" s="237">
        <f t="shared" si="1"/>
        <v>0</v>
      </c>
      <c r="AV19" s="237">
        <f t="shared" si="1"/>
        <v>0</v>
      </c>
      <c r="AW19" s="237">
        <f t="shared" si="1"/>
        <v>0</v>
      </c>
      <c r="AX19" s="237">
        <f t="shared" si="1"/>
        <v>0</v>
      </c>
      <c r="AY19" s="237">
        <f t="shared" si="1"/>
        <v>0</v>
      </c>
    </row>
    <row r="20" spans="1:51" x14ac:dyDescent="0.25">
      <c r="A20" s="38"/>
      <c r="B20" s="129"/>
      <c r="C20" s="9"/>
      <c r="D20" s="30"/>
      <c r="E20" s="9"/>
      <c r="F20" s="30"/>
      <c r="G20" s="30"/>
      <c r="H20" s="9"/>
      <c r="I20" s="30"/>
      <c r="J20" s="30"/>
      <c r="K20" s="9"/>
      <c r="L20" s="30"/>
      <c r="M20" s="30"/>
      <c r="N20" s="30"/>
      <c r="O20" s="30"/>
      <c r="P20" s="30"/>
      <c r="Q20" s="9"/>
      <c r="R20" s="30"/>
      <c r="S20" s="30"/>
      <c r="T20" s="9"/>
      <c r="U20" s="30"/>
      <c r="V20" s="30"/>
      <c r="W20" s="9"/>
      <c r="X20" s="30"/>
      <c r="Y20" s="30"/>
      <c r="Z20" s="9"/>
      <c r="AA20" s="30"/>
      <c r="AB20" s="30"/>
      <c r="AC20" s="9"/>
      <c r="AD20" s="30"/>
      <c r="AE20" s="30"/>
      <c r="AF20" s="9"/>
      <c r="AG20" s="30"/>
      <c r="AH20" s="30"/>
      <c r="AI20" s="9"/>
      <c r="AJ20" s="30"/>
      <c r="AK20" s="30"/>
      <c r="AL20" s="9"/>
      <c r="AM20" s="30"/>
      <c r="AN20" s="30"/>
      <c r="AO20" s="9"/>
      <c r="AP20" s="30"/>
      <c r="AQ20" s="30"/>
      <c r="AR20" s="9"/>
      <c r="AS20" s="30"/>
      <c r="AT20" s="30"/>
      <c r="AU20" s="9"/>
      <c r="AV20" s="30"/>
      <c r="AW20" s="30"/>
      <c r="AX20" s="9"/>
      <c r="AY20" s="30"/>
    </row>
    <row r="21" spans="1:51" ht="15.75" thickBot="1" x14ac:dyDescent="0.3">
      <c r="A21" s="25"/>
      <c r="B21" s="130"/>
      <c r="C21" s="22"/>
      <c r="D21" s="23"/>
      <c r="E21" s="22"/>
      <c r="F21" s="23"/>
      <c r="G21" s="23"/>
      <c r="H21" s="22"/>
      <c r="I21" s="23"/>
      <c r="J21" s="23"/>
      <c r="K21" s="22"/>
      <c r="L21" s="23"/>
      <c r="M21" s="23"/>
      <c r="N21" s="22"/>
      <c r="O21" s="23"/>
      <c r="P21" s="23"/>
      <c r="Q21" s="22"/>
      <c r="R21" s="23"/>
      <c r="S21" s="23"/>
      <c r="T21" s="22"/>
      <c r="U21" s="23"/>
      <c r="V21" s="23"/>
      <c r="W21" s="22"/>
      <c r="X21" s="23"/>
      <c r="Y21" s="23"/>
      <c r="Z21" s="22"/>
      <c r="AA21" s="23"/>
      <c r="AB21" s="23"/>
      <c r="AC21" s="22"/>
      <c r="AD21" s="23"/>
      <c r="AE21" s="23"/>
      <c r="AF21" s="22"/>
      <c r="AG21" s="23"/>
      <c r="AH21" s="23"/>
      <c r="AI21" s="22"/>
      <c r="AJ21" s="23"/>
      <c r="AK21" s="23"/>
      <c r="AL21" s="22"/>
      <c r="AM21" s="23"/>
      <c r="AN21" s="23"/>
      <c r="AO21" s="22"/>
      <c r="AP21" s="23"/>
      <c r="AQ21" s="23"/>
      <c r="AR21" s="22"/>
      <c r="AS21" s="23"/>
      <c r="AT21" s="23"/>
      <c r="AU21" s="22"/>
      <c r="AV21" s="23"/>
      <c r="AW21" s="23"/>
      <c r="AX21" s="22"/>
      <c r="AY21" s="23"/>
    </row>
    <row r="22" spans="1:51" ht="16.5" thickBot="1" x14ac:dyDescent="0.3">
      <c r="A22" s="577" t="s">
        <v>15</v>
      </c>
      <c r="B22" s="17" t="s">
        <v>10</v>
      </c>
      <c r="C22" s="146">
        <f>C$4</f>
        <v>44197</v>
      </c>
      <c r="D22" s="146">
        <f t="shared" ref="D22:AY22" si="2">D$4</f>
        <v>44228</v>
      </c>
      <c r="E22" s="146">
        <f t="shared" si="2"/>
        <v>44256</v>
      </c>
      <c r="F22" s="146">
        <f t="shared" si="2"/>
        <v>44287</v>
      </c>
      <c r="G22" s="146">
        <f t="shared" si="2"/>
        <v>44317</v>
      </c>
      <c r="H22" s="146">
        <f t="shared" si="2"/>
        <v>44348</v>
      </c>
      <c r="I22" s="146">
        <f t="shared" si="2"/>
        <v>44378</v>
      </c>
      <c r="J22" s="146">
        <f t="shared" si="2"/>
        <v>44409</v>
      </c>
      <c r="K22" s="146">
        <f t="shared" si="2"/>
        <v>44440</v>
      </c>
      <c r="L22" s="146">
        <f t="shared" si="2"/>
        <v>44470</v>
      </c>
      <c r="M22" s="146">
        <f t="shared" si="2"/>
        <v>44501</v>
      </c>
      <c r="N22" s="146">
        <f t="shared" si="2"/>
        <v>44531</v>
      </c>
      <c r="O22" s="146">
        <f t="shared" si="2"/>
        <v>44562</v>
      </c>
      <c r="P22" s="146">
        <f t="shared" si="2"/>
        <v>44593</v>
      </c>
      <c r="Q22" s="146">
        <f t="shared" si="2"/>
        <v>44621</v>
      </c>
      <c r="R22" s="146">
        <f t="shared" si="2"/>
        <v>44652</v>
      </c>
      <c r="S22" s="146">
        <f t="shared" si="2"/>
        <v>44682</v>
      </c>
      <c r="T22" s="146">
        <f t="shared" si="2"/>
        <v>44713</v>
      </c>
      <c r="U22" s="146">
        <f t="shared" si="2"/>
        <v>44743</v>
      </c>
      <c r="V22" s="146">
        <f t="shared" si="2"/>
        <v>44774</v>
      </c>
      <c r="W22" s="146">
        <f t="shared" si="2"/>
        <v>44805</v>
      </c>
      <c r="X22" s="146">
        <f t="shared" si="2"/>
        <v>44835</v>
      </c>
      <c r="Y22" s="146">
        <f t="shared" si="2"/>
        <v>44866</v>
      </c>
      <c r="Z22" s="146">
        <f t="shared" si="2"/>
        <v>44896</v>
      </c>
      <c r="AA22" s="146">
        <f t="shared" si="2"/>
        <v>44927</v>
      </c>
      <c r="AB22" s="146">
        <f t="shared" si="2"/>
        <v>44958</v>
      </c>
      <c r="AC22" s="146">
        <f t="shared" si="2"/>
        <v>44986</v>
      </c>
      <c r="AD22" s="146">
        <f t="shared" si="2"/>
        <v>45017</v>
      </c>
      <c r="AE22" s="146">
        <f t="shared" si="2"/>
        <v>45047</v>
      </c>
      <c r="AF22" s="146">
        <f t="shared" si="2"/>
        <v>45078</v>
      </c>
      <c r="AG22" s="146">
        <f t="shared" si="2"/>
        <v>45108</v>
      </c>
      <c r="AH22" s="146">
        <f t="shared" si="2"/>
        <v>45139</v>
      </c>
      <c r="AI22" s="146">
        <f t="shared" si="2"/>
        <v>45170</v>
      </c>
      <c r="AJ22" s="146">
        <f t="shared" si="2"/>
        <v>45200</v>
      </c>
      <c r="AK22" s="146">
        <f t="shared" si="2"/>
        <v>45231</v>
      </c>
      <c r="AL22" s="146">
        <f t="shared" si="2"/>
        <v>45261</v>
      </c>
      <c r="AM22" s="146">
        <f t="shared" si="2"/>
        <v>45292</v>
      </c>
      <c r="AN22" s="146">
        <f t="shared" si="2"/>
        <v>45323</v>
      </c>
      <c r="AO22" s="146">
        <f t="shared" si="2"/>
        <v>45352</v>
      </c>
      <c r="AP22" s="146">
        <f t="shared" si="2"/>
        <v>45383</v>
      </c>
      <c r="AQ22" s="146">
        <f t="shared" si="2"/>
        <v>45413</v>
      </c>
      <c r="AR22" s="146">
        <f t="shared" si="2"/>
        <v>45444</v>
      </c>
      <c r="AS22" s="146">
        <f t="shared" si="2"/>
        <v>45474</v>
      </c>
      <c r="AT22" s="146">
        <f t="shared" si="2"/>
        <v>45505</v>
      </c>
      <c r="AU22" s="146">
        <f t="shared" si="2"/>
        <v>45536</v>
      </c>
      <c r="AV22" s="146">
        <f t="shared" si="2"/>
        <v>45566</v>
      </c>
      <c r="AW22" s="146">
        <f t="shared" si="2"/>
        <v>45597</v>
      </c>
      <c r="AX22" s="146">
        <f t="shared" si="2"/>
        <v>45627</v>
      </c>
      <c r="AY22" s="146">
        <f t="shared" si="2"/>
        <v>45658</v>
      </c>
    </row>
    <row r="23" spans="1:51" ht="15" customHeight="1" x14ac:dyDescent="0.25">
      <c r="A23" s="578"/>
      <c r="B23" s="11" t="str">
        <f t="shared" ref="B23:C37" si="3">B5</f>
        <v>Air Comp</v>
      </c>
      <c r="C23" s="3">
        <f>C5</f>
        <v>0</v>
      </c>
      <c r="D23" s="3">
        <f>IF(SUM($C$19:$N$19)=0,0,C23+D5)</f>
        <v>137064.76625169013</v>
      </c>
      <c r="E23" s="3">
        <f t="shared" ref="E23:AY23" si="4">IF(SUM($C$19:$N$19)=0,0,D23+E5)</f>
        <v>384284.59313125175</v>
      </c>
      <c r="F23" s="348">
        <f t="shared" si="4"/>
        <v>1933344.3639454478</v>
      </c>
      <c r="G23" s="3">
        <f t="shared" si="4"/>
        <v>1933344.3639454478</v>
      </c>
      <c r="H23" s="3">
        <f t="shared" si="4"/>
        <v>1959635.1422703336</v>
      </c>
      <c r="I23" s="3">
        <f t="shared" si="4"/>
        <v>1959635.1422703336</v>
      </c>
      <c r="J23" s="3">
        <f t="shared" si="4"/>
        <v>2124808.0279563335</v>
      </c>
      <c r="K23" s="3">
        <f t="shared" si="4"/>
        <v>2124808.0279563335</v>
      </c>
      <c r="L23" s="3">
        <f t="shared" si="4"/>
        <v>2237346.8104988867</v>
      </c>
      <c r="M23" s="3">
        <f t="shared" si="4"/>
        <v>2237346.8104988867</v>
      </c>
      <c r="N23" s="3">
        <f t="shared" si="4"/>
        <v>2593813.2989107887</v>
      </c>
      <c r="O23" s="3">
        <f t="shared" si="4"/>
        <v>2593813.2989107887</v>
      </c>
      <c r="P23" s="3">
        <f t="shared" si="4"/>
        <v>2593813.2989107887</v>
      </c>
      <c r="Q23" s="3">
        <f t="shared" si="4"/>
        <v>2593813.2989107887</v>
      </c>
      <c r="R23" s="3">
        <f t="shared" si="4"/>
        <v>2593813.2989107887</v>
      </c>
      <c r="S23" s="3">
        <f t="shared" si="4"/>
        <v>2593813.2989107887</v>
      </c>
      <c r="T23" s="3">
        <f t="shared" si="4"/>
        <v>2593813.2989107887</v>
      </c>
      <c r="U23" s="3">
        <f t="shared" si="4"/>
        <v>2593813.2989107887</v>
      </c>
      <c r="V23" s="3">
        <f t="shared" si="4"/>
        <v>2593813.2989107887</v>
      </c>
      <c r="W23" s="3">
        <f t="shared" si="4"/>
        <v>2593813.2989107887</v>
      </c>
      <c r="X23" s="3">
        <f t="shared" si="4"/>
        <v>2593813.2989107887</v>
      </c>
      <c r="Y23" s="3">
        <f t="shared" si="4"/>
        <v>2593813.2989107887</v>
      </c>
      <c r="Z23" s="462">
        <f t="shared" si="4"/>
        <v>2593813.2989107887</v>
      </c>
      <c r="AA23" s="3">
        <f t="shared" si="4"/>
        <v>2593813.2989107887</v>
      </c>
      <c r="AB23" s="3">
        <f t="shared" si="4"/>
        <v>2593813.2989107887</v>
      </c>
      <c r="AC23" s="3">
        <f t="shared" si="4"/>
        <v>2593813.2989107887</v>
      </c>
      <c r="AD23" s="3">
        <f t="shared" si="4"/>
        <v>2593813.2989107887</v>
      </c>
      <c r="AE23" s="3">
        <f t="shared" si="4"/>
        <v>2593813.2989107887</v>
      </c>
      <c r="AF23" s="3">
        <f t="shared" si="4"/>
        <v>2593813.2989107887</v>
      </c>
      <c r="AG23" s="3">
        <f t="shared" si="4"/>
        <v>2593813.2989107887</v>
      </c>
      <c r="AH23" s="3">
        <f t="shared" si="4"/>
        <v>2593813.2989107887</v>
      </c>
      <c r="AI23" s="3">
        <f t="shared" si="4"/>
        <v>2593813.2989107887</v>
      </c>
      <c r="AJ23" s="3">
        <f t="shared" si="4"/>
        <v>2593813.2989107887</v>
      </c>
      <c r="AK23" s="3">
        <f t="shared" si="4"/>
        <v>2593813.2989107887</v>
      </c>
      <c r="AL23" s="3">
        <f t="shared" si="4"/>
        <v>2593813.2989107887</v>
      </c>
      <c r="AM23" s="3">
        <f t="shared" si="4"/>
        <v>2593813.2989107887</v>
      </c>
      <c r="AN23" s="3">
        <f t="shared" si="4"/>
        <v>2593813.2989107887</v>
      </c>
      <c r="AO23" s="3">
        <f t="shared" si="4"/>
        <v>2593813.2989107887</v>
      </c>
      <c r="AP23" s="3">
        <f t="shared" si="4"/>
        <v>2593813.2989107887</v>
      </c>
      <c r="AQ23" s="3">
        <f t="shared" si="4"/>
        <v>2593813.2989107887</v>
      </c>
      <c r="AR23" s="3">
        <f t="shared" si="4"/>
        <v>2593813.2989107887</v>
      </c>
      <c r="AS23" s="3">
        <f t="shared" si="4"/>
        <v>2593813.2989107887</v>
      </c>
      <c r="AT23" s="3">
        <f t="shared" si="4"/>
        <v>2593813.2989107887</v>
      </c>
      <c r="AU23" s="3">
        <f t="shared" si="4"/>
        <v>2593813.2989107887</v>
      </c>
      <c r="AV23" s="3">
        <f t="shared" si="4"/>
        <v>2593813.2989107887</v>
      </c>
      <c r="AW23" s="3">
        <f t="shared" si="4"/>
        <v>2593813.2989107887</v>
      </c>
      <c r="AX23" s="3">
        <f t="shared" si="4"/>
        <v>2593813.2989107887</v>
      </c>
      <c r="AY23" s="3">
        <f t="shared" si="4"/>
        <v>2593813.2989107887</v>
      </c>
    </row>
    <row r="24" spans="1:51" x14ac:dyDescent="0.25">
      <c r="A24" s="578"/>
      <c r="B24" s="12" t="str">
        <f t="shared" si="3"/>
        <v>Building Shell</v>
      </c>
      <c r="C24" s="3">
        <f t="shared" si="3"/>
        <v>0</v>
      </c>
      <c r="D24" s="3">
        <f t="shared" ref="D24:AY24" si="5">IF(SUM($C$19:$N$19)=0,0,C24+D6)</f>
        <v>0</v>
      </c>
      <c r="E24" s="3">
        <f t="shared" si="5"/>
        <v>0</v>
      </c>
      <c r="F24" s="348">
        <f t="shared" si="5"/>
        <v>0</v>
      </c>
      <c r="G24" s="3">
        <f t="shared" si="5"/>
        <v>123110.44623029206</v>
      </c>
      <c r="H24" s="3">
        <f t="shared" si="5"/>
        <v>123110.44623029206</v>
      </c>
      <c r="I24" s="3">
        <f t="shared" si="5"/>
        <v>123110.44623029206</v>
      </c>
      <c r="J24" s="3">
        <f t="shared" si="5"/>
        <v>123110.44623029206</v>
      </c>
      <c r="K24" s="3">
        <f t="shared" si="5"/>
        <v>123110.44623029206</v>
      </c>
      <c r="L24" s="3">
        <f t="shared" si="5"/>
        <v>123110.44623029206</v>
      </c>
      <c r="M24" s="3">
        <f t="shared" si="5"/>
        <v>123110.44623029206</v>
      </c>
      <c r="N24" s="3">
        <f t="shared" si="5"/>
        <v>297667.19965184934</v>
      </c>
      <c r="O24" s="3">
        <f t="shared" si="5"/>
        <v>297667.19965184934</v>
      </c>
      <c r="P24" s="3">
        <f t="shared" si="5"/>
        <v>297667.19965184934</v>
      </c>
      <c r="Q24" s="3">
        <f t="shared" si="5"/>
        <v>297667.19965184934</v>
      </c>
      <c r="R24" s="3">
        <f t="shared" si="5"/>
        <v>297667.19965184934</v>
      </c>
      <c r="S24" s="3">
        <f t="shared" si="5"/>
        <v>297667.19965184934</v>
      </c>
      <c r="T24" s="3">
        <f t="shared" si="5"/>
        <v>297667.19965184934</v>
      </c>
      <c r="U24" s="3">
        <f t="shared" si="5"/>
        <v>297667.19965184934</v>
      </c>
      <c r="V24" s="3">
        <f t="shared" si="5"/>
        <v>297667.19965184934</v>
      </c>
      <c r="W24" s="3">
        <f t="shared" si="5"/>
        <v>297667.19965184934</v>
      </c>
      <c r="X24" s="3">
        <f t="shared" si="5"/>
        <v>297667.19965184934</v>
      </c>
      <c r="Y24" s="3">
        <f t="shared" si="5"/>
        <v>297667.19965184934</v>
      </c>
      <c r="Z24" s="462">
        <f t="shared" si="5"/>
        <v>297667.19965184934</v>
      </c>
      <c r="AA24" s="3">
        <f t="shared" si="5"/>
        <v>297667.19965184934</v>
      </c>
      <c r="AB24" s="3">
        <f t="shared" si="5"/>
        <v>297667.19965184934</v>
      </c>
      <c r="AC24" s="3">
        <f t="shared" si="5"/>
        <v>297667.19965184934</v>
      </c>
      <c r="AD24" s="3">
        <f t="shared" si="5"/>
        <v>297667.19965184934</v>
      </c>
      <c r="AE24" s="3">
        <f t="shared" si="5"/>
        <v>297667.19965184934</v>
      </c>
      <c r="AF24" s="3">
        <f t="shared" si="5"/>
        <v>297667.19965184934</v>
      </c>
      <c r="AG24" s="3">
        <f t="shared" si="5"/>
        <v>297667.19965184934</v>
      </c>
      <c r="AH24" s="3">
        <f t="shared" si="5"/>
        <v>297667.19965184934</v>
      </c>
      <c r="AI24" s="3">
        <f t="shared" si="5"/>
        <v>297667.19965184934</v>
      </c>
      <c r="AJ24" s="3">
        <f t="shared" si="5"/>
        <v>297667.19965184934</v>
      </c>
      <c r="AK24" s="3">
        <f t="shared" si="5"/>
        <v>297667.19965184934</v>
      </c>
      <c r="AL24" s="3">
        <f t="shared" si="5"/>
        <v>297667.19965184934</v>
      </c>
      <c r="AM24" s="3">
        <f t="shared" si="5"/>
        <v>297667.19965184934</v>
      </c>
      <c r="AN24" s="3">
        <f t="shared" si="5"/>
        <v>297667.19965184934</v>
      </c>
      <c r="AO24" s="3">
        <f t="shared" si="5"/>
        <v>297667.19965184934</v>
      </c>
      <c r="AP24" s="3">
        <f t="shared" si="5"/>
        <v>297667.19965184934</v>
      </c>
      <c r="AQ24" s="3">
        <f t="shared" si="5"/>
        <v>297667.19965184934</v>
      </c>
      <c r="AR24" s="3">
        <f t="shared" si="5"/>
        <v>297667.19965184934</v>
      </c>
      <c r="AS24" s="3">
        <f t="shared" si="5"/>
        <v>297667.19965184934</v>
      </c>
      <c r="AT24" s="3">
        <f t="shared" si="5"/>
        <v>297667.19965184934</v>
      </c>
      <c r="AU24" s="3">
        <f t="shared" si="5"/>
        <v>297667.19965184934</v>
      </c>
      <c r="AV24" s="3">
        <f t="shared" si="5"/>
        <v>297667.19965184934</v>
      </c>
      <c r="AW24" s="3">
        <f t="shared" si="5"/>
        <v>297667.19965184934</v>
      </c>
      <c r="AX24" s="3">
        <f t="shared" si="5"/>
        <v>297667.19965184934</v>
      </c>
      <c r="AY24" s="3">
        <f t="shared" si="5"/>
        <v>297667.19965184934</v>
      </c>
    </row>
    <row r="25" spans="1:51" x14ac:dyDescent="0.25">
      <c r="A25" s="578"/>
      <c r="B25" s="11" t="str">
        <f t="shared" si="3"/>
        <v>Cooking</v>
      </c>
      <c r="C25" s="3">
        <f t="shared" si="3"/>
        <v>0</v>
      </c>
      <c r="D25" s="3">
        <f t="shared" ref="D25:AY25" si="6">IF(SUM($C$19:$N$19)=0,0,C25+D7)</f>
        <v>0</v>
      </c>
      <c r="E25" s="3">
        <f t="shared" si="6"/>
        <v>0</v>
      </c>
      <c r="F25" s="348">
        <f t="shared" si="6"/>
        <v>0</v>
      </c>
      <c r="G25" s="3">
        <f t="shared" si="6"/>
        <v>0</v>
      </c>
      <c r="H25" s="3">
        <f t="shared" si="6"/>
        <v>6783.1993428386204</v>
      </c>
      <c r="I25" s="3">
        <f t="shared" si="6"/>
        <v>6783.1993428386204</v>
      </c>
      <c r="J25" s="3">
        <f t="shared" si="6"/>
        <v>6783.1993428386204</v>
      </c>
      <c r="K25" s="3">
        <f t="shared" si="6"/>
        <v>6783.1993428386204</v>
      </c>
      <c r="L25" s="3">
        <f t="shared" si="6"/>
        <v>6783.1993428386204</v>
      </c>
      <c r="M25" s="3">
        <f t="shared" si="6"/>
        <v>6783.1993428386204</v>
      </c>
      <c r="N25" s="3">
        <f t="shared" si="6"/>
        <v>6783.1993428386204</v>
      </c>
      <c r="O25" s="3">
        <f t="shared" si="6"/>
        <v>6783.1993428386204</v>
      </c>
      <c r="P25" s="3">
        <f t="shared" si="6"/>
        <v>6783.1993428386204</v>
      </c>
      <c r="Q25" s="3">
        <f t="shared" si="6"/>
        <v>6783.1993428386204</v>
      </c>
      <c r="R25" s="3">
        <f t="shared" si="6"/>
        <v>6783.1993428386204</v>
      </c>
      <c r="S25" s="3">
        <f t="shared" si="6"/>
        <v>6783.1993428386204</v>
      </c>
      <c r="T25" s="3">
        <f t="shared" si="6"/>
        <v>6783.1993428386204</v>
      </c>
      <c r="U25" s="3">
        <f t="shared" si="6"/>
        <v>6783.1993428386204</v>
      </c>
      <c r="V25" s="3">
        <f t="shared" si="6"/>
        <v>6783.1993428386204</v>
      </c>
      <c r="W25" s="3">
        <f t="shared" si="6"/>
        <v>6783.1993428386204</v>
      </c>
      <c r="X25" s="3">
        <f t="shared" si="6"/>
        <v>6783.1993428386204</v>
      </c>
      <c r="Y25" s="3">
        <f t="shared" si="6"/>
        <v>6783.1993428386204</v>
      </c>
      <c r="Z25" s="462">
        <f t="shared" si="6"/>
        <v>6783.1993428386204</v>
      </c>
      <c r="AA25" s="3">
        <f t="shared" si="6"/>
        <v>6783.1993428386204</v>
      </c>
      <c r="AB25" s="3">
        <f t="shared" si="6"/>
        <v>6783.1993428386204</v>
      </c>
      <c r="AC25" s="3">
        <f t="shared" si="6"/>
        <v>6783.1993428386204</v>
      </c>
      <c r="AD25" s="3">
        <f t="shared" si="6"/>
        <v>6783.1993428386204</v>
      </c>
      <c r="AE25" s="3">
        <f t="shared" si="6"/>
        <v>6783.1993428386204</v>
      </c>
      <c r="AF25" s="3">
        <f t="shared" si="6"/>
        <v>6783.1993428386204</v>
      </c>
      <c r="AG25" s="3">
        <f t="shared" si="6"/>
        <v>6783.1993428386204</v>
      </c>
      <c r="AH25" s="3">
        <f t="shared" si="6"/>
        <v>6783.1993428386204</v>
      </c>
      <c r="AI25" s="3">
        <f t="shared" si="6"/>
        <v>6783.1993428386204</v>
      </c>
      <c r="AJ25" s="3">
        <f t="shared" si="6"/>
        <v>6783.1993428386204</v>
      </c>
      <c r="AK25" s="3">
        <f t="shared" si="6"/>
        <v>6783.1993428386204</v>
      </c>
      <c r="AL25" s="3">
        <f t="shared" si="6"/>
        <v>6783.1993428386204</v>
      </c>
      <c r="AM25" s="3">
        <f t="shared" si="6"/>
        <v>6783.1993428386204</v>
      </c>
      <c r="AN25" s="3">
        <f t="shared" si="6"/>
        <v>6783.1993428386204</v>
      </c>
      <c r="AO25" s="3">
        <f t="shared" si="6"/>
        <v>6783.1993428386204</v>
      </c>
      <c r="AP25" s="3">
        <f t="shared" si="6"/>
        <v>6783.1993428386204</v>
      </c>
      <c r="AQ25" s="3">
        <f t="shared" si="6"/>
        <v>6783.1993428386204</v>
      </c>
      <c r="AR25" s="3">
        <f t="shared" si="6"/>
        <v>6783.1993428386204</v>
      </c>
      <c r="AS25" s="3">
        <f t="shared" si="6"/>
        <v>6783.1993428386204</v>
      </c>
      <c r="AT25" s="3">
        <f t="shared" si="6"/>
        <v>6783.1993428386204</v>
      </c>
      <c r="AU25" s="3">
        <f t="shared" si="6"/>
        <v>6783.1993428386204</v>
      </c>
      <c r="AV25" s="3">
        <f t="shared" si="6"/>
        <v>6783.1993428386204</v>
      </c>
      <c r="AW25" s="3">
        <f t="shared" si="6"/>
        <v>6783.1993428386204</v>
      </c>
      <c r="AX25" s="3">
        <f t="shared" si="6"/>
        <v>6783.1993428386204</v>
      </c>
      <c r="AY25" s="3">
        <f t="shared" si="6"/>
        <v>6783.1993428386204</v>
      </c>
    </row>
    <row r="26" spans="1:51" x14ac:dyDescent="0.25">
      <c r="A26" s="578"/>
      <c r="B26" s="11" t="str">
        <f t="shared" si="3"/>
        <v>Cooling</v>
      </c>
      <c r="C26" s="3">
        <f t="shared" si="3"/>
        <v>0</v>
      </c>
      <c r="D26" s="3">
        <f t="shared" ref="D26:AY26" si="7">IF(SUM($C$19:$N$19)=0,0,C26+D8)</f>
        <v>92151.104476090579</v>
      </c>
      <c r="E26" s="3">
        <f t="shared" si="7"/>
        <v>478861.69314109953</v>
      </c>
      <c r="F26" s="348">
        <f t="shared" si="7"/>
        <v>1121000.4936785977</v>
      </c>
      <c r="G26" s="3">
        <f t="shared" si="7"/>
        <v>1540230.6676433531</v>
      </c>
      <c r="H26" s="3">
        <f t="shared" si="7"/>
        <v>2244412.1312353685</v>
      </c>
      <c r="I26" s="3">
        <f t="shared" si="7"/>
        <v>3716096.2324247891</v>
      </c>
      <c r="J26" s="3">
        <f t="shared" si="7"/>
        <v>3949119.5297211055</v>
      </c>
      <c r="K26" s="3">
        <f t="shared" si="7"/>
        <v>4335518.211292604</v>
      </c>
      <c r="L26" s="3">
        <f t="shared" si="7"/>
        <v>4641565.6246999102</v>
      </c>
      <c r="M26" s="3">
        <f t="shared" si="7"/>
        <v>5687919.2261962853</v>
      </c>
      <c r="N26" s="3">
        <f t="shared" si="7"/>
        <v>9288713.089480523</v>
      </c>
      <c r="O26" s="3">
        <f t="shared" si="7"/>
        <v>9288713.089480523</v>
      </c>
      <c r="P26" s="3">
        <f t="shared" si="7"/>
        <v>9288713.089480523</v>
      </c>
      <c r="Q26" s="3">
        <f t="shared" si="7"/>
        <v>9288713.089480523</v>
      </c>
      <c r="R26" s="3">
        <f t="shared" si="7"/>
        <v>9288713.089480523</v>
      </c>
      <c r="S26" s="3">
        <f t="shared" si="7"/>
        <v>9288713.089480523</v>
      </c>
      <c r="T26" s="3">
        <f t="shared" si="7"/>
        <v>9288713.089480523</v>
      </c>
      <c r="U26" s="3">
        <f t="shared" si="7"/>
        <v>9288713.089480523</v>
      </c>
      <c r="V26" s="3">
        <f t="shared" si="7"/>
        <v>9288713.089480523</v>
      </c>
      <c r="W26" s="3">
        <f t="shared" si="7"/>
        <v>9288713.089480523</v>
      </c>
      <c r="X26" s="3">
        <f t="shared" si="7"/>
        <v>9288713.089480523</v>
      </c>
      <c r="Y26" s="3">
        <f t="shared" si="7"/>
        <v>9288713.089480523</v>
      </c>
      <c r="Z26" s="462">
        <f t="shared" si="7"/>
        <v>9288713.089480523</v>
      </c>
      <c r="AA26" s="3">
        <f t="shared" si="7"/>
        <v>9288713.089480523</v>
      </c>
      <c r="AB26" s="3">
        <f t="shared" si="7"/>
        <v>9288713.089480523</v>
      </c>
      <c r="AC26" s="3">
        <f t="shared" si="7"/>
        <v>9288713.089480523</v>
      </c>
      <c r="AD26" s="3">
        <f t="shared" si="7"/>
        <v>9288713.089480523</v>
      </c>
      <c r="AE26" s="3">
        <f t="shared" si="7"/>
        <v>9288713.089480523</v>
      </c>
      <c r="AF26" s="3">
        <f t="shared" si="7"/>
        <v>9288713.089480523</v>
      </c>
      <c r="AG26" s="3">
        <f t="shared" si="7"/>
        <v>9288713.089480523</v>
      </c>
      <c r="AH26" s="3">
        <f t="shared" si="7"/>
        <v>9288713.089480523</v>
      </c>
      <c r="AI26" s="3">
        <f t="shared" si="7"/>
        <v>9288713.089480523</v>
      </c>
      <c r="AJ26" s="3">
        <f t="shared" si="7"/>
        <v>9288713.089480523</v>
      </c>
      <c r="AK26" s="3">
        <f t="shared" si="7"/>
        <v>9288713.089480523</v>
      </c>
      <c r="AL26" s="3">
        <f t="shared" si="7"/>
        <v>9288713.089480523</v>
      </c>
      <c r="AM26" s="3">
        <f t="shared" si="7"/>
        <v>9288713.089480523</v>
      </c>
      <c r="AN26" s="3">
        <f t="shared" si="7"/>
        <v>9288713.089480523</v>
      </c>
      <c r="AO26" s="3">
        <f t="shared" si="7"/>
        <v>9288713.089480523</v>
      </c>
      <c r="AP26" s="3">
        <f t="shared" si="7"/>
        <v>9288713.089480523</v>
      </c>
      <c r="AQ26" s="3">
        <f t="shared" si="7"/>
        <v>9288713.089480523</v>
      </c>
      <c r="AR26" s="3">
        <f t="shared" si="7"/>
        <v>9288713.089480523</v>
      </c>
      <c r="AS26" s="3">
        <f t="shared" si="7"/>
        <v>9288713.089480523</v>
      </c>
      <c r="AT26" s="3">
        <f t="shared" si="7"/>
        <v>9288713.089480523</v>
      </c>
      <c r="AU26" s="3">
        <f t="shared" si="7"/>
        <v>9288713.089480523</v>
      </c>
      <c r="AV26" s="3">
        <f t="shared" si="7"/>
        <v>9288713.089480523</v>
      </c>
      <c r="AW26" s="3">
        <f t="shared" si="7"/>
        <v>9288713.089480523</v>
      </c>
      <c r="AX26" s="3">
        <f t="shared" si="7"/>
        <v>9288713.089480523</v>
      </c>
      <c r="AY26" s="3">
        <f t="shared" si="7"/>
        <v>9288713.089480523</v>
      </c>
    </row>
    <row r="27" spans="1:51" x14ac:dyDescent="0.25">
      <c r="A27" s="578"/>
      <c r="B27" s="12" t="str">
        <f t="shared" si="3"/>
        <v>Ext Lighting</v>
      </c>
      <c r="C27" s="3">
        <f t="shared" si="3"/>
        <v>0</v>
      </c>
      <c r="D27" s="3">
        <f t="shared" ref="D27:AY27" si="8">IF(SUM($C$19:$N$19)=0,0,C27+D9)</f>
        <v>9582.967643549815</v>
      </c>
      <c r="E27" s="3">
        <f t="shared" si="8"/>
        <v>9582.967643549815</v>
      </c>
      <c r="F27" s="348">
        <f t="shared" si="8"/>
        <v>9582.967643549815</v>
      </c>
      <c r="G27" s="3">
        <f t="shared" si="8"/>
        <v>9582.967643549815</v>
      </c>
      <c r="H27" s="3">
        <f t="shared" si="8"/>
        <v>9582.967643549815</v>
      </c>
      <c r="I27" s="3">
        <f t="shared" si="8"/>
        <v>9582.967643549815</v>
      </c>
      <c r="J27" s="3">
        <f t="shared" si="8"/>
        <v>9582.967643549815</v>
      </c>
      <c r="K27" s="3">
        <f t="shared" si="8"/>
        <v>9582.967643549815</v>
      </c>
      <c r="L27" s="3">
        <f t="shared" si="8"/>
        <v>9582.967643549815</v>
      </c>
      <c r="M27" s="3">
        <f t="shared" si="8"/>
        <v>9582.967643549815</v>
      </c>
      <c r="N27" s="3">
        <f t="shared" si="8"/>
        <v>9582.967643549815</v>
      </c>
      <c r="O27" s="3">
        <f t="shared" si="8"/>
        <v>9582.967643549815</v>
      </c>
      <c r="P27" s="3">
        <f t="shared" si="8"/>
        <v>9582.967643549815</v>
      </c>
      <c r="Q27" s="3">
        <f t="shared" si="8"/>
        <v>9582.967643549815</v>
      </c>
      <c r="R27" s="3">
        <f t="shared" si="8"/>
        <v>9582.967643549815</v>
      </c>
      <c r="S27" s="3">
        <f t="shared" si="8"/>
        <v>9582.967643549815</v>
      </c>
      <c r="T27" s="3">
        <f t="shared" si="8"/>
        <v>9582.967643549815</v>
      </c>
      <c r="U27" s="3">
        <f t="shared" si="8"/>
        <v>9582.967643549815</v>
      </c>
      <c r="V27" s="3">
        <f t="shared" si="8"/>
        <v>9582.967643549815</v>
      </c>
      <c r="W27" s="3">
        <f t="shared" si="8"/>
        <v>9582.967643549815</v>
      </c>
      <c r="X27" s="3">
        <f t="shared" si="8"/>
        <v>9582.967643549815</v>
      </c>
      <c r="Y27" s="3">
        <f t="shared" si="8"/>
        <v>9582.967643549815</v>
      </c>
      <c r="Z27" s="462">
        <f t="shared" si="8"/>
        <v>9582.967643549815</v>
      </c>
      <c r="AA27" s="3">
        <f t="shared" si="8"/>
        <v>9582.967643549815</v>
      </c>
      <c r="AB27" s="3">
        <f t="shared" si="8"/>
        <v>9582.967643549815</v>
      </c>
      <c r="AC27" s="3">
        <f t="shared" si="8"/>
        <v>9582.967643549815</v>
      </c>
      <c r="AD27" s="3">
        <f t="shared" si="8"/>
        <v>9582.967643549815</v>
      </c>
      <c r="AE27" s="3">
        <f t="shared" si="8"/>
        <v>9582.967643549815</v>
      </c>
      <c r="AF27" s="3">
        <f t="shared" si="8"/>
        <v>9582.967643549815</v>
      </c>
      <c r="AG27" s="3">
        <f t="shared" si="8"/>
        <v>9582.967643549815</v>
      </c>
      <c r="AH27" s="3">
        <f t="shared" si="8"/>
        <v>9582.967643549815</v>
      </c>
      <c r="AI27" s="3">
        <f t="shared" si="8"/>
        <v>9582.967643549815</v>
      </c>
      <c r="AJ27" s="3">
        <f t="shared" si="8"/>
        <v>9582.967643549815</v>
      </c>
      <c r="AK27" s="3">
        <f t="shared" si="8"/>
        <v>9582.967643549815</v>
      </c>
      <c r="AL27" s="3">
        <f t="shared" si="8"/>
        <v>9582.967643549815</v>
      </c>
      <c r="AM27" s="3">
        <f t="shared" si="8"/>
        <v>9582.967643549815</v>
      </c>
      <c r="AN27" s="3">
        <f t="shared" si="8"/>
        <v>9582.967643549815</v>
      </c>
      <c r="AO27" s="3">
        <f t="shared" si="8"/>
        <v>9582.967643549815</v>
      </c>
      <c r="AP27" s="3">
        <f t="shared" si="8"/>
        <v>9582.967643549815</v>
      </c>
      <c r="AQ27" s="3">
        <f t="shared" si="8"/>
        <v>9582.967643549815</v>
      </c>
      <c r="AR27" s="3">
        <f t="shared" si="8"/>
        <v>9582.967643549815</v>
      </c>
      <c r="AS27" s="3">
        <f t="shared" si="8"/>
        <v>9582.967643549815</v>
      </c>
      <c r="AT27" s="3">
        <f t="shared" si="8"/>
        <v>9582.967643549815</v>
      </c>
      <c r="AU27" s="3">
        <f t="shared" si="8"/>
        <v>9582.967643549815</v>
      </c>
      <c r="AV27" s="3">
        <f t="shared" si="8"/>
        <v>9582.967643549815</v>
      </c>
      <c r="AW27" s="3">
        <f t="shared" si="8"/>
        <v>9582.967643549815</v>
      </c>
      <c r="AX27" s="3">
        <f t="shared" si="8"/>
        <v>9582.967643549815</v>
      </c>
      <c r="AY27" s="3">
        <f t="shared" si="8"/>
        <v>9582.967643549815</v>
      </c>
    </row>
    <row r="28" spans="1:51" x14ac:dyDescent="0.25">
      <c r="A28" s="578"/>
      <c r="B28" s="11" t="str">
        <f t="shared" si="3"/>
        <v>Heating</v>
      </c>
      <c r="C28" s="3">
        <f t="shared" si="3"/>
        <v>0</v>
      </c>
      <c r="D28" s="3">
        <f t="shared" ref="D28:AY28" si="9">IF(SUM($C$19:$N$19)=0,0,C28+D10)</f>
        <v>0</v>
      </c>
      <c r="E28" s="3">
        <f t="shared" si="9"/>
        <v>0</v>
      </c>
      <c r="F28" s="348">
        <f t="shared" si="9"/>
        <v>0</v>
      </c>
      <c r="G28" s="3">
        <f t="shared" si="9"/>
        <v>0</v>
      </c>
      <c r="H28" s="3">
        <f t="shared" si="9"/>
        <v>0</v>
      </c>
      <c r="I28" s="3">
        <f t="shared" si="9"/>
        <v>0</v>
      </c>
      <c r="J28" s="3">
        <f t="shared" si="9"/>
        <v>0</v>
      </c>
      <c r="K28" s="3">
        <f t="shared" si="9"/>
        <v>0</v>
      </c>
      <c r="L28" s="3">
        <f t="shared" si="9"/>
        <v>0</v>
      </c>
      <c r="M28" s="3">
        <f t="shared" si="9"/>
        <v>0</v>
      </c>
      <c r="N28" s="3">
        <f t="shared" si="9"/>
        <v>0</v>
      </c>
      <c r="O28" s="3">
        <f t="shared" si="9"/>
        <v>0</v>
      </c>
      <c r="P28" s="3">
        <f t="shared" si="9"/>
        <v>0</v>
      </c>
      <c r="Q28" s="3">
        <f t="shared" si="9"/>
        <v>0</v>
      </c>
      <c r="R28" s="3">
        <f t="shared" si="9"/>
        <v>0</v>
      </c>
      <c r="S28" s="3">
        <f t="shared" si="9"/>
        <v>0</v>
      </c>
      <c r="T28" s="3">
        <f t="shared" si="9"/>
        <v>0</v>
      </c>
      <c r="U28" s="3">
        <f t="shared" si="9"/>
        <v>0</v>
      </c>
      <c r="V28" s="3">
        <f t="shared" si="9"/>
        <v>0</v>
      </c>
      <c r="W28" s="3">
        <f t="shared" si="9"/>
        <v>0</v>
      </c>
      <c r="X28" s="3">
        <f t="shared" si="9"/>
        <v>0</v>
      </c>
      <c r="Y28" s="3">
        <f t="shared" si="9"/>
        <v>0</v>
      </c>
      <c r="Z28" s="462">
        <f t="shared" si="9"/>
        <v>0</v>
      </c>
      <c r="AA28" s="3">
        <f t="shared" si="9"/>
        <v>0</v>
      </c>
      <c r="AB28" s="3">
        <f t="shared" si="9"/>
        <v>0</v>
      </c>
      <c r="AC28" s="3">
        <f t="shared" si="9"/>
        <v>0</v>
      </c>
      <c r="AD28" s="3">
        <f t="shared" si="9"/>
        <v>0</v>
      </c>
      <c r="AE28" s="3">
        <f t="shared" si="9"/>
        <v>0</v>
      </c>
      <c r="AF28" s="3">
        <f t="shared" si="9"/>
        <v>0</v>
      </c>
      <c r="AG28" s="3">
        <f t="shared" si="9"/>
        <v>0</v>
      </c>
      <c r="AH28" s="3">
        <f t="shared" si="9"/>
        <v>0</v>
      </c>
      <c r="AI28" s="3">
        <f t="shared" si="9"/>
        <v>0</v>
      </c>
      <c r="AJ28" s="3">
        <f t="shared" si="9"/>
        <v>0</v>
      </c>
      <c r="AK28" s="3">
        <f t="shared" si="9"/>
        <v>0</v>
      </c>
      <c r="AL28" s="3">
        <f t="shared" si="9"/>
        <v>0</v>
      </c>
      <c r="AM28" s="3">
        <f t="shared" si="9"/>
        <v>0</v>
      </c>
      <c r="AN28" s="3">
        <f t="shared" si="9"/>
        <v>0</v>
      </c>
      <c r="AO28" s="3">
        <f t="shared" si="9"/>
        <v>0</v>
      </c>
      <c r="AP28" s="3">
        <f t="shared" si="9"/>
        <v>0</v>
      </c>
      <c r="AQ28" s="3">
        <f t="shared" si="9"/>
        <v>0</v>
      </c>
      <c r="AR28" s="3">
        <f t="shared" si="9"/>
        <v>0</v>
      </c>
      <c r="AS28" s="3">
        <f t="shared" si="9"/>
        <v>0</v>
      </c>
      <c r="AT28" s="3">
        <f t="shared" si="9"/>
        <v>0</v>
      </c>
      <c r="AU28" s="3">
        <f t="shared" si="9"/>
        <v>0</v>
      </c>
      <c r="AV28" s="3">
        <f t="shared" si="9"/>
        <v>0</v>
      </c>
      <c r="AW28" s="3">
        <f t="shared" si="9"/>
        <v>0</v>
      </c>
      <c r="AX28" s="3">
        <f t="shared" si="9"/>
        <v>0</v>
      </c>
      <c r="AY28" s="3">
        <f t="shared" si="9"/>
        <v>0</v>
      </c>
    </row>
    <row r="29" spans="1:51" x14ac:dyDescent="0.25">
      <c r="A29" s="578"/>
      <c r="B29" s="11" t="str">
        <f t="shared" si="3"/>
        <v>HVAC</v>
      </c>
      <c r="C29" s="3">
        <f t="shared" si="3"/>
        <v>0</v>
      </c>
      <c r="D29" s="3">
        <f t="shared" ref="D29:AY29" si="10">IF(SUM($C$19:$N$19)=0,0,C29+D11)</f>
        <v>46163.379718492193</v>
      </c>
      <c r="E29" s="3">
        <f t="shared" si="10"/>
        <v>3283254.1666610725</v>
      </c>
      <c r="F29" s="348">
        <f t="shared" si="10"/>
        <v>3480570.6701510753</v>
      </c>
      <c r="G29" s="3">
        <f t="shared" si="10"/>
        <v>4241304.6385901086</v>
      </c>
      <c r="H29" s="3">
        <f t="shared" si="10"/>
        <v>4957533.5997907938</v>
      </c>
      <c r="I29" s="3">
        <f t="shared" si="10"/>
        <v>11510579.416770939</v>
      </c>
      <c r="J29" s="3">
        <f t="shared" si="10"/>
        <v>12277700.241797239</v>
      </c>
      <c r="K29" s="3">
        <f t="shared" si="10"/>
        <v>14584518.951000899</v>
      </c>
      <c r="L29" s="3">
        <f t="shared" si="10"/>
        <v>16054106.814780246</v>
      </c>
      <c r="M29" s="3">
        <f t="shared" si="10"/>
        <v>23013013.181184083</v>
      </c>
      <c r="N29" s="3">
        <f t="shared" si="10"/>
        <v>41013265.899604805</v>
      </c>
      <c r="O29" s="3">
        <f t="shared" si="10"/>
        <v>41013265.899604805</v>
      </c>
      <c r="P29" s="3">
        <f t="shared" si="10"/>
        <v>41013265.899604805</v>
      </c>
      <c r="Q29" s="3">
        <f t="shared" si="10"/>
        <v>41013265.899604805</v>
      </c>
      <c r="R29" s="3">
        <f t="shared" si="10"/>
        <v>41013265.899604805</v>
      </c>
      <c r="S29" s="3">
        <f t="shared" si="10"/>
        <v>41013265.899604805</v>
      </c>
      <c r="T29" s="3">
        <f t="shared" si="10"/>
        <v>41013265.899604805</v>
      </c>
      <c r="U29" s="3">
        <f t="shared" si="10"/>
        <v>41013265.899604805</v>
      </c>
      <c r="V29" s="3">
        <f t="shared" si="10"/>
        <v>41013265.899604805</v>
      </c>
      <c r="W29" s="3">
        <f t="shared" si="10"/>
        <v>41013265.899604805</v>
      </c>
      <c r="X29" s="3">
        <f t="shared" si="10"/>
        <v>41013265.899604805</v>
      </c>
      <c r="Y29" s="3">
        <f t="shared" si="10"/>
        <v>41013265.899604805</v>
      </c>
      <c r="Z29" s="462">
        <f t="shared" si="10"/>
        <v>41013265.899604805</v>
      </c>
      <c r="AA29" s="3">
        <f t="shared" si="10"/>
        <v>41013265.899604805</v>
      </c>
      <c r="AB29" s="3">
        <f t="shared" si="10"/>
        <v>41013265.899604805</v>
      </c>
      <c r="AC29" s="3">
        <f t="shared" si="10"/>
        <v>41013265.899604805</v>
      </c>
      <c r="AD29" s="3">
        <f t="shared" si="10"/>
        <v>41013265.899604805</v>
      </c>
      <c r="AE29" s="3">
        <f t="shared" si="10"/>
        <v>41013265.899604805</v>
      </c>
      <c r="AF29" s="3">
        <f t="shared" si="10"/>
        <v>41013265.899604805</v>
      </c>
      <c r="AG29" s="3">
        <f t="shared" si="10"/>
        <v>41013265.899604805</v>
      </c>
      <c r="AH29" s="3">
        <f t="shared" si="10"/>
        <v>41013265.899604805</v>
      </c>
      <c r="AI29" s="3">
        <f t="shared" si="10"/>
        <v>41013265.899604805</v>
      </c>
      <c r="AJ29" s="3">
        <f t="shared" si="10"/>
        <v>41013265.899604805</v>
      </c>
      <c r="AK29" s="3">
        <f t="shared" si="10"/>
        <v>41013265.899604805</v>
      </c>
      <c r="AL29" s="3">
        <f t="shared" si="10"/>
        <v>41013265.899604805</v>
      </c>
      <c r="AM29" s="3">
        <f t="shared" si="10"/>
        <v>41013265.899604805</v>
      </c>
      <c r="AN29" s="3">
        <f t="shared" si="10"/>
        <v>41013265.899604805</v>
      </c>
      <c r="AO29" s="3">
        <f t="shared" si="10"/>
        <v>41013265.899604805</v>
      </c>
      <c r="AP29" s="3">
        <f t="shared" si="10"/>
        <v>41013265.899604805</v>
      </c>
      <c r="AQ29" s="3">
        <f t="shared" si="10"/>
        <v>41013265.899604805</v>
      </c>
      <c r="AR29" s="3">
        <f t="shared" si="10"/>
        <v>41013265.899604805</v>
      </c>
      <c r="AS29" s="3">
        <f t="shared" si="10"/>
        <v>41013265.899604805</v>
      </c>
      <c r="AT29" s="3">
        <f t="shared" si="10"/>
        <v>41013265.899604805</v>
      </c>
      <c r="AU29" s="3">
        <f t="shared" si="10"/>
        <v>41013265.899604805</v>
      </c>
      <c r="AV29" s="3">
        <f t="shared" si="10"/>
        <v>41013265.899604805</v>
      </c>
      <c r="AW29" s="3">
        <f t="shared" si="10"/>
        <v>41013265.899604805</v>
      </c>
      <c r="AX29" s="3">
        <f t="shared" si="10"/>
        <v>41013265.899604805</v>
      </c>
      <c r="AY29" s="3">
        <f t="shared" si="10"/>
        <v>41013265.899604805</v>
      </c>
    </row>
    <row r="30" spans="1:51" x14ac:dyDescent="0.25">
      <c r="A30" s="578"/>
      <c r="B30" s="11" t="str">
        <f t="shared" si="3"/>
        <v>Lighting</v>
      </c>
      <c r="C30" s="3">
        <f t="shared" si="3"/>
        <v>0</v>
      </c>
      <c r="D30" s="3">
        <f t="shared" ref="D30:AY30" si="11">IF(SUM($C$19:$N$19)=0,0,C30+D12)</f>
        <v>2279346.3133510253</v>
      </c>
      <c r="E30" s="3">
        <f t="shared" si="11"/>
        <v>4662662.9409967624</v>
      </c>
      <c r="F30" s="348">
        <f t="shared" si="11"/>
        <v>7358784.9043949675</v>
      </c>
      <c r="G30" s="3">
        <f t="shared" si="11"/>
        <v>9304337.3991121817</v>
      </c>
      <c r="H30" s="3">
        <f t="shared" si="11"/>
        <v>13016786.308183683</v>
      </c>
      <c r="I30" s="3">
        <f t="shared" si="11"/>
        <v>16734994.195125632</v>
      </c>
      <c r="J30" s="3">
        <f t="shared" si="11"/>
        <v>20365577.653664507</v>
      </c>
      <c r="K30" s="3">
        <f t="shared" si="11"/>
        <v>24716308.837693863</v>
      </c>
      <c r="L30" s="3">
        <f t="shared" si="11"/>
        <v>27993464.062668033</v>
      </c>
      <c r="M30" s="3">
        <f t="shared" si="11"/>
        <v>38066058.400253586</v>
      </c>
      <c r="N30" s="3">
        <f t="shared" si="11"/>
        <v>64391984.49523589</v>
      </c>
      <c r="O30" s="3">
        <f t="shared" si="11"/>
        <v>64391984.49523589</v>
      </c>
      <c r="P30" s="3">
        <f t="shared" si="11"/>
        <v>64391984.49523589</v>
      </c>
      <c r="Q30" s="3">
        <f t="shared" si="11"/>
        <v>64391984.49523589</v>
      </c>
      <c r="R30" s="3">
        <f t="shared" si="11"/>
        <v>64391984.49523589</v>
      </c>
      <c r="S30" s="3">
        <f t="shared" si="11"/>
        <v>64391984.49523589</v>
      </c>
      <c r="T30" s="3">
        <f t="shared" si="11"/>
        <v>64391984.49523589</v>
      </c>
      <c r="U30" s="3">
        <f t="shared" si="11"/>
        <v>64391984.49523589</v>
      </c>
      <c r="V30" s="3">
        <f t="shared" si="11"/>
        <v>64391984.49523589</v>
      </c>
      <c r="W30" s="3">
        <f t="shared" si="11"/>
        <v>64391984.49523589</v>
      </c>
      <c r="X30" s="3">
        <f t="shared" si="11"/>
        <v>64391984.49523589</v>
      </c>
      <c r="Y30" s="3">
        <f t="shared" si="11"/>
        <v>64391984.49523589</v>
      </c>
      <c r="Z30" s="462">
        <f t="shared" si="11"/>
        <v>64391984.49523589</v>
      </c>
      <c r="AA30" s="3">
        <f t="shared" si="11"/>
        <v>64391984.49523589</v>
      </c>
      <c r="AB30" s="3">
        <f t="shared" si="11"/>
        <v>64391984.49523589</v>
      </c>
      <c r="AC30" s="3">
        <f t="shared" si="11"/>
        <v>64391984.49523589</v>
      </c>
      <c r="AD30" s="3">
        <f t="shared" si="11"/>
        <v>64391984.49523589</v>
      </c>
      <c r="AE30" s="3">
        <f t="shared" si="11"/>
        <v>64391984.49523589</v>
      </c>
      <c r="AF30" s="3">
        <f t="shared" si="11"/>
        <v>64391984.49523589</v>
      </c>
      <c r="AG30" s="3">
        <f t="shared" si="11"/>
        <v>64391984.49523589</v>
      </c>
      <c r="AH30" s="3">
        <f t="shared" si="11"/>
        <v>64391984.49523589</v>
      </c>
      <c r="AI30" s="3">
        <f t="shared" si="11"/>
        <v>64391984.49523589</v>
      </c>
      <c r="AJ30" s="3">
        <f t="shared" si="11"/>
        <v>64391984.49523589</v>
      </c>
      <c r="AK30" s="3">
        <f t="shared" si="11"/>
        <v>64391984.49523589</v>
      </c>
      <c r="AL30" s="3">
        <f t="shared" si="11"/>
        <v>64391984.49523589</v>
      </c>
      <c r="AM30" s="3">
        <f t="shared" si="11"/>
        <v>64391984.49523589</v>
      </c>
      <c r="AN30" s="3">
        <f t="shared" si="11"/>
        <v>64391984.49523589</v>
      </c>
      <c r="AO30" s="3">
        <f t="shared" si="11"/>
        <v>64391984.49523589</v>
      </c>
      <c r="AP30" s="3">
        <f t="shared" si="11"/>
        <v>64391984.49523589</v>
      </c>
      <c r="AQ30" s="3">
        <f t="shared" si="11"/>
        <v>64391984.49523589</v>
      </c>
      <c r="AR30" s="3">
        <f t="shared" si="11"/>
        <v>64391984.49523589</v>
      </c>
      <c r="AS30" s="3">
        <f t="shared" si="11"/>
        <v>64391984.49523589</v>
      </c>
      <c r="AT30" s="3">
        <f t="shared" si="11"/>
        <v>64391984.49523589</v>
      </c>
      <c r="AU30" s="3">
        <f t="shared" si="11"/>
        <v>64391984.49523589</v>
      </c>
      <c r="AV30" s="3">
        <f t="shared" si="11"/>
        <v>64391984.49523589</v>
      </c>
      <c r="AW30" s="3">
        <f t="shared" si="11"/>
        <v>64391984.49523589</v>
      </c>
      <c r="AX30" s="3">
        <f t="shared" si="11"/>
        <v>64391984.49523589</v>
      </c>
      <c r="AY30" s="3">
        <f t="shared" si="11"/>
        <v>64391984.49523589</v>
      </c>
    </row>
    <row r="31" spans="1:51" x14ac:dyDescent="0.25">
      <c r="A31" s="578"/>
      <c r="B31" s="11" t="str">
        <f t="shared" si="3"/>
        <v>Miscellaneous</v>
      </c>
      <c r="C31" s="3">
        <f t="shared" si="3"/>
        <v>0</v>
      </c>
      <c r="D31" s="3">
        <f t="shared" ref="D31:AY31" si="12">IF(SUM($C$19:$N$19)=0,0,C31+D13)</f>
        <v>0</v>
      </c>
      <c r="E31" s="3">
        <f t="shared" si="12"/>
        <v>0</v>
      </c>
      <c r="F31" s="348">
        <f t="shared" si="12"/>
        <v>0</v>
      </c>
      <c r="G31" s="3">
        <f t="shared" si="12"/>
        <v>0</v>
      </c>
      <c r="H31" s="3">
        <f t="shared" si="12"/>
        <v>2277.2284665379116</v>
      </c>
      <c r="I31" s="3">
        <f t="shared" si="12"/>
        <v>36435.655464606585</v>
      </c>
      <c r="J31" s="3">
        <f t="shared" si="12"/>
        <v>43507.497940637761</v>
      </c>
      <c r="K31" s="3">
        <f t="shared" si="12"/>
        <v>43507.497940637761</v>
      </c>
      <c r="L31" s="3">
        <f t="shared" si="12"/>
        <v>43507.497940637761</v>
      </c>
      <c r="M31" s="3">
        <f t="shared" si="12"/>
        <v>155575.42597860753</v>
      </c>
      <c r="N31" s="3">
        <f t="shared" si="12"/>
        <v>297426.42267107195</v>
      </c>
      <c r="O31" s="3">
        <f t="shared" si="12"/>
        <v>297426.42267107195</v>
      </c>
      <c r="P31" s="3">
        <f t="shared" si="12"/>
        <v>297426.42267107195</v>
      </c>
      <c r="Q31" s="3">
        <f t="shared" si="12"/>
        <v>297426.42267107195</v>
      </c>
      <c r="R31" s="3">
        <f t="shared" si="12"/>
        <v>297426.42267107195</v>
      </c>
      <c r="S31" s="3">
        <f t="shared" si="12"/>
        <v>297426.42267107195</v>
      </c>
      <c r="T31" s="3">
        <f t="shared" si="12"/>
        <v>297426.42267107195</v>
      </c>
      <c r="U31" s="3">
        <f t="shared" si="12"/>
        <v>297426.42267107195</v>
      </c>
      <c r="V31" s="3">
        <f t="shared" si="12"/>
        <v>297426.42267107195</v>
      </c>
      <c r="W31" s="3">
        <f t="shared" si="12"/>
        <v>297426.42267107195</v>
      </c>
      <c r="X31" s="3">
        <f t="shared" si="12"/>
        <v>297426.42267107195</v>
      </c>
      <c r="Y31" s="3">
        <f t="shared" si="12"/>
        <v>297426.42267107195</v>
      </c>
      <c r="Z31" s="462">
        <f t="shared" si="12"/>
        <v>297426.42267107195</v>
      </c>
      <c r="AA31" s="3">
        <f t="shared" si="12"/>
        <v>297426.42267107195</v>
      </c>
      <c r="AB31" s="3">
        <f t="shared" si="12"/>
        <v>297426.42267107195</v>
      </c>
      <c r="AC31" s="3">
        <f t="shared" si="12"/>
        <v>297426.42267107195</v>
      </c>
      <c r="AD31" s="3">
        <f t="shared" si="12"/>
        <v>297426.42267107195</v>
      </c>
      <c r="AE31" s="3">
        <f t="shared" si="12"/>
        <v>297426.42267107195</v>
      </c>
      <c r="AF31" s="3">
        <f t="shared" si="12"/>
        <v>297426.42267107195</v>
      </c>
      <c r="AG31" s="3">
        <f t="shared" si="12"/>
        <v>297426.42267107195</v>
      </c>
      <c r="AH31" s="3">
        <f t="shared" si="12"/>
        <v>297426.42267107195</v>
      </c>
      <c r="AI31" s="3">
        <f t="shared" si="12"/>
        <v>297426.42267107195</v>
      </c>
      <c r="AJ31" s="3">
        <f t="shared" si="12"/>
        <v>297426.42267107195</v>
      </c>
      <c r="AK31" s="3">
        <f t="shared" si="12"/>
        <v>297426.42267107195</v>
      </c>
      <c r="AL31" s="3">
        <f t="shared" si="12"/>
        <v>297426.42267107195</v>
      </c>
      <c r="AM31" s="3">
        <f t="shared" si="12"/>
        <v>297426.42267107195</v>
      </c>
      <c r="AN31" s="3">
        <f t="shared" si="12"/>
        <v>297426.42267107195</v>
      </c>
      <c r="AO31" s="3">
        <f t="shared" si="12"/>
        <v>297426.42267107195</v>
      </c>
      <c r="AP31" s="3">
        <f t="shared" si="12"/>
        <v>297426.42267107195</v>
      </c>
      <c r="AQ31" s="3">
        <f t="shared" si="12"/>
        <v>297426.42267107195</v>
      </c>
      <c r="AR31" s="3">
        <f t="shared" si="12"/>
        <v>297426.42267107195</v>
      </c>
      <c r="AS31" s="3">
        <f t="shared" si="12"/>
        <v>297426.42267107195</v>
      </c>
      <c r="AT31" s="3">
        <f t="shared" si="12"/>
        <v>297426.42267107195</v>
      </c>
      <c r="AU31" s="3">
        <f t="shared" si="12"/>
        <v>297426.42267107195</v>
      </c>
      <c r="AV31" s="3">
        <f t="shared" si="12"/>
        <v>297426.42267107195</v>
      </c>
      <c r="AW31" s="3">
        <f t="shared" si="12"/>
        <v>297426.42267107195</v>
      </c>
      <c r="AX31" s="3">
        <f t="shared" si="12"/>
        <v>297426.42267107195</v>
      </c>
      <c r="AY31" s="3">
        <f t="shared" si="12"/>
        <v>297426.42267107195</v>
      </c>
    </row>
    <row r="32" spans="1:51" ht="15" customHeight="1" x14ac:dyDescent="0.25">
      <c r="A32" s="578"/>
      <c r="B32" s="11" t="str">
        <f t="shared" si="3"/>
        <v>Motors</v>
      </c>
      <c r="C32" s="3">
        <f t="shared" si="3"/>
        <v>0</v>
      </c>
      <c r="D32" s="3">
        <f t="shared" ref="D32:AY32" si="13">IF(SUM($C$19:$N$19)=0,0,C32+D14)</f>
        <v>0</v>
      </c>
      <c r="E32" s="3">
        <f t="shared" si="13"/>
        <v>0</v>
      </c>
      <c r="F32" s="348">
        <f t="shared" si="13"/>
        <v>60472.959999999999</v>
      </c>
      <c r="G32" s="3">
        <f t="shared" si="13"/>
        <v>60472.959999999999</v>
      </c>
      <c r="H32" s="3">
        <f t="shared" si="13"/>
        <v>60472.959999999999</v>
      </c>
      <c r="I32" s="3">
        <f t="shared" si="13"/>
        <v>128451.35999999999</v>
      </c>
      <c r="J32" s="3">
        <f t="shared" si="13"/>
        <v>128451.35999999999</v>
      </c>
      <c r="K32" s="3">
        <f t="shared" si="13"/>
        <v>128451.35999999999</v>
      </c>
      <c r="L32" s="3">
        <f t="shared" si="13"/>
        <v>128451.35999999999</v>
      </c>
      <c r="M32" s="3">
        <f t="shared" si="13"/>
        <v>128451.35999999999</v>
      </c>
      <c r="N32" s="3">
        <f t="shared" si="13"/>
        <v>128451.35999999999</v>
      </c>
      <c r="O32" s="3">
        <f t="shared" si="13"/>
        <v>128451.35999999999</v>
      </c>
      <c r="P32" s="3">
        <f t="shared" si="13"/>
        <v>128451.35999999999</v>
      </c>
      <c r="Q32" s="3">
        <f t="shared" si="13"/>
        <v>128451.35999999999</v>
      </c>
      <c r="R32" s="3">
        <f t="shared" si="13"/>
        <v>128451.35999999999</v>
      </c>
      <c r="S32" s="3">
        <f t="shared" si="13"/>
        <v>128451.35999999999</v>
      </c>
      <c r="T32" s="3">
        <f t="shared" si="13"/>
        <v>128451.35999999999</v>
      </c>
      <c r="U32" s="3">
        <f t="shared" si="13"/>
        <v>128451.35999999999</v>
      </c>
      <c r="V32" s="3">
        <f t="shared" si="13"/>
        <v>128451.35999999999</v>
      </c>
      <c r="W32" s="3">
        <f t="shared" si="13"/>
        <v>128451.35999999999</v>
      </c>
      <c r="X32" s="3">
        <f t="shared" si="13"/>
        <v>128451.35999999999</v>
      </c>
      <c r="Y32" s="3">
        <f t="shared" si="13"/>
        <v>128451.35999999999</v>
      </c>
      <c r="Z32" s="462">
        <f t="shared" si="13"/>
        <v>128451.35999999999</v>
      </c>
      <c r="AA32" s="3">
        <f t="shared" si="13"/>
        <v>128451.35999999999</v>
      </c>
      <c r="AB32" s="3">
        <f t="shared" si="13"/>
        <v>128451.35999999999</v>
      </c>
      <c r="AC32" s="3">
        <f t="shared" si="13"/>
        <v>128451.35999999999</v>
      </c>
      <c r="AD32" s="3">
        <f t="shared" si="13"/>
        <v>128451.35999999999</v>
      </c>
      <c r="AE32" s="3">
        <f t="shared" si="13"/>
        <v>128451.35999999999</v>
      </c>
      <c r="AF32" s="3">
        <f t="shared" si="13"/>
        <v>128451.35999999999</v>
      </c>
      <c r="AG32" s="3">
        <f t="shared" si="13"/>
        <v>128451.35999999999</v>
      </c>
      <c r="AH32" s="3">
        <f t="shared" si="13"/>
        <v>128451.35999999999</v>
      </c>
      <c r="AI32" s="3">
        <f t="shared" si="13"/>
        <v>128451.35999999999</v>
      </c>
      <c r="AJ32" s="3">
        <f t="shared" si="13"/>
        <v>128451.35999999999</v>
      </c>
      <c r="AK32" s="3">
        <f t="shared" si="13"/>
        <v>128451.35999999999</v>
      </c>
      <c r="AL32" s="3">
        <f t="shared" si="13"/>
        <v>128451.35999999999</v>
      </c>
      <c r="AM32" s="3">
        <f t="shared" si="13"/>
        <v>128451.35999999999</v>
      </c>
      <c r="AN32" s="3">
        <f t="shared" si="13"/>
        <v>128451.35999999999</v>
      </c>
      <c r="AO32" s="3">
        <f t="shared" si="13"/>
        <v>128451.35999999999</v>
      </c>
      <c r="AP32" s="3">
        <f t="shared" si="13"/>
        <v>128451.35999999999</v>
      </c>
      <c r="AQ32" s="3">
        <f t="shared" si="13"/>
        <v>128451.35999999999</v>
      </c>
      <c r="AR32" s="3">
        <f t="shared" si="13"/>
        <v>128451.35999999999</v>
      </c>
      <c r="AS32" s="3">
        <f t="shared" si="13"/>
        <v>128451.35999999999</v>
      </c>
      <c r="AT32" s="3">
        <f t="shared" si="13"/>
        <v>128451.35999999999</v>
      </c>
      <c r="AU32" s="3">
        <f t="shared" si="13"/>
        <v>128451.35999999999</v>
      </c>
      <c r="AV32" s="3">
        <f t="shared" si="13"/>
        <v>128451.35999999999</v>
      </c>
      <c r="AW32" s="3">
        <f t="shared" si="13"/>
        <v>128451.35999999999</v>
      </c>
      <c r="AX32" s="3">
        <f t="shared" si="13"/>
        <v>128451.35999999999</v>
      </c>
      <c r="AY32" s="3">
        <f t="shared" si="13"/>
        <v>128451.35999999999</v>
      </c>
    </row>
    <row r="33" spans="1:51" x14ac:dyDescent="0.25">
      <c r="A33" s="578"/>
      <c r="B33" s="11" t="str">
        <f t="shared" si="3"/>
        <v>Process</v>
      </c>
      <c r="C33" s="3">
        <f t="shared" si="3"/>
        <v>0</v>
      </c>
      <c r="D33" s="3">
        <f t="shared" ref="D33:AY33" si="14">IF(SUM($C$19:$N$19)=0,0,C33+D15)</f>
        <v>0</v>
      </c>
      <c r="E33" s="3">
        <f t="shared" si="14"/>
        <v>0</v>
      </c>
      <c r="F33" s="348">
        <f t="shared" si="14"/>
        <v>0</v>
      </c>
      <c r="G33" s="3">
        <f t="shared" si="14"/>
        <v>0</v>
      </c>
      <c r="H33" s="3">
        <f t="shared" si="14"/>
        <v>0</v>
      </c>
      <c r="I33" s="3">
        <f t="shared" si="14"/>
        <v>0</v>
      </c>
      <c r="J33" s="3">
        <f t="shared" si="14"/>
        <v>0</v>
      </c>
      <c r="K33" s="3">
        <f t="shared" si="14"/>
        <v>0</v>
      </c>
      <c r="L33" s="3">
        <f t="shared" si="14"/>
        <v>0</v>
      </c>
      <c r="M33" s="3">
        <f t="shared" si="14"/>
        <v>0</v>
      </c>
      <c r="N33" s="3">
        <f t="shared" si="14"/>
        <v>0</v>
      </c>
      <c r="O33" s="3">
        <f t="shared" si="14"/>
        <v>0</v>
      </c>
      <c r="P33" s="3">
        <f t="shared" si="14"/>
        <v>0</v>
      </c>
      <c r="Q33" s="3">
        <f t="shared" si="14"/>
        <v>0</v>
      </c>
      <c r="R33" s="3">
        <f t="shared" si="14"/>
        <v>0</v>
      </c>
      <c r="S33" s="3">
        <f t="shared" si="14"/>
        <v>0</v>
      </c>
      <c r="T33" s="3">
        <f t="shared" si="14"/>
        <v>0</v>
      </c>
      <c r="U33" s="3">
        <f t="shared" si="14"/>
        <v>0</v>
      </c>
      <c r="V33" s="3">
        <f t="shared" si="14"/>
        <v>0</v>
      </c>
      <c r="W33" s="3">
        <f t="shared" si="14"/>
        <v>0</v>
      </c>
      <c r="X33" s="3">
        <f t="shared" si="14"/>
        <v>0</v>
      </c>
      <c r="Y33" s="3">
        <f t="shared" si="14"/>
        <v>0</v>
      </c>
      <c r="Z33" s="462">
        <f t="shared" si="14"/>
        <v>0</v>
      </c>
      <c r="AA33" s="3">
        <f t="shared" si="14"/>
        <v>0</v>
      </c>
      <c r="AB33" s="3">
        <f t="shared" si="14"/>
        <v>0</v>
      </c>
      <c r="AC33" s="3">
        <f t="shared" si="14"/>
        <v>0</v>
      </c>
      <c r="AD33" s="3">
        <f t="shared" si="14"/>
        <v>0</v>
      </c>
      <c r="AE33" s="3">
        <f t="shared" si="14"/>
        <v>0</v>
      </c>
      <c r="AF33" s="3">
        <f t="shared" si="14"/>
        <v>0</v>
      </c>
      <c r="AG33" s="3">
        <f t="shared" si="14"/>
        <v>0</v>
      </c>
      <c r="AH33" s="3">
        <f t="shared" si="14"/>
        <v>0</v>
      </c>
      <c r="AI33" s="3">
        <f t="shared" si="14"/>
        <v>0</v>
      </c>
      <c r="AJ33" s="3">
        <f t="shared" si="14"/>
        <v>0</v>
      </c>
      <c r="AK33" s="3">
        <f t="shared" si="14"/>
        <v>0</v>
      </c>
      <c r="AL33" s="3">
        <f t="shared" si="14"/>
        <v>0</v>
      </c>
      <c r="AM33" s="3">
        <f t="shared" si="14"/>
        <v>0</v>
      </c>
      <c r="AN33" s="3">
        <f t="shared" si="14"/>
        <v>0</v>
      </c>
      <c r="AO33" s="3">
        <f t="shared" si="14"/>
        <v>0</v>
      </c>
      <c r="AP33" s="3">
        <f t="shared" si="14"/>
        <v>0</v>
      </c>
      <c r="AQ33" s="3">
        <f t="shared" si="14"/>
        <v>0</v>
      </c>
      <c r="AR33" s="3">
        <f t="shared" si="14"/>
        <v>0</v>
      </c>
      <c r="AS33" s="3">
        <f t="shared" si="14"/>
        <v>0</v>
      </c>
      <c r="AT33" s="3">
        <f t="shared" si="14"/>
        <v>0</v>
      </c>
      <c r="AU33" s="3">
        <f t="shared" si="14"/>
        <v>0</v>
      </c>
      <c r="AV33" s="3">
        <f t="shared" si="14"/>
        <v>0</v>
      </c>
      <c r="AW33" s="3">
        <f t="shared" si="14"/>
        <v>0</v>
      </c>
      <c r="AX33" s="3">
        <f t="shared" si="14"/>
        <v>0</v>
      </c>
      <c r="AY33" s="3">
        <f t="shared" si="14"/>
        <v>0</v>
      </c>
    </row>
    <row r="34" spans="1:51" x14ac:dyDescent="0.25">
      <c r="A34" s="578"/>
      <c r="B34" s="11" t="str">
        <f t="shared" si="3"/>
        <v>Refrigeration</v>
      </c>
      <c r="C34" s="3">
        <f t="shared" si="3"/>
        <v>0</v>
      </c>
      <c r="D34" s="3">
        <f t="shared" ref="D34:AY34" si="15">IF(SUM($C$19:$N$19)=0,0,C34+D16)</f>
        <v>0</v>
      </c>
      <c r="E34" s="3">
        <f t="shared" si="15"/>
        <v>0</v>
      </c>
      <c r="F34" s="348">
        <f t="shared" si="15"/>
        <v>0</v>
      </c>
      <c r="G34" s="3">
        <f t="shared" si="15"/>
        <v>0</v>
      </c>
      <c r="H34" s="3">
        <f t="shared" si="15"/>
        <v>307.07835957572973</v>
      </c>
      <c r="I34" s="3">
        <f t="shared" si="15"/>
        <v>63826.851203393882</v>
      </c>
      <c r="J34" s="3">
        <f t="shared" si="15"/>
        <v>63826.851203393882</v>
      </c>
      <c r="K34" s="3">
        <f t="shared" si="15"/>
        <v>69604.772969095109</v>
      </c>
      <c r="L34" s="3">
        <f t="shared" si="15"/>
        <v>69604.772969095109</v>
      </c>
      <c r="M34" s="3">
        <f t="shared" si="15"/>
        <v>145432.92526064406</v>
      </c>
      <c r="N34" s="3">
        <f t="shared" si="15"/>
        <v>191335.39726064407</v>
      </c>
      <c r="O34" s="3">
        <f t="shared" si="15"/>
        <v>191335.39726064407</v>
      </c>
      <c r="P34" s="3">
        <f t="shared" si="15"/>
        <v>191335.39726064407</v>
      </c>
      <c r="Q34" s="3">
        <f t="shared" si="15"/>
        <v>191335.39726064407</v>
      </c>
      <c r="R34" s="3">
        <f t="shared" si="15"/>
        <v>191335.39726064407</v>
      </c>
      <c r="S34" s="3">
        <f t="shared" si="15"/>
        <v>191335.39726064407</v>
      </c>
      <c r="T34" s="3">
        <f t="shared" si="15"/>
        <v>191335.39726064407</v>
      </c>
      <c r="U34" s="3">
        <f t="shared" si="15"/>
        <v>191335.39726064407</v>
      </c>
      <c r="V34" s="3">
        <f t="shared" si="15"/>
        <v>191335.39726064407</v>
      </c>
      <c r="W34" s="3">
        <f t="shared" si="15"/>
        <v>191335.39726064407</v>
      </c>
      <c r="X34" s="3">
        <f t="shared" si="15"/>
        <v>191335.39726064407</v>
      </c>
      <c r="Y34" s="3">
        <f t="shared" si="15"/>
        <v>191335.39726064407</v>
      </c>
      <c r="Z34" s="462">
        <f t="shared" si="15"/>
        <v>191335.39726064407</v>
      </c>
      <c r="AA34" s="3">
        <f t="shared" si="15"/>
        <v>191335.39726064407</v>
      </c>
      <c r="AB34" s="3">
        <f t="shared" si="15"/>
        <v>191335.39726064407</v>
      </c>
      <c r="AC34" s="3">
        <f t="shared" si="15"/>
        <v>191335.39726064407</v>
      </c>
      <c r="AD34" s="3">
        <f t="shared" si="15"/>
        <v>191335.39726064407</v>
      </c>
      <c r="AE34" s="3">
        <f t="shared" si="15"/>
        <v>191335.39726064407</v>
      </c>
      <c r="AF34" s="3">
        <f t="shared" si="15"/>
        <v>191335.39726064407</v>
      </c>
      <c r="AG34" s="3">
        <f t="shared" si="15"/>
        <v>191335.39726064407</v>
      </c>
      <c r="AH34" s="3">
        <f t="shared" si="15"/>
        <v>191335.39726064407</v>
      </c>
      <c r="AI34" s="3">
        <f t="shared" si="15"/>
        <v>191335.39726064407</v>
      </c>
      <c r="AJ34" s="3">
        <f t="shared" si="15"/>
        <v>191335.39726064407</v>
      </c>
      <c r="AK34" s="3">
        <f t="shared" si="15"/>
        <v>191335.39726064407</v>
      </c>
      <c r="AL34" s="3">
        <f t="shared" si="15"/>
        <v>191335.39726064407</v>
      </c>
      <c r="AM34" s="3">
        <f t="shared" si="15"/>
        <v>191335.39726064407</v>
      </c>
      <c r="AN34" s="3">
        <f t="shared" si="15"/>
        <v>191335.39726064407</v>
      </c>
      <c r="AO34" s="3">
        <f t="shared" si="15"/>
        <v>191335.39726064407</v>
      </c>
      <c r="AP34" s="3">
        <f t="shared" si="15"/>
        <v>191335.39726064407</v>
      </c>
      <c r="AQ34" s="3">
        <f t="shared" si="15"/>
        <v>191335.39726064407</v>
      </c>
      <c r="AR34" s="3">
        <f t="shared" si="15"/>
        <v>191335.39726064407</v>
      </c>
      <c r="AS34" s="3">
        <f t="shared" si="15"/>
        <v>191335.39726064407</v>
      </c>
      <c r="AT34" s="3">
        <f t="shared" si="15"/>
        <v>191335.39726064407</v>
      </c>
      <c r="AU34" s="3">
        <f t="shared" si="15"/>
        <v>191335.39726064407</v>
      </c>
      <c r="AV34" s="3">
        <f t="shared" si="15"/>
        <v>191335.39726064407</v>
      </c>
      <c r="AW34" s="3">
        <f t="shared" si="15"/>
        <v>191335.39726064407</v>
      </c>
      <c r="AX34" s="3">
        <f t="shared" si="15"/>
        <v>191335.39726064407</v>
      </c>
      <c r="AY34" s="3">
        <f t="shared" si="15"/>
        <v>191335.39726064407</v>
      </c>
    </row>
    <row r="35" spans="1:51" x14ac:dyDescent="0.25">
      <c r="A35" s="578"/>
      <c r="B35" s="11" t="str">
        <f t="shared" si="3"/>
        <v>Water Heating</v>
      </c>
      <c r="C35" s="3">
        <f t="shared" si="3"/>
        <v>0</v>
      </c>
      <c r="D35" s="3">
        <f t="shared" ref="D35:AY35" si="16">IF(SUM($C$19:$N$19)=0,0,C35+D17)</f>
        <v>0</v>
      </c>
      <c r="E35" s="3">
        <f t="shared" si="16"/>
        <v>0</v>
      </c>
      <c r="F35" s="348">
        <f t="shared" si="16"/>
        <v>0</v>
      </c>
      <c r="G35" s="3">
        <f t="shared" si="16"/>
        <v>0</v>
      </c>
      <c r="H35" s="3">
        <f t="shared" si="16"/>
        <v>0</v>
      </c>
      <c r="I35" s="3">
        <f t="shared" si="16"/>
        <v>0</v>
      </c>
      <c r="J35" s="3">
        <f t="shared" si="16"/>
        <v>0</v>
      </c>
      <c r="K35" s="3">
        <f t="shared" si="16"/>
        <v>0</v>
      </c>
      <c r="L35" s="3">
        <f t="shared" si="16"/>
        <v>0</v>
      </c>
      <c r="M35" s="3">
        <f t="shared" si="16"/>
        <v>0</v>
      </c>
      <c r="N35" s="3">
        <f t="shared" si="16"/>
        <v>0</v>
      </c>
      <c r="O35" s="3">
        <f t="shared" si="16"/>
        <v>0</v>
      </c>
      <c r="P35" s="3">
        <f t="shared" si="16"/>
        <v>0</v>
      </c>
      <c r="Q35" s="3">
        <f t="shared" si="16"/>
        <v>0</v>
      </c>
      <c r="R35" s="3">
        <f t="shared" si="16"/>
        <v>0</v>
      </c>
      <c r="S35" s="3">
        <f t="shared" si="16"/>
        <v>0</v>
      </c>
      <c r="T35" s="3">
        <f t="shared" si="16"/>
        <v>0</v>
      </c>
      <c r="U35" s="3">
        <f t="shared" si="16"/>
        <v>0</v>
      </c>
      <c r="V35" s="3">
        <f t="shared" si="16"/>
        <v>0</v>
      </c>
      <c r="W35" s="3">
        <f t="shared" si="16"/>
        <v>0</v>
      </c>
      <c r="X35" s="3">
        <f t="shared" si="16"/>
        <v>0</v>
      </c>
      <c r="Y35" s="3">
        <f t="shared" si="16"/>
        <v>0</v>
      </c>
      <c r="Z35" s="462">
        <f t="shared" si="16"/>
        <v>0</v>
      </c>
      <c r="AA35" s="3">
        <f t="shared" si="16"/>
        <v>0</v>
      </c>
      <c r="AB35" s="3">
        <f t="shared" si="16"/>
        <v>0</v>
      </c>
      <c r="AC35" s="3">
        <f t="shared" si="16"/>
        <v>0</v>
      </c>
      <c r="AD35" s="3">
        <f t="shared" si="16"/>
        <v>0</v>
      </c>
      <c r="AE35" s="3">
        <f t="shared" si="16"/>
        <v>0</v>
      </c>
      <c r="AF35" s="3">
        <f t="shared" si="16"/>
        <v>0</v>
      </c>
      <c r="AG35" s="3">
        <f t="shared" si="16"/>
        <v>0</v>
      </c>
      <c r="AH35" s="3">
        <f t="shared" si="16"/>
        <v>0</v>
      </c>
      <c r="AI35" s="3">
        <f t="shared" si="16"/>
        <v>0</v>
      </c>
      <c r="AJ35" s="3">
        <f t="shared" si="16"/>
        <v>0</v>
      </c>
      <c r="AK35" s="3">
        <f t="shared" si="16"/>
        <v>0</v>
      </c>
      <c r="AL35" s="3">
        <f t="shared" si="16"/>
        <v>0</v>
      </c>
      <c r="AM35" s="3">
        <f t="shared" si="16"/>
        <v>0</v>
      </c>
      <c r="AN35" s="3">
        <f t="shared" si="16"/>
        <v>0</v>
      </c>
      <c r="AO35" s="3">
        <f t="shared" si="16"/>
        <v>0</v>
      </c>
      <c r="AP35" s="3">
        <f t="shared" si="16"/>
        <v>0</v>
      </c>
      <c r="AQ35" s="3">
        <f t="shared" si="16"/>
        <v>0</v>
      </c>
      <c r="AR35" s="3">
        <f t="shared" si="16"/>
        <v>0</v>
      </c>
      <c r="AS35" s="3">
        <f t="shared" si="16"/>
        <v>0</v>
      </c>
      <c r="AT35" s="3">
        <f t="shared" si="16"/>
        <v>0</v>
      </c>
      <c r="AU35" s="3">
        <f t="shared" si="16"/>
        <v>0</v>
      </c>
      <c r="AV35" s="3">
        <f t="shared" si="16"/>
        <v>0</v>
      </c>
      <c r="AW35" s="3">
        <f t="shared" si="16"/>
        <v>0</v>
      </c>
      <c r="AX35" s="3">
        <f t="shared" si="16"/>
        <v>0</v>
      </c>
      <c r="AY35" s="3">
        <f t="shared" si="16"/>
        <v>0</v>
      </c>
    </row>
    <row r="36" spans="1:51" ht="15" customHeight="1" x14ac:dyDescent="0.25">
      <c r="A36" s="578"/>
      <c r="B36" s="11" t="str">
        <f t="shared" si="3"/>
        <v xml:space="preserve"> </v>
      </c>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c r="AL36" s="3"/>
      <c r="AM36" s="3"/>
      <c r="AN36" s="3"/>
      <c r="AO36" s="3"/>
      <c r="AP36" s="3"/>
      <c r="AQ36" s="3"/>
      <c r="AR36" s="3"/>
      <c r="AS36" s="3"/>
      <c r="AT36" s="3"/>
      <c r="AU36" s="3"/>
      <c r="AV36" s="3"/>
      <c r="AW36" s="3"/>
      <c r="AX36" s="3"/>
      <c r="AY36" s="3"/>
    </row>
    <row r="37" spans="1:51" ht="15" customHeight="1" thickBot="1" x14ac:dyDescent="0.3">
      <c r="A37" s="579"/>
      <c r="B37" s="15" t="str">
        <f t="shared" si="3"/>
        <v>Monthly kWh</v>
      </c>
      <c r="C37" s="236">
        <f>SUM(C23:C36)</f>
        <v>0</v>
      </c>
      <c r="D37" s="236">
        <f t="shared" ref="D37:AY37" si="17">SUM(D23:D36)</f>
        <v>2564308.531440848</v>
      </c>
      <c r="E37" s="236">
        <f t="shared" si="17"/>
        <v>8818646.3615737371</v>
      </c>
      <c r="F37" s="236">
        <f t="shared" si="17"/>
        <v>13963756.359813638</v>
      </c>
      <c r="G37" s="236">
        <f t="shared" si="17"/>
        <v>17212383.443164933</v>
      </c>
      <c r="H37" s="236">
        <f t="shared" si="17"/>
        <v>22380901.061522972</v>
      </c>
      <c r="I37" s="236">
        <f t="shared" si="17"/>
        <v>34289495.466476373</v>
      </c>
      <c r="J37" s="236">
        <f t="shared" si="17"/>
        <v>39092467.775499903</v>
      </c>
      <c r="K37" s="236">
        <f t="shared" si="17"/>
        <v>46142194.272070117</v>
      </c>
      <c r="L37" s="236">
        <f t="shared" si="17"/>
        <v>51307523.556773491</v>
      </c>
      <c r="M37" s="236">
        <f t="shared" si="17"/>
        <v>69573273.942588776</v>
      </c>
      <c r="N37" s="236">
        <f t="shared" si="17"/>
        <v>118219023.32980196</v>
      </c>
      <c r="O37" s="236">
        <f t="shared" si="17"/>
        <v>118219023.32980196</v>
      </c>
      <c r="P37" s="236">
        <f t="shared" si="17"/>
        <v>118219023.32980196</v>
      </c>
      <c r="Q37" s="236">
        <f t="shared" si="17"/>
        <v>118219023.32980196</v>
      </c>
      <c r="R37" s="236">
        <f t="shared" si="17"/>
        <v>118219023.32980196</v>
      </c>
      <c r="S37" s="236">
        <f t="shared" si="17"/>
        <v>118219023.32980196</v>
      </c>
      <c r="T37" s="236">
        <f t="shared" si="17"/>
        <v>118219023.32980196</v>
      </c>
      <c r="U37" s="236">
        <f t="shared" si="17"/>
        <v>118219023.32980196</v>
      </c>
      <c r="V37" s="236">
        <f t="shared" si="17"/>
        <v>118219023.32980196</v>
      </c>
      <c r="W37" s="236">
        <f t="shared" si="17"/>
        <v>118219023.32980196</v>
      </c>
      <c r="X37" s="236">
        <f t="shared" si="17"/>
        <v>118219023.32980196</v>
      </c>
      <c r="Y37" s="236">
        <f t="shared" si="17"/>
        <v>118219023.32980196</v>
      </c>
      <c r="Z37" s="236">
        <f t="shared" si="17"/>
        <v>118219023.32980196</v>
      </c>
      <c r="AA37" s="236">
        <f t="shared" si="17"/>
        <v>118219023.32980196</v>
      </c>
      <c r="AB37" s="236">
        <f t="shared" si="17"/>
        <v>118219023.32980196</v>
      </c>
      <c r="AC37" s="236">
        <f t="shared" si="17"/>
        <v>118219023.32980196</v>
      </c>
      <c r="AD37" s="236">
        <f t="shared" si="17"/>
        <v>118219023.32980196</v>
      </c>
      <c r="AE37" s="236">
        <f t="shared" si="17"/>
        <v>118219023.32980196</v>
      </c>
      <c r="AF37" s="236">
        <f t="shared" si="17"/>
        <v>118219023.32980196</v>
      </c>
      <c r="AG37" s="236">
        <f t="shared" si="17"/>
        <v>118219023.32980196</v>
      </c>
      <c r="AH37" s="236">
        <f t="shared" si="17"/>
        <v>118219023.32980196</v>
      </c>
      <c r="AI37" s="236">
        <f t="shared" si="17"/>
        <v>118219023.32980196</v>
      </c>
      <c r="AJ37" s="236">
        <f t="shared" si="17"/>
        <v>118219023.32980196</v>
      </c>
      <c r="AK37" s="236">
        <f t="shared" si="17"/>
        <v>118219023.32980196</v>
      </c>
      <c r="AL37" s="236">
        <f t="shared" si="17"/>
        <v>118219023.32980196</v>
      </c>
      <c r="AM37" s="236">
        <f t="shared" si="17"/>
        <v>118219023.32980196</v>
      </c>
      <c r="AN37" s="236">
        <f t="shared" si="17"/>
        <v>118219023.32980196</v>
      </c>
      <c r="AO37" s="236">
        <f t="shared" si="17"/>
        <v>118219023.32980196</v>
      </c>
      <c r="AP37" s="236">
        <f t="shared" si="17"/>
        <v>118219023.32980196</v>
      </c>
      <c r="AQ37" s="236">
        <f t="shared" si="17"/>
        <v>118219023.32980196</v>
      </c>
      <c r="AR37" s="236">
        <f t="shared" si="17"/>
        <v>118219023.32980196</v>
      </c>
      <c r="AS37" s="236">
        <f t="shared" si="17"/>
        <v>118219023.32980196</v>
      </c>
      <c r="AT37" s="236">
        <f t="shared" si="17"/>
        <v>118219023.32980196</v>
      </c>
      <c r="AU37" s="236">
        <f t="shared" si="17"/>
        <v>118219023.32980196</v>
      </c>
      <c r="AV37" s="236">
        <f t="shared" si="17"/>
        <v>118219023.32980196</v>
      </c>
      <c r="AW37" s="236">
        <f t="shared" si="17"/>
        <v>118219023.32980196</v>
      </c>
      <c r="AX37" s="236">
        <f t="shared" si="17"/>
        <v>118219023.32980196</v>
      </c>
      <c r="AY37" s="236">
        <f t="shared" si="17"/>
        <v>118219023.32980196</v>
      </c>
    </row>
    <row r="38" spans="1:51" x14ac:dyDescent="0.25">
      <c r="A38" s="39"/>
      <c r="B38" s="129"/>
      <c r="C38" s="9"/>
      <c r="D38" s="30"/>
      <c r="E38" s="9"/>
      <c r="F38" s="30"/>
      <c r="G38" s="30"/>
      <c r="H38" s="9"/>
      <c r="I38" s="30"/>
      <c r="J38" s="30"/>
      <c r="K38" s="9"/>
      <c r="L38" s="30"/>
      <c r="M38" s="119"/>
      <c r="N38" s="310" t="s">
        <v>197</v>
      </c>
      <c r="O38" s="309">
        <f>SUM(C5:N18)</f>
        <v>118219023.32980196</v>
      </c>
      <c r="P38" s="30"/>
      <c r="Q38" s="9"/>
      <c r="R38" s="30"/>
      <c r="S38" s="30"/>
      <c r="T38" s="9"/>
      <c r="U38" s="30"/>
      <c r="V38" s="30"/>
      <c r="W38" s="9"/>
      <c r="X38" s="30"/>
      <c r="Y38" s="30"/>
      <c r="Z38" s="9"/>
      <c r="AA38" s="30"/>
      <c r="AB38" s="30"/>
      <c r="AC38" s="9"/>
      <c r="AD38" s="30"/>
      <c r="AE38" s="30"/>
      <c r="AF38" s="9"/>
      <c r="AG38" s="30"/>
      <c r="AH38" s="30"/>
      <c r="AI38" s="9"/>
      <c r="AJ38" s="30"/>
      <c r="AK38" s="30"/>
      <c r="AL38" s="9"/>
      <c r="AM38" s="30"/>
      <c r="AN38" s="30"/>
      <c r="AO38" s="9"/>
      <c r="AP38" s="30"/>
      <c r="AQ38" s="30"/>
      <c r="AR38" s="9"/>
      <c r="AS38" s="30"/>
      <c r="AT38" s="30"/>
      <c r="AU38" s="9"/>
      <c r="AV38" s="30"/>
      <c r="AW38" s="30"/>
      <c r="AX38" s="9"/>
      <c r="AY38" s="30"/>
    </row>
    <row r="39" spans="1:51" ht="15.75" thickBot="1" x14ac:dyDescent="0.3">
      <c r="A39" s="25"/>
      <c r="B39" s="130"/>
      <c r="C39" s="22"/>
      <c r="D39" s="23"/>
      <c r="E39" s="22"/>
      <c r="F39" s="23"/>
      <c r="G39" s="23"/>
      <c r="H39" s="22"/>
      <c r="I39" s="23"/>
      <c r="J39" s="23"/>
      <c r="K39" s="22"/>
      <c r="L39" s="23"/>
      <c r="M39" s="23"/>
      <c r="N39" s="22"/>
      <c r="O39" s="23"/>
      <c r="P39" s="23"/>
      <c r="Q39" s="346" t="s">
        <v>217</v>
      </c>
      <c r="R39" s="23"/>
      <c r="S39" s="23"/>
      <c r="T39" s="22"/>
      <c r="U39" s="23"/>
      <c r="V39" s="23"/>
      <c r="W39" s="22"/>
      <c r="X39" s="23"/>
      <c r="Y39" s="23"/>
      <c r="Z39" s="22"/>
      <c r="AA39" s="23"/>
      <c r="AB39" s="23"/>
      <c r="AC39" s="22"/>
      <c r="AD39" s="23"/>
      <c r="AE39" s="23"/>
      <c r="AF39" s="22"/>
      <c r="AG39" s="463" t="s">
        <v>287</v>
      </c>
      <c r="AH39" s="23"/>
      <c r="AI39" s="22"/>
      <c r="AJ39" s="23"/>
      <c r="AK39" s="23"/>
      <c r="AL39" s="22"/>
      <c r="AM39" s="23"/>
      <c r="AN39" s="23"/>
      <c r="AO39" s="22"/>
      <c r="AP39" s="23"/>
      <c r="AQ39" s="23"/>
      <c r="AR39" s="22"/>
      <c r="AS39" s="23"/>
      <c r="AT39" s="23"/>
      <c r="AU39" s="22"/>
      <c r="AV39" s="23"/>
      <c r="AW39" s="23"/>
      <c r="AX39" s="22"/>
      <c r="AY39" s="23"/>
    </row>
    <row r="40" spans="1:51" ht="16.5" thickBot="1" x14ac:dyDescent="0.3">
      <c r="A40" s="580" t="s">
        <v>16</v>
      </c>
      <c r="B40" s="17" t="s">
        <v>10</v>
      </c>
      <c r="C40" s="146">
        <f>C$4</f>
        <v>44197</v>
      </c>
      <c r="D40" s="146">
        <f t="shared" ref="D40:AY40" si="18">D$4</f>
        <v>44228</v>
      </c>
      <c r="E40" s="146">
        <f t="shared" si="18"/>
        <v>44256</v>
      </c>
      <c r="F40" s="146">
        <f t="shared" si="18"/>
        <v>44287</v>
      </c>
      <c r="G40" s="146">
        <f t="shared" si="18"/>
        <v>44317</v>
      </c>
      <c r="H40" s="146">
        <f t="shared" si="18"/>
        <v>44348</v>
      </c>
      <c r="I40" s="146">
        <f t="shared" si="18"/>
        <v>44378</v>
      </c>
      <c r="J40" s="146">
        <f t="shared" si="18"/>
        <v>44409</v>
      </c>
      <c r="K40" s="146">
        <f t="shared" si="18"/>
        <v>44440</v>
      </c>
      <c r="L40" s="146">
        <f t="shared" si="18"/>
        <v>44470</v>
      </c>
      <c r="M40" s="146">
        <f t="shared" si="18"/>
        <v>44501</v>
      </c>
      <c r="N40" s="146">
        <f t="shared" si="18"/>
        <v>44531</v>
      </c>
      <c r="O40" s="146">
        <f t="shared" si="18"/>
        <v>44562</v>
      </c>
      <c r="P40" s="146">
        <f t="shared" si="18"/>
        <v>44593</v>
      </c>
      <c r="Q40" s="146">
        <f t="shared" si="18"/>
        <v>44621</v>
      </c>
      <c r="R40" s="146">
        <f t="shared" si="18"/>
        <v>44652</v>
      </c>
      <c r="S40" s="146">
        <f t="shared" si="18"/>
        <v>44682</v>
      </c>
      <c r="T40" s="146">
        <f t="shared" si="18"/>
        <v>44713</v>
      </c>
      <c r="U40" s="146">
        <f t="shared" si="18"/>
        <v>44743</v>
      </c>
      <c r="V40" s="146">
        <f t="shared" si="18"/>
        <v>44774</v>
      </c>
      <c r="W40" s="146">
        <f t="shared" si="18"/>
        <v>44805</v>
      </c>
      <c r="X40" s="146">
        <f t="shared" si="18"/>
        <v>44835</v>
      </c>
      <c r="Y40" s="146">
        <f t="shared" si="18"/>
        <v>44866</v>
      </c>
      <c r="Z40" s="146">
        <f t="shared" si="18"/>
        <v>44896</v>
      </c>
      <c r="AA40" s="146">
        <f t="shared" si="18"/>
        <v>44927</v>
      </c>
      <c r="AB40" s="146">
        <f t="shared" si="18"/>
        <v>44958</v>
      </c>
      <c r="AC40" s="146">
        <f t="shared" si="18"/>
        <v>44986</v>
      </c>
      <c r="AD40" s="146">
        <f t="shared" si="18"/>
        <v>45017</v>
      </c>
      <c r="AE40" s="146">
        <f t="shared" si="18"/>
        <v>45047</v>
      </c>
      <c r="AF40" s="146">
        <f t="shared" si="18"/>
        <v>45078</v>
      </c>
      <c r="AG40" s="146">
        <f t="shared" si="18"/>
        <v>45108</v>
      </c>
      <c r="AH40" s="146">
        <f t="shared" si="18"/>
        <v>45139</v>
      </c>
      <c r="AI40" s="146">
        <f t="shared" si="18"/>
        <v>45170</v>
      </c>
      <c r="AJ40" s="146">
        <f t="shared" si="18"/>
        <v>45200</v>
      </c>
      <c r="AK40" s="146">
        <f t="shared" si="18"/>
        <v>45231</v>
      </c>
      <c r="AL40" s="146">
        <f t="shared" si="18"/>
        <v>45261</v>
      </c>
      <c r="AM40" s="146">
        <f t="shared" si="18"/>
        <v>45292</v>
      </c>
      <c r="AN40" s="146">
        <f t="shared" si="18"/>
        <v>45323</v>
      </c>
      <c r="AO40" s="146">
        <f t="shared" si="18"/>
        <v>45352</v>
      </c>
      <c r="AP40" s="146">
        <f t="shared" si="18"/>
        <v>45383</v>
      </c>
      <c r="AQ40" s="146">
        <f t="shared" si="18"/>
        <v>45413</v>
      </c>
      <c r="AR40" s="146">
        <f t="shared" si="18"/>
        <v>45444</v>
      </c>
      <c r="AS40" s="146">
        <f t="shared" si="18"/>
        <v>45474</v>
      </c>
      <c r="AT40" s="146">
        <f t="shared" si="18"/>
        <v>45505</v>
      </c>
      <c r="AU40" s="146">
        <f t="shared" si="18"/>
        <v>45536</v>
      </c>
      <c r="AV40" s="146">
        <f t="shared" si="18"/>
        <v>45566</v>
      </c>
      <c r="AW40" s="146">
        <f t="shared" si="18"/>
        <v>45597</v>
      </c>
      <c r="AX40" s="146">
        <f t="shared" si="18"/>
        <v>45627</v>
      </c>
      <c r="AY40" s="146">
        <f t="shared" si="18"/>
        <v>45658</v>
      </c>
    </row>
    <row r="41" spans="1:51" ht="15" customHeight="1" x14ac:dyDescent="0.25">
      <c r="A41" s="581"/>
      <c r="B41" s="11" t="str">
        <f t="shared" ref="B41:B55" si="19">B23</f>
        <v>Air Comp</v>
      </c>
      <c r="C41" s="3">
        <v>0</v>
      </c>
      <c r="D41" s="3">
        <v>0</v>
      </c>
      <c r="E41" s="3">
        <v>0</v>
      </c>
      <c r="F41" s="3">
        <v>0</v>
      </c>
      <c r="G41" s="3">
        <f>F41</f>
        <v>0</v>
      </c>
      <c r="H41" s="3">
        <f t="shared" ref="H41:AY41" si="20">G41</f>
        <v>0</v>
      </c>
      <c r="I41" s="3">
        <f t="shared" si="20"/>
        <v>0</v>
      </c>
      <c r="J41" s="3">
        <f t="shared" si="20"/>
        <v>0</v>
      </c>
      <c r="K41" s="3">
        <f t="shared" si="20"/>
        <v>0</v>
      </c>
      <c r="L41" s="3">
        <f t="shared" si="20"/>
        <v>0</v>
      </c>
      <c r="M41" s="3">
        <f t="shared" si="20"/>
        <v>0</v>
      </c>
      <c r="N41" s="3">
        <f t="shared" si="20"/>
        <v>0</v>
      </c>
      <c r="O41" s="3">
        <f t="shared" si="20"/>
        <v>0</v>
      </c>
      <c r="P41" s="3">
        <f t="shared" si="20"/>
        <v>0</v>
      </c>
      <c r="Q41" s="347">
        <v>1506799</v>
      </c>
      <c r="R41" s="3">
        <f t="shared" si="20"/>
        <v>1506799</v>
      </c>
      <c r="S41" s="3">
        <f t="shared" si="20"/>
        <v>1506799</v>
      </c>
      <c r="T41" s="3">
        <f t="shared" si="20"/>
        <v>1506799</v>
      </c>
      <c r="U41" s="3">
        <f t="shared" si="20"/>
        <v>1506799</v>
      </c>
      <c r="V41" s="3">
        <f t="shared" si="20"/>
        <v>1506799</v>
      </c>
      <c r="W41" s="3">
        <f t="shared" si="20"/>
        <v>1506799</v>
      </c>
      <c r="X41" s="3">
        <f t="shared" si="20"/>
        <v>1506799</v>
      </c>
      <c r="Y41" s="3">
        <f t="shared" si="20"/>
        <v>1506799</v>
      </c>
      <c r="Z41" s="3">
        <f t="shared" si="20"/>
        <v>1506799</v>
      </c>
      <c r="AA41" s="3">
        <f t="shared" si="20"/>
        <v>1506799</v>
      </c>
      <c r="AB41" s="3">
        <f t="shared" si="20"/>
        <v>1506799</v>
      </c>
      <c r="AC41" s="3">
        <f t="shared" si="20"/>
        <v>1506799</v>
      </c>
      <c r="AD41" s="3">
        <f t="shared" si="20"/>
        <v>1506799</v>
      </c>
      <c r="AE41" s="3">
        <f t="shared" si="20"/>
        <v>1506799</v>
      </c>
      <c r="AF41" s="3">
        <f t="shared" si="20"/>
        <v>1506799</v>
      </c>
      <c r="AG41" s="462">
        <v>2593813.2989107887</v>
      </c>
      <c r="AH41" s="3">
        <f t="shared" si="20"/>
        <v>2593813.2989107887</v>
      </c>
      <c r="AI41" s="3">
        <f t="shared" si="20"/>
        <v>2593813.2989107887</v>
      </c>
      <c r="AJ41" s="3">
        <f t="shared" si="20"/>
        <v>2593813.2989107887</v>
      </c>
      <c r="AK41" s="3">
        <f t="shared" si="20"/>
        <v>2593813.2989107887</v>
      </c>
      <c r="AL41" s="3">
        <f t="shared" si="20"/>
        <v>2593813.2989107887</v>
      </c>
      <c r="AM41" s="3">
        <f t="shared" si="20"/>
        <v>2593813.2989107887</v>
      </c>
      <c r="AN41" s="3">
        <f t="shared" si="20"/>
        <v>2593813.2989107887</v>
      </c>
      <c r="AO41" s="3">
        <f t="shared" si="20"/>
        <v>2593813.2989107887</v>
      </c>
      <c r="AP41" s="3">
        <f t="shared" si="20"/>
        <v>2593813.2989107887</v>
      </c>
      <c r="AQ41" s="3">
        <f t="shared" si="20"/>
        <v>2593813.2989107887</v>
      </c>
      <c r="AR41" s="3">
        <f t="shared" si="20"/>
        <v>2593813.2989107887</v>
      </c>
      <c r="AS41" s="3">
        <f t="shared" si="20"/>
        <v>2593813.2989107887</v>
      </c>
      <c r="AT41" s="3">
        <f t="shared" si="20"/>
        <v>2593813.2989107887</v>
      </c>
      <c r="AU41" s="3">
        <f t="shared" si="20"/>
        <v>2593813.2989107887</v>
      </c>
      <c r="AV41" s="3">
        <f t="shared" si="20"/>
        <v>2593813.2989107887</v>
      </c>
      <c r="AW41" s="3">
        <f t="shared" si="20"/>
        <v>2593813.2989107887</v>
      </c>
      <c r="AX41" s="3">
        <f t="shared" si="20"/>
        <v>2593813.2989107887</v>
      </c>
      <c r="AY41" s="3">
        <f t="shared" si="20"/>
        <v>2593813.2989107887</v>
      </c>
    </row>
    <row r="42" spans="1:51" x14ac:dyDescent="0.25">
      <c r="A42" s="581"/>
      <c r="B42" s="12" t="str">
        <f t="shared" si="19"/>
        <v>Building Shell</v>
      </c>
      <c r="C42" s="3">
        <v>0</v>
      </c>
      <c r="D42" s="3">
        <v>0</v>
      </c>
      <c r="E42" s="3">
        <v>0</v>
      </c>
      <c r="F42" s="3">
        <v>0</v>
      </c>
      <c r="G42" s="3">
        <f t="shared" ref="G42:AY42" si="21">F42</f>
        <v>0</v>
      </c>
      <c r="H42" s="3">
        <f t="shared" si="21"/>
        <v>0</v>
      </c>
      <c r="I42" s="3">
        <f t="shared" si="21"/>
        <v>0</v>
      </c>
      <c r="J42" s="3">
        <f t="shared" si="21"/>
        <v>0</v>
      </c>
      <c r="K42" s="3">
        <f t="shared" si="21"/>
        <v>0</v>
      </c>
      <c r="L42" s="3">
        <f t="shared" si="21"/>
        <v>0</v>
      </c>
      <c r="M42" s="3">
        <f t="shared" si="21"/>
        <v>0</v>
      </c>
      <c r="N42" s="3">
        <f t="shared" si="21"/>
        <v>0</v>
      </c>
      <c r="O42" s="3">
        <f t="shared" si="21"/>
        <v>0</v>
      </c>
      <c r="P42" s="3">
        <f t="shared" si="21"/>
        <v>0</v>
      </c>
      <c r="Q42" s="347">
        <v>0</v>
      </c>
      <c r="R42" s="3">
        <f t="shared" si="21"/>
        <v>0</v>
      </c>
      <c r="S42" s="3">
        <f t="shared" si="21"/>
        <v>0</v>
      </c>
      <c r="T42" s="3">
        <f t="shared" si="21"/>
        <v>0</v>
      </c>
      <c r="U42" s="3">
        <f t="shared" si="21"/>
        <v>0</v>
      </c>
      <c r="V42" s="3">
        <f t="shared" si="21"/>
        <v>0</v>
      </c>
      <c r="W42" s="3">
        <f t="shared" si="21"/>
        <v>0</v>
      </c>
      <c r="X42" s="3">
        <f t="shared" si="21"/>
        <v>0</v>
      </c>
      <c r="Y42" s="3">
        <f t="shared" si="21"/>
        <v>0</v>
      </c>
      <c r="Z42" s="3">
        <f t="shared" si="21"/>
        <v>0</v>
      </c>
      <c r="AA42" s="3">
        <f t="shared" si="21"/>
        <v>0</v>
      </c>
      <c r="AB42" s="3">
        <f t="shared" si="21"/>
        <v>0</v>
      </c>
      <c r="AC42" s="3">
        <f t="shared" si="21"/>
        <v>0</v>
      </c>
      <c r="AD42" s="3">
        <f t="shared" si="21"/>
        <v>0</v>
      </c>
      <c r="AE42" s="3">
        <f t="shared" si="21"/>
        <v>0</v>
      </c>
      <c r="AF42" s="3">
        <f t="shared" si="21"/>
        <v>0</v>
      </c>
      <c r="AG42" s="462">
        <v>297667.19965184934</v>
      </c>
      <c r="AH42" s="3">
        <f t="shared" si="21"/>
        <v>297667.19965184934</v>
      </c>
      <c r="AI42" s="3">
        <f t="shared" si="21"/>
        <v>297667.19965184934</v>
      </c>
      <c r="AJ42" s="3">
        <f t="shared" si="21"/>
        <v>297667.19965184934</v>
      </c>
      <c r="AK42" s="3">
        <f t="shared" si="21"/>
        <v>297667.19965184934</v>
      </c>
      <c r="AL42" s="3">
        <f t="shared" si="21"/>
        <v>297667.19965184934</v>
      </c>
      <c r="AM42" s="3">
        <f t="shared" si="21"/>
        <v>297667.19965184934</v>
      </c>
      <c r="AN42" s="3">
        <f t="shared" si="21"/>
        <v>297667.19965184934</v>
      </c>
      <c r="AO42" s="3">
        <f t="shared" si="21"/>
        <v>297667.19965184934</v>
      </c>
      <c r="AP42" s="3">
        <f t="shared" si="21"/>
        <v>297667.19965184934</v>
      </c>
      <c r="AQ42" s="3">
        <f t="shared" si="21"/>
        <v>297667.19965184934</v>
      </c>
      <c r="AR42" s="3">
        <f t="shared" si="21"/>
        <v>297667.19965184934</v>
      </c>
      <c r="AS42" s="3">
        <f t="shared" si="21"/>
        <v>297667.19965184934</v>
      </c>
      <c r="AT42" s="3">
        <f t="shared" si="21"/>
        <v>297667.19965184934</v>
      </c>
      <c r="AU42" s="3">
        <f t="shared" si="21"/>
        <v>297667.19965184934</v>
      </c>
      <c r="AV42" s="3">
        <f t="shared" si="21"/>
        <v>297667.19965184934</v>
      </c>
      <c r="AW42" s="3">
        <f t="shared" si="21"/>
        <v>297667.19965184934</v>
      </c>
      <c r="AX42" s="3">
        <f t="shared" si="21"/>
        <v>297667.19965184934</v>
      </c>
      <c r="AY42" s="3">
        <f t="shared" si="21"/>
        <v>297667.19965184934</v>
      </c>
    </row>
    <row r="43" spans="1:51" x14ac:dyDescent="0.25">
      <c r="A43" s="581"/>
      <c r="B43" s="11" t="str">
        <f t="shared" si="19"/>
        <v>Cooking</v>
      </c>
      <c r="C43" s="3">
        <v>0</v>
      </c>
      <c r="D43" s="3">
        <v>0</v>
      </c>
      <c r="E43" s="3">
        <v>0</v>
      </c>
      <c r="F43" s="3">
        <v>0</v>
      </c>
      <c r="G43" s="3">
        <f t="shared" ref="G43:AY43" si="22">F43</f>
        <v>0</v>
      </c>
      <c r="H43" s="3">
        <f t="shared" si="22"/>
        <v>0</v>
      </c>
      <c r="I43" s="3">
        <f t="shared" si="22"/>
        <v>0</v>
      </c>
      <c r="J43" s="3">
        <f t="shared" si="22"/>
        <v>0</v>
      </c>
      <c r="K43" s="3">
        <f t="shared" si="22"/>
        <v>0</v>
      </c>
      <c r="L43" s="3">
        <f t="shared" si="22"/>
        <v>0</v>
      </c>
      <c r="M43" s="3">
        <f t="shared" si="22"/>
        <v>0</v>
      </c>
      <c r="N43" s="3">
        <f t="shared" si="22"/>
        <v>0</v>
      </c>
      <c r="O43" s="3">
        <f t="shared" si="22"/>
        <v>0</v>
      </c>
      <c r="P43" s="3">
        <f t="shared" si="22"/>
        <v>0</v>
      </c>
      <c r="Q43" s="347">
        <v>0</v>
      </c>
      <c r="R43" s="3">
        <f t="shared" si="22"/>
        <v>0</v>
      </c>
      <c r="S43" s="3">
        <f t="shared" si="22"/>
        <v>0</v>
      </c>
      <c r="T43" s="3">
        <f t="shared" si="22"/>
        <v>0</v>
      </c>
      <c r="U43" s="3">
        <f t="shared" si="22"/>
        <v>0</v>
      </c>
      <c r="V43" s="3">
        <f t="shared" si="22"/>
        <v>0</v>
      </c>
      <c r="W43" s="3">
        <f t="shared" si="22"/>
        <v>0</v>
      </c>
      <c r="X43" s="3">
        <f t="shared" si="22"/>
        <v>0</v>
      </c>
      <c r="Y43" s="3">
        <f t="shared" si="22"/>
        <v>0</v>
      </c>
      <c r="Z43" s="3">
        <f t="shared" si="22"/>
        <v>0</v>
      </c>
      <c r="AA43" s="3">
        <f t="shared" si="22"/>
        <v>0</v>
      </c>
      <c r="AB43" s="3">
        <f t="shared" si="22"/>
        <v>0</v>
      </c>
      <c r="AC43" s="3">
        <f t="shared" si="22"/>
        <v>0</v>
      </c>
      <c r="AD43" s="3">
        <f t="shared" si="22"/>
        <v>0</v>
      </c>
      <c r="AE43" s="3">
        <f t="shared" si="22"/>
        <v>0</v>
      </c>
      <c r="AF43" s="3">
        <f t="shared" si="22"/>
        <v>0</v>
      </c>
      <c r="AG43" s="462">
        <v>6783.1993428386204</v>
      </c>
      <c r="AH43" s="3">
        <f t="shared" si="22"/>
        <v>6783.1993428386204</v>
      </c>
      <c r="AI43" s="3">
        <f t="shared" si="22"/>
        <v>6783.1993428386204</v>
      </c>
      <c r="AJ43" s="3">
        <f t="shared" si="22"/>
        <v>6783.1993428386204</v>
      </c>
      <c r="AK43" s="3">
        <f t="shared" si="22"/>
        <v>6783.1993428386204</v>
      </c>
      <c r="AL43" s="3">
        <f t="shared" si="22"/>
        <v>6783.1993428386204</v>
      </c>
      <c r="AM43" s="3">
        <f t="shared" si="22"/>
        <v>6783.1993428386204</v>
      </c>
      <c r="AN43" s="3">
        <f t="shared" si="22"/>
        <v>6783.1993428386204</v>
      </c>
      <c r="AO43" s="3">
        <f t="shared" si="22"/>
        <v>6783.1993428386204</v>
      </c>
      <c r="AP43" s="3">
        <f t="shared" si="22"/>
        <v>6783.1993428386204</v>
      </c>
      <c r="AQ43" s="3">
        <f t="shared" si="22"/>
        <v>6783.1993428386204</v>
      </c>
      <c r="AR43" s="3">
        <f t="shared" si="22"/>
        <v>6783.1993428386204</v>
      </c>
      <c r="AS43" s="3">
        <f t="shared" si="22"/>
        <v>6783.1993428386204</v>
      </c>
      <c r="AT43" s="3">
        <f t="shared" si="22"/>
        <v>6783.1993428386204</v>
      </c>
      <c r="AU43" s="3">
        <f t="shared" si="22"/>
        <v>6783.1993428386204</v>
      </c>
      <c r="AV43" s="3">
        <f t="shared" si="22"/>
        <v>6783.1993428386204</v>
      </c>
      <c r="AW43" s="3">
        <f t="shared" si="22"/>
        <v>6783.1993428386204</v>
      </c>
      <c r="AX43" s="3">
        <f t="shared" si="22"/>
        <v>6783.1993428386204</v>
      </c>
      <c r="AY43" s="3">
        <f t="shared" si="22"/>
        <v>6783.1993428386204</v>
      </c>
    </row>
    <row r="44" spans="1:51" x14ac:dyDescent="0.25">
      <c r="A44" s="581"/>
      <c r="B44" s="11" t="str">
        <f t="shared" si="19"/>
        <v>Cooling</v>
      </c>
      <c r="C44" s="3">
        <v>0</v>
      </c>
      <c r="D44" s="3">
        <v>0</v>
      </c>
      <c r="E44" s="3">
        <v>0</v>
      </c>
      <c r="F44" s="3">
        <v>0</v>
      </c>
      <c r="G44" s="3">
        <f t="shared" ref="G44:AY44" si="23">F44</f>
        <v>0</v>
      </c>
      <c r="H44" s="3">
        <f t="shared" si="23"/>
        <v>0</v>
      </c>
      <c r="I44" s="3">
        <f t="shared" si="23"/>
        <v>0</v>
      </c>
      <c r="J44" s="3">
        <f t="shared" si="23"/>
        <v>0</v>
      </c>
      <c r="K44" s="3">
        <f t="shared" si="23"/>
        <v>0</v>
      </c>
      <c r="L44" s="3">
        <f t="shared" si="23"/>
        <v>0</v>
      </c>
      <c r="M44" s="3">
        <f t="shared" si="23"/>
        <v>0</v>
      </c>
      <c r="N44" s="3">
        <f t="shared" si="23"/>
        <v>0</v>
      </c>
      <c r="O44" s="3">
        <f t="shared" si="23"/>
        <v>0</v>
      </c>
      <c r="P44" s="3">
        <f t="shared" si="23"/>
        <v>0</v>
      </c>
      <c r="Q44" s="347">
        <v>919547</v>
      </c>
      <c r="R44" s="3">
        <f t="shared" si="23"/>
        <v>919547</v>
      </c>
      <c r="S44" s="3">
        <f t="shared" si="23"/>
        <v>919547</v>
      </c>
      <c r="T44" s="3">
        <f t="shared" si="23"/>
        <v>919547</v>
      </c>
      <c r="U44" s="3">
        <f t="shared" si="23"/>
        <v>919547</v>
      </c>
      <c r="V44" s="3">
        <f t="shared" si="23"/>
        <v>919547</v>
      </c>
      <c r="W44" s="3">
        <f t="shared" si="23"/>
        <v>919547</v>
      </c>
      <c r="X44" s="3">
        <f t="shared" si="23"/>
        <v>919547</v>
      </c>
      <c r="Y44" s="3">
        <f t="shared" si="23"/>
        <v>919547</v>
      </c>
      <c r="Z44" s="3">
        <f t="shared" si="23"/>
        <v>919547</v>
      </c>
      <c r="AA44" s="3">
        <f t="shared" si="23"/>
        <v>919547</v>
      </c>
      <c r="AB44" s="3">
        <f t="shared" si="23"/>
        <v>919547</v>
      </c>
      <c r="AC44" s="3">
        <f t="shared" si="23"/>
        <v>919547</v>
      </c>
      <c r="AD44" s="3">
        <f t="shared" si="23"/>
        <v>919547</v>
      </c>
      <c r="AE44" s="3">
        <f t="shared" si="23"/>
        <v>919547</v>
      </c>
      <c r="AF44" s="3">
        <f t="shared" si="23"/>
        <v>919547</v>
      </c>
      <c r="AG44" s="462">
        <v>9288713.089480523</v>
      </c>
      <c r="AH44" s="3">
        <f t="shared" si="23"/>
        <v>9288713.089480523</v>
      </c>
      <c r="AI44" s="3">
        <f t="shared" si="23"/>
        <v>9288713.089480523</v>
      </c>
      <c r="AJ44" s="3">
        <f t="shared" si="23"/>
        <v>9288713.089480523</v>
      </c>
      <c r="AK44" s="3">
        <f t="shared" si="23"/>
        <v>9288713.089480523</v>
      </c>
      <c r="AL44" s="3">
        <f t="shared" si="23"/>
        <v>9288713.089480523</v>
      </c>
      <c r="AM44" s="3">
        <f t="shared" si="23"/>
        <v>9288713.089480523</v>
      </c>
      <c r="AN44" s="3">
        <f t="shared" si="23"/>
        <v>9288713.089480523</v>
      </c>
      <c r="AO44" s="3">
        <f t="shared" si="23"/>
        <v>9288713.089480523</v>
      </c>
      <c r="AP44" s="3">
        <f t="shared" si="23"/>
        <v>9288713.089480523</v>
      </c>
      <c r="AQ44" s="3">
        <f t="shared" si="23"/>
        <v>9288713.089480523</v>
      </c>
      <c r="AR44" s="3">
        <f t="shared" si="23"/>
        <v>9288713.089480523</v>
      </c>
      <c r="AS44" s="3">
        <f t="shared" si="23"/>
        <v>9288713.089480523</v>
      </c>
      <c r="AT44" s="3">
        <f t="shared" si="23"/>
        <v>9288713.089480523</v>
      </c>
      <c r="AU44" s="3">
        <f t="shared" si="23"/>
        <v>9288713.089480523</v>
      </c>
      <c r="AV44" s="3">
        <f t="shared" si="23"/>
        <v>9288713.089480523</v>
      </c>
      <c r="AW44" s="3">
        <f t="shared" si="23"/>
        <v>9288713.089480523</v>
      </c>
      <c r="AX44" s="3">
        <f t="shared" si="23"/>
        <v>9288713.089480523</v>
      </c>
      <c r="AY44" s="3">
        <f t="shared" si="23"/>
        <v>9288713.089480523</v>
      </c>
    </row>
    <row r="45" spans="1:51" x14ac:dyDescent="0.25">
      <c r="A45" s="581"/>
      <c r="B45" s="12" t="str">
        <f t="shared" si="19"/>
        <v>Ext Lighting</v>
      </c>
      <c r="C45" s="3">
        <v>0</v>
      </c>
      <c r="D45" s="3">
        <v>0</v>
      </c>
      <c r="E45" s="3">
        <v>0</v>
      </c>
      <c r="F45" s="3">
        <v>0</v>
      </c>
      <c r="G45" s="3">
        <f t="shared" ref="G45:AY45" si="24">F45</f>
        <v>0</v>
      </c>
      <c r="H45" s="3">
        <f t="shared" si="24"/>
        <v>0</v>
      </c>
      <c r="I45" s="3">
        <f t="shared" si="24"/>
        <v>0</v>
      </c>
      <c r="J45" s="3">
        <f t="shared" si="24"/>
        <v>0</v>
      </c>
      <c r="K45" s="3">
        <f t="shared" si="24"/>
        <v>0</v>
      </c>
      <c r="L45" s="3">
        <f t="shared" si="24"/>
        <v>0</v>
      </c>
      <c r="M45" s="3">
        <f t="shared" si="24"/>
        <v>0</v>
      </c>
      <c r="N45" s="3">
        <f t="shared" si="24"/>
        <v>0</v>
      </c>
      <c r="O45" s="3">
        <f t="shared" si="24"/>
        <v>0</v>
      </c>
      <c r="P45" s="3">
        <f t="shared" si="24"/>
        <v>0</v>
      </c>
      <c r="Q45" s="347">
        <v>8949</v>
      </c>
      <c r="R45" s="3">
        <f t="shared" si="24"/>
        <v>8949</v>
      </c>
      <c r="S45" s="3">
        <f t="shared" si="24"/>
        <v>8949</v>
      </c>
      <c r="T45" s="3">
        <f t="shared" si="24"/>
        <v>8949</v>
      </c>
      <c r="U45" s="3">
        <f t="shared" si="24"/>
        <v>8949</v>
      </c>
      <c r="V45" s="3">
        <f t="shared" si="24"/>
        <v>8949</v>
      </c>
      <c r="W45" s="3">
        <f t="shared" si="24"/>
        <v>8949</v>
      </c>
      <c r="X45" s="3">
        <f t="shared" si="24"/>
        <v>8949</v>
      </c>
      <c r="Y45" s="3">
        <f t="shared" si="24"/>
        <v>8949</v>
      </c>
      <c r="Z45" s="3">
        <f t="shared" si="24"/>
        <v>8949</v>
      </c>
      <c r="AA45" s="3">
        <f t="shared" si="24"/>
        <v>8949</v>
      </c>
      <c r="AB45" s="3">
        <f t="shared" si="24"/>
        <v>8949</v>
      </c>
      <c r="AC45" s="3">
        <f t="shared" si="24"/>
        <v>8949</v>
      </c>
      <c r="AD45" s="3">
        <f t="shared" si="24"/>
        <v>8949</v>
      </c>
      <c r="AE45" s="3">
        <f t="shared" si="24"/>
        <v>8949</v>
      </c>
      <c r="AF45" s="3">
        <f t="shared" si="24"/>
        <v>8949</v>
      </c>
      <c r="AG45" s="462">
        <v>9582.967643549815</v>
      </c>
      <c r="AH45" s="3">
        <f t="shared" si="24"/>
        <v>9582.967643549815</v>
      </c>
      <c r="AI45" s="3">
        <f t="shared" si="24"/>
        <v>9582.967643549815</v>
      </c>
      <c r="AJ45" s="3">
        <f t="shared" si="24"/>
        <v>9582.967643549815</v>
      </c>
      <c r="AK45" s="3">
        <f t="shared" si="24"/>
        <v>9582.967643549815</v>
      </c>
      <c r="AL45" s="3">
        <f t="shared" si="24"/>
        <v>9582.967643549815</v>
      </c>
      <c r="AM45" s="3">
        <f t="shared" si="24"/>
        <v>9582.967643549815</v>
      </c>
      <c r="AN45" s="3">
        <f t="shared" si="24"/>
        <v>9582.967643549815</v>
      </c>
      <c r="AO45" s="3">
        <f t="shared" si="24"/>
        <v>9582.967643549815</v>
      </c>
      <c r="AP45" s="3">
        <f t="shared" si="24"/>
        <v>9582.967643549815</v>
      </c>
      <c r="AQ45" s="3">
        <f t="shared" si="24"/>
        <v>9582.967643549815</v>
      </c>
      <c r="AR45" s="3">
        <f t="shared" si="24"/>
        <v>9582.967643549815</v>
      </c>
      <c r="AS45" s="3">
        <f t="shared" si="24"/>
        <v>9582.967643549815</v>
      </c>
      <c r="AT45" s="3">
        <f t="shared" si="24"/>
        <v>9582.967643549815</v>
      </c>
      <c r="AU45" s="3">
        <f t="shared" si="24"/>
        <v>9582.967643549815</v>
      </c>
      <c r="AV45" s="3">
        <f t="shared" si="24"/>
        <v>9582.967643549815</v>
      </c>
      <c r="AW45" s="3">
        <f t="shared" si="24"/>
        <v>9582.967643549815</v>
      </c>
      <c r="AX45" s="3">
        <f t="shared" si="24"/>
        <v>9582.967643549815</v>
      </c>
      <c r="AY45" s="3">
        <f t="shared" si="24"/>
        <v>9582.967643549815</v>
      </c>
    </row>
    <row r="46" spans="1:51" x14ac:dyDescent="0.25">
      <c r="A46" s="581"/>
      <c r="B46" s="11" t="str">
        <f t="shared" si="19"/>
        <v>Heating</v>
      </c>
      <c r="C46" s="3">
        <v>0</v>
      </c>
      <c r="D46" s="3">
        <v>0</v>
      </c>
      <c r="E46" s="3">
        <v>0</v>
      </c>
      <c r="F46" s="3">
        <v>0</v>
      </c>
      <c r="G46" s="3">
        <f t="shared" ref="G46:AY46" si="25">F46</f>
        <v>0</v>
      </c>
      <c r="H46" s="3">
        <f t="shared" si="25"/>
        <v>0</v>
      </c>
      <c r="I46" s="3">
        <f t="shared" si="25"/>
        <v>0</v>
      </c>
      <c r="J46" s="3">
        <f t="shared" si="25"/>
        <v>0</v>
      </c>
      <c r="K46" s="3">
        <f t="shared" si="25"/>
        <v>0</v>
      </c>
      <c r="L46" s="3">
        <f t="shared" si="25"/>
        <v>0</v>
      </c>
      <c r="M46" s="3">
        <f t="shared" si="25"/>
        <v>0</v>
      </c>
      <c r="N46" s="3">
        <f t="shared" si="25"/>
        <v>0</v>
      </c>
      <c r="O46" s="3">
        <f t="shared" si="25"/>
        <v>0</v>
      </c>
      <c r="P46" s="3">
        <f t="shared" si="25"/>
        <v>0</v>
      </c>
      <c r="Q46" s="347">
        <v>0</v>
      </c>
      <c r="R46" s="3">
        <f t="shared" si="25"/>
        <v>0</v>
      </c>
      <c r="S46" s="3">
        <f t="shared" si="25"/>
        <v>0</v>
      </c>
      <c r="T46" s="3">
        <f t="shared" si="25"/>
        <v>0</v>
      </c>
      <c r="U46" s="3">
        <f t="shared" si="25"/>
        <v>0</v>
      </c>
      <c r="V46" s="3">
        <f t="shared" si="25"/>
        <v>0</v>
      </c>
      <c r="W46" s="3">
        <f t="shared" si="25"/>
        <v>0</v>
      </c>
      <c r="X46" s="3">
        <f t="shared" si="25"/>
        <v>0</v>
      </c>
      <c r="Y46" s="3">
        <f t="shared" si="25"/>
        <v>0</v>
      </c>
      <c r="Z46" s="3">
        <f t="shared" si="25"/>
        <v>0</v>
      </c>
      <c r="AA46" s="3">
        <f t="shared" si="25"/>
        <v>0</v>
      </c>
      <c r="AB46" s="3">
        <f t="shared" si="25"/>
        <v>0</v>
      </c>
      <c r="AC46" s="3">
        <f t="shared" si="25"/>
        <v>0</v>
      </c>
      <c r="AD46" s="3">
        <f t="shared" si="25"/>
        <v>0</v>
      </c>
      <c r="AE46" s="3">
        <f t="shared" si="25"/>
        <v>0</v>
      </c>
      <c r="AF46" s="3">
        <f t="shared" si="25"/>
        <v>0</v>
      </c>
      <c r="AG46" s="462">
        <v>0</v>
      </c>
      <c r="AH46" s="3">
        <f t="shared" si="25"/>
        <v>0</v>
      </c>
      <c r="AI46" s="3">
        <f t="shared" si="25"/>
        <v>0</v>
      </c>
      <c r="AJ46" s="3">
        <f t="shared" si="25"/>
        <v>0</v>
      </c>
      <c r="AK46" s="3">
        <f t="shared" si="25"/>
        <v>0</v>
      </c>
      <c r="AL46" s="3">
        <f t="shared" si="25"/>
        <v>0</v>
      </c>
      <c r="AM46" s="3">
        <f t="shared" si="25"/>
        <v>0</v>
      </c>
      <c r="AN46" s="3">
        <f t="shared" si="25"/>
        <v>0</v>
      </c>
      <c r="AO46" s="3">
        <f t="shared" si="25"/>
        <v>0</v>
      </c>
      <c r="AP46" s="3">
        <f t="shared" si="25"/>
        <v>0</v>
      </c>
      <c r="AQ46" s="3">
        <f t="shared" si="25"/>
        <v>0</v>
      </c>
      <c r="AR46" s="3">
        <f t="shared" si="25"/>
        <v>0</v>
      </c>
      <c r="AS46" s="3">
        <f t="shared" si="25"/>
        <v>0</v>
      </c>
      <c r="AT46" s="3">
        <f t="shared" si="25"/>
        <v>0</v>
      </c>
      <c r="AU46" s="3">
        <f t="shared" si="25"/>
        <v>0</v>
      </c>
      <c r="AV46" s="3">
        <f t="shared" si="25"/>
        <v>0</v>
      </c>
      <c r="AW46" s="3">
        <f t="shared" si="25"/>
        <v>0</v>
      </c>
      <c r="AX46" s="3">
        <f t="shared" si="25"/>
        <v>0</v>
      </c>
      <c r="AY46" s="3">
        <f t="shared" si="25"/>
        <v>0</v>
      </c>
    </row>
    <row r="47" spans="1:51" x14ac:dyDescent="0.25">
      <c r="A47" s="581"/>
      <c r="B47" s="11" t="str">
        <f t="shared" si="19"/>
        <v>HVAC</v>
      </c>
      <c r="C47" s="3">
        <v>0</v>
      </c>
      <c r="D47" s="3">
        <v>0</v>
      </c>
      <c r="E47" s="3">
        <v>0</v>
      </c>
      <c r="F47" s="3">
        <v>0</v>
      </c>
      <c r="G47" s="3">
        <f t="shared" ref="G47:AY47" si="26">F47</f>
        <v>0</v>
      </c>
      <c r="H47" s="3">
        <f t="shared" si="26"/>
        <v>0</v>
      </c>
      <c r="I47" s="3">
        <f t="shared" si="26"/>
        <v>0</v>
      </c>
      <c r="J47" s="3">
        <f t="shared" si="26"/>
        <v>0</v>
      </c>
      <c r="K47" s="3">
        <f t="shared" si="26"/>
        <v>0</v>
      </c>
      <c r="L47" s="3">
        <f t="shared" si="26"/>
        <v>0</v>
      </c>
      <c r="M47" s="3">
        <f t="shared" si="26"/>
        <v>0</v>
      </c>
      <c r="N47" s="3">
        <f t="shared" si="26"/>
        <v>0</v>
      </c>
      <c r="O47" s="3">
        <f t="shared" si="26"/>
        <v>0</v>
      </c>
      <c r="P47" s="3">
        <f t="shared" si="26"/>
        <v>0</v>
      </c>
      <c r="Q47" s="347">
        <v>986420</v>
      </c>
      <c r="R47" s="3">
        <f t="shared" si="26"/>
        <v>986420</v>
      </c>
      <c r="S47" s="3">
        <f t="shared" si="26"/>
        <v>986420</v>
      </c>
      <c r="T47" s="3">
        <f t="shared" si="26"/>
        <v>986420</v>
      </c>
      <c r="U47" s="3">
        <f t="shared" si="26"/>
        <v>986420</v>
      </c>
      <c r="V47" s="3">
        <f t="shared" si="26"/>
        <v>986420</v>
      </c>
      <c r="W47" s="3">
        <f t="shared" si="26"/>
        <v>986420</v>
      </c>
      <c r="X47" s="3">
        <f t="shared" si="26"/>
        <v>986420</v>
      </c>
      <c r="Y47" s="3">
        <f t="shared" si="26"/>
        <v>986420</v>
      </c>
      <c r="Z47" s="3">
        <f t="shared" si="26"/>
        <v>986420</v>
      </c>
      <c r="AA47" s="3">
        <f t="shared" si="26"/>
        <v>986420</v>
      </c>
      <c r="AB47" s="3">
        <f t="shared" si="26"/>
        <v>986420</v>
      </c>
      <c r="AC47" s="3">
        <f t="shared" si="26"/>
        <v>986420</v>
      </c>
      <c r="AD47" s="3">
        <f t="shared" si="26"/>
        <v>986420</v>
      </c>
      <c r="AE47" s="3">
        <f t="shared" si="26"/>
        <v>986420</v>
      </c>
      <c r="AF47" s="3">
        <f t="shared" si="26"/>
        <v>986420</v>
      </c>
      <c r="AG47" s="462">
        <v>41013265.899604805</v>
      </c>
      <c r="AH47" s="3">
        <f t="shared" si="26"/>
        <v>41013265.899604805</v>
      </c>
      <c r="AI47" s="3">
        <f t="shared" si="26"/>
        <v>41013265.899604805</v>
      </c>
      <c r="AJ47" s="3">
        <f t="shared" si="26"/>
        <v>41013265.899604805</v>
      </c>
      <c r="AK47" s="3">
        <f t="shared" si="26"/>
        <v>41013265.899604805</v>
      </c>
      <c r="AL47" s="3">
        <f t="shared" si="26"/>
        <v>41013265.899604805</v>
      </c>
      <c r="AM47" s="3">
        <f t="shared" si="26"/>
        <v>41013265.899604805</v>
      </c>
      <c r="AN47" s="3">
        <f t="shared" si="26"/>
        <v>41013265.899604805</v>
      </c>
      <c r="AO47" s="3">
        <f t="shared" si="26"/>
        <v>41013265.899604805</v>
      </c>
      <c r="AP47" s="3">
        <f t="shared" si="26"/>
        <v>41013265.899604805</v>
      </c>
      <c r="AQ47" s="3">
        <f t="shared" si="26"/>
        <v>41013265.899604805</v>
      </c>
      <c r="AR47" s="3">
        <f t="shared" si="26"/>
        <v>41013265.899604805</v>
      </c>
      <c r="AS47" s="3">
        <f t="shared" si="26"/>
        <v>41013265.899604805</v>
      </c>
      <c r="AT47" s="3">
        <f t="shared" si="26"/>
        <v>41013265.899604805</v>
      </c>
      <c r="AU47" s="3">
        <f t="shared" si="26"/>
        <v>41013265.899604805</v>
      </c>
      <c r="AV47" s="3">
        <f t="shared" si="26"/>
        <v>41013265.899604805</v>
      </c>
      <c r="AW47" s="3">
        <f t="shared" si="26"/>
        <v>41013265.899604805</v>
      </c>
      <c r="AX47" s="3">
        <f t="shared" si="26"/>
        <v>41013265.899604805</v>
      </c>
      <c r="AY47" s="3">
        <f t="shared" si="26"/>
        <v>41013265.899604805</v>
      </c>
    </row>
    <row r="48" spans="1:51" x14ac:dyDescent="0.25">
      <c r="A48" s="581"/>
      <c r="B48" s="11" t="str">
        <f t="shared" si="19"/>
        <v>Lighting</v>
      </c>
      <c r="C48" s="3">
        <v>0</v>
      </c>
      <c r="D48" s="3">
        <v>0</v>
      </c>
      <c r="E48" s="3">
        <v>0</v>
      </c>
      <c r="F48" s="3">
        <v>0</v>
      </c>
      <c r="G48" s="3">
        <f t="shared" ref="G48:AY48" si="27">F48</f>
        <v>0</v>
      </c>
      <c r="H48" s="3">
        <f t="shared" si="27"/>
        <v>0</v>
      </c>
      <c r="I48" s="3">
        <f t="shared" si="27"/>
        <v>0</v>
      </c>
      <c r="J48" s="3">
        <f t="shared" si="27"/>
        <v>0</v>
      </c>
      <c r="K48" s="3">
        <f t="shared" si="27"/>
        <v>0</v>
      </c>
      <c r="L48" s="3">
        <f t="shared" si="27"/>
        <v>0</v>
      </c>
      <c r="M48" s="3">
        <f t="shared" si="27"/>
        <v>0</v>
      </c>
      <c r="N48" s="3">
        <f t="shared" si="27"/>
        <v>0</v>
      </c>
      <c r="O48" s="3">
        <f t="shared" si="27"/>
        <v>0</v>
      </c>
      <c r="P48" s="3">
        <f t="shared" si="27"/>
        <v>0</v>
      </c>
      <c r="Q48" s="347">
        <v>6967629</v>
      </c>
      <c r="R48" s="3">
        <f t="shared" si="27"/>
        <v>6967629</v>
      </c>
      <c r="S48" s="3">
        <f t="shared" si="27"/>
        <v>6967629</v>
      </c>
      <c r="T48" s="3">
        <f t="shared" si="27"/>
        <v>6967629</v>
      </c>
      <c r="U48" s="3">
        <f t="shared" si="27"/>
        <v>6967629</v>
      </c>
      <c r="V48" s="3">
        <f t="shared" si="27"/>
        <v>6967629</v>
      </c>
      <c r="W48" s="3">
        <f t="shared" si="27"/>
        <v>6967629</v>
      </c>
      <c r="X48" s="3">
        <f t="shared" si="27"/>
        <v>6967629</v>
      </c>
      <c r="Y48" s="3">
        <f t="shared" si="27"/>
        <v>6967629</v>
      </c>
      <c r="Z48" s="3">
        <f t="shared" si="27"/>
        <v>6967629</v>
      </c>
      <c r="AA48" s="3">
        <f t="shared" si="27"/>
        <v>6967629</v>
      </c>
      <c r="AB48" s="3">
        <f t="shared" si="27"/>
        <v>6967629</v>
      </c>
      <c r="AC48" s="3">
        <f t="shared" si="27"/>
        <v>6967629</v>
      </c>
      <c r="AD48" s="3">
        <f t="shared" si="27"/>
        <v>6967629</v>
      </c>
      <c r="AE48" s="3">
        <f t="shared" si="27"/>
        <v>6967629</v>
      </c>
      <c r="AF48" s="3">
        <f t="shared" si="27"/>
        <v>6967629</v>
      </c>
      <c r="AG48" s="462">
        <v>64391984.49523589</v>
      </c>
      <c r="AH48" s="3">
        <f t="shared" si="27"/>
        <v>64391984.49523589</v>
      </c>
      <c r="AI48" s="3">
        <f t="shared" si="27"/>
        <v>64391984.49523589</v>
      </c>
      <c r="AJ48" s="3">
        <f t="shared" si="27"/>
        <v>64391984.49523589</v>
      </c>
      <c r="AK48" s="3">
        <f t="shared" si="27"/>
        <v>64391984.49523589</v>
      </c>
      <c r="AL48" s="3">
        <f t="shared" si="27"/>
        <v>64391984.49523589</v>
      </c>
      <c r="AM48" s="3">
        <f t="shared" si="27"/>
        <v>64391984.49523589</v>
      </c>
      <c r="AN48" s="3">
        <f t="shared" si="27"/>
        <v>64391984.49523589</v>
      </c>
      <c r="AO48" s="3">
        <f t="shared" si="27"/>
        <v>64391984.49523589</v>
      </c>
      <c r="AP48" s="3">
        <f t="shared" si="27"/>
        <v>64391984.49523589</v>
      </c>
      <c r="AQ48" s="3">
        <f t="shared" si="27"/>
        <v>64391984.49523589</v>
      </c>
      <c r="AR48" s="3">
        <f t="shared" si="27"/>
        <v>64391984.49523589</v>
      </c>
      <c r="AS48" s="3">
        <f t="shared" si="27"/>
        <v>64391984.49523589</v>
      </c>
      <c r="AT48" s="3">
        <f t="shared" si="27"/>
        <v>64391984.49523589</v>
      </c>
      <c r="AU48" s="3">
        <f t="shared" si="27"/>
        <v>64391984.49523589</v>
      </c>
      <c r="AV48" s="3">
        <f t="shared" si="27"/>
        <v>64391984.49523589</v>
      </c>
      <c r="AW48" s="3">
        <f t="shared" si="27"/>
        <v>64391984.49523589</v>
      </c>
      <c r="AX48" s="3">
        <f t="shared" si="27"/>
        <v>64391984.49523589</v>
      </c>
      <c r="AY48" s="3">
        <f t="shared" si="27"/>
        <v>64391984.49523589</v>
      </c>
    </row>
    <row r="49" spans="1:51" x14ac:dyDescent="0.25">
      <c r="A49" s="581"/>
      <c r="B49" s="11" t="str">
        <f t="shared" si="19"/>
        <v>Miscellaneous</v>
      </c>
      <c r="C49" s="3">
        <v>0</v>
      </c>
      <c r="D49" s="3">
        <v>0</v>
      </c>
      <c r="E49" s="3">
        <v>0</v>
      </c>
      <c r="F49" s="3">
        <v>0</v>
      </c>
      <c r="G49" s="3">
        <f t="shared" ref="G49:AY49" si="28">F49</f>
        <v>0</v>
      </c>
      <c r="H49" s="3">
        <f t="shared" si="28"/>
        <v>0</v>
      </c>
      <c r="I49" s="3">
        <f t="shared" si="28"/>
        <v>0</v>
      </c>
      <c r="J49" s="3">
        <f t="shared" si="28"/>
        <v>0</v>
      </c>
      <c r="K49" s="3">
        <f t="shared" si="28"/>
        <v>0</v>
      </c>
      <c r="L49" s="3">
        <f t="shared" si="28"/>
        <v>0</v>
      </c>
      <c r="M49" s="3">
        <f t="shared" si="28"/>
        <v>0</v>
      </c>
      <c r="N49" s="3">
        <f t="shared" si="28"/>
        <v>0</v>
      </c>
      <c r="O49" s="3">
        <f t="shared" si="28"/>
        <v>0</v>
      </c>
      <c r="P49" s="3">
        <f t="shared" si="28"/>
        <v>0</v>
      </c>
      <c r="Q49" s="347">
        <v>0</v>
      </c>
      <c r="R49" s="3">
        <f t="shared" si="28"/>
        <v>0</v>
      </c>
      <c r="S49" s="3">
        <f t="shared" si="28"/>
        <v>0</v>
      </c>
      <c r="T49" s="3">
        <f t="shared" si="28"/>
        <v>0</v>
      </c>
      <c r="U49" s="3">
        <f t="shared" si="28"/>
        <v>0</v>
      </c>
      <c r="V49" s="3">
        <f t="shared" si="28"/>
        <v>0</v>
      </c>
      <c r="W49" s="3">
        <f t="shared" si="28"/>
        <v>0</v>
      </c>
      <c r="X49" s="3">
        <f t="shared" si="28"/>
        <v>0</v>
      </c>
      <c r="Y49" s="3">
        <f t="shared" si="28"/>
        <v>0</v>
      </c>
      <c r="Z49" s="3">
        <f t="shared" si="28"/>
        <v>0</v>
      </c>
      <c r="AA49" s="3">
        <f t="shared" si="28"/>
        <v>0</v>
      </c>
      <c r="AB49" s="3">
        <f t="shared" si="28"/>
        <v>0</v>
      </c>
      <c r="AC49" s="3">
        <f t="shared" si="28"/>
        <v>0</v>
      </c>
      <c r="AD49" s="3">
        <f t="shared" si="28"/>
        <v>0</v>
      </c>
      <c r="AE49" s="3">
        <f t="shared" si="28"/>
        <v>0</v>
      </c>
      <c r="AF49" s="3">
        <f t="shared" si="28"/>
        <v>0</v>
      </c>
      <c r="AG49" s="462">
        <v>297426.42267107195</v>
      </c>
      <c r="AH49" s="3">
        <f t="shared" si="28"/>
        <v>297426.42267107195</v>
      </c>
      <c r="AI49" s="3">
        <f t="shared" si="28"/>
        <v>297426.42267107195</v>
      </c>
      <c r="AJ49" s="3">
        <f t="shared" si="28"/>
        <v>297426.42267107195</v>
      </c>
      <c r="AK49" s="3">
        <f t="shared" si="28"/>
        <v>297426.42267107195</v>
      </c>
      <c r="AL49" s="3">
        <f t="shared" si="28"/>
        <v>297426.42267107195</v>
      </c>
      <c r="AM49" s="3">
        <f t="shared" si="28"/>
        <v>297426.42267107195</v>
      </c>
      <c r="AN49" s="3">
        <f t="shared" si="28"/>
        <v>297426.42267107195</v>
      </c>
      <c r="AO49" s="3">
        <f t="shared" si="28"/>
        <v>297426.42267107195</v>
      </c>
      <c r="AP49" s="3">
        <f t="shared" si="28"/>
        <v>297426.42267107195</v>
      </c>
      <c r="AQ49" s="3">
        <f t="shared" si="28"/>
        <v>297426.42267107195</v>
      </c>
      <c r="AR49" s="3">
        <f t="shared" si="28"/>
        <v>297426.42267107195</v>
      </c>
      <c r="AS49" s="3">
        <f t="shared" si="28"/>
        <v>297426.42267107195</v>
      </c>
      <c r="AT49" s="3">
        <f t="shared" si="28"/>
        <v>297426.42267107195</v>
      </c>
      <c r="AU49" s="3">
        <f t="shared" si="28"/>
        <v>297426.42267107195</v>
      </c>
      <c r="AV49" s="3">
        <f t="shared" si="28"/>
        <v>297426.42267107195</v>
      </c>
      <c r="AW49" s="3">
        <f t="shared" si="28"/>
        <v>297426.42267107195</v>
      </c>
      <c r="AX49" s="3">
        <f t="shared" si="28"/>
        <v>297426.42267107195</v>
      </c>
      <c r="AY49" s="3">
        <f t="shared" si="28"/>
        <v>297426.42267107195</v>
      </c>
    </row>
    <row r="50" spans="1:51" ht="15" customHeight="1" x14ac:dyDescent="0.25">
      <c r="A50" s="581"/>
      <c r="B50" s="11" t="str">
        <f t="shared" si="19"/>
        <v>Motors</v>
      </c>
      <c r="C50" s="3">
        <v>0</v>
      </c>
      <c r="D50" s="3">
        <v>0</v>
      </c>
      <c r="E50" s="3">
        <v>0</v>
      </c>
      <c r="F50" s="3">
        <v>0</v>
      </c>
      <c r="G50" s="3">
        <f t="shared" ref="G50:AY50" si="29">F50</f>
        <v>0</v>
      </c>
      <c r="H50" s="3">
        <f t="shared" si="29"/>
        <v>0</v>
      </c>
      <c r="I50" s="3">
        <f t="shared" si="29"/>
        <v>0</v>
      </c>
      <c r="J50" s="3">
        <f t="shared" si="29"/>
        <v>0</v>
      </c>
      <c r="K50" s="3">
        <f t="shared" si="29"/>
        <v>0</v>
      </c>
      <c r="L50" s="3">
        <f t="shared" si="29"/>
        <v>0</v>
      </c>
      <c r="M50" s="3">
        <f t="shared" si="29"/>
        <v>0</v>
      </c>
      <c r="N50" s="3">
        <f t="shared" si="29"/>
        <v>0</v>
      </c>
      <c r="O50" s="3">
        <f t="shared" si="29"/>
        <v>0</v>
      </c>
      <c r="P50" s="3">
        <f t="shared" si="29"/>
        <v>0</v>
      </c>
      <c r="Q50" s="347">
        <v>61960</v>
      </c>
      <c r="R50" s="3">
        <f t="shared" si="29"/>
        <v>61960</v>
      </c>
      <c r="S50" s="3">
        <f t="shared" si="29"/>
        <v>61960</v>
      </c>
      <c r="T50" s="3">
        <f t="shared" si="29"/>
        <v>61960</v>
      </c>
      <c r="U50" s="3">
        <f t="shared" si="29"/>
        <v>61960</v>
      </c>
      <c r="V50" s="3">
        <f t="shared" si="29"/>
        <v>61960</v>
      </c>
      <c r="W50" s="3">
        <f t="shared" si="29"/>
        <v>61960</v>
      </c>
      <c r="X50" s="3">
        <f t="shared" si="29"/>
        <v>61960</v>
      </c>
      <c r="Y50" s="3">
        <f t="shared" si="29"/>
        <v>61960</v>
      </c>
      <c r="Z50" s="3">
        <f t="shared" si="29"/>
        <v>61960</v>
      </c>
      <c r="AA50" s="3">
        <f t="shared" si="29"/>
        <v>61960</v>
      </c>
      <c r="AB50" s="3">
        <f t="shared" si="29"/>
        <v>61960</v>
      </c>
      <c r="AC50" s="3">
        <f t="shared" si="29"/>
        <v>61960</v>
      </c>
      <c r="AD50" s="3">
        <f t="shared" si="29"/>
        <v>61960</v>
      </c>
      <c r="AE50" s="3">
        <f t="shared" si="29"/>
        <v>61960</v>
      </c>
      <c r="AF50" s="3">
        <f t="shared" si="29"/>
        <v>61960</v>
      </c>
      <c r="AG50" s="462">
        <v>128451.35999999999</v>
      </c>
      <c r="AH50" s="3">
        <f t="shared" si="29"/>
        <v>128451.35999999999</v>
      </c>
      <c r="AI50" s="3">
        <f t="shared" si="29"/>
        <v>128451.35999999999</v>
      </c>
      <c r="AJ50" s="3">
        <f t="shared" si="29"/>
        <v>128451.35999999999</v>
      </c>
      <c r="AK50" s="3">
        <f t="shared" si="29"/>
        <v>128451.35999999999</v>
      </c>
      <c r="AL50" s="3">
        <f t="shared" si="29"/>
        <v>128451.35999999999</v>
      </c>
      <c r="AM50" s="3">
        <f t="shared" si="29"/>
        <v>128451.35999999999</v>
      </c>
      <c r="AN50" s="3">
        <f t="shared" si="29"/>
        <v>128451.35999999999</v>
      </c>
      <c r="AO50" s="3">
        <f t="shared" si="29"/>
        <v>128451.35999999999</v>
      </c>
      <c r="AP50" s="3">
        <f t="shared" si="29"/>
        <v>128451.35999999999</v>
      </c>
      <c r="AQ50" s="3">
        <f t="shared" si="29"/>
        <v>128451.35999999999</v>
      </c>
      <c r="AR50" s="3">
        <f t="shared" si="29"/>
        <v>128451.35999999999</v>
      </c>
      <c r="AS50" s="3">
        <f t="shared" si="29"/>
        <v>128451.35999999999</v>
      </c>
      <c r="AT50" s="3">
        <f t="shared" si="29"/>
        <v>128451.35999999999</v>
      </c>
      <c r="AU50" s="3">
        <f t="shared" si="29"/>
        <v>128451.35999999999</v>
      </c>
      <c r="AV50" s="3">
        <f t="shared" si="29"/>
        <v>128451.35999999999</v>
      </c>
      <c r="AW50" s="3">
        <f t="shared" si="29"/>
        <v>128451.35999999999</v>
      </c>
      <c r="AX50" s="3">
        <f t="shared" si="29"/>
        <v>128451.35999999999</v>
      </c>
      <c r="AY50" s="3">
        <f t="shared" si="29"/>
        <v>128451.35999999999</v>
      </c>
    </row>
    <row r="51" spans="1:51" x14ac:dyDescent="0.25">
      <c r="A51" s="581"/>
      <c r="B51" s="11" t="str">
        <f t="shared" si="19"/>
        <v>Process</v>
      </c>
      <c r="C51" s="3">
        <v>0</v>
      </c>
      <c r="D51" s="3">
        <v>0</v>
      </c>
      <c r="E51" s="3">
        <v>0</v>
      </c>
      <c r="F51" s="3">
        <v>0</v>
      </c>
      <c r="G51" s="3">
        <f t="shared" ref="G51:AY51" si="30">F51</f>
        <v>0</v>
      </c>
      <c r="H51" s="3">
        <f t="shared" si="30"/>
        <v>0</v>
      </c>
      <c r="I51" s="3">
        <f t="shared" si="30"/>
        <v>0</v>
      </c>
      <c r="J51" s="3">
        <f t="shared" si="30"/>
        <v>0</v>
      </c>
      <c r="K51" s="3">
        <f t="shared" si="30"/>
        <v>0</v>
      </c>
      <c r="L51" s="3">
        <f t="shared" si="30"/>
        <v>0</v>
      </c>
      <c r="M51" s="3">
        <f t="shared" si="30"/>
        <v>0</v>
      </c>
      <c r="N51" s="3">
        <f t="shared" si="30"/>
        <v>0</v>
      </c>
      <c r="O51" s="3">
        <f t="shared" si="30"/>
        <v>0</v>
      </c>
      <c r="P51" s="3">
        <f t="shared" si="30"/>
        <v>0</v>
      </c>
      <c r="Q51" s="347">
        <v>0</v>
      </c>
      <c r="R51" s="3">
        <f t="shared" si="30"/>
        <v>0</v>
      </c>
      <c r="S51" s="3">
        <f t="shared" si="30"/>
        <v>0</v>
      </c>
      <c r="T51" s="3">
        <f t="shared" si="30"/>
        <v>0</v>
      </c>
      <c r="U51" s="3">
        <f t="shared" si="30"/>
        <v>0</v>
      </c>
      <c r="V51" s="3">
        <f t="shared" si="30"/>
        <v>0</v>
      </c>
      <c r="W51" s="3">
        <f t="shared" si="30"/>
        <v>0</v>
      </c>
      <c r="X51" s="3">
        <f t="shared" si="30"/>
        <v>0</v>
      </c>
      <c r="Y51" s="3">
        <f t="shared" si="30"/>
        <v>0</v>
      </c>
      <c r="Z51" s="3">
        <f t="shared" si="30"/>
        <v>0</v>
      </c>
      <c r="AA51" s="3">
        <f t="shared" si="30"/>
        <v>0</v>
      </c>
      <c r="AB51" s="3">
        <f t="shared" si="30"/>
        <v>0</v>
      </c>
      <c r="AC51" s="3">
        <f t="shared" si="30"/>
        <v>0</v>
      </c>
      <c r="AD51" s="3">
        <f t="shared" si="30"/>
        <v>0</v>
      </c>
      <c r="AE51" s="3">
        <f t="shared" si="30"/>
        <v>0</v>
      </c>
      <c r="AF51" s="3">
        <f t="shared" si="30"/>
        <v>0</v>
      </c>
      <c r="AG51" s="462">
        <v>0</v>
      </c>
      <c r="AH51" s="3">
        <f t="shared" si="30"/>
        <v>0</v>
      </c>
      <c r="AI51" s="3">
        <f t="shared" si="30"/>
        <v>0</v>
      </c>
      <c r="AJ51" s="3">
        <f t="shared" si="30"/>
        <v>0</v>
      </c>
      <c r="AK51" s="3">
        <f t="shared" si="30"/>
        <v>0</v>
      </c>
      <c r="AL51" s="3">
        <f t="shared" si="30"/>
        <v>0</v>
      </c>
      <c r="AM51" s="3">
        <f t="shared" si="30"/>
        <v>0</v>
      </c>
      <c r="AN51" s="3">
        <f t="shared" si="30"/>
        <v>0</v>
      </c>
      <c r="AO51" s="3">
        <f t="shared" si="30"/>
        <v>0</v>
      </c>
      <c r="AP51" s="3">
        <f t="shared" si="30"/>
        <v>0</v>
      </c>
      <c r="AQ51" s="3">
        <f t="shared" si="30"/>
        <v>0</v>
      </c>
      <c r="AR51" s="3">
        <f t="shared" si="30"/>
        <v>0</v>
      </c>
      <c r="AS51" s="3">
        <f t="shared" si="30"/>
        <v>0</v>
      </c>
      <c r="AT51" s="3">
        <f t="shared" si="30"/>
        <v>0</v>
      </c>
      <c r="AU51" s="3">
        <f t="shared" si="30"/>
        <v>0</v>
      </c>
      <c r="AV51" s="3">
        <f t="shared" si="30"/>
        <v>0</v>
      </c>
      <c r="AW51" s="3">
        <f t="shared" si="30"/>
        <v>0</v>
      </c>
      <c r="AX51" s="3">
        <f t="shared" si="30"/>
        <v>0</v>
      </c>
      <c r="AY51" s="3">
        <f t="shared" si="30"/>
        <v>0</v>
      </c>
    </row>
    <row r="52" spans="1:51" x14ac:dyDescent="0.25">
      <c r="A52" s="581"/>
      <c r="B52" s="11" t="str">
        <f t="shared" si="19"/>
        <v>Refrigeration</v>
      </c>
      <c r="C52" s="3">
        <v>0</v>
      </c>
      <c r="D52" s="3">
        <v>0</v>
      </c>
      <c r="E52" s="3">
        <v>0</v>
      </c>
      <c r="F52" s="3">
        <v>0</v>
      </c>
      <c r="G52" s="3">
        <f t="shared" ref="G52:AY52" si="31">F52</f>
        <v>0</v>
      </c>
      <c r="H52" s="3">
        <f t="shared" si="31"/>
        <v>0</v>
      </c>
      <c r="I52" s="3">
        <f t="shared" si="31"/>
        <v>0</v>
      </c>
      <c r="J52" s="3">
        <f t="shared" si="31"/>
        <v>0</v>
      </c>
      <c r="K52" s="3">
        <f t="shared" si="31"/>
        <v>0</v>
      </c>
      <c r="L52" s="3">
        <f t="shared" si="31"/>
        <v>0</v>
      </c>
      <c r="M52" s="3">
        <f t="shared" si="31"/>
        <v>0</v>
      </c>
      <c r="N52" s="3">
        <f t="shared" si="31"/>
        <v>0</v>
      </c>
      <c r="O52" s="3">
        <f t="shared" si="31"/>
        <v>0</v>
      </c>
      <c r="P52" s="3">
        <f t="shared" si="31"/>
        <v>0</v>
      </c>
      <c r="Q52" s="347">
        <v>0</v>
      </c>
      <c r="R52" s="3">
        <f t="shared" si="31"/>
        <v>0</v>
      </c>
      <c r="S52" s="3">
        <f t="shared" si="31"/>
        <v>0</v>
      </c>
      <c r="T52" s="3">
        <f t="shared" si="31"/>
        <v>0</v>
      </c>
      <c r="U52" s="3">
        <f t="shared" si="31"/>
        <v>0</v>
      </c>
      <c r="V52" s="3">
        <f t="shared" si="31"/>
        <v>0</v>
      </c>
      <c r="W52" s="3">
        <f t="shared" si="31"/>
        <v>0</v>
      </c>
      <c r="X52" s="3">
        <f t="shared" si="31"/>
        <v>0</v>
      </c>
      <c r="Y52" s="3">
        <f t="shared" si="31"/>
        <v>0</v>
      </c>
      <c r="Z52" s="3">
        <f t="shared" si="31"/>
        <v>0</v>
      </c>
      <c r="AA52" s="3">
        <f t="shared" si="31"/>
        <v>0</v>
      </c>
      <c r="AB52" s="3">
        <f t="shared" si="31"/>
        <v>0</v>
      </c>
      <c r="AC52" s="3">
        <f t="shared" si="31"/>
        <v>0</v>
      </c>
      <c r="AD52" s="3">
        <f t="shared" si="31"/>
        <v>0</v>
      </c>
      <c r="AE52" s="3">
        <f t="shared" si="31"/>
        <v>0</v>
      </c>
      <c r="AF52" s="3">
        <f t="shared" si="31"/>
        <v>0</v>
      </c>
      <c r="AG52" s="462">
        <v>191335.39726064407</v>
      </c>
      <c r="AH52" s="3">
        <f t="shared" si="31"/>
        <v>191335.39726064407</v>
      </c>
      <c r="AI52" s="3">
        <f t="shared" si="31"/>
        <v>191335.39726064407</v>
      </c>
      <c r="AJ52" s="3">
        <f t="shared" si="31"/>
        <v>191335.39726064407</v>
      </c>
      <c r="AK52" s="3">
        <f t="shared" si="31"/>
        <v>191335.39726064407</v>
      </c>
      <c r="AL52" s="3">
        <f t="shared" si="31"/>
        <v>191335.39726064407</v>
      </c>
      <c r="AM52" s="3">
        <f t="shared" si="31"/>
        <v>191335.39726064407</v>
      </c>
      <c r="AN52" s="3">
        <f t="shared" si="31"/>
        <v>191335.39726064407</v>
      </c>
      <c r="AO52" s="3">
        <f t="shared" si="31"/>
        <v>191335.39726064407</v>
      </c>
      <c r="AP52" s="3">
        <f t="shared" si="31"/>
        <v>191335.39726064407</v>
      </c>
      <c r="AQ52" s="3">
        <f t="shared" si="31"/>
        <v>191335.39726064407</v>
      </c>
      <c r="AR52" s="3">
        <f t="shared" si="31"/>
        <v>191335.39726064407</v>
      </c>
      <c r="AS52" s="3">
        <f t="shared" si="31"/>
        <v>191335.39726064407</v>
      </c>
      <c r="AT52" s="3">
        <f t="shared" si="31"/>
        <v>191335.39726064407</v>
      </c>
      <c r="AU52" s="3">
        <f t="shared" si="31"/>
        <v>191335.39726064407</v>
      </c>
      <c r="AV52" s="3">
        <f t="shared" si="31"/>
        <v>191335.39726064407</v>
      </c>
      <c r="AW52" s="3">
        <f t="shared" si="31"/>
        <v>191335.39726064407</v>
      </c>
      <c r="AX52" s="3">
        <f t="shared" si="31"/>
        <v>191335.39726064407</v>
      </c>
      <c r="AY52" s="3">
        <f t="shared" si="31"/>
        <v>191335.39726064407</v>
      </c>
    </row>
    <row r="53" spans="1:51" x14ac:dyDescent="0.25">
      <c r="A53" s="581"/>
      <c r="B53" s="11" t="str">
        <f t="shared" si="19"/>
        <v>Water Heating</v>
      </c>
      <c r="C53" s="3">
        <v>0</v>
      </c>
      <c r="D53" s="3">
        <v>0</v>
      </c>
      <c r="E53" s="3">
        <v>0</v>
      </c>
      <c r="F53" s="3">
        <v>0</v>
      </c>
      <c r="G53" s="3">
        <f t="shared" ref="G53:AY53" si="32">F53</f>
        <v>0</v>
      </c>
      <c r="H53" s="3">
        <f t="shared" si="32"/>
        <v>0</v>
      </c>
      <c r="I53" s="3">
        <f t="shared" si="32"/>
        <v>0</v>
      </c>
      <c r="J53" s="3">
        <f t="shared" si="32"/>
        <v>0</v>
      </c>
      <c r="K53" s="3">
        <f t="shared" si="32"/>
        <v>0</v>
      </c>
      <c r="L53" s="3">
        <f t="shared" si="32"/>
        <v>0</v>
      </c>
      <c r="M53" s="3">
        <f t="shared" si="32"/>
        <v>0</v>
      </c>
      <c r="N53" s="3">
        <f t="shared" si="32"/>
        <v>0</v>
      </c>
      <c r="O53" s="3">
        <f t="shared" si="32"/>
        <v>0</v>
      </c>
      <c r="P53" s="3">
        <f t="shared" si="32"/>
        <v>0</v>
      </c>
      <c r="Q53" s="347">
        <v>0</v>
      </c>
      <c r="R53" s="3">
        <f t="shared" si="32"/>
        <v>0</v>
      </c>
      <c r="S53" s="3">
        <f t="shared" si="32"/>
        <v>0</v>
      </c>
      <c r="T53" s="3">
        <f t="shared" si="32"/>
        <v>0</v>
      </c>
      <c r="U53" s="3">
        <f t="shared" si="32"/>
        <v>0</v>
      </c>
      <c r="V53" s="3">
        <f t="shared" si="32"/>
        <v>0</v>
      </c>
      <c r="W53" s="3">
        <f t="shared" si="32"/>
        <v>0</v>
      </c>
      <c r="X53" s="3">
        <f t="shared" si="32"/>
        <v>0</v>
      </c>
      <c r="Y53" s="3">
        <f t="shared" si="32"/>
        <v>0</v>
      </c>
      <c r="Z53" s="3">
        <f t="shared" si="32"/>
        <v>0</v>
      </c>
      <c r="AA53" s="3">
        <f t="shared" si="32"/>
        <v>0</v>
      </c>
      <c r="AB53" s="3">
        <f t="shared" si="32"/>
        <v>0</v>
      </c>
      <c r="AC53" s="3">
        <f t="shared" si="32"/>
        <v>0</v>
      </c>
      <c r="AD53" s="3">
        <f t="shared" si="32"/>
        <v>0</v>
      </c>
      <c r="AE53" s="3">
        <f t="shared" si="32"/>
        <v>0</v>
      </c>
      <c r="AF53" s="3">
        <f t="shared" si="32"/>
        <v>0</v>
      </c>
      <c r="AG53" s="462">
        <v>0</v>
      </c>
      <c r="AH53" s="3">
        <f t="shared" si="32"/>
        <v>0</v>
      </c>
      <c r="AI53" s="3">
        <f t="shared" si="32"/>
        <v>0</v>
      </c>
      <c r="AJ53" s="3">
        <f t="shared" si="32"/>
        <v>0</v>
      </c>
      <c r="AK53" s="3">
        <f t="shared" si="32"/>
        <v>0</v>
      </c>
      <c r="AL53" s="3">
        <f t="shared" si="32"/>
        <v>0</v>
      </c>
      <c r="AM53" s="3">
        <f t="shared" si="32"/>
        <v>0</v>
      </c>
      <c r="AN53" s="3">
        <f t="shared" si="32"/>
        <v>0</v>
      </c>
      <c r="AO53" s="3">
        <f t="shared" si="32"/>
        <v>0</v>
      </c>
      <c r="AP53" s="3">
        <f t="shared" si="32"/>
        <v>0</v>
      </c>
      <c r="AQ53" s="3">
        <f t="shared" si="32"/>
        <v>0</v>
      </c>
      <c r="AR53" s="3">
        <f t="shared" si="32"/>
        <v>0</v>
      </c>
      <c r="AS53" s="3">
        <f t="shared" si="32"/>
        <v>0</v>
      </c>
      <c r="AT53" s="3">
        <f t="shared" si="32"/>
        <v>0</v>
      </c>
      <c r="AU53" s="3">
        <f t="shared" si="32"/>
        <v>0</v>
      </c>
      <c r="AV53" s="3">
        <f t="shared" si="32"/>
        <v>0</v>
      </c>
      <c r="AW53" s="3">
        <f t="shared" si="32"/>
        <v>0</v>
      </c>
      <c r="AX53" s="3">
        <f t="shared" si="32"/>
        <v>0</v>
      </c>
      <c r="AY53" s="3">
        <f t="shared" si="32"/>
        <v>0</v>
      </c>
    </row>
    <row r="54" spans="1:51" ht="15" customHeight="1" x14ac:dyDescent="0.25">
      <c r="A54" s="581"/>
      <c r="B54" s="11" t="str">
        <f t="shared" si="19"/>
        <v xml:space="preserve"> </v>
      </c>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c r="AI54" s="3"/>
      <c r="AJ54" s="3"/>
      <c r="AK54" s="3"/>
      <c r="AL54" s="3"/>
      <c r="AM54" s="3"/>
      <c r="AN54" s="3"/>
      <c r="AO54" s="3"/>
      <c r="AP54" s="3"/>
      <c r="AQ54" s="3"/>
      <c r="AR54" s="3"/>
      <c r="AS54" s="3"/>
      <c r="AT54" s="3"/>
      <c r="AU54" s="3"/>
      <c r="AV54" s="3"/>
      <c r="AW54" s="3"/>
      <c r="AX54" s="3"/>
      <c r="AY54" s="3"/>
    </row>
    <row r="55" spans="1:51" ht="15" customHeight="1" thickBot="1" x14ac:dyDescent="0.3">
      <c r="A55" s="582"/>
      <c r="B55" s="188" t="str">
        <f t="shared" si="19"/>
        <v>Monthly kWh</v>
      </c>
      <c r="C55" s="236">
        <f>SUM(C41:C54)</f>
        <v>0</v>
      </c>
      <c r="D55" s="236">
        <f t="shared" ref="D55:AY55" si="33">SUM(D41:D54)</f>
        <v>0</v>
      </c>
      <c r="E55" s="236">
        <f t="shared" si="33"/>
        <v>0</v>
      </c>
      <c r="F55" s="236">
        <f t="shared" si="33"/>
        <v>0</v>
      </c>
      <c r="G55" s="236">
        <f t="shared" si="33"/>
        <v>0</v>
      </c>
      <c r="H55" s="236">
        <f t="shared" si="33"/>
        <v>0</v>
      </c>
      <c r="I55" s="236">
        <f t="shared" si="33"/>
        <v>0</v>
      </c>
      <c r="J55" s="236">
        <f t="shared" si="33"/>
        <v>0</v>
      </c>
      <c r="K55" s="236">
        <f t="shared" si="33"/>
        <v>0</v>
      </c>
      <c r="L55" s="236">
        <f t="shared" si="33"/>
        <v>0</v>
      </c>
      <c r="M55" s="236">
        <f t="shared" si="33"/>
        <v>0</v>
      </c>
      <c r="N55" s="236">
        <f t="shared" si="33"/>
        <v>0</v>
      </c>
      <c r="O55" s="236">
        <f t="shared" si="33"/>
        <v>0</v>
      </c>
      <c r="P55" s="236">
        <f t="shared" si="33"/>
        <v>0</v>
      </c>
      <c r="Q55" s="236">
        <f t="shared" si="33"/>
        <v>10451304</v>
      </c>
      <c r="R55" s="236">
        <f t="shared" si="33"/>
        <v>10451304</v>
      </c>
      <c r="S55" s="236">
        <f t="shared" si="33"/>
        <v>10451304</v>
      </c>
      <c r="T55" s="236">
        <f t="shared" si="33"/>
        <v>10451304</v>
      </c>
      <c r="U55" s="236">
        <f t="shared" si="33"/>
        <v>10451304</v>
      </c>
      <c r="V55" s="236">
        <f t="shared" si="33"/>
        <v>10451304</v>
      </c>
      <c r="W55" s="236">
        <f t="shared" si="33"/>
        <v>10451304</v>
      </c>
      <c r="X55" s="236">
        <f t="shared" si="33"/>
        <v>10451304</v>
      </c>
      <c r="Y55" s="236">
        <f t="shared" si="33"/>
        <v>10451304</v>
      </c>
      <c r="Z55" s="236">
        <f t="shared" si="33"/>
        <v>10451304</v>
      </c>
      <c r="AA55" s="236">
        <f t="shared" si="33"/>
        <v>10451304</v>
      </c>
      <c r="AB55" s="236">
        <f t="shared" si="33"/>
        <v>10451304</v>
      </c>
      <c r="AC55" s="236">
        <f t="shared" si="33"/>
        <v>10451304</v>
      </c>
      <c r="AD55" s="236">
        <f t="shared" si="33"/>
        <v>10451304</v>
      </c>
      <c r="AE55" s="236">
        <f t="shared" si="33"/>
        <v>10451304</v>
      </c>
      <c r="AF55" s="236">
        <f t="shared" si="33"/>
        <v>10451304</v>
      </c>
      <c r="AG55" s="236">
        <f t="shared" si="33"/>
        <v>118219023.32980196</v>
      </c>
      <c r="AH55" s="236">
        <f t="shared" si="33"/>
        <v>118219023.32980196</v>
      </c>
      <c r="AI55" s="236">
        <f t="shared" si="33"/>
        <v>118219023.32980196</v>
      </c>
      <c r="AJ55" s="236">
        <f t="shared" si="33"/>
        <v>118219023.32980196</v>
      </c>
      <c r="AK55" s="236">
        <f t="shared" si="33"/>
        <v>118219023.32980196</v>
      </c>
      <c r="AL55" s="236">
        <f t="shared" si="33"/>
        <v>118219023.32980196</v>
      </c>
      <c r="AM55" s="236">
        <f t="shared" si="33"/>
        <v>118219023.32980196</v>
      </c>
      <c r="AN55" s="236">
        <f t="shared" si="33"/>
        <v>118219023.32980196</v>
      </c>
      <c r="AO55" s="236">
        <f t="shared" si="33"/>
        <v>118219023.32980196</v>
      </c>
      <c r="AP55" s="236">
        <f t="shared" si="33"/>
        <v>118219023.32980196</v>
      </c>
      <c r="AQ55" s="236">
        <f t="shared" si="33"/>
        <v>118219023.32980196</v>
      </c>
      <c r="AR55" s="236">
        <f t="shared" si="33"/>
        <v>118219023.32980196</v>
      </c>
      <c r="AS55" s="236">
        <f t="shared" si="33"/>
        <v>118219023.32980196</v>
      </c>
      <c r="AT55" s="236">
        <f t="shared" si="33"/>
        <v>118219023.32980196</v>
      </c>
      <c r="AU55" s="236">
        <f t="shared" si="33"/>
        <v>118219023.32980196</v>
      </c>
      <c r="AV55" s="236">
        <f t="shared" si="33"/>
        <v>118219023.32980196</v>
      </c>
      <c r="AW55" s="236">
        <f t="shared" si="33"/>
        <v>118219023.32980196</v>
      </c>
      <c r="AX55" s="236">
        <f t="shared" si="33"/>
        <v>118219023.32980196</v>
      </c>
      <c r="AY55" s="236">
        <f t="shared" si="33"/>
        <v>118219023.32980196</v>
      </c>
    </row>
    <row r="56" spans="1:51" x14ac:dyDescent="0.25">
      <c r="A56" s="39"/>
      <c r="B56" s="129"/>
      <c r="C56" s="9"/>
      <c r="D56" s="30"/>
      <c r="E56" s="9"/>
      <c r="F56" s="30"/>
      <c r="G56" s="30"/>
      <c r="H56" s="9"/>
      <c r="I56" s="30"/>
      <c r="J56" s="30"/>
      <c r="K56" s="9"/>
      <c r="L56" s="30"/>
      <c r="M56" s="30"/>
      <c r="N56" s="9"/>
      <c r="O56" s="30"/>
      <c r="P56" s="30"/>
      <c r="Q56" s="9"/>
      <c r="R56" s="30"/>
      <c r="S56" s="30"/>
      <c r="T56" s="9"/>
      <c r="U56" s="30"/>
      <c r="V56" s="30"/>
      <c r="W56" s="9"/>
      <c r="X56" s="30"/>
      <c r="Y56" s="30"/>
      <c r="Z56" s="9"/>
      <c r="AA56" s="30"/>
      <c r="AB56" s="30"/>
      <c r="AC56" s="9"/>
      <c r="AD56" s="30"/>
      <c r="AE56" s="30"/>
      <c r="AF56" s="9"/>
      <c r="AG56" s="30"/>
      <c r="AH56" s="30"/>
      <c r="AI56" s="9"/>
      <c r="AJ56" s="30"/>
      <c r="AK56" s="30"/>
      <c r="AL56" s="9"/>
      <c r="AM56" s="30"/>
      <c r="AN56" s="30"/>
      <c r="AO56" s="9"/>
      <c r="AP56" s="30"/>
      <c r="AQ56" s="30"/>
      <c r="AR56" s="9"/>
      <c r="AS56" s="30"/>
      <c r="AT56" s="30"/>
      <c r="AU56" s="9"/>
      <c r="AV56" s="30"/>
      <c r="AW56" s="30"/>
      <c r="AX56" s="9"/>
      <c r="AY56" s="30"/>
    </row>
    <row r="57" spans="1:51" ht="15.75" thickBot="1" x14ac:dyDescent="0.3">
      <c r="A57" s="202" t="s">
        <v>184</v>
      </c>
      <c r="B57" s="203"/>
      <c r="C57" s="203"/>
      <c r="D57" s="203"/>
      <c r="E57" s="203"/>
      <c r="F57" s="203"/>
      <c r="G57" s="203"/>
      <c r="H57" s="203"/>
      <c r="I57" s="203"/>
      <c r="J57" s="203"/>
      <c r="K57" s="22"/>
      <c r="L57" s="23"/>
      <c r="M57" s="23"/>
      <c r="N57" s="22"/>
      <c r="O57" s="23"/>
      <c r="P57" s="23"/>
      <c r="Q57" s="22"/>
      <c r="R57" s="23"/>
      <c r="S57" s="23"/>
      <c r="T57" s="22"/>
      <c r="U57" s="23"/>
      <c r="V57" s="23"/>
      <c r="W57" s="22"/>
      <c r="X57" s="23"/>
      <c r="Y57" s="23"/>
      <c r="Z57" s="22"/>
      <c r="AA57" s="23"/>
      <c r="AB57" s="23"/>
      <c r="AC57" s="22"/>
      <c r="AD57" s="23"/>
      <c r="AE57" s="23"/>
      <c r="AF57" s="22"/>
      <c r="AG57" s="23"/>
      <c r="AH57" s="23"/>
      <c r="AI57" s="22"/>
      <c r="AJ57" s="23"/>
      <c r="AK57" s="23"/>
      <c r="AL57" s="22"/>
      <c r="AM57" s="23"/>
      <c r="AN57" s="23"/>
      <c r="AO57" s="22"/>
      <c r="AP57" s="23"/>
      <c r="AQ57" s="23"/>
      <c r="AR57" s="22"/>
      <c r="AS57" s="23"/>
      <c r="AT57" s="23"/>
      <c r="AU57" s="22"/>
      <c r="AV57" s="23"/>
      <c r="AW57" s="23"/>
      <c r="AX57" s="22"/>
      <c r="AY57" s="23"/>
    </row>
    <row r="58" spans="1:51" ht="16.5" thickBot="1" x14ac:dyDescent="0.3">
      <c r="A58" s="583" t="s">
        <v>17</v>
      </c>
      <c r="B58" s="17" t="s">
        <v>10</v>
      </c>
      <c r="C58" s="146">
        <f>C$4</f>
        <v>44197</v>
      </c>
      <c r="D58" s="146">
        <f t="shared" ref="D58:AY58" si="34">D$4</f>
        <v>44228</v>
      </c>
      <c r="E58" s="146">
        <f t="shared" si="34"/>
        <v>44256</v>
      </c>
      <c r="F58" s="146">
        <f t="shared" si="34"/>
        <v>44287</v>
      </c>
      <c r="G58" s="146">
        <f t="shared" si="34"/>
        <v>44317</v>
      </c>
      <c r="H58" s="146">
        <f t="shared" si="34"/>
        <v>44348</v>
      </c>
      <c r="I58" s="146">
        <f t="shared" si="34"/>
        <v>44378</v>
      </c>
      <c r="J58" s="146">
        <f t="shared" si="34"/>
        <v>44409</v>
      </c>
      <c r="K58" s="146">
        <f t="shared" si="34"/>
        <v>44440</v>
      </c>
      <c r="L58" s="146">
        <f t="shared" si="34"/>
        <v>44470</v>
      </c>
      <c r="M58" s="146">
        <f t="shared" si="34"/>
        <v>44501</v>
      </c>
      <c r="N58" s="146">
        <f t="shared" si="34"/>
        <v>44531</v>
      </c>
      <c r="O58" s="146">
        <f t="shared" si="34"/>
        <v>44562</v>
      </c>
      <c r="P58" s="146">
        <f t="shared" si="34"/>
        <v>44593</v>
      </c>
      <c r="Q58" s="146">
        <f t="shared" si="34"/>
        <v>44621</v>
      </c>
      <c r="R58" s="146">
        <f t="shared" si="34"/>
        <v>44652</v>
      </c>
      <c r="S58" s="146">
        <f t="shared" si="34"/>
        <v>44682</v>
      </c>
      <c r="T58" s="146">
        <f t="shared" si="34"/>
        <v>44713</v>
      </c>
      <c r="U58" s="146">
        <f t="shared" si="34"/>
        <v>44743</v>
      </c>
      <c r="V58" s="146">
        <f t="shared" si="34"/>
        <v>44774</v>
      </c>
      <c r="W58" s="146">
        <f t="shared" si="34"/>
        <v>44805</v>
      </c>
      <c r="X58" s="146">
        <f t="shared" si="34"/>
        <v>44835</v>
      </c>
      <c r="Y58" s="146">
        <f t="shared" si="34"/>
        <v>44866</v>
      </c>
      <c r="Z58" s="146">
        <f t="shared" si="34"/>
        <v>44896</v>
      </c>
      <c r="AA58" s="146">
        <f t="shared" si="34"/>
        <v>44927</v>
      </c>
      <c r="AB58" s="146">
        <f t="shared" si="34"/>
        <v>44958</v>
      </c>
      <c r="AC58" s="146">
        <f t="shared" si="34"/>
        <v>44986</v>
      </c>
      <c r="AD58" s="146">
        <f t="shared" si="34"/>
        <v>45017</v>
      </c>
      <c r="AE58" s="146">
        <f t="shared" si="34"/>
        <v>45047</v>
      </c>
      <c r="AF58" s="146">
        <f t="shared" si="34"/>
        <v>45078</v>
      </c>
      <c r="AG58" s="146">
        <f t="shared" si="34"/>
        <v>45108</v>
      </c>
      <c r="AH58" s="146">
        <f t="shared" si="34"/>
        <v>45139</v>
      </c>
      <c r="AI58" s="146">
        <f t="shared" si="34"/>
        <v>45170</v>
      </c>
      <c r="AJ58" s="146">
        <f t="shared" si="34"/>
        <v>45200</v>
      </c>
      <c r="AK58" s="146">
        <f t="shared" si="34"/>
        <v>45231</v>
      </c>
      <c r="AL58" s="146">
        <f t="shared" si="34"/>
        <v>45261</v>
      </c>
      <c r="AM58" s="146">
        <f t="shared" si="34"/>
        <v>45292</v>
      </c>
      <c r="AN58" s="146">
        <f t="shared" si="34"/>
        <v>45323</v>
      </c>
      <c r="AO58" s="146">
        <f t="shared" si="34"/>
        <v>45352</v>
      </c>
      <c r="AP58" s="146">
        <f t="shared" si="34"/>
        <v>45383</v>
      </c>
      <c r="AQ58" s="146">
        <f t="shared" si="34"/>
        <v>45413</v>
      </c>
      <c r="AR58" s="146">
        <f t="shared" si="34"/>
        <v>45444</v>
      </c>
      <c r="AS58" s="146">
        <f t="shared" si="34"/>
        <v>45474</v>
      </c>
      <c r="AT58" s="146">
        <f t="shared" si="34"/>
        <v>45505</v>
      </c>
      <c r="AU58" s="146">
        <f t="shared" si="34"/>
        <v>45536</v>
      </c>
      <c r="AV58" s="146">
        <f t="shared" si="34"/>
        <v>45566</v>
      </c>
      <c r="AW58" s="146">
        <f t="shared" si="34"/>
        <v>45597</v>
      </c>
      <c r="AX58" s="146">
        <f t="shared" si="34"/>
        <v>45627</v>
      </c>
      <c r="AY58" s="146">
        <f t="shared" si="34"/>
        <v>45658</v>
      </c>
    </row>
    <row r="59" spans="1:51" ht="15" customHeight="1" x14ac:dyDescent="0.25">
      <c r="A59" s="584"/>
      <c r="B59" s="13" t="str">
        <f t="shared" ref="B59:B72" si="35">B41</f>
        <v>Air Comp</v>
      </c>
      <c r="C59" s="26">
        <f>((C5*0.5)-C41)*C78*C93*C$2</f>
        <v>0</v>
      </c>
      <c r="D59" s="26">
        <f>((D5*0.5)+C23-D41)*D78*D93*D$2</f>
        <v>142.49695347099342</v>
      </c>
      <c r="E59" s="26">
        <f t="shared" ref="E59:AY59" si="36">((E5*0.5)+D23-E41)*E78*E93*E$2</f>
        <v>618.48139719919618</v>
      </c>
      <c r="F59" s="26">
        <f t="shared" si="36"/>
        <v>2484.742182102782</v>
      </c>
      <c r="G59" s="26">
        <f t="shared" si="36"/>
        <v>4819.1548658301208</v>
      </c>
      <c r="H59" s="26">
        <f t="shared" si="36"/>
        <v>8682.9216127281579</v>
      </c>
      <c r="I59" s="26">
        <f t="shared" si="36"/>
        <v>8658.9265582867774</v>
      </c>
      <c r="J59" s="26">
        <f t="shared" si="36"/>
        <v>9315.1627867485076</v>
      </c>
      <c r="K59" s="26">
        <f t="shared" si="36"/>
        <v>9218.9873388096839</v>
      </c>
      <c r="L59" s="26">
        <f t="shared" si="36"/>
        <v>5284.5511863674128</v>
      </c>
      <c r="M59" s="26">
        <f t="shared" si="36"/>
        <v>5312.201212099616</v>
      </c>
      <c r="N59" s="26">
        <f t="shared" si="36"/>
        <v>5499.8229992068655</v>
      </c>
      <c r="O59" s="26">
        <f t="shared" si="36"/>
        <v>5778.3126806719602</v>
      </c>
      <c r="P59" s="26">
        <f t="shared" si="36"/>
        <v>5393.2239929351936</v>
      </c>
      <c r="Q59" s="26">
        <f t="shared" si="36"/>
        <v>2860.5011196659175</v>
      </c>
      <c r="R59" s="26">
        <f t="shared" si="36"/>
        <v>2759.4039459073788</v>
      </c>
      <c r="S59" s="26">
        <f t="shared" si="36"/>
        <v>3091.3132500553252</v>
      </c>
      <c r="T59" s="26">
        <f t="shared" si="36"/>
        <v>5535.2412133004218</v>
      </c>
      <c r="U59" s="26">
        <f t="shared" si="36"/>
        <v>5338.3515771221901</v>
      </c>
      <c r="V59" s="26">
        <f t="shared" si="36"/>
        <v>5489.8236739314607</v>
      </c>
      <c r="W59" s="26">
        <f t="shared" si="36"/>
        <v>5307.6872499743949</v>
      </c>
      <c r="X59" s="26">
        <f t="shared" si="36"/>
        <v>2963.1008004658479</v>
      </c>
      <c r="Y59" s="26">
        <f t="shared" si="36"/>
        <v>2892.2002465821906</v>
      </c>
      <c r="Z59" s="26">
        <f t="shared" si="36"/>
        <v>2868.0531391378026</v>
      </c>
      <c r="AA59" s="26">
        <f t="shared" si="36"/>
        <v>2746.0933354457752</v>
      </c>
      <c r="AB59" s="26">
        <f t="shared" si="36"/>
        <v>2536.1527279436027</v>
      </c>
      <c r="AC59" s="26">
        <f t="shared" si="36"/>
        <v>2860.5011196659175</v>
      </c>
      <c r="AD59" s="26">
        <f t="shared" si="36"/>
        <v>2759.4039459073788</v>
      </c>
      <c r="AE59" s="26">
        <f t="shared" si="36"/>
        <v>3091.3132500553252</v>
      </c>
      <c r="AF59" s="26">
        <f t="shared" si="36"/>
        <v>5535.2412133004218</v>
      </c>
      <c r="AG59" s="26">
        <f t="shared" si="36"/>
        <v>0</v>
      </c>
      <c r="AH59" s="26">
        <f t="shared" si="36"/>
        <v>0</v>
      </c>
      <c r="AI59" s="26">
        <f t="shared" si="36"/>
        <v>0</v>
      </c>
      <c r="AJ59" s="26">
        <f t="shared" si="36"/>
        <v>0</v>
      </c>
      <c r="AK59" s="26">
        <f t="shared" si="36"/>
        <v>0</v>
      </c>
      <c r="AL59" s="26">
        <f t="shared" si="36"/>
        <v>0</v>
      </c>
      <c r="AM59" s="26">
        <f t="shared" si="36"/>
        <v>0</v>
      </c>
      <c r="AN59" s="26">
        <f t="shared" si="36"/>
        <v>0</v>
      </c>
      <c r="AO59" s="26">
        <f t="shared" si="36"/>
        <v>0</v>
      </c>
      <c r="AP59" s="26">
        <f t="shared" si="36"/>
        <v>0</v>
      </c>
      <c r="AQ59" s="26">
        <f t="shared" si="36"/>
        <v>0</v>
      </c>
      <c r="AR59" s="26">
        <f t="shared" si="36"/>
        <v>0</v>
      </c>
      <c r="AS59" s="26">
        <f t="shared" si="36"/>
        <v>0</v>
      </c>
      <c r="AT59" s="26">
        <f t="shared" si="36"/>
        <v>0</v>
      </c>
      <c r="AU59" s="26">
        <f t="shared" si="36"/>
        <v>0</v>
      </c>
      <c r="AV59" s="26">
        <f t="shared" si="36"/>
        <v>0</v>
      </c>
      <c r="AW59" s="26">
        <f t="shared" si="36"/>
        <v>0</v>
      </c>
      <c r="AX59" s="26">
        <f t="shared" si="36"/>
        <v>0</v>
      </c>
      <c r="AY59" s="26">
        <f t="shared" si="36"/>
        <v>0</v>
      </c>
    </row>
    <row r="60" spans="1:51" ht="15.75" x14ac:dyDescent="0.25">
      <c r="A60" s="584"/>
      <c r="B60" s="13" t="str">
        <f t="shared" si="35"/>
        <v>Building Shell</v>
      </c>
      <c r="C60" s="26">
        <f>((C6*0.5)-C42)*C79*C94*C$2</f>
        <v>0</v>
      </c>
      <c r="D60" s="26">
        <f t="shared" ref="D60:AY60" si="37">((D6*0.5)+C24-D42)*D79*D94*D$2</f>
        <v>0</v>
      </c>
      <c r="E60" s="26">
        <f t="shared" si="37"/>
        <v>0</v>
      </c>
      <c r="F60" s="26">
        <f t="shared" si="37"/>
        <v>0</v>
      </c>
      <c r="G60" s="26">
        <f t="shared" si="37"/>
        <v>92.500981000810185</v>
      </c>
      <c r="H60" s="26">
        <f t="shared" si="37"/>
        <v>882.27880656087439</v>
      </c>
      <c r="I60" s="26">
        <f t="shared" si="37"/>
        <v>1113.1160729601536</v>
      </c>
      <c r="J60" s="26">
        <f t="shared" si="37"/>
        <v>1089.2799606520341</v>
      </c>
      <c r="K60" s="26">
        <f t="shared" si="37"/>
        <v>470.2043210226513</v>
      </c>
      <c r="L60" s="26">
        <f t="shared" si="37"/>
        <v>133.68468537553159</v>
      </c>
      <c r="M60" s="26">
        <f t="shared" si="37"/>
        <v>231.9564176128024</v>
      </c>
      <c r="N60" s="26">
        <f t="shared" si="37"/>
        <v>599.24061498913363</v>
      </c>
      <c r="O60" s="26">
        <f t="shared" si="37"/>
        <v>884.53545374094836</v>
      </c>
      <c r="P60" s="26">
        <f t="shared" si="37"/>
        <v>784.37971438741999</v>
      </c>
      <c r="Q60" s="26">
        <f t="shared" si="37"/>
        <v>716.42380100822209</v>
      </c>
      <c r="R60" s="26">
        <f t="shared" si="37"/>
        <v>415.82913461908856</v>
      </c>
      <c r="S60" s="26">
        <f t="shared" si="37"/>
        <v>494.60391345380816</v>
      </c>
      <c r="T60" s="26">
        <f t="shared" si="37"/>
        <v>2409.2159814440115</v>
      </c>
      <c r="U60" s="26">
        <f t="shared" si="37"/>
        <v>2976.4013922574804</v>
      </c>
      <c r="V60" s="26">
        <f t="shared" si="37"/>
        <v>2909.8440623038177</v>
      </c>
      <c r="W60" s="26">
        <f t="shared" si="37"/>
        <v>1273.9995435283158</v>
      </c>
      <c r="X60" s="26">
        <f t="shared" si="37"/>
        <v>393.13766451498731</v>
      </c>
      <c r="Y60" s="26">
        <f t="shared" si="37"/>
        <v>649.89895852421716</v>
      </c>
      <c r="Z60" s="26">
        <f t="shared" si="37"/>
        <v>1023.5768529844789</v>
      </c>
      <c r="AA60" s="26">
        <f t="shared" si="37"/>
        <v>1025.4891403647948</v>
      </c>
      <c r="AB60" s="26">
        <f t="shared" si="37"/>
        <v>887.58076214028426</v>
      </c>
      <c r="AC60" s="26">
        <f t="shared" si="37"/>
        <v>716.42380100822209</v>
      </c>
      <c r="AD60" s="26">
        <f t="shared" si="37"/>
        <v>415.82913461908856</v>
      </c>
      <c r="AE60" s="26">
        <f t="shared" si="37"/>
        <v>494.60391345380816</v>
      </c>
      <c r="AF60" s="26">
        <f t="shared" si="37"/>
        <v>2409.2159814440115</v>
      </c>
      <c r="AG60" s="26">
        <f t="shared" si="37"/>
        <v>0</v>
      </c>
      <c r="AH60" s="26">
        <f t="shared" si="37"/>
        <v>0</v>
      </c>
      <c r="AI60" s="26">
        <f t="shared" si="37"/>
        <v>0</v>
      </c>
      <c r="AJ60" s="26">
        <f t="shared" si="37"/>
        <v>0</v>
      </c>
      <c r="AK60" s="26">
        <f t="shared" si="37"/>
        <v>0</v>
      </c>
      <c r="AL60" s="26">
        <f t="shared" si="37"/>
        <v>0</v>
      </c>
      <c r="AM60" s="26">
        <f t="shared" si="37"/>
        <v>0</v>
      </c>
      <c r="AN60" s="26">
        <f t="shared" si="37"/>
        <v>0</v>
      </c>
      <c r="AO60" s="26">
        <f t="shared" si="37"/>
        <v>0</v>
      </c>
      <c r="AP60" s="26">
        <f t="shared" si="37"/>
        <v>0</v>
      </c>
      <c r="AQ60" s="26">
        <f t="shared" si="37"/>
        <v>0</v>
      </c>
      <c r="AR60" s="26">
        <f t="shared" si="37"/>
        <v>0</v>
      </c>
      <c r="AS60" s="26">
        <f t="shared" si="37"/>
        <v>0</v>
      </c>
      <c r="AT60" s="26">
        <f t="shared" si="37"/>
        <v>0</v>
      </c>
      <c r="AU60" s="26">
        <f t="shared" si="37"/>
        <v>0</v>
      </c>
      <c r="AV60" s="26">
        <f t="shared" si="37"/>
        <v>0</v>
      </c>
      <c r="AW60" s="26">
        <f t="shared" si="37"/>
        <v>0</v>
      </c>
      <c r="AX60" s="26">
        <f t="shared" si="37"/>
        <v>0</v>
      </c>
      <c r="AY60" s="26">
        <f t="shared" si="37"/>
        <v>0</v>
      </c>
    </row>
    <row r="61" spans="1:51" ht="15.75" x14ac:dyDescent="0.25">
      <c r="A61" s="584"/>
      <c r="B61" s="13" t="str">
        <f t="shared" si="35"/>
        <v>Cooking</v>
      </c>
      <c r="C61" s="26">
        <f t="shared" ref="C61:C71" si="38">((C7*0.5)-C43)*C80*C95*C$2</f>
        <v>0</v>
      </c>
      <c r="D61" s="26">
        <f t="shared" ref="D61:AY61" si="39">((D7*0.5)+C25-D43)*D80*D95*D$2</f>
        <v>0</v>
      </c>
      <c r="E61" s="26">
        <f t="shared" si="39"/>
        <v>0</v>
      </c>
      <c r="F61" s="26">
        <f t="shared" si="39"/>
        <v>0</v>
      </c>
      <c r="G61" s="26">
        <f t="shared" si="39"/>
        <v>0</v>
      </c>
      <c r="H61" s="26">
        <f t="shared" si="39"/>
        <v>16.508475011210745</v>
      </c>
      <c r="I61" s="26">
        <f t="shared" si="39"/>
        <v>32.754839228309443</v>
      </c>
      <c r="J61" s="26">
        <f t="shared" si="39"/>
        <v>33.888727765132444</v>
      </c>
      <c r="K61" s="26">
        <f t="shared" si="39"/>
        <v>31.609748951099409</v>
      </c>
      <c r="L61" s="26">
        <f t="shared" si="39"/>
        <v>17.381853906875406</v>
      </c>
      <c r="M61" s="26">
        <f t="shared" si="39"/>
        <v>16.651923152311564</v>
      </c>
      <c r="N61" s="26">
        <f t="shared" si="39"/>
        <v>15.936221694608252</v>
      </c>
      <c r="O61" s="26">
        <f t="shared" si="39"/>
        <v>15.480122191262799</v>
      </c>
      <c r="P61" s="26">
        <f t="shared" si="39"/>
        <v>14.272676317643096</v>
      </c>
      <c r="Q61" s="26">
        <f t="shared" si="39"/>
        <v>17.282228240571797</v>
      </c>
      <c r="R61" s="26">
        <f t="shared" si="39"/>
        <v>16.613519766418474</v>
      </c>
      <c r="S61" s="26">
        <f t="shared" si="39"/>
        <v>20.37966791988071</v>
      </c>
      <c r="T61" s="26">
        <f t="shared" si="39"/>
        <v>37.554752237181596</v>
      </c>
      <c r="U61" s="26">
        <f t="shared" si="39"/>
        <v>36.337942759912004</v>
      </c>
      <c r="V61" s="26">
        <f t="shared" si="39"/>
        <v>37.500725897875988</v>
      </c>
      <c r="W61" s="26">
        <f t="shared" si="39"/>
        <v>35.54114615632465</v>
      </c>
      <c r="X61" s="26">
        <f t="shared" si="39"/>
        <v>19.516761561729194</v>
      </c>
      <c r="Y61" s="26">
        <f t="shared" si="39"/>
        <v>18.884195572729681</v>
      </c>
      <c r="Z61" s="26">
        <f t="shared" si="39"/>
        <v>18.680154483395693</v>
      </c>
      <c r="AA61" s="26">
        <f t="shared" si="39"/>
        <v>17.799561816042459</v>
      </c>
      <c r="AB61" s="26">
        <f t="shared" si="39"/>
        <v>16.361567596565774</v>
      </c>
      <c r="AC61" s="26">
        <f t="shared" si="39"/>
        <v>17.282228240571797</v>
      </c>
      <c r="AD61" s="26">
        <f t="shared" si="39"/>
        <v>16.613519766418474</v>
      </c>
      <c r="AE61" s="26">
        <f t="shared" si="39"/>
        <v>20.37966791988071</v>
      </c>
      <c r="AF61" s="26">
        <f t="shared" si="39"/>
        <v>37.554752237181596</v>
      </c>
      <c r="AG61" s="26">
        <f t="shared" si="39"/>
        <v>0</v>
      </c>
      <c r="AH61" s="26">
        <f t="shared" si="39"/>
        <v>0</v>
      </c>
      <c r="AI61" s="26">
        <f t="shared" si="39"/>
        <v>0</v>
      </c>
      <c r="AJ61" s="26">
        <f t="shared" si="39"/>
        <v>0</v>
      </c>
      <c r="AK61" s="26">
        <f t="shared" si="39"/>
        <v>0</v>
      </c>
      <c r="AL61" s="26">
        <f t="shared" si="39"/>
        <v>0</v>
      </c>
      <c r="AM61" s="26">
        <f t="shared" si="39"/>
        <v>0</v>
      </c>
      <c r="AN61" s="26">
        <f t="shared" si="39"/>
        <v>0</v>
      </c>
      <c r="AO61" s="26">
        <f t="shared" si="39"/>
        <v>0</v>
      </c>
      <c r="AP61" s="26">
        <f t="shared" si="39"/>
        <v>0</v>
      </c>
      <c r="AQ61" s="26">
        <f t="shared" si="39"/>
        <v>0</v>
      </c>
      <c r="AR61" s="26">
        <f t="shared" si="39"/>
        <v>0</v>
      </c>
      <c r="AS61" s="26">
        <f t="shared" si="39"/>
        <v>0</v>
      </c>
      <c r="AT61" s="26">
        <f t="shared" si="39"/>
        <v>0</v>
      </c>
      <c r="AU61" s="26">
        <f t="shared" si="39"/>
        <v>0</v>
      </c>
      <c r="AV61" s="26">
        <f t="shared" si="39"/>
        <v>0</v>
      </c>
      <c r="AW61" s="26">
        <f t="shared" si="39"/>
        <v>0</v>
      </c>
      <c r="AX61" s="26">
        <f t="shared" si="39"/>
        <v>0</v>
      </c>
      <c r="AY61" s="26">
        <f t="shared" si="39"/>
        <v>0</v>
      </c>
    </row>
    <row r="62" spans="1:51" ht="15.75" x14ac:dyDescent="0.25">
      <c r="A62" s="584"/>
      <c r="B62" s="13" t="str">
        <f t="shared" si="35"/>
        <v>Cooling</v>
      </c>
      <c r="C62" s="26">
        <f t="shared" si="38"/>
        <v>0</v>
      </c>
      <c r="D62" s="26">
        <f t="shared" ref="D62:AY62" si="40">((D8*0.5)+C26-D44)*D81*D96*D$2</f>
        <v>0.24019444101250481</v>
      </c>
      <c r="E62" s="26">
        <f t="shared" si="40"/>
        <v>44.563872101490524</v>
      </c>
      <c r="F62" s="26">
        <f t="shared" si="40"/>
        <v>521.16418316567308</v>
      </c>
      <c r="G62" s="26">
        <f t="shared" si="40"/>
        <v>3268.2818969305554</v>
      </c>
      <c r="H62" s="26">
        <f t="shared" si="40"/>
        <v>27511.826268842684</v>
      </c>
      <c r="I62" s="26">
        <f t="shared" si="40"/>
        <v>54964.795678700677</v>
      </c>
      <c r="J62" s="26">
        <f t="shared" si="40"/>
        <v>69066.813902263413</v>
      </c>
      <c r="K62" s="26">
        <f t="shared" si="40"/>
        <v>31003.527326271884</v>
      </c>
      <c r="L62" s="26">
        <f t="shared" si="40"/>
        <v>2681.4781303176474</v>
      </c>
      <c r="M62" s="26">
        <f t="shared" si="40"/>
        <v>687.22784663262667</v>
      </c>
      <c r="N62" s="26">
        <f t="shared" si="40"/>
        <v>10.114853469390512</v>
      </c>
      <c r="O62" s="26">
        <f t="shared" si="40"/>
        <v>1.1466821550123576</v>
      </c>
      <c r="P62" s="26">
        <f t="shared" si="40"/>
        <v>48.422582907450426</v>
      </c>
      <c r="Q62" s="26">
        <f t="shared" si="40"/>
        <v>1912.6229950536326</v>
      </c>
      <c r="R62" s="26">
        <f t="shared" si="40"/>
        <v>6845.0411920402794</v>
      </c>
      <c r="S62" s="26">
        <f t="shared" si="40"/>
        <v>22249.408704652305</v>
      </c>
      <c r="T62" s="26">
        <f t="shared" si="40"/>
        <v>137352.15121063928</v>
      </c>
      <c r="U62" s="26">
        <f t="shared" si="40"/>
        <v>170676.39600121215</v>
      </c>
      <c r="V62" s="26">
        <f t="shared" si="40"/>
        <v>166615.96812551934</v>
      </c>
      <c r="W62" s="26">
        <f t="shared" si="40"/>
        <v>70128.977608743618</v>
      </c>
      <c r="X62" s="26">
        <f t="shared" si="40"/>
        <v>6323.5281686059352</v>
      </c>
      <c r="Y62" s="26">
        <f t="shared" si="40"/>
        <v>1918.990856752155</v>
      </c>
      <c r="Z62" s="26">
        <f t="shared" si="40"/>
        <v>17.046057534277733</v>
      </c>
      <c r="AA62" s="26">
        <f t="shared" si="40"/>
        <v>1.5176870882985976</v>
      </c>
      <c r="AB62" s="26">
        <f t="shared" si="40"/>
        <v>63.884283181508962</v>
      </c>
      <c r="AC62" s="26">
        <f t="shared" si="40"/>
        <v>1912.6229950536326</v>
      </c>
      <c r="AD62" s="26">
        <f t="shared" si="40"/>
        <v>6845.0411920402794</v>
      </c>
      <c r="AE62" s="26">
        <f t="shared" si="40"/>
        <v>22249.408704652305</v>
      </c>
      <c r="AF62" s="26">
        <f t="shared" si="40"/>
        <v>137352.15121063928</v>
      </c>
      <c r="AG62" s="26">
        <f t="shared" si="40"/>
        <v>0</v>
      </c>
      <c r="AH62" s="26">
        <f t="shared" si="40"/>
        <v>0</v>
      </c>
      <c r="AI62" s="26">
        <f t="shared" si="40"/>
        <v>0</v>
      </c>
      <c r="AJ62" s="26">
        <f t="shared" si="40"/>
        <v>0</v>
      </c>
      <c r="AK62" s="26">
        <f t="shared" si="40"/>
        <v>0</v>
      </c>
      <c r="AL62" s="26">
        <f t="shared" si="40"/>
        <v>0</v>
      </c>
      <c r="AM62" s="26">
        <f t="shared" si="40"/>
        <v>0</v>
      </c>
      <c r="AN62" s="26">
        <f t="shared" si="40"/>
        <v>0</v>
      </c>
      <c r="AO62" s="26">
        <f t="shared" si="40"/>
        <v>0</v>
      </c>
      <c r="AP62" s="26">
        <f t="shared" si="40"/>
        <v>0</v>
      </c>
      <c r="AQ62" s="26">
        <f t="shared" si="40"/>
        <v>0</v>
      </c>
      <c r="AR62" s="26">
        <f t="shared" si="40"/>
        <v>0</v>
      </c>
      <c r="AS62" s="26">
        <f t="shared" si="40"/>
        <v>0</v>
      </c>
      <c r="AT62" s="26">
        <f t="shared" si="40"/>
        <v>0</v>
      </c>
      <c r="AU62" s="26">
        <f t="shared" si="40"/>
        <v>0</v>
      </c>
      <c r="AV62" s="26">
        <f t="shared" si="40"/>
        <v>0</v>
      </c>
      <c r="AW62" s="26">
        <f t="shared" si="40"/>
        <v>0</v>
      </c>
      <c r="AX62" s="26">
        <f t="shared" si="40"/>
        <v>0</v>
      </c>
      <c r="AY62" s="26">
        <f t="shared" si="40"/>
        <v>0</v>
      </c>
    </row>
    <row r="63" spans="1:51" ht="15.75" x14ac:dyDescent="0.25">
      <c r="A63" s="584"/>
      <c r="B63" s="13" t="str">
        <f t="shared" si="35"/>
        <v>Ext Lighting</v>
      </c>
      <c r="C63" s="26">
        <f t="shared" si="38"/>
        <v>0</v>
      </c>
      <c r="D63" s="26">
        <f t="shared" ref="D63:AY63" si="41">((D9*0.5)+C27-D45)*D82*D97*D$2</f>
        <v>8.3137763610550124</v>
      </c>
      <c r="E63" s="26">
        <f t="shared" si="41"/>
        <v>14.663017769786203</v>
      </c>
      <c r="F63" s="26">
        <f t="shared" si="41"/>
        <v>14.612997292937044</v>
      </c>
      <c r="G63" s="26">
        <f t="shared" si="41"/>
        <v>17.6564977519945</v>
      </c>
      <c r="H63" s="26">
        <f t="shared" si="41"/>
        <v>23.268016972931122</v>
      </c>
      <c r="I63" s="26">
        <f t="shared" si="41"/>
        <v>29.266710979453457</v>
      </c>
      <c r="J63" s="26">
        <f t="shared" si="41"/>
        <v>24.001551212035626</v>
      </c>
      <c r="K63" s="26">
        <f t="shared" si="41"/>
        <v>28.780883954717631</v>
      </c>
      <c r="L63" s="26">
        <f t="shared" si="41"/>
        <v>20.783802007182622</v>
      </c>
      <c r="M63" s="26">
        <f t="shared" si="41"/>
        <v>18.543052556913363</v>
      </c>
      <c r="N63" s="26">
        <f t="shared" si="41"/>
        <v>19.673713053622198</v>
      </c>
      <c r="O63" s="26">
        <f t="shared" si="41"/>
        <v>20.968253661567712</v>
      </c>
      <c r="P63" s="26">
        <f t="shared" si="41"/>
        <v>16.627552722110025</v>
      </c>
      <c r="Q63" s="26">
        <f t="shared" si="41"/>
        <v>1.0842757911353433</v>
      </c>
      <c r="R63" s="26">
        <f t="shared" si="41"/>
        <v>1.0993722175025904</v>
      </c>
      <c r="S63" s="26">
        <f t="shared" si="41"/>
        <v>1.3263229669883023</v>
      </c>
      <c r="T63" s="26">
        <f t="shared" si="41"/>
        <v>1.7938192904185968</v>
      </c>
      <c r="U63" s="26">
        <f t="shared" si="41"/>
        <v>2.1694658157772966</v>
      </c>
      <c r="V63" s="26">
        <f t="shared" si="41"/>
        <v>1.7537949876150463</v>
      </c>
      <c r="W63" s="26">
        <f t="shared" si="41"/>
        <v>2.1481053847183622</v>
      </c>
      <c r="X63" s="26">
        <f t="shared" si="41"/>
        <v>1.5752066215872675</v>
      </c>
      <c r="Y63" s="26">
        <f t="shared" si="41"/>
        <v>1.384145328529518</v>
      </c>
      <c r="Z63" s="26">
        <f t="shared" si="41"/>
        <v>1.4946301997491775</v>
      </c>
      <c r="AA63" s="26">
        <f t="shared" si="41"/>
        <v>1.5856957193870629</v>
      </c>
      <c r="AB63" s="26">
        <f t="shared" si="41"/>
        <v>1.240864461014392</v>
      </c>
      <c r="AC63" s="26">
        <f t="shared" si="41"/>
        <v>1.0842757911353433</v>
      </c>
      <c r="AD63" s="26">
        <f t="shared" si="41"/>
        <v>1.0993722175025904</v>
      </c>
      <c r="AE63" s="26">
        <f t="shared" si="41"/>
        <v>1.3263229669883023</v>
      </c>
      <c r="AF63" s="26">
        <f t="shared" si="41"/>
        <v>1.7938192904185968</v>
      </c>
      <c r="AG63" s="26">
        <f t="shared" si="41"/>
        <v>0</v>
      </c>
      <c r="AH63" s="26">
        <f t="shared" si="41"/>
        <v>0</v>
      </c>
      <c r="AI63" s="26">
        <f t="shared" si="41"/>
        <v>0</v>
      </c>
      <c r="AJ63" s="26">
        <f t="shared" si="41"/>
        <v>0</v>
      </c>
      <c r="AK63" s="26">
        <f t="shared" si="41"/>
        <v>0</v>
      </c>
      <c r="AL63" s="26">
        <f t="shared" si="41"/>
        <v>0</v>
      </c>
      <c r="AM63" s="26">
        <f t="shared" si="41"/>
        <v>0</v>
      </c>
      <c r="AN63" s="26">
        <f t="shared" si="41"/>
        <v>0</v>
      </c>
      <c r="AO63" s="26">
        <f t="shared" si="41"/>
        <v>0</v>
      </c>
      <c r="AP63" s="26">
        <f t="shared" si="41"/>
        <v>0</v>
      </c>
      <c r="AQ63" s="26">
        <f t="shared" si="41"/>
        <v>0</v>
      </c>
      <c r="AR63" s="26">
        <f t="shared" si="41"/>
        <v>0</v>
      </c>
      <c r="AS63" s="26">
        <f t="shared" si="41"/>
        <v>0</v>
      </c>
      <c r="AT63" s="26">
        <f t="shared" si="41"/>
        <v>0</v>
      </c>
      <c r="AU63" s="26">
        <f t="shared" si="41"/>
        <v>0</v>
      </c>
      <c r="AV63" s="26">
        <f t="shared" si="41"/>
        <v>0</v>
      </c>
      <c r="AW63" s="26">
        <f t="shared" si="41"/>
        <v>0</v>
      </c>
      <c r="AX63" s="26">
        <f t="shared" si="41"/>
        <v>0</v>
      </c>
      <c r="AY63" s="26">
        <f t="shared" si="41"/>
        <v>0</v>
      </c>
    </row>
    <row r="64" spans="1:51" ht="15.75" x14ac:dyDescent="0.25">
      <c r="A64" s="584"/>
      <c r="B64" s="13" t="str">
        <f t="shared" si="35"/>
        <v>Heating</v>
      </c>
      <c r="C64" s="26">
        <f t="shared" si="38"/>
        <v>0</v>
      </c>
      <c r="D64" s="26">
        <f t="shared" ref="D64:AY64" si="42">((D10*0.5)+C28-D46)*D83*D98*D$2</f>
        <v>0</v>
      </c>
      <c r="E64" s="26">
        <f t="shared" si="42"/>
        <v>0</v>
      </c>
      <c r="F64" s="26">
        <f t="shared" si="42"/>
        <v>0</v>
      </c>
      <c r="G64" s="26">
        <f t="shared" si="42"/>
        <v>0</v>
      </c>
      <c r="H64" s="26">
        <f t="shared" si="42"/>
        <v>0</v>
      </c>
      <c r="I64" s="26">
        <f t="shared" si="42"/>
        <v>0</v>
      </c>
      <c r="J64" s="26">
        <f t="shared" si="42"/>
        <v>0</v>
      </c>
      <c r="K64" s="26">
        <f t="shared" si="42"/>
        <v>0</v>
      </c>
      <c r="L64" s="26">
        <f t="shared" si="42"/>
        <v>0</v>
      </c>
      <c r="M64" s="26">
        <f t="shared" si="42"/>
        <v>0</v>
      </c>
      <c r="N64" s="26">
        <f t="shared" si="42"/>
        <v>0</v>
      </c>
      <c r="O64" s="26">
        <f t="shared" si="42"/>
        <v>0</v>
      </c>
      <c r="P64" s="26">
        <f t="shared" si="42"/>
        <v>0</v>
      </c>
      <c r="Q64" s="26">
        <f t="shared" si="42"/>
        <v>0</v>
      </c>
      <c r="R64" s="26">
        <f t="shared" si="42"/>
        <v>0</v>
      </c>
      <c r="S64" s="26">
        <f t="shared" si="42"/>
        <v>0</v>
      </c>
      <c r="T64" s="26">
        <f t="shared" si="42"/>
        <v>0</v>
      </c>
      <c r="U64" s="26">
        <f t="shared" si="42"/>
        <v>0</v>
      </c>
      <c r="V64" s="26">
        <f t="shared" si="42"/>
        <v>0</v>
      </c>
      <c r="W64" s="26">
        <f t="shared" si="42"/>
        <v>0</v>
      </c>
      <c r="X64" s="26">
        <f t="shared" si="42"/>
        <v>0</v>
      </c>
      <c r="Y64" s="26">
        <f t="shared" si="42"/>
        <v>0</v>
      </c>
      <c r="Z64" s="26">
        <f t="shared" si="42"/>
        <v>0</v>
      </c>
      <c r="AA64" s="26">
        <f t="shared" si="42"/>
        <v>0</v>
      </c>
      <c r="AB64" s="26">
        <f t="shared" si="42"/>
        <v>0</v>
      </c>
      <c r="AC64" s="26">
        <f t="shared" si="42"/>
        <v>0</v>
      </c>
      <c r="AD64" s="26">
        <f t="shared" si="42"/>
        <v>0</v>
      </c>
      <c r="AE64" s="26">
        <f t="shared" si="42"/>
        <v>0</v>
      </c>
      <c r="AF64" s="26">
        <f t="shared" si="42"/>
        <v>0</v>
      </c>
      <c r="AG64" s="26">
        <f t="shared" si="42"/>
        <v>0</v>
      </c>
      <c r="AH64" s="26">
        <f t="shared" si="42"/>
        <v>0</v>
      </c>
      <c r="AI64" s="26">
        <f t="shared" si="42"/>
        <v>0</v>
      </c>
      <c r="AJ64" s="26">
        <f t="shared" si="42"/>
        <v>0</v>
      </c>
      <c r="AK64" s="26">
        <f t="shared" si="42"/>
        <v>0</v>
      </c>
      <c r="AL64" s="26">
        <f t="shared" si="42"/>
        <v>0</v>
      </c>
      <c r="AM64" s="26">
        <f t="shared" si="42"/>
        <v>0</v>
      </c>
      <c r="AN64" s="26">
        <f t="shared" si="42"/>
        <v>0</v>
      </c>
      <c r="AO64" s="26">
        <f t="shared" si="42"/>
        <v>0</v>
      </c>
      <c r="AP64" s="26">
        <f t="shared" si="42"/>
        <v>0</v>
      </c>
      <c r="AQ64" s="26">
        <f t="shared" si="42"/>
        <v>0</v>
      </c>
      <c r="AR64" s="26">
        <f t="shared" si="42"/>
        <v>0</v>
      </c>
      <c r="AS64" s="26">
        <f t="shared" si="42"/>
        <v>0</v>
      </c>
      <c r="AT64" s="26">
        <f t="shared" si="42"/>
        <v>0</v>
      </c>
      <c r="AU64" s="26">
        <f t="shared" si="42"/>
        <v>0</v>
      </c>
      <c r="AV64" s="26">
        <f t="shared" si="42"/>
        <v>0</v>
      </c>
      <c r="AW64" s="26">
        <f t="shared" si="42"/>
        <v>0</v>
      </c>
      <c r="AX64" s="26">
        <f t="shared" si="42"/>
        <v>0</v>
      </c>
      <c r="AY64" s="26">
        <f t="shared" si="42"/>
        <v>0</v>
      </c>
    </row>
    <row r="65" spans="1:53" ht="15.75" x14ac:dyDescent="0.25">
      <c r="A65" s="584"/>
      <c r="B65" s="13" t="str">
        <f t="shared" si="35"/>
        <v>HVAC</v>
      </c>
      <c r="C65" s="26">
        <f t="shared" si="38"/>
        <v>0</v>
      </c>
      <c r="D65" s="26">
        <f t="shared" ref="D65:AY65" si="43">((D11*0.5)+C29-D47)*D84*D99*D$2</f>
        <v>60.822318752451707</v>
      </c>
      <c r="E65" s="26">
        <f t="shared" si="43"/>
        <v>3654.8193141973011</v>
      </c>
      <c r="F65" s="26">
        <f t="shared" si="43"/>
        <v>3779.6275621707177</v>
      </c>
      <c r="G65" s="26">
        <f t="shared" si="43"/>
        <v>5801.9531493562281</v>
      </c>
      <c r="H65" s="26">
        <f t="shared" si="43"/>
        <v>32962.028289311267</v>
      </c>
      <c r="I65" s="26">
        <f t="shared" si="43"/>
        <v>74449.089623837106</v>
      </c>
      <c r="J65" s="26">
        <f t="shared" si="43"/>
        <v>105239.2267427624</v>
      </c>
      <c r="K65" s="26">
        <f t="shared" si="43"/>
        <v>51298.374441288528</v>
      </c>
      <c r="L65" s="26">
        <f t="shared" si="43"/>
        <v>16635.123871516291</v>
      </c>
      <c r="M65" s="26">
        <f t="shared" si="43"/>
        <v>36803.819164793342</v>
      </c>
      <c r="N65" s="26">
        <f t="shared" si="43"/>
        <v>91181.523608277334</v>
      </c>
      <c r="O65" s="26">
        <f t="shared" si="43"/>
        <v>121873.31289552688</v>
      </c>
      <c r="P65" s="26">
        <f t="shared" si="43"/>
        <v>108073.62662078063</v>
      </c>
      <c r="Q65" s="26">
        <f t="shared" si="43"/>
        <v>96336.395529318746</v>
      </c>
      <c r="R65" s="26">
        <f t="shared" si="43"/>
        <v>55915.897725484829</v>
      </c>
      <c r="S65" s="26">
        <f t="shared" si="43"/>
        <v>66508.619855704863</v>
      </c>
      <c r="T65" s="26">
        <f t="shared" si="43"/>
        <v>323963.53021398641</v>
      </c>
      <c r="U65" s="26">
        <f t="shared" si="43"/>
        <v>400232.07126146392</v>
      </c>
      <c r="V65" s="26">
        <f t="shared" si="43"/>
        <v>391282.21050199727</v>
      </c>
      <c r="W65" s="26">
        <f t="shared" si="43"/>
        <v>171312.73941037979</v>
      </c>
      <c r="X65" s="26">
        <f t="shared" si="43"/>
        <v>52864.610992668247</v>
      </c>
      <c r="Y65" s="26">
        <f t="shared" si="43"/>
        <v>87390.903309426401</v>
      </c>
      <c r="Z65" s="26">
        <f t="shared" si="43"/>
        <v>137638.78925434584</v>
      </c>
      <c r="AA65" s="26">
        <f t="shared" si="43"/>
        <v>137895.93156756405</v>
      </c>
      <c r="AB65" s="26">
        <f t="shared" si="43"/>
        <v>119351.60619374686</v>
      </c>
      <c r="AC65" s="26">
        <f t="shared" si="43"/>
        <v>96336.395529318746</v>
      </c>
      <c r="AD65" s="26">
        <f t="shared" si="43"/>
        <v>55915.897725484829</v>
      </c>
      <c r="AE65" s="26">
        <f t="shared" si="43"/>
        <v>66508.619855704863</v>
      </c>
      <c r="AF65" s="26">
        <f t="shared" si="43"/>
        <v>323963.53021398641</v>
      </c>
      <c r="AG65" s="26">
        <f t="shared" si="43"/>
        <v>0</v>
      </c>
      <c r="AH65" s="26">
        <f t="shared" si="43"/>
        <v>0</v>
      </c>
      <c r="AI65" s="26">
        <f t="shared" si="43"/>
        <v>0</v>
      </c>
      <c r="AJ65" s="26">
        <f t="shared" si="43"/>
        <v>0</v>
      </c>
      <c r="AK65" s="26">
        <f t="shared" si="43"/>
        <v>0</v>
      </c>
      <c r="AL65" s="26">
        <f t="shared" si="43"/>
        <v>0</v>
      </c>
      <c r="AM65" s="26">
        <f t="shared" si="43"/>
        <v>0</v>
      </c>
      <c r="AN65" s="26">
        <f t="shared" si="43"/>
        <v>0</v>
      </c>
      <c r="AO65" s="26">
        <f t="shared" si="43"/>
        <v>0</v>
      </c>
      <c r="AP65" s="26">
        <f t="shared" si="43"/>
        <v>0</v>
      </c>
      <c r="AQ65" s="26">
        <f t="shared" si="43"/>
        <v>0</v>
      </c>
      <c r="AR65" s="26">
        <f t="shared" si="43"/>
        <v>0</v>
      </c>
      <c r="AS65" s="26">
        <f t="shared" si="43"/>
        <v>0</v>
      </c>
      <c r="AT65" s="26">
        <f t="shared" si="43"/>
        <v>0</v>
      </c>
      <c r="AU65" s="26">
        <f t="shared" si="43"/>
        <v>0</v>
      </c>
      <c r="AV65" s="26">
        <f t="shared" si="43"/>
        <v>0</v>
      </c>
      <c r="AW65" s="26">
        <f t="shared" si="43"/>
        <v>0</v>
      </c>
      <c r="AX65" s="26">
        <f t="shared" si="43"/>
        <v>0</v>
      </c>
      <c r="AY65" s="26">
        <f t="shared" si="43"/>
        <v>0</v>
      </c>
    </row>
    <row r="66" spans="1:53" ht="15.75" x14ac:dyDescent="0.25">
      <c r="A66" s="584"/>
      <c r="B66" s="13" t="str">
        <f t="shared" si="35"/>
        <v>Lighting</v>
      </c>
      <c r="C66" s="26">
        <f t="shared" si="38"/>
        <v>0</v>
      </c>
      <c r="D66" s="26">
        <f t="shared" ref="D66:AY66" si="44">((D12*0.5)+C30-D48)*D85*D100*D$2</f>
        <v>2259.7710047754126</v>
      </c>
      <c r="E66" s="26">
        <f t="shared" si="44"/>
        <v>7746.1595370118412</v>
      </c>
      <c r="F66" s="26">
        <f t="shared" si="44"/>
        <v>13058.244840167339</v>
      </c>
      <c r="G66" s="26">
        <f t="shared" si="44"/>
        <v>24089.172812053857</v>
      </c>
      <c r="H66" s="26">
        <f t="shared" si="44"/>
        <v>48636.398824687487</v>
      </c>
      <c r="I66" s="26">
        <f t="shared" si="44"/>
        <v>79565.854901189276</v>
      </c>
      <c r="J66" s="26">
        <f t="shared" si="44"/>
        <v>81950.520917408081</v>
      </c>
      <c r="K66" s="26">
        <f t="shared" si="44"/>
        <v>99169.128922009171</v>
      </c>
      <c r="L66" s="26">
        <f t="shared" si="44"/>
        <v>74289.490140048845</v>
      </c>
      <c r="M66" s="26">
        <f t="shared" si="44"/>
        <v>74835.821972576261</v>
      </c>
      <c r="N66" s="26">
        <f t="shared" si="44"/>
        <v>116336.06560971611</v>
      </c>
      <c r="O66" s="26">
        <f t="shared" si="44"/>
        <v>163709.20702942531</v>
      </c>
      <c r="P66" s="26">
        <f t="shared" si="44"/>
        <v>127677.95630700451</v>
      </c>
      <c r="Q66" s="26">
        <f t="shared" si="44"/>
        <v>142983.35382010974</v>
      </c>
      <c r="R66" s="26">
        <f t="shared" si="44"/>
        <v>147027.01980371942</v>
      </c>
      <c r="S66" s="26">
        <f t="shared" si="44"/>
        <v>189485.66862788115</v>
      </c>
      <c r="T66" s="26">
        <f t="shared" si="44"/>
        <v>284838.77915805852</v>
      </c>
      <c r="U66" s="26">
        <f t="shared" si="44"/>
        <v>340847.99583150272</v>
      </c>
      <c r="V66" s="26">
        <f t="shared" si="44"/>
        <v>280762.61035192484</v>
      </c>
      <c r="W66" s="26">
        <f t="shared" si="44"/>
        <v>284205.96055704751</v>
      </c>
      <c r="X66" s="26">
        <f t="shared" si="44"/>
        <v>181251.63945866426</v>
      </c>
      <c r="Y66" s="26">
        <f t="shared" si="44"/>
        <v>147580.14603956806</v>
      </c>
      <c r="Z66" s="26">
        <f t="shared" si="44"/>
        <v>153951.2711567962</v>
      </c>
      <c r="AA66" s="26">
        <f t="shared" si="44"/>
        <v>166046.97813463164</v>
      </c>
      <c r="AB66" s="26">
        <f t="shared" si="44"/>
        <v>128938.74761882972</v>
      </c>
      <c r="AC66" s="26">
        <f t="shared" si="44"/>
        <v>142983.35382010974</v>
      </c>
      <c r="AD66" s="26">
        <f t="shared" si="44"/>
        <v>147027.01980371942</v>
      </c>
      <c r="AE66" s="26">
        <f t="shared" si="44"/>
        <v>189485.66862788115</v>
      </c>
      <c r="AF66" s="26">
        <f t="shared" si="44"/>
        <v>284838.77915805852</v>
      </c>
      <c r="AG66" s="26">
        <f t="shared" si="44"/>
        <v>0</v>
      </c>
      <c r="AH66" s="26">
        <f t="shared" si="44"/>
        <v>0</v>
      </c>
      <c r="AI66" s="26">
        <f t="shared" si="44"/>
        <v>0</v>
      </c>
      <c r="AJ66" s="26">
        <f t="shared" si="44"/>
        <v>0</v>
      </c>
      <c r="AK66" s="26">
        <f t="shared" si="44"/>
        <v>0</v>
      </c>
      <c r="AL66" s="26">
        <f t="shared" si="44"/>
        <v>0</v>
      </c>
      <c r="AM66" s="26">
        <f t="shared" si="44"/>
        <v>0</v>
      </c>
      <c r="AN66" s="26">
        <f t="shared" si="44"/>
        <v>0</v>
      </c>
      <c r="AO66" s="26">
        <f t="shared" si="44"/>
        <v>0</v>
      </c>
      <c r="AP66" s="26">
        <f t="shared" si="44"/>
        <v>0</v>
      </c>
      <c r="AQ66" s="26">
        <f t="shared" si="44"/>
        <v>0</v>
      </c>
      <c r="AR66" s="26">
        <f t="shared" si="44"/>
        <v>0</v>
      </c>
      <c r="AS66" s="26">
        <f t="shared" si="44"/>
        <v>0</v>
      </c>
      <c r="AT66" s="26">
        <f t="shared" si="44"/>
        <v>0</v>
      </c>
      <c r="AU66" s="26">
        <f t="shared" si="44"/>
        <v>0</v>
      </c>
      <c r="AV66" s="26">
        <f t="shared" si="44"/>
        <v>0</v>
      </c>
      <c r="AW66" s="26">
        <f t="shared" si="44"/>
        <v>0</v>
      </c>
      <c r="AX66" s="26">
        <f t="shared" si="44"/>
        <v>0</v>
      </c>
      <c r="AY66" s="26">
        <f t="shared" si="44"/>
        <v>0</v>
      </c>
    </row>
    <row r="67" spans="1:53" ht="15.75" x14ac:dyDescent="0.25">
      <c r="A67" s="584"/>
      <c r="B67" s="13" t="str">
        <f t="shared" si="35"/>
        <v>Miscellaneous</v>
      </c>
      <c r="C67" s="26">
        <f t="shared" si="38"/>
        <v>0</v>
      </c>
      <c r="D67" s="26">
        <f t="shared" ref="D67:AY67" si="45">((D13*0.5)+C31-D49)*D86*D101*D$2</f>
        <v>0</v>
      </c>
      <c r="E67" s="26">
        <f t="shared" si="45"/>
        <v>0</v>
      </c>
      <c r="F67" s="26">
        <f t="shared" si="45"/>
        <v>0</v>
      </c>
      <c r="G67" s="26">
        <f t="shared" si="45"/>
        <v>0</v>
      </c>
      <c r="H67" s="26">
        <f t="shared" si="45"/>
        <v>5.0791421423233789</v>
      </c>
      <c r="I67" s="26">
        <f t="shared" si="45"/>
        <v>85.529191528710015</v>
      </c>
      <c r="J67" s="26">
        <f t="shared" si="45"/>
        <v>182.32191185427442</v>
      </c>
      <c r="K67" s="26">
        <f t="shared" si="45"/>
        <v>188.76767565858933</v>
      </c>
      <c r="L67" s="26">
        <f t="shared" si="45"/>
        <v>105.41468992856582</v>
      </c>
      <c r="M67" s="26">
        <f t="shared" si="45"/>
        <v>236.34434875930845</v>
      </c>
      <c r="N67" s="26">
        <f t="shared" si="45"/>
        <v>515.7001485076355</v>
      </c>
      <c r="O67" s="26">
        <f t="shared" si="45"/>
        <v>662.58541831397372</v>
      </c>
      <c r="P67" s="26">
        <f t="shared" si="45"/>
        <v>618.42821129651406</v>
      </c>
      <c r="Q67" s="26">
        <f t="shared" si="45"/>
        <v>782.68392230105701</v>
      </c>
      <c r="R67" s="26">
        <f t="shared" si="45"/>
        <v>755.02193959918486</v>
      </c>
      <c r="S67" s="26">
        <f t="shared" si="45"/>
        <v>845.8382214851606</v>
      </c>
      <c r="T67" s="26">
        <f t="shared" si="45"/>
        <v>1514.5403278899666</v>
      </c>
      <c r="U67" s="26">
        <f t="shared" si="45"/>
        <v>1460.6678257451663</v>
      </c>
      <c r="V67" s="26">
        <f t="shared" si="45"/>
        <v>1502.1132822893999</v>
      </c>
      <c r="W67" s="26">
        <f t="shared" si="45"/>
        <v>1452.2775210947832</v>
      </c>
      <c r="X67" s="26">
        <f t="shared" si="45"/>
        <v>810.75701762104939</v>
      </c>
      <c r="Y67" s="26">
        <f t="shared" si="45"/>
        <v>791.35736655100902</v>
      </c>
      <c r="Z67" s="26">
        <f t="shared" si="45"/>
        <v>784.75028898796791</v>
      </c>
      <c r="AA67" s="26">
        <f t="shared" si="45"/>
        <v>751.37992011781307</v>
      </c>
      <c r="AB67" s="26">
        <f t="shared" si="45"/>
        <v>693.936440372118</v>
      </c>
      <c r="AC67" s="26">
        <f t="shared" si="45"/>
        <v>782.68392230105701</v>
      </c>
      <c r="AD67" s="26">
        <f t="shared" si="45"/>
        <v>755.02193959918486</v>
      </c>
      <c r="AE67" s="26">
        <f t="shared" si="45"/>
        <v>845.8382214851606</v>
      </c>
      <c r="AF67" s="26">
        <f t="shared" si="45"/>
        <v>1514.5403278899666</v>
      </c>
      <c r="AG67" s="26">
        <f t="shared" si="45"/>
        <v>0</v>
      </c>
      <c r="AH67" s="26">
        <f t="shared" si="45"/>
        <v>0</v>
      </c>
      <c r="AI67" s="26">
        <f t="shared" si="45"/>
        <v>0</v>
      </c>
      <c r="AJ67" s="26">
        <f t="shared" si="45"/>
        <v>0</v>
      </c>
      <c r="AK67" s="26">
        <f t="shared" si="45"/>
        <v>0</v>
      </c>
      <c r="AL67" s="26">
        <f t="shared" si="45"/>
        <v>0</v>
      </c>
      <c r="AM67" s="26">
        <f t="shared" si="45"/>
        <v>0</v>
      </c>
      <c r="AN67" s="26">
        <f t="shared" si="45"/>
        <v>0</v>
      </c>
      <c r="AO67" s="26">
        <f t="shared" si="45"/>
        <v>0</v>
      </c>
      <c r="AP67" s="26">
        <f t="shared" si="45"/>
        <v>0</v>
      </c>
      <c r="AQ67" s="26">
        <f t="shared" si="45"/>
        <v>0</v>
      </c>
      <c r="AR67" s="26">
        <f t="shared" si="45"/>
        <v>0</v>
      </c>
      <c r="AS67" s="26">
        <f t="shared" si="45"/>
        <v>0</v>
      </c>
      <c r="AT67" s="26">
        <f t="shared" si="45"/>
        <v>0</v>
      </c>
      <c r="AU67" s="26">
        <f t="shared" si="45"/>
        <v>0</v>
      </c>
      <c r="AV67" s="26">
        <f t="shared" si="45"/>
        <v>0</v>
      </c>
      <c r="AW67" s="26">
        <f t="shared" si="45"/>
        <v>0</v>
      </c>
      <c r="AX67" s="26">
        <f t="shared" si="45"/>
        <v>0</v>
      </c>
      <c r="AY67" s="26">
        <f t="shared" si="45"/>
        <v>0</v>
      </c>
    </row>
    <row r="68" spans="1:53" ht="15.75" customHeight="1" x14ac:dyDescent="0.25">
      <c r="A68" s="584"/>
      <c r="B68" s="13" t="str">
        <f t="shared" si="35"/>
        <v>Motors</v>
      </c>
      <c r="C68" s="26">
        <f t="shared" si="38"/>
        <v>0</v>
      </c>
      <c r="D68" s="26">
        <f t="shared" ref="D68:AY68" si="46">((D14*0.5)+C32-D50)*D87*D102*D$2</f>
        <v>0</v>
      </c>
      <c r="E68" s="26">
        <f t="shared" si="46"/>
        <v>0</v>
      </c>
      <c r="F68" s="26">
        <f t="shared" si="46"/>
        <v>64.833378151324823</v>
      </c>
      <c r="G68" s="26">
        <f t="shared" si="46"/>
        <v>150.73805001837394</v>
      </c>
      <c r="H68" s="26">
        <f t="shared" si="46"/>
        <v>269.75840511426571</v>
      </c>
      <c r="I68" s="26">
        <f t="shared" si="46"/>
        <v>417.39448754195649</v>
      </c>
      <c r="J68" s="26">
        <f t="shared" si="46"/>
        <v>585.9037713152137</v>
      </c>
      <c r="K68" s="26">
        <f t="shared" si="46"/>
        <v>557.31691800499016</v>
      </c>
      <c r="L68" s="26">
        <f t="shared" si="46"/>
        <v>311.22590188426017</v>
      </c>
      <c r="M68" s="26">
        <f t="shared" si="46"/>
        <v>304.98600712497074</v>
      </c>
      <c r="N68" s="26">
        <f t="shared" si="46"/>
        <v>292.45966931686883</v>
      </c>
      <c r="O68" s="26">
        <f t="shared" si="46"/>
        <v>286.15479867006695</v>
      </c>
      <c r="P68" s="26">
        <f t="shared" si="46"/>
        <v>267.08435683018018</v>
      </c>
      <c r="Q68" s="26">
        <f t="shared" si="46"/>
        <v>174.97342023807099</v>
      </c>
      <c r="R68" s="26">
        <f t="shared" si="46"/>
        <v>168.78942745886172</v>
      </c>
      <c r="S68" s="26">
        <f t="shared" si="46"/>
        <v>189.09192122694213</v>
      </c>
      <c r="T68" s="26">
        <f t="shared" si="46"/>
        <v>338.58406146927842</v>
      </c>
      <c r="U68" s="26">
        <f t="shared" si="46"/>
        <v>326.54055873659701</v>
      </c>
      <c r="V68" s="26">
        <f t="shared" si="46"/>
        <v>335.80592509745537</v>
      </c>
      <c r="W68" s="26">
        <f t="shared" si="46"/>
        <v>324.66485864913278</v>
      </c>
      <c r="X68" s="26">
        <f t="shared" si="46"/>
        <v>181.24931956965204</v>
      </c>
      <c r="Y68" s="26">
        <f t="shared" si="46"/>
        <v>176.91241778537798</v>
      </c>
      <c r="Z68" s="26">
        <f t="shared" si="46"/>
        <v>175.43536820502533</v>
      </c>
      <c r="AA68" s="26">
        <f t="shared" si="46"/>
        <v>167.97523339268517</v>
      </c>
      <c r="AB68" s="26">
        <f t="shared" si="46"/>
        <v>155.133418408252</v>
      </c>
      <c r="AC68" s="26">
        <f t="shared" si="46"/>
        <v>174.97342023807099</v>
      </c>
      <c r="AD68" s="26">
        <f t="shared" si="46"/>
        <v>168.78942745886172</v>
      </c>
      <c r="AE68" s="26">
        <f t="shared" si="46"/>
        <v>189.09192122694213</v>
      </c>
      <c r="AF68" s="26">
        <f t="shared" si="46"/>
        <v>338.58406146927842</v>
      </c>
      <c r="AG68" s="26">
        <f t="shared" si="46"/>
        <v>0</v>
      </c>
      <c r="AH68" s="26">
        <f t="shared" si="46"/>
        <v>0</v>
      </c>
      <c r="AI68" s="26">
        <f t="shared" si="46"/>
        <v>0</v>
      </c>
      <c r="AJ68" s="26">
        <f t="shared" si="46"/>
        <v>0</v>
      </c>
      <c r="AK68" s="26">
        <f t="shared" si="46"/>
        <v>0</v>
      </c>
      <c r="AL68" s="26">
        <f t="shared" si="46"/>
        <v>0</v>
      </c>
      <c r="AM68" s="26">
        <f t="shared" si="46"/>
        <v>0</v>
      </c>
      <c r="AN68" s="26">
        <f t="shared" si="46"/>
        <v>0</v>
      </c>
      <c r="AO68" s="26">
        <f t="shared" si="46"/>
        <v>0</v>
      </c>
      <c r="AP68" s="26">
        <f t="shared" si="46"/>
        <v>0</v>
      </c>
      <c r="AQ68" s="26">
        <f t="shared" si="46"/>
        <v>0</v>
      </c>
      <c r="AR68" s="26">
        <f t="shared" si="46"/>
        <v>0</v>
      </c>
      <c r="AS68" s="26">
        <f t="shared" si="46"/>
        <v>0</v>
      </c>
      <c r="AT68" s="26">
        <f t="shared" si="46"/>
        <v>0</v>
      </c>
      <c r="AU68" s="26">
        <f t="shared" si="46"/>
        <v>0</v>
      </c>
      <c r="AV68" s="26">
        <f t="shared" si="46"/>
        <v>0</v>
      </c>
      <c r="AW68" s="26">
        <f t="shared" si="46"/>
        <v>0</v>
      </c>
      <c r="AX68" s="26">
        <f t="shared" si="46"/>
        <v>0</v>
      </c>
      <c r="AY68" s="26">
        <f t="shared" si="46"/>
        <v>0</v>
      </c>
    </row>
    <row r="69" spans="1:53" ht="15.75" x14ac:dyDescent="0.25">
      <c r="A69" s="584"/>
      <c r="B69" s="13" t="str">
        <f t="shared" si="35"/>
        <v>Process</v>
      </c>
      <c r="C69" s="26">
        <f t="shared" si="38"/>
        <v>0</v>
      </c>
      <c r="D69" s="26">
        <f t="shared" ref="D69:AY69" si="47">((D15*0.5)+C33-D51)*D88*D103*D$2</f>
        <v>0</v>
      </c>
      <c r="E69" s="26">
        <f t="shared" si="47"/>
        <v>0</v>
      </c>
      <c r="F69" s="26">
        <f t="shared" si="47"/>
        <v>0</v>
      </c>
      <c r="G69" s="26">
        <f t="shared" si="47"/>
        <v>0</v>
      </c>
      <c r="H69" s="26">
        <f t="shared" si="47"/>
        <v>0</v>
      </c>
      <c r="I69" s="26">
        <f t="shared" si="47"/>
        <v>0</v>
      </c>
      <c r="J69" s="26">
        <f t="shared" si="47"/>
        <v>0</v>
      </c>
      <c r="K69" s="26">
        <f t="shared" si="47"/>
        <v>0</v>
      </c>
      <c r="L69" s="26">
        <f t="shared" si="47"/>
        <v>0</v>
      </c>
      <c r="M69" s="26">
        <f t="shared" si="47"/>
        <v>0</v>
      </c>
      <c r="N69" s="26">
        <f t="shared" si="47"/>
        <v>0</v>
      </c>
      <c r="O69" s="26">
        <f t="shared" si="47"/>
        <v>0</v>
      </c>
      <c r="P69" s="26">
        <f t="shared" si="47"/>
        <v>0</v>
      </c>
      <c r="Q69" s="26">
        <f t="shared" si="47"/>
        <v>0</v>
      </c>
      <c r="R69" s="26">
        <f t="shared" si="47"/>
        <v>0</v>
      </c>
      <c r="S69" s="26">
        <f t="shared" si="47"/>
        <v>0</v>
      </c>
      <c r="T69" s="26">
        <f t="shared" si="47"/>
        <v>0</v>
      </c>
      <c r="U69" s="26">
        <f t="shared" si="47"/>
        <v>0</v>
      </c>
      <c r="V69" s="26">
        <f t="shared" si="47"/>
        <v>0</v>
      </c>
      <c r="W69" s="26">
        <f t="shared" si="47"/>
        <v>0</v>
      </c>
      <c r="X69" s="26">
        <f t="shared" si="47"/>
        <v>0</v>
      </c>
      <c r="Y69" s="26">
        <f t="shared" si="47"/>
        <v>0</v>
      </c>
      <c r="Z69" s="26">
        <f t="shared" si="47"/>
        <v>0</v>
      </c>
      <c r="AA69" s="26">
        <f t="shared" si="47"/>
        <v>0</v>
      </c>
      <c r="AB69" s="26">
        <f t="shared" si="47"/>
        <v>0</v>
      </c>
      <c r="AC69" s="26">
        <f t="shared" si="47"/>
        <v>0</v>
      </c>
      <c r="AD69" s="26">
        <f t="shared" si="47"/>
        <v>0</v>
      </c>
      <c r="AE69" s="26">
        <f t="shared" si="47"/>
        <v>0</v>
      </c>
      <c r="AF69" s="26">
        <f t="shared" si="47"/>
        <v>0</v>
      </c>
      <c r="AG69" s="26">
        <f t="shared" si="47"/>
        <v>0</v>
      </c>
      <c r="AH69" s="26">
        <f t="shared" si="47"/>
        <v>0</v>
      </c>
      <c r="AI69" s="26">
        <f t="shared" si="47"/>
        <v>0</v>
      </c>
      <c r="AJ69" s="26">
        <f t="shared" si="47"/>
        <v>0</v>
      </c>
      <c r="AK69" s="26">
        <f t="shared" si="47"/>
        <v>0</v>
      </c>
      <c r="AL69" s="26">
        <f t="shared" si="47"/>
        <v>0</v>
      </c>
      <c r="AM69" s="26">
        <f t="shared" si="47"/>
        <v>0</v>
      </c>
      <c r="AN69" s="26">
        <f t="shared" si="47"/>
        <v>0</v>
      </c>
      <c r="AO69" s="26">
        <f t="shared" si="47"/>
        <v>0</v>
      </c>
      <c r="AP69" s="26">
        <f t="shared" si="47"/>
        <v>0</v>
      </c>
      <c r="AQ69" s="26">
        <f t="shared" si="47"/>
        <v>0</v>
      </c>
      <c r="AR69" s="26">
        <f t="shared" si="47"/>
        <v>0</v>
      </c>
      <c r="AS69" s="26">
        <f t="shared" si="47"/>
        <v>0</v>
      </c>
      <c r="AT69" s="26">
        <f t="shared" si="47"/>
        <v>0</v>
      </c>
      <c r="AU69" s="26">
        <f t="shared" si="47"/>
        <v>0</v>
      </c>
      <c r="AV69" s="26">
        <f t="shared" si="47"/>
        <v>0</v>
      </c>
      <c r="AW69" s="26">
        <f t="shared" si="47"/>
        <v>0</v>
      </c>
      <c r="AX69" s="26">
        <f t="shared" si="47"/>
        <v>0</v>
      </c>
      <c r="AY69" s="26">
        <f t="shared" si="47"/>
        <v>0</v>
      </c>
    </row>
    <row r="70" spans="1:53" ht="15.75" x14ac:dyDescent="0.25">
      <c r="A70" s="584"/>
      <c r="B70" s="13" t="str">
        <f t="shared" si="35"/>
        <v>Refrigeration</v>
      </c>
      <c r="C70" s="26">
        <f t="shared" si="38"/>
        <v>0</v>
      </c>
      <c r="D70" s="26">
        <f t="shared" ref="D70:AY70" si="48">((D16*0.5)+C34-D52)*D89*D104*D$2</f>
        <v>0</v>
      </c>
      <c r="E70" s="26">
        <f t="shared" si="48"/>
        <v>0</v>
      </c>
      <c r="F70" s="26">
        <f t="shared" si="48"/>
        <v>0</v>
      </c>
      <c r="G70" s="26">
        <f t="shared" si="48"/>
        <v>0</v>
      </c>
      <c r="H70" s="26">
        <f t="shared" si="48"/>
        <v>0.67393030704951939</v>
      </c>
      <c r="I70" s="26">
        <f t="shared" si="48"/>
        <v>140.9018600461076</v>
      </c>
      <c r="J70" s="26">
        <f t="shared" si="48"/>
        <v>289.03298275717401</v>
      </c>
      <c r="K70" s="26">
        <f t="shared" si="48"/>
        <v>280.08314181509655</v>
      </c>
      <c r="L70" s="26">
        <f t="shared" si="48"/>
        <v>161.21651296744153</v>
      </c>
      <c r="M70" s="26">
        <f t="shared" si="48"/>
        <v>241.84560792666568</v>
      </c>
      <c r="N70" s="26">
        <f t="shared" si="48"/>
        <v>361.78917347727946</v>
      </c>
      <c r="O70" s="26">
        <f t="shared" si="48"/>
        <v>403.58906029440789</v>
      </c>
      <c r="P70" s="26">
        <f t="shared" si="48"/>
        <v>374.73727266077333</v>
      </c>
      <c r="Q70" s="26">
        <f t="shared" si="48"/>
        <v>470.5612369713831</v>
      </c>
      <c r="R70" s="26">
        <f t="shared" si="48"/>
        <v>480.6606608949059</v>
      </c>
      <c r="S70" s="26">
        <f t="shared" si="48"/>
        <v>524.66047065889313</v>
      </c>
      <c r="T70" s="26">
        <f t="shared" si="48"/>
        <v>960.75645905201907</v>
      </c>
      <c r="U70" s="26">
        <f t="shared" si="48"/>
        <v>935.46182747997682</v>
      </c>
      <c r="V70" s="26">
        <f t="shared" si="48"/>
        <v>959.57769106429282</v>
      </c>
      <c r="W70" s="26">
        <f t="shared" si="48"/>
        <v>904.56888821072152</v>
      </c>
      <c r="X70" s="26">
        <f t="shared" si="48"/>
        <v>500.16529988146817</v>
      </c>
      <c r="Y70" s="26">
        <f t="shared" si="48"/>
        <v>483.48252802209066</v>
      </c>
      <c r="Z70" s="26">
        <f t="shared" si="48"/>
        <v>476.60559297712405</v>
      </c>
      <c r="AA70" s="26">
        <f t="shared" si="48"/>
        <v>459.12592440268514</v>
      </c>
      <c r="AB70" s="26">
        <f t="shared" si="48"/>
        <v>422.83728949871255</v>
      </c>
      <c r="AC70" s="26">
        <f t="shared" si="48"/>
        <v>470.5612369713831</v>
      </c>
      <c r="AD70" s="26">
        <f t="shared" si="48"/>
        <v>480.6606608949059</v>
      </c>
      <c r="AE70" s="26">
        <f t="shared" si="48"/>
        <v>524.66047065889313</v>
      </c>
      <c r="AF70" s="26">
        <f t="shared" si="48"/>
        <v>960.75645905201907</v>
      </c>
      <c r="AG70" s="26">
        <f t="shared" si="48"/>
        <v>0</v>
      </c>
      <c r="AH70" s="26">
        <f t="shared" si="48"/>
        <v>0</v>
      </c>
      <c r="AI70" s="26">
        <f t="shared" si="48"/>
        <v>0</v>
      </c>
      <c r="AJ70" s="26">
        <f t="shared" si="48"/>
        <v>0</v>
      </c>
      <c r="AK70" s="26">
        <f t="shared" si="48"/>
        <v>0</v>
      </c>
      <c r="AL70" s="26">
        <f t="shared" si="48"/>
        <v>0</v>
      </c>
      <c r="AM70" s="26">
        <f t="shared" si="48"/>
        <v>0</v>
      </c>
      <c r="AN70" s="26">
        <f t="shared" si="48"/>
        <v>0</v>
      </c>
      <c r="AO70" s="26">
        <f t="shared" si="48"/>
        <v>0</v>
      </c>
      <c r="AP70" s="26">
        <f t="shared" si="48"/>
        <v>0</v>
      </c>
      <c r="AQ70" s="26">
        <f t="shared" si="48"/>
        <v>0</v>
      </c>
      <c r="AR70" s="26">
        <f t="shared" si="48"/>
        <v>0</v>
      </c>
      <c r="AS70" s="26">
        <f t="shared" si="48"/>
        <v>0</v>
      </c>
      <c r="AT70" s="26">
        <f t="shared" si="48"/>
        <v>0</v>
      </c>
      <c r="AU70" s="26">
        <f t="shared" si="48"/>
        <v>0</v>
      </c>
      <c r="AV70" s="26">
        <f t="shared" si="48"/>
        <v>0</v>
      </c>
      <c r="AW70" s="26">
        <f t="shared" si="48"/>
        <v>0</v>
      </c>
      <c r="AX70" s="26">
        <f t="shared" si="48"/>
        <v>0</v>
      </c>
      <c r="AY70" s="26">
        <f t="shared" si="48"/>
        <v>0</v>
      </c>
    </row>
    <row r="71" spans="1:53" ht="15.75" x14ac:dyDescent="0.25">
      <c r="A71" s="584"/>
      <c r="B71" s="13" t="str">
        <f t="shared" si="35"/>
        <v>Water Heating</v>
      </c>
      <c r="C71" s="26">
        <f t="shared" si="38"/>
        <v>0</v>
      </c>
      <c r="D71" s="26">
        <f t="shared" ref="D71:AY71" si="49">((D17*0.5)+C35-D53)*D90*D105*D$2</f>
        <v>0</v>
      </c>
      <c r="E71" s="26">
        <f t="shared" si="49"/>
        <v>0</v>
      </c>
      <c r="F71" s="26">
        <f t="shared" si="49"/>
        <v>0</v>
      </c>
      <c r="G71" s="26">
        <f t="shared" si="49"/>
        <v>0</v>
      </c>
      <c r="H71" s="26">
        <f t="shared" si="49"/>
        <v>0</v>
      </c>
      <c r="I71" s="26">
        <f t="shared" si="49"/>
        <v>0</v>
      </c>
      <c r="J71" s="26">
        <f t="shared" si="49"/>
        <v>0</v>
      </c>
      <c r="K71" s="26">
        <f t="shared" si="49"/>
        <v>0</v>
      </c>
      <c r="L71" s="26">
        <f t="shared" si="49"/>
        <v>0</v>
      </c>
      <c r="M71" s="26">
        <f t="shared" si="49"/>
        <v>0</v>
      </c>
      <c r="N71" s="26">
        <f t="shared" si="49"/>
        <v>0</v>
      </c>
      <c r="O71" s="26">
        <f t="shared" si="49"/>
        <v>0</v>
      </c>
      <c r="P71" s="26">
        <f t="shared" si="49"/>
        <v>0</v>
      </c>
      <c r="Q71" s="26">
        <f t="shared" si="49"/>
        <v>0</v>
      </c>
      <c r="R71" s="26">
        <f t="shared" si="49"/>
        <v>0</v>
      </c>
      <c r="S71" s="26">
        <f t="shared" si="49"/>
        <v>0</v>
      </c>
      <c r="T71" s="26">
        <f t="shared" si="49"/>
        <v>0</v>
      </c>
      <c r="U71" s="26">
        <f t="shared" si="49"/>
        <v>0</v>
      </c>
      <c r="V71" s="26">
        <f t="shared" si="49"/>
        <v>0</v>
      </c>
      <c r="W71" s="26">
        <f t="shared" si="49"/>
        <v>0</v>
      </c>
      <c r="X71" s="26">
        <f t="shared" si="49"/>
        <v>0</v>
      </c>
      <c r="Y71" s="26">
        <f t="shared" si="49"/>
        <v>0</v>
      </c>
      <c r="Z71" s="26">
        <f t="shared" si="49"/>
        <v>0</v>
      </c>
      <c r="AA71" s="26">
        <f t="shared" si="49"/>
        <v>0</v>
      </c>
      <c r="AB71" s="26">
        <f t="shared" si="49"/>
        <v>0</v>
      </c>
      <c r="AC71" s="26">
        <f t="shared" si="49"/>
        <v>0</v>
      </c>
      <c r="AD71" s="26">
        <f t="shared" si="49"/>
        <v>0</v>
      </c>
      <c r="AE71" s="26">
        <f t="shared" si="49"/>
        <v>0</v>
      </c>
      <c r="AF71" s="26">
        <f t="shared" si="49"/>
        <v>0</v>
      </c>
      <c r="AG71" s="26">
        <f t="shared" si="49"/>
        <v>0</v>
      </c>
      <c r="AH71" s="26">
        <f t="shared" si="49"/>
        <v>0</v>
      </c>
      <c r="AI71" s="26">
        <f t="shared" si="49"/>
        <v>0</v>
      </c>
      <c r="AJ71" s="26">
        <f t="shared" si="49"/>
        <v>0</v>
      </c>
      <c r="AK71" s="26">
        <f t="shared" si="49"/>
        <v>0</v>
      </c>
      <c r="AL71" s="26">
        <f t="shared" si="49"/>
        <v>0</v>
      </c>
      <c r="AM71" s="26">
        <f t="shared" si="49"/>
        <v>0</v>
      </c>
      <c r="AN71" s="26">
        <f t="shared" si="49"/>
        <v>0</v>
      </c>
      <c r="AO71" s="26">
        <f t="shared" si="49"/>
        <v>0</v>
      </c>
      <c r="AP71" s="26">
        <f t="shared" si="49"/>
        <v>0</v>
      </c>
      <c r="AQ71" s="26">
        <f t="shared" si="49"/>
        <v>0</v>
      </c>
      <c r="AR71" s="26">
        <f t="shared" si="49"/>
        <v>0</v>
      </c>
      <c r="AS71" s="26">
        <f t="shared" si="49"/>
        <v>0</v>
      </c>
      <c r="AT71" s="26">
        <f t="shared" si="49"/>
        <v>0</v>
      </c>
      <c r="AU71" s="26">
        <f t="shared" si="49"/>
        <v>0</v>
      </c>
      <c r="AV71" s="26">
        <f t="shared" si="49"/>
        <v>0</v>
      </c>
      <c r="AW71" s="26">
        <f t="shared" si="49"/>
        <v>0</v>
      </c>
      <c r="AX71" s="26">
        <f t="shared" si="49"/>
        <v>0</v>
      </c>
      <c r="AY71" s="26">
        <f t="shared" si="49"/>
        <v>0</v>
      </c>
    </row>
    <row r="72" spans="1:53" ht="15.75" customHeight="1" x14ac:dyDescent="0.25">
      <c r="A72" s="584"/>
      <c r="B72" s="13" t="str">
        <f t="shared" si="35"/>
        <v xml:space="preserve"> </v>
      </c>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c r="AF72" s="3"/>
      <c r="AG72" s="3"/>
      <c r="AH72" s="3"/>
      <c r="AI72" s="3"/>
      <c r="AJ72" s="3"/>
      <c r="AK72" s="3"/>
      <c r="AL72" s="3"/>
      <c r="AM72" s="3"/>
      <c r="AN72" s="3"/>
      <c r="AO72" s="3"/>
      <c r="AP72" s="3"/>
      <c r="AQ72" s="3"/>
      <c r="AR72" s="3"/>
      <c r="AS72" s="3"/>
      <c r="AT72" s="3"/>
      <c r="AU72" s="3"/>
      <c r="AV72" s="3"/>
      <c r="AW72" s="3"/>
      <c r="AX72" s="3"/>
      <c r="AY72" s="3"/>
    </row>
    <row r="73" spans="1:53" ht="15.75" customHeight="1" x14ac:dyDescent="0.25">
      <c r="A73" s="584"/>
      <c r="B73" s="239" t="s">
        <v>26</v>
      </c>
      <c r="C73" s="26">
        <f>SUM(C59:C72)</f>
        <v>0</v>
      </c>
      <c r="D73" s="26">
        <f>SUM(D59:D72)</f>
        <v>2471.6442478009253</v>
      </c>
      <c r="E73" s="26">
        <f t="shared" ref="E73:AY73" si="50">SUM(E59:E72)</f>
        <v>12078.687138279616</v>
      </c>
      <c r="F73" s="26">
        <f t="shared" si="50"/>
        <v>19923.225143050771</v>
      </c>
      <c r="G73" s="26">
        <f t="shared" si="50"/>
        <v>38239.458252941935</v>
      </c>
      <c r="H73" s="26">
        <f t="shared" si="50"/>
        <v>118990.74177167825</v>
      </c>
      <c r="I73" s="26">
        <f t="shared" si="50"/>
        <v>219457.62992429853</v>
      </c>
      <c r="J73" s="26">
        <f t="shared" si="50"/>
        <v>267776.15325473825</v>
      </c>
      <c r="K73" s="26">
        <f t="shared" si="50"/>
        <v>192246.78071778643</v>
      </c>
      <c r="L73" s="26">
        <f t="shared" si="50"/>
        <v>99640.350774320046</v>
      </c>
      <c r="M73" s="26">
        <f t="shared" si="50"/>
        <v>118689.39755323481</v>
      </c>
      <c r="N73" s="26">
        <f t="shared" si="50"/>
        <v>214832.32661170882</v>
      </c>
      <c r="O73" s="26">
        <f t="shared" si="50"/>
        <v>293635.29239465139</v>
      </c>
      <c r="P73" s="26">
        <f t="shared" si="50"/>
        <v>243268.75928784243</v>
      </c>
      <c r="Q73" s="26">
        <f t="shared" si="50"/>
        <v>246255.88234869845</v>
      </c>
      <c r="R73" s="26">
        <f t="shared" si="50"/>
        <v>214385.37672170787</v>
      </c>
      <c r="S73" s="26">
        <f t="shared" si="50"/>
        <v>283410.91095600533</v>
      </c>
      <c r="T73" s="26">
        <f t="shared" si="50"/>
        <v>756952.14719736739</v>
      </c>
      <c r="U73" s="26">
        <f t="shared" si="50"/>
        <v>922832.39368409594</v>
      </c>
      <c r="V73" s="26">
        <f t="shared" si="50"/>
        <v>849897.20813501324</v>
      </c>
      <c r="W73" s="26">
        <f t="shared" si="50"/>
        <v>534948.5648891693</v>
      </c>
      <c r="X73" s="26">
        <f t="shared" si="50"/>
        <v>245309.28069017475</v>
      </c>
      <c r="Y73" s="26">
        <f t="shared" si="50"/>
        <v>241904.16006411274</v>
      </c>
      <c r="Z73" s="26">
        <f t="shared" si="50"/>
        <v>296955.70249565184</v>
      </c>
      <c r="AA73" s="26">
        <f t="shared" si="50"/>
        <v>309113.87620054313</v>
      </c>
      <c r="AB73" s="26">
        <f t="shared" si="50"/>
        <v>253067.48116617862</v>
      </c>
      <c r="AC73" s="26">
        <f t="shared" si="50"/>
        <v>246255.88234869845</v>
      </c>
      <c r="AD73" s="26">
        <f t="shared" si="50"/>
        <v>214385.37672170787</v>
      </c>
      <c r="AE73" s="26">
        <f t="shared" si="50"/>
        <v>283410.91095600533</v>
      </c>
      <c r="AF73" s="26">
        <f t="shared" si="50"/>
        <v>756952.14719736739</v>
      </c>
      <c r="AG73" s="26">
        <f t="shared" si="50"/>
        <v>0</v>
      </c>
      <c r="AH73" s="26">
        <f t="shared" si="50"/>
        <v>0</v>
      </c>
      <c r="AI73" s="26">
        <f t="shared" si="50"/>
        <v>0</v>
      </c>
      <c r="AJ73" s="26">
        <f t="shared" si="50"/>
        <v>0</v>
      </c>
      <c r="AK73" s="26">
        <f t="shared" si="50"/>
        <v>0</v>
      </c>
      <c r="AL73" s="26">
        <f t="shared" si="50"/>
        <v>0</v>
      </c>
      <c r="AM73" s="26">
        <f t="shared" si="50"/>
        <v>0</v>
      </c>
      <c r="AN73" s="26">
        <f t="shared" si="50"/>
        <v>0</v>
      </c>
      <c r="AO73" s="26">
        <f t="shared" si="50"/>
        <v>0</v>
      </c>
      <c r="AP73" s="26">
        <f t="shared" si="50"/>
        <v>0</v>
      </c>
      <c r="AQ73" s="26">
        <f t="shared" si="50"/>
        <v>0</v>
      </c>
      <c r="AR73" s="26">
        <f t="shared" si="50"/>
        <v>0</v>
      </c>
      <c r="AS73" s="26">
        <f t="shared" si="50"/>
        <v>0</v>
      </c>
      <c r="AT73" s="26">
        <f t="shared" si="50"/>
        <v>0</v>
      </c>
      <c r="AU73" s="26">
        <f t="shared" si="50"/>
        <v>0</v>
      </c>
      <c r="AV73" s="26">
        <f t="shared" si="50"/>
        <v>0</v>
      </c>
      <c r="AW73" s="26">
        <f t="shared" si="50"/>
        <v>0</v>
      </c>
      <c r="AX73" s="26">
        <f t="shared" si="50"/>
        <v>0</v>
      </c>
      <c r="AY73" s="26">
        <f t="shared" si="50"/>
        <v>0</v>
      </c>
    </row>
    <row r="74" spans="1:53" ht="16.5" customHeight="1" thickBot="1" x14ac:dyDescent="0.3">
      <c r="A74" s="585"/>
      <c r="B74" s="138" t="s">
        <v>27</v>
      </c>
      <c r="C74" s="27">
        <f>C73</f>
        <v>0</v>
      </c>
      <c r="D74" s="27">
        <f>C74+D73</f>
        <v>2471.6442478009253</v>
      </c>
      <c r="E74" s="27">
        <f t="shared" ref="E74:AY74" si="51">D74+E73</f>
        <v>14550.331386080541</v>
      </c>
      <c r="F74" s="27">
        <f t="shared" si="51"/>
        <v>34473.556529131311</v>
      </c>
      <c r="G74" s="27">
        <f t="shared" si="51"/>
        <v>72713.014782073238</v>
      </c>
      <c r="H74" s="27">
        <f t="shared" si="51"/>
        <v>191703.75655375147</v>
      </c>
      <c r="I74" s="27">
        <f t="shared" si="51"/>
        <v>411161.38647805003</v>
      </c>
      <c r="J74" s="27">
        <f t="shared" si="51"/>
        <v>678937.53973278822</v>
      </c>
      <c r="K74" s="27">
        <f t="shared" si="51"/>
        <v>871184.32045057463</v>
      </c>
      <c r="L74" s="27">
        <f t="shared" si="51"/>
        <v>970824.6712248947</v>
      </c>
      <c r="M74" s="27">
        <f t="shared" si="51"/>
        <v>1089514.0687781295</v>
      </c>
      <c r="N74" s="27">
        <f t="shared" si="51"/>
        <v>1304346.3953898384</v>
      </c>
      <c r="O74" s="27">
        <f t="shared" si="51"/>
        <v>1597981.6877844897</v>
      </c>
      <c r="P74" s="27">
        <f t="shared" si="51"/>
        <v>1841250.4470723323</v>
      </c>
      <c r="Q74" s="27">
        <f t="shared" si="51"/>
        <v>2087506.3294210308</v>
      </c>
      <c r="R74" s="27">
        <f t="shared" si="51"/>
        <v>2301891.7061427385</v>
      </c>
      <c r="S74" s="27">
        <f t="shared" si="51"/>
        <v>2585302.617098744</v>
      </c>
      <c r="T74" s="27">
        <f t="shared" si="51"/>
        <v>3342254.7642961117</v>
      </c>
      <c r="U74" s="27">
        <f t="shared" si="51"/>
        <v>4265087.1579802074</v>
      </c>
      <c r="V74" s="27">
        <f t="shared" si="51"/>
        <v>5114984.3661152208</v>
      </c>
      <c r="W74" s="27">
        <f t="shared" si="51"/>
        <v>5649932.9310043901</v>
      </c>
      <c r="X74" s="27">
        <f t="shared" si="51"/>
        <v>5895242.2116945647</v>
      </c>
      <c r="Y74" s="27">
        <f t="shared" si="51"/>
        <v>6137146.3717586771</v>
      </c>
      <c r="Z74" s="27">
        <f t="shared" si="51"/>
        <v>6434102.0742543293</v>
      </c>
      <c r="AA74" s="27">
        <f t="shared" si="51"/>
        <v>6743215.9504548721</v>
      </c>
      <c r="AB74" s="27">
        <f t="shared" si="51"/>
        <v>6996283.4316210505</v>
      </c>
      <c r="AC74" s="27">
        <f t="shared" si="51"/>
        <v>7242539.313969749</v>
      </c>
      <c r="AD74" s="27">
        <f t="shared" si="51"/>
        <v>7456924.6906914571</v>
      </c>
      <c r="AE74" s="27">
        <f t="shared" si="51"/>
        <v>7740335.6016474627</v>
      </c>
      <c r="AF74" s="27">
        <f t="shared" si="51"/>
        <v>8497287.7488448303</v>
      </c>
      <c r="AG74" s="27">
        <f t="shared" si="51"/>
        <v>8497287.7488448303</v>
      </c>
      <c r="AH74" s="27">
        <f t="shared" si="51"/>
        <v>8497287.7488448303</v>
      </c>
      <c r="AI74" s="27">
        <f t="shared" si="51"/>
        <v>8497287.7488448303</v>
      </c>
      <c r="AJ74" s="27">
        <f t="shared" si="51"/>
        <v>8497287.7488448303</v>
      </c>
      <c r="AK74" s="27">
        <f t="shared" si="51"/>
        <v>8497287.7488448303</v>
      </c>
      <c r="AL74" s="27">
        <f t="shared" si="51"/>
        <v>8497287.7488448303</v>
      </c>
      <c r="AM74" s="27">
        <f t="shared" si="51"/>
        <v>8497287.7488448303</v>
      </c>
      <c r="AN74" s="27">
        <f t="shared" si="51"/>
        <v>8497287.7488448303</v>
      </c>
      <c r="AO74" s="27">
        <f t="shared" si="51"/>
        <v>8497287.7488448303</v>
      </c>
      <c r="AP74" s="27">
        <f t="shared" si="51"/>
        <v>8497287.7488448303</v>
      </c>
      <c r="AQ74" s="27">
        <f t="shared" si="51"/>
        <v>8497287.7488448303</v>
      </c>
      <c r="AR74" s="27">
        <f t="shared" si="51"/>
        <v>8497287.7488448303</v>
      </c>
      <c r="AS74" s="27">
        <f t="shared" si="51"/>
        <v>8497287.7488448303</v>
      </c>
      <c r="AT74" s="27">
        <f t="shared" si="51"/>
        <v>8497287.7488448303</v>
      </c>
      <c r="AU74" s="27">
        <f t="shared" si="51"/>
        <v>8497287.7488448303</v>
      </c>
      <c r="AV74" s="27">
        <f t="shared" si="51"/>
        <v>8497287.7488448303</v>
      </c>
      <c r="AW74" s="27">
        <f t="shared" si="51"/>
        <v>8497287.7488448303</v>
      </c>
      <c r="AX74" s="27">
        <f t="shared" si="51"/>
        <v>8497287.7488448303</v>
      </c>
      <c r="AY74" s="27">
        <f t="shared" si="51"/>
        <v>8497287.7488448303</v>
      </c>
    </row>
    <row r="75" spans="1:53" x14ac:dyDescent="0.25">
      <c r="A75" s="8"/>
      <c r="B75" s="33"/>
      <c r="C75" s="206"/>
      <c r="D75" s="207"/>
      <c r="E75" s="206"/>
      <c r="F75" s="207"/>
      <c r="G75" s="206"/>
      <c r="H75" s="207"/>
      <c r="I75" s="206"/>
      <c r="J75" s="207"/>
      <c r="K75" s="206"/>
      <c r="L75" s="207"/>
      <c r="M75" s="206"/>
      <c r="N75" s="207"/>
      <c r="O75" s="206"/>
      <c r="P75" s="207"/>
      <c r="Q75" s="206"/>
      <c r="R75" s="207"/>
      <c r="S75" s="206"/>
      <c r="T75" s="207"/>
      <c r="U75" s="206"/>
      <c r="V75" s="207"/>
      <c r="W75" s="206"/>
      <c r="X75" s="207"/>
      <c r="Y75" s="206"/>
      <c r="Z75" s="207"/>
      <c r="AA75" s="206"/>
      <c r="AB75" s="207"/>
      <c r="AC75" s="206"/>
      <c r="AD75" s="207"/>
      <c r="AE75" s="206"/>
      <c r="AF75" s="207"/>
      <c r="AG75" s="206"/>
      <c r="AH75" s="207"/>
      <c r="AI75" s="206"/>
      <c r="AJ75" s="207"/>
      <c r="AK75" s="206"/>
      <c r="AL75" s="207"/>
      <c r="AM75" s="206"/>
      <c r="AN75" s="207"/>
      <c r="AO75" s="206"/>
      <c r="AP75" s="207"/>
      <c r="AQ75" s="206"/>
      <c r="AR75" s="207"/>
      <c r="AS75" s="206"/>
      <c r="AT75" s="207"/>
      <c r="AU75" s="206"/>
      <c r="AV75" s="207"/>
      <c r="AW75" s="206"/>
      <c r="AX75" s="207"/>
      <c r="AY75" s="206"/>
    </row>
    <row r="76" spans="1:53" ht="15.75" thickBot="1" x14ac:dyDescent="0.3">
      <c r="B76" s="16"/>
      <c r="C76" s="8"/>
      <c r="D76" s="8"/>
      <c r="E76" s="8"/>
      <c r="F76" s="8"/>
      <c r="G76" s="8"/>
      <c r="H76" s="8"/>
      <c r="I76" s="8"/>
      <c r="J76" s="8"/>
      <c r="K76" s="8"/>
      <c r="L76" s="8"/>
      <c r="M76" s="8"/>
      <c r="N76" s="8"/>
      <c r="O76" s="8"/>
      <c r="P76" s="8"/>
      <c r="Q76" s="8"/>
      <c r="R76" s="8"/>
      <c r="S76" s="8"/>
      <c r="T76" s="8"/>
      <c r="U76" s="8"/>
      <c r="V76" s="8"/>
      <c r="W76" s="8"/>
      <c r="X76" s="8"/>
      <c r="Y76" s="8"/>
      <c r="Z76" s="8"/>
      <c r="AA76" s="8"/>
      <c r="AB76" s="8"/>
      <c r="AC76" s="8"/>
      <c r="AD76" s="8"/>
      <c r="AE76" s="8"/>
      <c r="AF76" s="8"/>
      <c r="AG76" s="8"/>
      <c r="AH76" s="8"/>
      <c r="AI76" s="8"/>
      <c r="AJ76" s="8"/>
      <c r="AK76" s="8"/>
      <c r="AL76" s="8"/>
      <c r="AM76" s="8"/>
      <c r="AN76" s="8"/>
      <c r="AO76" s="8"/>
      <c r="AP76" s="8"/>
      <c r="AQ76" s="8"/>
      <c r="AR76" s="8"/>
      <c r="AS76" s="8"/>
      <c r="AT76" s="8"/>
      <c r="AU76" s="8"/>
      <c r="AV76" s="8"/>
      <c r="AW76" s="8"/>
      <c r="AX76" s="8"/>
      <c r="AY76" s="8"/>
      <c r="AZ76" s="193"/>
    </row>
    <row r="77" spans="1:53" ht="16.5" thickBot="1" x14ac:dyDescent="0.3">
      <c r="A77" s="586" t="s">
        <v>12</v>
      </c>
      <c r="B77" s="17" t="s">
        <v>12</v>
      </c>
      <c r="C77" s="146">
        <f>C$4</f>
        <v>44197</v>
      </c>
      <c r="D77" s="146">
        <f t="shared" ref="D77:AY77" si="52">D$4</f>
        <v>44228</v>
      </c>
      <c r="E77" s="146">
        <f t="shared" si="52"/>
        <v>44256</v>
      </c>
      <c r="F77" s="146">
        <f t="shared" si="52"/>
        <v>44287</v>
      </c>
      <c r="G77" s="146">
        <f t="shared" si="52"/>
        <v>44317</v>
      </c>
      <c r="H77" s="146">
        <f t="shared" si="52"/>
        <v>44348</v>
      </c>
      <c r="I77" s="146">
        <f t="shared" si="52"/>
        <v>44378</v>
      </c>
      <c r="J77" s="146">
        <f t="shared" si="52"/>
        <v>44409</v>
      </c>
      <c r="K77" s="146">
        <f t="shared" si="52"/>
        <v>44440</v>
      </c>
      <c r="L77" s="146">
        <f t="shared" si="52"/>
        <v>44470</v>
      </c>
      <c r="M77" s="146">
        <f t="shared" si="52"/>
        <v>44501</v>
      </c>
      <c r="N77" s="146">
        <f t="shared" si="52"/>
        <v>44531</v>
      </c>
      <c r="O77" s="146">
        <f t="shared" si="52"/>
        <v>44562</v>
      </c>
      <c r="P77" s="146">
        <f t="shared" si="52"/>
        <v>44593</v>
      </c>
      <c r="Q77" s="146">
        <f t="shared" si="52"/>
        <v>44621</v>
      </c>
      <c r="R77" s="146">
        <f t="shared" si="52"/>
        <v>44652</v>
      </c>
      <c r="S77" s="146">
        <f t="shared" si="52"/>
        <v>44682</v>
      </c>
      <c r="T77" s="146">
        <f t="shared" si="52"/>
        <v>44713</v>
      </c>
      <c r="U77" s="146">
        <f t="shared" si="52"/>
        <v>44743</v>
      </c>
      <c r="V77" s="146">
        <f t="shared" si="52"/>
        <v>44774</v>
      </c>
      <c r="W77" s="146">
        <f t="shared" si="52"/>
        <v>44805</v>
      </c>
      <c r="X77" s="146">
        <f t="shared" si="52"/>
        <v>44835</v>
      </c>
      <c r="Y77" s="146">
        <f t="shared" si="52"/>
        <v>44866</v>
      </c>
      <c r="Z77" s="146">
        <f t="shared" si="52"/>
        <v>44896</v>
      </c>
      <c r="AA77" s="146">
        <f t="shared" si="52"/>
        <v>44927</v>
      </c>
      <c r="AB77" s="146">
        <f t="shared" si="52"/>
        <v>44958</v>
      </c>
      <c r="AC77" s="146">
        <f t="shared" si="52"/>
        <v>44986</v>
      </c>
      <c r="AD77" s="146">
        <f t="shared" si="52"/>
        <v>45017</v>
      </c>
      <c r="AE77" s="146">
        <f t="shared" si="52"/>
        <v>45047</v>
      </c>
      <c r="AF77" s="146">
        <f t="shared" si="52"/>
        <v>45078</v>
      </c>
      <c r="AG77" s="146">
        <f t="shared" si="52"/>
        <v>45108</v>
      </c>
      <c r="AH77" s="146">
        <f t="shared" si="52"/>
        <v>45139</v>
      </c>
      <c r="AI77" s="146">
        <f t="shared" si="52"/>
        <v>45170</v>
      </c>
      <c r="AJ77" s="146">
        <f t="shared" si="52"/>
        <v>45200</v>
      </c>
      <c r="AK77" s="146">
        <f t="shared" si="52"/>
        <v>45231</v>
      </c>
      <c r="AL77" s="146">
        <f t="shared" si="52"/>
        <v>45261</v>
      </c>
      <c r="AM77" s="146">
        <f t="shared" si="52"/>
        <v>45292</v>
      </c>
      <c r="AN77" s="146">
        <f t="shared" si="52"/>
        <v>45323</v>
      </c>
      <c r="AO77" s="146">
        <f t="shared" si="52"/>
        <v>45352</v>
      </c>
      <c r="AP77" s="146">
        <f t="shared" si="52"/>
        <v>45383</v>
      </c>
      <c r="AQ77" s="146">
        <f t="shared" si="52"/>
        <v>45413</v>
      </c>
      <c r="AR77" s="146">
        <f t="shared" si="52"/>
        <v>45444</v>
      </c>
      <c r="AS77" s="146">
        <f t="shared" si="52"/>
        <v>45474</v>
      </c>
      <c r="AT77" s="146">
        <f t="shared" si="52"/>
        <v>45505</v>
      </c>
      <c r="AU77" s="146">
        <f t="shared" si="52"/>
        <v>45536</v>
      </c>
      <c r="AV77" s="146">
        <f t="shared" si="52"/>
        <v>45566</v>
      </c>
      <c r="AW77" s="146">
        <f t="shared" si="52"/>
        <v>45597</v>
      </c>
      <c r="AX77" s="146">
        <f t="shared" si="52"/>
        <v>45627</v>
      </c>
      <c r="AY77" s="146">
        <f t="shared" si="52"/>
        <v>45658</v>
      </c>
      <c r="BA77" s="195" t="s">
        <v>183</v>
      </c>
    </row>
    <row r="78" spans="1:53" ht="15.75" customHeight="1" x14ac:dyDescent="0.25">
      <c r="A78" s="587"/>
      <c r="B78" s="13" t="str">
        <f>B59</f>
        <v>Air Comp</v>
      </c>
      <c r="C78" s="303">
        <f>'2M - SGS'!C78</f>
        <v>8.5109000000000004E-2</v>
      </c>
      <c r="D78" s="303">
        <f>'2M - SGS'!D78</f>
        <v>7.7715000000000006E-2</v>
      </c>
      <c r="E78" s="303">
        <f>'2M - SGS'!E78</f>
        <v>8.6136000000000004E-2</v>
      </c>
      <c r="F78" s="303">
        <f>'2M - SGS'!F78</f>
        <v>7.9796000000000006E-2</v>
      </c>
      <c r="G78" s="303">
        <f>'2M - SGS'!G78</f>
        <v>8.5334999999999994E-2</v>
      </c>
      <c r="H78" s="303">
        <f>'2M - SGS'!H78</f>
        <v>8.1994999999999998E-2</v>
      </c>
      <c r="I78" s="303">
        <f>'2M - SGS'!I78</f>
        <v>8.4098999999999993E-2</v>
      </c>
      <c r="J78" s="303">
        <f>'2M - SGS'!J78</f>
        <v>8.4198999999999996E-2</v>
      </c>
      <c r="K78" s="303">
        <f>'2M - SGS'!K78</f>
        <v>8.2512000000000002E-2</v>
      </c>
      <c r="L78" s="303">
        <f>'2M - SGS'!L78</f>
        <v>8.5277000000000006E-2</v>
      </c>
      <c r="M78" s="303">
        <f>'2M - SGS'!M78</f>
        <v>8.2588999999999996E-2</v>
      </c>
      <c r="N78" s="303">
        <f>'2M - SGS'!N78</f>
        <v>8.5237999999999994E-2</v>
      </c>
      <c r="O78" s="303">
        <f>'2M - SGS'!O78</f>
        <v>8.5109000000000004E-2</v>
      </c>
      <c r="P78" s="303">
        <f>'2M - SGS'!P78</f>
        <v>7.7715000000000006E-2</v>
      </c>
      <c r="Q78" s="303">
        <f>'2M - SGS'!Q78</f>
        <v>8.6136000000000004E-2</v>
      </c>
      <c r="R78" s="303">
        <f>'2M - SGS'!R78</f>
        <v>7.9796000000000006E-2</v>
      </c>
      <c r="S78" s="303">
        <f>'2M - SGS'!S78</f>
        <v>8.5334999999999994E-2</v>
      </c>
      <c r="T78" s="303">
        <f>'2M - SGS'!T78</f>
        <v>8.1994999999999998E-2</v>
      </c>
      <c r="U78" s="303">
        <f>'2M - SGS'!U78</f>
        <v>8.4098999999999993E-2</v>
      </c>
      <c r="V78" s="303">
        <f>'2M - SGS'!V78</f>
        <v>8.4198999999999996E-2</v>
      </c>
      <c r="W78" s="303">
        <f>'2M - SGS'!W78</f>
        <v>8.2512000000000002E-2</v>
      </c>
      <c r="X78" s="303">
        <f>'2M - SGS'!X78</f>
        <v>8.5277000000000006E-2</v>
      </c>
      <c r="Y78" s="303">
        <f>'2M - SGS'!Y78</f>
        <v>8.2588999999999996E-2</v>
      </c>
      <c r="Z78" s="303">
        <f>'2M - SGS'!Z78</f>
        <v>8.5237999999999994E-2</v>
      </c>
      <c r="AA78" s="303">
        <f>'2M - SGS'!AA78</f>
        <v>8.5109000000000004E-2</v>
      </c>
      <c r="AB78" s="303">
        <f>'2M - SGS'!AB78</f>
        <v>7.7715000000000006E-2</v>
      </c>
      <c r="AC78" s="303">
        <f>'2M - SGS'!AC78</f>
        <v>8.6136000000000004E-2</v>
      </c>
      <c r="AD78" s="303">
        <f>'2M - SGS'!AD78</f>
        <v>7.9796000000000006E-2</v>
      </c>
      <c r="AE78" s="303">
        <f>'2M - SGS'!AE78</f>
        <v>8.5334999999999994E-2</v>
      </c>
      <c r="AF78" s="303">
        <f>'2M - SGS'!AF78</f>
        <v>8.1994999999999998E-2</v>
      </c>
      <c r="AG78" s="303">
        <f>'2M - SGS'!AG78</f>
        <v>8.4098999999999993E-2</v>
      </c>
      <c r="AH78" s="303">
        <f>'2M - SGS'!AH78</f>
        <v>8.4198999999999996E-2</v>
      </c>
      <c r="AI78" s="303">
        <f>'2M - SGS'!AI78</f>
        <v>8.2512000000000002E-2</v>
      </c>
      <c r="AJ78" s="303">
        <f>'2M - SGS'!AJ78</f>
        <v>8.5277000000000006E-2</v>
      </c>
      <c r="AK78" s="303">
        <f>'2M - SGS'!AK78</f>
        <v>8.2588999999999996E-2</v>
      </c>
      <c r="AL78" s="303">
        <f>'2M - SGS'!AL78</f>
        <v>8.5237999999999994E-2</v>
      </c>
      <c r="AM78" s="303">
        <f>'2M - SGS'!AM78</f>
        <v>8.5109000000000004E-2</v>
      </c>
      <c r="AN78" s="303">
        <f>'2M - SGS'!AN78</f>
        <v>7.7715000000000006E-2</v>
      </c>
      <c r="AO78" s="303">
        <f>'2M - SGS'!AO78</f>
        <v>8.6136000000000004E-2</v>
      </c>
      <c r="AP78" s="303">
        <f>'2M - SGS'!AP78</f>
        <v>7.9796000000000006E-2</v>
      </c>
      <c r="AQ78" s="303">
        <f>'2M - SGS'!AQ78</f>
        <v>8.5334999999999994E-2</v>
      </c>
      <c r="AR78" s="303">
        <f>'2M - SGS'!AR78</f>
        <v>8.1994999999999998E-2</v>
      </c>
      <c r="AS78" s="303">
        <f>'2M - SGS'!AS78</f>
        <v>8.4098999999999993E-2</v>
      </c>
      <c r="AT78" s="303">
        <f>'2M - SGS'!AT78</f>
        <v>8.4198999999999996E-2</v>
      </c>
      <c r="AU78" s="303">
        <f>'2M - SGS'!AU78</f>
        <v>8.2512000000000002E-2</v>
      </c>
      <c r="AV78" s="303">
        <f>'2M - SGS'!AV78</f>
        <v>8.5277000000000006E-2</v>
      </c>
      <c r="AW78" s="303">
        <f>'2M - SGS'!AW78</f>
        <v>8.2588999999999996E-2</v>
      </c>
      <c r="AX78" s="303">
        <f>'2M - SGS'!AX78</f>
        <v>8.5237999999999994E-2</v>
      </c>
      <c r="AY78" s="303">
        <f>'2M - SGS'!AY78</f>
        <v>8.5109000000000004E-2</v>
      </c>
      <c r="BA78" s="210">
        <f t="shared" ref="BA78:BA90" si="53">SUM(C78:N78)</f>
        <v>1.0000000000000002</v>
      </c>
    </row>
    <row r="79" spans="1:53" ht="15.75" x14ac:dyDescent="0.25">
      <c r="A79" s="587"/>
      <c r="B79" s="13" t="str">
        <f t="shared" ref="B79:B90" si="54">B60</f>
        <v>Building Shell</v>
      </c>
      <c r="C79" s="303">
        <f>'2M - SGS'!C79</f>
        <v>0.107824</v>
      </c>
      <c r="D79" s="303">
        <f>'2M - SGS'!D79</f>
        <v>9.1051999999999994E-2</v>
      </c>
      <c r="E79" s="303">
        <f>'2M - SGS'!E79</f>
        <v>7.1135000000000004E-2</v>
      </c>
      <c r="F79" s="303">
        <f>'2M - SGS'!F79</f>
        <v>4.1179E-2</v>
      </c>
      <c r="G79" s="303">
        <f>'2M - SGS'!G79</f>
        <v>4.4423999999999998E-2</v>
      </c>
      <c r="H79" s="303">
        <f>'2M - SGS'!H79</f>
        <v>0.106128</v>
      </c>
      <c r="I79" s="303">
        <f>'2M - SGS'!I79</f>
        <v>0.14288100000000001</v>
      </c>
      <c r="J79" s="303">
        <f>'2M - SGS'!J79</f>
        <v>0.133494</v>
      </c>
      <c r="K79" s="303">
        <f>'2M - SGS'!K79</f>
        <v>5.781E-2</v>
      </c>
      <c r="L79" s="303">
        <f>'2M - SGS'!L79</f>
        <v>3.8018000000000003E-2</v>
      </c>
      <c r="M79" s="303">
        <f>'2M - SGS'!M79</f>
        <v>6.2103999999999999E-2</v>
      </c>
      <c r="N79" s="303">
        <f>'2M - SGS'!N79</f>
        <v>0.10395</v>
      </c>
      <c r="O79" s="303">
        <f>'2M - SGS'!O79</f>
        <v>0.107824</v>
      </c>
      <c r="P79" s="303">
        <f>'2M - SGS'!P79</f>
        <v>9.1051999999999994E-2</v>
      </c>
      <c r="Q79" s="303">
        <f>'2M - SGS'!Q79</f>
        <v>7.1135000000000004E-2</v>
      </c>
      <c r="R79" s="303">
        <f>'2M - SGS'!R79</f>
        <v>4.1179E-2</v>
      </c>
      <c r="S79" s="303">
        <f>'2M - SGS'!S79</f>
        <v>4.4423999999999998E-2</v>
      </c>
      <c r="T79" s="303">
        <f>'2M - SGS'!T79</f>
        <v>0.106128</v>
      </c>
      <c r="U79" s="303">
        <f>'2M - SGS'!U79</f>
        <v>0.14288100000000001</v>
      </c>
      <c r="V79" s="303">
        <f>'2M - SGS'!V79</f>
        <v>0.133494</v>
      </c>
      <c r="W79" s="303">
        <f>'2M - SGS'!W79</f>
        <v>5.781E-2</v>
      </c>
      <c r="X79" s="303">
        <f>'2M - SGS'!X79</f>
        <v>3.8018000000000003E-2</v>
      </c>
      <c r="Y79" s="303">
        <f>'2M - SGS'!Y79</f>
        <v>6.2103999999999999E-2</v>
      </c>
      <c r="Z79" s="303">
        <f>'2M - SGS'!Z79</f>
        <v>0.10395</v>
      </c>
      <c r="AA79" s="303">
        <f>'2M - SGS'!AA79</f>
        <v>0.107824</v>
      </c>
      <c r="AB79" s="303">
        <f>'2M - SGS'!AB79</f>
        <v>9.1051999999999994E-2</v>
      </c>
      <c r="AC79" s="303">
        <f>'2M - SGS'!AC79</f>
        <v>7.1135000000000004E-2</v>
      </c>
      <c r="AD79" s="303">
        <f>'2M - SGS'!AD79</f>
        <v>4.1179E-2</v>
      </c>
      <c r="AE79" s="303">
        <f>'2M - SGS'!AE79</f>
        <v>4.4423999999999998E-2</v>
      </c>
      <c r="AF79" s="303">
        <f>'2M - SGS'!AF79</f>
        <v>0.106128</v>
      </c>
      <c r="AG79" s="303">
        <f>'2M - SGS'!AG79</f>
        <v>0.14288100000000001</v>
      </c>
      <c r="AH79" s="303">
        <f>'2M - SGS'!AH79</f>
        <v>0.133494</v>
      </c>
      <c r="AI79" s="303">
        <f>'2M - SGS'!AI79</f>
        <v>5.781E-2</v>
      </c>
      <c r="AJ79" s="303">
        <f>'2M - SGS'!AJ79</f>
        <v>3.8018000000000003E-2</v>
      </c>
      <c r="AK79" s="303">
        <f>'2M - SGS'!AK79</f>
        <v>6.2103999999999999E-2</v>
      </c>
      <c r="AL79" s="303">
        <f>'2M - SGS'!AL79</f>
        <v>0.10395</v>
      </c>
      <c r="AM79" s="303">
        <f>'2M - SGS'!AM79</f>
        <v>0.107824</v>
      </c>
      <c r="AN79" s="303">
        <f>'2M - SGS'!AN79</f>
        <v>9.1051999999999994E-2</v>
      </c>
      <c r="AO79" s="303">
        <f>'2M - SGS'!AO79</f>
        <v>7.1135000000000004E-2</v>
      </c>
      <c r="AP79" s="303">
        <f>'2M - SGS'!AP79</f>
        <v>4.1179E-2</v>
      </c>
      <c r="AQ79" s="303">
        <f>'2M - SGS'!AQ79</f>
        <v>4.4423999999999998E-2</v>
      </c>
      <c r="AR79" s="303">
        <f>'2M - SGS'!AR79</f>
        <v>0.106128</v>
      </c>
      <c r="AS79" s="303">
        <f>'2M - SGS'!AS79</f>
        <v>0.14288100000000001</v>
      </c>
      <c r="AT79" s="303">
        <f>'2M - SGS'!AT79</f>
        <v>0.133494</v>
      </c>
      <c r="AU79" s="303">
        <f>'2M - SGS'!AU79</f>
        <v>5.781E-2</v>
      </c>
      <c r="AV79" s="303">
        <f>'2M - SGS'!AV79</f>
        <v>3.8018000000000003E-2</v>
      </c>
      <c r="AW79" s="303">
        <f>'2M - SGS'!AW79</f>
        <v>6.2103999999999999E-2</v>
      </c>
      <c r="AX79" s="303">
        <f>'2M - SGS'!AX79</f>
        <v>0.10395</v>
      </c>
      <c r="AY79" s="303">
        <f>'2M - SGS'!AY79</f>
        <v>0.107824</v>
      </c>
      <c r="BA79" s="210">
        <f t="shared" si="53"/>
        <v>0.99999900000000008</v>
      </c>
    </row>
    <row r="80" spans="1:53" ht="15.75" x14ac:dyDescent="0.25">
      <c r="A80" s="587"/>
      <c r="B80" s="13" t="str">
        <f t="shared" si="54"/>
        <v>Cooking</v>
      </c>
      <c r="C80" s="303">
        <f>'2M - SGS'!C80</f>
        <v>8.6096000000000006E-2</v>
      </c>
      <c r="D80" s="303">
        <f>'2M - SGS'!D80</f>
        <v>7.8608999999999998E-2</v>
      </c>
      <c r="E80" s="303">
        <f>'2M - SGS'!E80</f>
        <v>8.1547999999999995E-2</v>
      </c>
      <c r="F80" s="303">
        <f>'2M - SGS'!F80</f>
        <v>7.2947999999999999E-2</v>
      </c>
      <c r="G80" s="303">
        <f>'2M - SGS'!G80</f>
        <v>8.6277000000000006E-2</v>
      </c>
      <c r="H80" s="303">
        <f>'2M - SGS'!H80</f>
        <v>8.3294000000000007E-2</v>
      </c>
      <c r="I80" s="303">
        <f>'2M - SGS'!I80</f>
        <v>8.5859000000000005E-2</v>
      </c>
      <c r="J80" s="303">
        <f>'2M - SGS'!J80</f>
        <v>8.5885000000000003E-2</v>
      </c>
      <c r="K80" s="303">
        <f>'2M - SGS'!K80</f>
        <v>8.3474999999999994E-2</v>
      </c>
      <c r="L80" s="303">
        <f>'2M - SGS'!L80</f>
        <v>8.6262000000000005E-2</v>
      </c>
      <c r="M80" s="303">
        <f>'2M - SGS'!M80</f>
        <v>8.3496000000000001E-2</v>
      </c>
      <c r="N80" s="303">
        <f>'2M - SGS'!N80</f>
        <v>8.6250999999999994E-2</v>
      </c>
      <c r="O80" s="303">
        <f>'2M - SGS'!O80</f>
        <v>8.6096000000000006E-2</v>
      </c>
      <c r="P80" s="303">
        <f>'2M - SGS'!P80</f>
        <v>7.8608999999999998E-2</v>
      </c>
      <c r="Q80" s="303">
        <f>'2M - SGS'!Q80</f>
        <v>8.1547999999999995E-2</v>
      </c>
      <c r="R80" s="303">
        <f>'2M - SGS'!R80</f>
        <v>7.2947999999999999E-2</v>
      </c>
      <c r="S80" s="303">
        <f>'2M - SGS'!S80</f>
        <v>8.6277000000000006E-2</v>
      </c>
      <c r="T80" s="303">
        <f>'2M - SGS'!T80</f>
        <v>8.3294000000000007E-2</v>
      </c>
      <c r="U80" s="303">
        <f>'2M - SGS'!U80</f>
        <v>8.5859000000000005E-2</v>
      </c>
      <c r="V80" s="303">
        <f>'2M - SGS'!V80</f>
        <v>8.5885000000000003E-2</v>
      </c>
      <c r="W80" s="303">
        <f>'2M - SGS'!W80</f>
        <v>8.3474999999999994E-2</v>
      </c>
      <c r="X80" s="303">
        <f>'2M - SGS'!X80</f>
        <v>8.6262000000000005E-2</v>
      </c>
      <c r="Y80" s="303">
        <f>'2M - SGS'!Y80</f>
        <v>8.3496000000000001E-2</v>
      </c>
      <c r="Z80" s="303">
        <f>'2M - SGS'!Z80</f>
        <v>8.6250999999999994E-2</v>
      </c>
      <c r="AA80" s="303">
        <f>'2M - SGS'!AA80</f>
        <v>8.6096000000000006E-2</v>
      </c>
      <c r="AB80" s="303">
        <f>'2M - SGS'!AB80</f>
        <v>7.8608999999999998E-2</v>
      </c>
      <c r="AC80" s="303">
        <f>'2M - SGS'!AC80</f>
        <v>8.1547999999999995E-2</v>
      </c>
      <c r="AD80" s="303">
        <f>'2M - SGS'!AD80</f>
        <v>7.2947999999999999E-2</v>
      </c>
      <c r="AE80" s="303">
        <f>'2M - SGS'!AE80</f>
        <v>8.6277000000000006E-2</v>
      </c>
      <c r="AF80" s="303">
        <f>'2M - SGS'!AF80</f>
        <v>8.3294000000000007E-2</v>
      </c>
      <c r="AG80" s="303">
        <f>'2M - SGS'!AG80</f>
        <v>8.5859000000000005E-2</v>
      </c>
      <c r="AH80" s="303">
        <f>'2M - SGS'!AH80</f>
        <v>8.5885000000000003E-2</v>
      </c>
      <c r="AI80" s="303">
        <f>'2M - SGS'!AI80</f>
        <v>8.3474999999999994E-2</v>
      </c>
      <c r="AJ80" s="303">
        <f>'2M - SGS'!AJ80</f>
        <v>8.6262000000000005E-2</v>
      </c>
      <c r="AK80" s="303">
        <f>'2M - SGS'!AK80</f>
        <v>8.3496000000000001E-2</v>
      </c>
      <c r="AL80" s="303">
        <f>'2M - SGS'!AL80</f>
        <v>8.6250999999999994E-2</v>
      </c>
      <c r="AM80" s="303">
        <f>'2M - SGS'!AM80</f>
        <v>8.6096000000000006E-2</v>
      </c>
      <c r="AN80" s="303">
        <f>'2M - SGS'!AN80</f>
        <v>7.8608999999999998E-2</v>
      </c>
      <c r="AO80" s="303">
        <f>'2M - SGS'!AO80</f>
        <v>8.1547999999999995E-2</v>
      </c>
      <c r="AP80" s="303">
        <f>'2M - SGS'!AP80</f>
        <v>7.2947999999999999E-2</v>
      </c>
      <c r="AQ80" s="303">
        <f>'2M - SGS'!AQ80</f>
        <v>8.6277000000000006E-2</v>
      </c>
      <c r="AR80" s="303">
        <f>'2M - SGS'!AR80</f>
        <v>8.3294000000000007E-2</v>
      </c>
      <c r="AS80" s="303">
        <f>'2M - SGS'!AS80</f>
        <v>8.5859000000000005E-2</v>
      </c>
      <c r="AT80" s="303">
        <f>'2M - SGS'!AT80</f>
        <v>8.5885000000000003E-2</v>
      </c>
      <c r="AU80" s="303">
        <f>'2M - SGS'!AU80</f>
        <v>8.3474999999999994E-2</v>
      </c>
      <c r="AV80" s="303">
        <f>'2M - SGS'!AV80</f>
        <v>8.6262000000000005E-2</v>
      </c>
      <c r="AW80" s="303">
        <f>'2M - SGS'!AW80</f>
        <v>8.3496000000000001E-2</v>
      </c>
      <c r="AX80" s="303">
        <f>'2M - SGS'!AX80</f>
        <v>8.6250999999999994E-2</v>
      </c>
      <c r="AY80" s="303">
        <f>'2M - SGS'!AY80</f>
        <v>8.6096000000000006E-2</v>
      </c>
      <c r="BA80" s="210">
        <f t="shared" si="53"/>
        <v>0.99999999999999989</v>
      </c>
    </row>
    <row r="81" spans="1:53" ht="15.75" x14ac:dyDescent="0.25">
      <c r="A81" s="587"/>
      <c r="B81" s="13" t="str">
        <f t="shared" si="54"/>
        <v>Cooling</v>
      </c>
      <c r="C81" s="303">
        <f>'2M - SGS'!C81</f>
        <v>6.0000000000000002E-6</v>
      </c>
      <c r="D81" s="303">
        <f>'2M - SGS'!D81</f>
        <v>2.4699999999999999E-4</v>
      </c>
      <c r="E81" s="303">
        <f>'2M - SGS'!E81</f>
        <v>7.2360000000000002E-3</v>
      </c>
      <c r="F81" s="303">
        <f>'2M - SGS'!F81</f>
        <v>2.1690999999999998E-2</v>
      </c>
      <c r="G81" s="303">
        <f>'2M - SGS'!G81</f>
        <v>6.2979999999999994E-2</v>
      </c>
      <c r="H81" s="303">
        <f>'2M - SGS'!H81</f>
        <v>0.21317</v>
      </c>
      <c r="I81" s="303">
        <f>'2M - SGS'!I81</f>
        <v>0.29002899999999998</v>
      </c>
      <c r="J81" s="303">
        <f>'2M - SGS'!J81</f>
        <v>0.270206</v>
      </c>
      <c r="K81" s="303">
        <f>'2M - SGS'!K81</f>
        <v>0.108695</v>
      </c>
      <c r="L81" s="303">
        <f>'2M - SGS'!L81</f>
        <v>1.9643000000000001E-2</v>
      </c>
      <c r="M81" s="303">
        <f>'2M - SGS'!M81</f>
        <v>6.0299999999999998E-3</v>
      </c>
      <c r="N81" s="303">
        <f>'2M - SGS'!N81</f>
        <v>6.3999999999999997E-5</v>
      </c>
      <c r="O81" s="303">
        <f>'2M - SGS'!O81</f>
        <v>6.0000000000000002E-6</v>
      </c>
      <c r="P81" s="303">
        <f>'2M - SGS'!P81</f>
        <v>2.4699999999999999E-4</v>
      </c>
      <c r="Q81" s="303">
        <f>'2M - SGS'!Q81</f>
        <v>7.2360000000000002E-3</v>
      </c>
      <c r="R81" s="303">
        <f>'2M - SGS'!R81</f>
        <v>2.1690999999999998E-2</v>
      </c>
      <c r="S81" s="303">
        <f>'2M - SGS'!S81</f>
        <v>6.2979999999999994E-2</v>
      </c>
      <c r="T81" s="303">
        <f>'2M - SGS'!T81</f>
        <v>0.21317</v>
      </c>
      <c r="U81" s="303">
        <f>'2M - SGS'!U81</f>
        <v>0.29002899999999998</v>
      </c>
      <c r="V81" s="303">
        <f>'2M - SGS'!V81</f>
        <v>0.270206</v>
      </c>
      <c r="W81" s="303">
        <f>'2M - SGS'!W81</f>
        <v>0.108695</v>
      </c>
      <c r="X81" s="303">
        <f>'2M - SGS'!X81</f>
        <v>1.9643000000000001E-2</v>
      </c>
      <c r="Y81" s="303">
        <f>'2M - SGS'!Y81</f>
        <v>6.0299999999999998E-3</v>
      </c>
      <c r="Z81" s="303">
        <f>'2M - SGS'!Z81</f>
        <v>6.3999999999999997E-5</v>
      </c>
      <c r="AA81" s="303">
        <f>'2M - SGS'!AA81</f>
        <v>6.0000000000000002E-6</v>
      </c>
      <c r="AB81" s="303">
        <f>'2M - SGS'!AB81</f>
        <v>2.4699999999999999E-4</v>
      </c>
      <c r="AC81" s="303">
        <f>'2M - SGS'!AC81</f>
        <v>7.2360000000000002E-3</v>
      </c>
      <c r="AD81" s="303">
        <f>'2M - SGS'!AD81</f>
        <v>2.1690999999999998E-2</v>
      </c>
      <c r="AE81" s="303">
        <f>'2M - SGS'!AE81</f>
        <v>6.2979999999999994E-2</v>
      </c>
      <c r="AF81" s="303">
        <f>'2M - SGS'!AF81</f>
        <v>0.21317</v>
      </c>
      <c r="AG81" s="303">
        <f>'2M - SGS'!AG81</f>
        <v>0.29002899999999998</v>
      </c>
      <c r="AH81" s="303">
        <f>'2M - SGS'!AH81</f>
        <v>0.270206</v>
      </c>
      <c r="AI81" s="303">
        <f>'2M - SGS'!AI81</f>
        <v>0.108695</v>
      </c>
      <c r="AJ81" s="303">
        <f>'2M - SGS'!AJ81</f>
        <v>1.9643000000000001E-2</v>
      </c>
      <c r="AK81" s="303">
        <f>'2M - SGS'!AK81</f>
        <v>6.0299999999999998E-3</v>
      </c>
      <c r="AL81" s="303">
        <f>'2M - SGS'!AL81</f>
        <v>6.3999999999999997E-5</v>
      </c>
      <c r="AM81" s="303">
        <f>'2M - SGS'!AM81</f>
        <v>6.0000000000000002E-6</v>
      </c>
      <c r="AN81" s="303">
        <f>'2M - SGS'!AN81</f>
        <v>2.4699999999999999E-4</v>
      </c>
      <c r="AO81" s="303">
        <f>'2M - SGS'!AO81</f>
        <v>7.2360000000000002E-3</v>
      </c>
      <c r="AP81" s="303">
        <f>'2M - SGS'!AP81</f>
        <v>2.1690999999999998E-2</v>
      </c>
      <c r="AQ81" s="303">
        <f>'2M - SGS'!AQ81</f>
        <v>6.2979999999999994E-2</v>
      </c>
      <c r="AR81" s="303">
        <f>'2M - SGS'!AR81</f>
        <v>0.21317</v>
      </c>
      <c r="AS81" s="303">
        <f>'2M - SGS'!AS81</f>
        <v>0.29002899999999998</v>
      </c>
      <c r="AT81" s="303">
        <f>'2M - SGS'!AT81</f>
        <v>0.270206</v>
      </c>
      <c r="AU81" s="303">
        <f>'2M - SGS'!AU81</f>
        <v>0.108695</v>
      </c>
      <c r="AV81" s="303">
        <f>'2M - SGS'!AV81</f>
        <v>1.9643000000000001E-2</v>
      </c>
      <c r="AW81" s="303">
        <f>'2M - SGS'!AW81</f>
        <v>6.0299999999999998E-3</v>
      </c>
      <c r="AX81" s="303">
        <f>'2M - SGS'!AX81</f>
        <v>6.3999999999999997E-5</v>
      </c>
      <c r="AY81" s="303">
        <f>'2M - SGS'!AY81</f>
        <v>6.0000000000000002E-6</v>
      </c>
      <c r="BA81" s="210">
        <f t="shared" si="53"/>
        <v>0.9999969999999998</v>
      </c>
    </row>
    <row r="82" spans="1:53" ht="15.75" x14ac:dyDescent="0.25">
      <c r="A82" s="587"/>
      <c r="B82" s="13" t="str">
        <f t="shared" si="54"/>
        <v>Ext Lighting</v>
      </c>
      <c r="C82" s="303">
        <f>'2M - SGS'!C82</f>
        <v>0.106265</v>
      </c>
      <c r="D82" s="303">
        <f>'2M - SGS'!D82</f>
        <v>8.2161999999999999E-2</v>
      </c>
      <c r="E82" s="303">
        <f>'2M - SGS'!E82</f>
        <v>7.0887000000000006E-2</v>
      </c>
      <c r="F82" s="303">
        <f>'2M - SGS'!F82</f>
        <v>6.8145999999999998E-2</v>
      </c>
      <c r="G82" s="303">
        <f>'2M - SGS'!G82</f>
        <v>8.1852999999999995E-2</v>
      </c>
      <c r="H82" s="303">
        <f>'2M - SGS'!H82</f>
        <v>6.7163E-2</v>
      </c>
      <c r="I82" s="303">
        <f>'2M - SGS'!I82</f>
        <v>8.6751999999999996E-2</v>
      </c>
      <c r="J82" s="303">
        <f>'2M - SGS'!J82</f>
        <v>6.9401000000000004E-2</v>
      </c>
      <c r="K82" s="303">
        <f>'2M - SGS'!K82</f>
        <v>8.2907999999999996E-2</v>
      </c>
      <c r="L82" s="303">
        <f>'2M - SGS'!L82</f>
        <v>0.100507</v>
      </c>
      <c r="M82" s="303">
        <f>'2M - SGS'!M82</f>
        <v>8.7251999999999996E-2</v>
      </c>
      <c r="N82" s="303">
        <f>'2M - SGS'!N82</f>
        <v>9.6703999999999998E-2</v>
      </c>
      <c r="O82" s="303">
        <f>'2M - SGS'!O82</f>
        <v>0.106265</v>
      </c>
      <c r="P82" s="303">
        <f>'2M - SGS'!P82</f>
        <v>8.2161999999999999E-2</v>
      </c>
      <c r="Q82" s="303">
        <f>'2M - SGS'!Q82</f>
        <v>7.0887000000000006E-2</v>
      </c>
      <c r="R82" s="303">
        <f>'2M - SGS'!R82</f>
        <v>6.8145999999999998E-2</v>
      </c>
      <c r="S82" s="303">
        <f>'2M - SGS'!S82</f>
        <v>8.1852999999999995E-2</v>
      </c>
      <c r="T82" s="303">
        <f>'2M - SGS'!T82</f>
        <v>6.7163E-2</v>
      </c>
      <c r="U82" s="303">
        <f>'2M - SGS'!U82</f>
        <v>8.6751999999999996E-2</v>
      </c>
      <c r="V82" s="303">
        <f>'2M - SGS'!V82</f>
        <v>6.9401000000000004E-2</v>
      </c>
      <c r="W82" s="303">
        <f>'2M - SGS'!W82</f>
        <v>8.2907999999999996E-2</v>
      </c>
      <c r="X82" s="303">
        <f>'2M - SGS'!X82</f>
        <v>0.100507</v>
      </c>
      <c r="Y82" s="303">
        <f>'2M - SGS'!Y82</f>
        <v>8.7251999999999996E-2</v>
      </c>
      <c r="Z82" s="303">
        <f>'2M - SGS'!Z82</f>
        <v>9.6703999999999998E-2</v>
      </c>
      <c r="AA82" s="303">
        <f>'2M - SGS'!AA82</f>
        <v>0.106265</v>
      </c>
      <c r="AB82" s="303">
        <f>'2M - SGS'!AB82</f>
        <v>8.2161999999999999E-2</v>
      </c>
      <c r="AC82" s="303">
        <f>'2M - SGS'!AC82</f>
        <v>7.0887000000000006E-2</v>
      </c>
      <c r="AD82" s="303">
        <f>'2M - SGS'!AD82</f>
        <v>6.8145999999999998E-2</v>
      </c>
      <c r="AE82" s="303">
        <f>'2M - SGS'!AE82</f>
        <v>8.1852999999999995E-2</v>
      </c>
      <c r="AF82" s="303">
        <f>'2M - SGS'!AF82</f>
        <v>6.7163E-2</v>
      </c>
      <c r="AG82" s="303">
        <f>'2M - SGS'!AG82</f>
        <v>8.6751999999999996E-2</v>
      </c>
      <c r="AH82" s="303">
        <f>'2M - SGS'!AH82</f>
        <v>6.9401000000000004E-2</v>
      </c>
      <c r="AI82" s="303">
        <f>'2M - SGS'!AI82</f>
        <v>8.2907999999999996E-2</v>
      </c>
      <c r="AJ82" s="303">
        <f>'2M - SGS'!AJ82</f>
        <v>0.100507</v>
      </c>
      <c r="AK82" s="303">
        <f>'2M - SGS'!AK82</f>
        <v>8.7251999999999996E-2</v>
      </c>
      <c r="AL82" s="303">
        <f>'2M - SGS'!AL82</f>
        <v>9.6703999999999998E-2</v>
      </c>
      <c r="AM82" s="303">
        <f>'2M - SGS'!AM82</f>
        <v>0.106265</v>
      </c>
      <c r="AN82" s="303">
        <f>'2M - SGS'!AN82</f>
        <v>8.2161999999999999E-2</v>
      </c>
      <c r="AO82" s="303">
        <f>'2M - SGS'!AO82</f>
        <v>7.0887000000000006E-2</v>
      </c>
      <c r="AP82" s="303">
        <f>'2M - SGS'!AP82</f>
        <v>6.8145999999999998E-2</v>
      </c>
      <c r="AQ82" s="303">
        <f>'2M - SGS'!AQ82</f>
        <v>8.1852999999999995E-2</v>
      </c>
      <c r="AR82" s="303">
        <f>'2M - SGS'!AR82</f>
        <v>6.7163E-2</v>
      </c>
      <c r="AS82" s="303">
        <f>'2M - SGS'!AS82</f>
        <v>8.6751999999999996E-2</v>
      </c>
      <c r="AT82" s="303">
        <f>'2M - SGS'!AT82</f>
        <v>6.9401000000000004E-2</v>
      </c>
      <c r="AU82" s="303">
        <f>'2M - SGS'!AU82</f>
        <v>8.2907999999999996E-2</v>
      </c>
      <c r="AV82" s="303">
        <f>'2M - SGS'!AV82</f>
        <v>0.100507</v>
      </c>
      <c r="AW82" s="303">
        <f>'2M - SGS'!AW82</f>
        <v>8.7251999999999996E-2</v>
      </c>
      <c r="AX82" s="303">
        <f>'2M - SGS'!AX82</f>
        <v>9.6703999999999998E-2</v>
      </c>
      <c r="AY82" s="303">
        <f>'2M - SGS'!AY82</f>
        <v>0.106265</v>
      </c>
      <c r="BA82" s="210">
        <f t="shared" si="53"/>
        <v>1</v>
      </c>
    </row>
    <row r="83" spans="1:53" ht="15.75" x14ac:dyDescent="0.25">
      <c r="A83" s="587"/>
      <c r="B83" s="13" t="str">
        <f t="shared" si="54"/>
        <v>Heating</v>
      </c>
      <c r="C83" s="303">
        <f>'2M - SGS'!C83</f>
        <v>0.210397</v>
      </c>
      <c r="D83" s="303">
        <f>'2M - SGS'!D83</f>
        <v>0.17743600000000001</v>
      </c>
      <c r="E83" s="303">
        <f>'2M - SGS'!E83</f>
        <v>0.13192400000000001</v>
      </c>
      <c r="F83" s="303">
        <f>'2M - SGS'!F83</f>
        <v>5.9718E-2</v>
      </c>
      <c r="G83" s="303">
        <f>'2M - SGS'!G83</f>
        <v>2.6769000000000001E-2</v>
      </c>
      <c r="H83" s="303">
        <f>'2M - SGS'!H83</f>
        <v>4.2950000000000002E-3</v>
      </c>
      <c r="I83" s="303">
        <f>'2M - SGS'!I83</f>
        <v>2.895E-3</v>
      </c>
      <c r="J83" s="303">
        <f>'2M - SGS'!J83</f>
        <v>3.4320000000000002E-3</v>
      </c>
      <c r="K83" s="303">
        <f>'2M - SGS'!K83</f>
        <v>9.4020000000000006E-3</v>
      </c>
      <c r="L83" s="303">
        <f>'2M - SGS'!L83</f>
        <v>5.5496999999999998E-2</v>
      </c>
      <c r="M83" s="303">
        <f>'2M - SGS'!M83</f>
        <v>0.115452</v>
      </c>
      <c r="N83" s="303">
        <f>'2M - SGS'!N83</f>
        <v>0.20278099999999999</v>
      </c>
      <c r="O83" s="303">
        <f>'2M - SGS'!O83</f>
        <v>0.210397</v>
      </c>
      <c r="P83" s="303">
        <f>'2M - SGS'!P83</f>
        <v>0.17743600000000001</v>
      </c>
      <c r="Q83" s="303">
        <f>'2M - SGS'!Q83</f>
        <v>0.13192400000000001</v>
      </c>
      <c r="R83" s="303">
        <f>'2M - SGS'!R83</f>
        <v>5.9718E-2</v>
      </c>
      <c r="S83" s="303">
        <f>'2M - SGS'!S83</f>
        <v>2.6769000000000001E-2</v>
      </c>
      <c r="T83" s="303">
        <f>'2M - SGS'!T83</f>
        <v>4.2950000000000002E-3</v>
      </c>
      <c r="U83" s="303">
        <f>'2M - SGS'!U83</f>
        <v>2.895E-3</v>
      </c>
      <c r="V83" s="303">
        <f>'2M - SGS'!V83</f>
        <v>3.4320000000000002E-3</v>
      </c>
      <c r="W83" s="303">
        <f>'2M - SGS'!W83</f>
        <v>9.4020000000000006E-3</v>
      </c>
      <c r="X83" s="303">
        <f>'2M - SGS'!X83</f>
        <v>5.5496999999999998E-2</v>
      </c>
      <c r="Y83" s="303">
        <f>'2M - SGS'!Y83</f>
        <v>0.115452</v>
      </c>
      <c r="Z83" s="303">
        <f>'2M - SGS'!Z83</f>
        <v>0.20278099999999999</v>
      </c>
      <c r="AA83" s="303">
        <f>'2M - SGS'!AA83</f>
        <v>0.210397</v>
      </c>
      <c r="AB83" s="303">
        <f>'2M - SGS'!AB83</f>
        <v>0.17743600000000001</v>
      </c>
      <c r="AC83" s="303">
        <f>'2M - SGS'!AC83</f>
        <v>0.13192400000000001</v>
      </c>
      <c r="AD83" s="303">
        <f>'2M - SGS'!AD83</f>
        <v>5.9718E-2</v>
      </c>
      <c r="AE83" s="303">
        <f>'2M - SGS'!AE83</f>
        <v>2.6769000000000001E-2</v>
      </c>
      <c r="AF83" s="303">
        <f>'2M - SGS'!AF83</f>
        <v>4.2950000000000002E-3</v>
      </c>
      <c r="AG83" s="303">
        <f>'2M - SGS'!AG83</f>
        <v>2.895E-3</v>
      </c>
      <c r="AH83" s="303">
        <f>'2M - SGS'!AH83</f>
        <v>3.4320000000000002E-3</v>
      </c>
      <c r="AI83" s="303">
        <f>'2M - SGS'!AI83</f>
        <v>9.4020000000000006E-3</v>
      </c>
      <c r="AJ83" s="303">
        <f>'2M - SGS'!AJ83</f>
        <v>5.5496999999999998E-2</v>
      </c>
      <c r="AK83" s="303">
        <f>'2M - SGS'!AK83</f>
        <v>0.115452</v>
      </c>
      <c r="AL83" s="303">
        <f>'2M - SGS'!AL83</f>
        <v>0.20278099999999999</v>
      </c>
      <c r="AM83" s="303">
        <f>'2M - SGS'!AM83</f>
        <v>0.210397</v>
      </c>
      <c r="AN83" s="303">
        <f>'2M - SGS'!AN83</f>
        <v>0.17743600000000001</v>
      </c>
      <c r="AO83" s="303">
        <f>'2M - SGS'!AO83</f>
        <v>0.13192400000000001</v>
      </c>
      <c r="AP83" s="303">
        <f>'2M - SGS'!AP83</f>
        <v>5.9718E-2</v>
      </c>
      <c r="AQ83" s="303">
        <f>'2M - SGS'!AQ83</f>
        <v>2.6769000000000001E-2</v>
      </c>
      <c r="AR83" s="303">
        <f>'2M - SGS'!AR83</f>
        <v>4.2950000000000002E-3</v>
      </c>
      <c r="AS83" s="303">
        <f>'2M - SGS'!AS83</f>
        <v>2.895E-3</v>
      </c>
      <c r="AT83" s="303">
        <f>'2M - SGS'!AT83</f>
        <v>3.4320000000000002E-3</v>
      </c>
      <c r="AU83" s="303">
        <f>'2M - SGS'!AU83</f>
        <v>9.4020000000000006E-3</v>
      </c>
      <c r="AV83" s="303">
        <f>'2M - SGS'!AV83</f>
        <v>5.5496999999999998E-2</v>
      </c>
      <c r="AW83" s="303">
        <f>'2M - SGS'!AW83</f>
        <v>0.115452</v>
      </c>
      <c r="AX83" s="303">
        <f>'2M - SGS'!AX83</f>
        <v>0.20278099999999999</v>
      </c>
      <c r="AY83" s="303">
        <f>'2M - SGS'!AY83</f>
        <v>0.210397</v>
      </c>
      <c r="BA83" s="210">
        <f t="shared" si="53"/>
        <v>0.99999800000000016</v>
      </c>
    </row>
    <row r="84" spans="1:53" ht="15.75" x14ac:dyDescent="0.25">
      <c r="A84" s="587"/>
      <c r="B84" s="13" t="str">
        <f t="shared" si="54"/>
        <v>HVAC</v>
      </c>
      <c r="C84" s="303">
        <f>'2M - SGS'!C84</f>
        <v>0.107824</v>
      </c>
      <c r="D84" s="303">
        <f>'2M - SGS'!D84</f>
        <v>9.1051999999999994E-2</v>
      </c>
      <c r="E84" s="303">
        <f>'2M - SGS'!E84</f>
        <v>7.1135000000000004E-2</v>
      </c>
      <c r="F84" s="303">
        <f>'2M - SGS'!F84</f>
        <v>4.1179E-2</v>
      </c>
      <c r="G84" s="303">
        <f>'2M - SGS'!G84</f>
        <v>4.4423999999999998E-2</v>
      </c>
      <c r="H84" s="303">
        <f>'2M - SGS'!H84</f>
        <v>0.106128</v>
      </c>
      <c r="I84" s="303">
        <f>'2M - SGS'!I84</f>
        <v>0.14288100000000001</v>
      </c>
      <c r="J84" s="303">
        <f>'2M - SGS'!J84</f>
        <v>0.133494</v>
      </c>
      <c r="K84" s="303">
        <f>'2M - SGS'!K84</f>
        <v>5.781E-2</v>
      </c>
      <c r="L84" s="303">
        <f>'2M - SGS'!L84</f>
        <v>3.8018000000000003E-2</v>
      </c>
      <c r="M84" s="303">
        <f>'2M - SGS'!M84</f>
        <v>6.2103999999999999E-2</v>
      </c>
      <c r="N84" s="303">
        <f>'2M - SGS'!N84</f>
        <v>0.10395</v>
      </c>
      <c r="O84" s="303">
        <f>'2M - SGS'!O84</f>
        <v>0.107824</v>
      </c>
      <c r="P84" s="303">
        <f>'2M - SGS'!P84</f>
        <v>9.1051999999999994E-2</v>
      </c>
      <c r="Q84" s="303">
        <f>'2M - SGS'!Q84</f>
        <v>7.1135000000000004E-2</v>
      </c>
      <c r="R84" s="303">
        <f>'2M - SGS'!R84</f>
        <v>4.1179E-2</v>
      </c>
      <c r="S84" s="303">
        <f>'2M - SGS'!S84</f>
        <v>4.4423999999999998E-2</v>
      </c>
      <c r="T84" s="303">
        <f>'2M - SGS'!T84</f>
        <v>0.106128</v>
      </c>
      <c r="U84" s="303">
        <f>'2M - SGS'!U84</f>
        <v>0.14288100000000001</v>
      </c>
      <c r="V84" s="303">
        <f>'2M - SGS'!V84</f>
        <v>0.133494</v>
      </c>
      <c r="W84" s="303">
        <f>'2M - SGS'!W84</f>
        <v>5.781E-2</v>
      </c>
      <c r="X84" s="303">
        <f>'2M - SGS'!X84</f>
        <v>3.8018000000000003E-2</v>
      </c>
      <c r="Y84" s="303">
        <f>'2M - SGS'!Y84</f>
        <v>6.2103999999999999E-2</v>
      </c>
      <c r="Z84" s="303">
        <f>'2M - SGS'!Z84</f>
        <v>0.10395</v>
      </c>
      <c r="AA84" s="303">
        <f>'2M - SGS'!AA84</f>
        <v>0.107824</v>
      </c>
      <c r="AB84" s="303">
        <f>'2M - SGS'!AB84</f>
        <v>9.1051999999999994E-2</v>
      </c>
      <c r="AC84" s="303">
        <f>'2M - SGS'!AC84</f>
        <v>7.1135000000000004E-2</v>
      </c>
      <c r="AD84" s="303">
        <f>'2M - SGS'!AD84</f>
        <v>4.1179E-2</v>
      </c>
      <c r="AE84" s="303">
        <f>'2M - SGS'!AE84</f>
        <v>4.4423999999999998E-2</v>
      </c>
      <c r="AF84" s="303">
        <f>'2M - SGS'!AF84</f>
        <v>0.106128</v>
      </c>
      <c r="AG84" s="303">
        <f>'2M - SGS'!AG84</f>
        <v>0.14288100000000001</v>
      </c>
      <c r="AH84" s="303">
        <f>'2M - SGS'!AH84</f>
        <v>0.133494</v>
      </c>
      <c r="AI84" s="303">
        <f>'2M - SGS'!AI84</f>
        <v>5.781E-2</v>
      </c>
      <c r="AJ84" s="303">
        <f>'2M - SGS'!AJ84</f>
        <v>3.8018000000000003E-2</v>
      </c>
      <c r="AK84" s="303">
        <f>'2M - SGS'!AK84</f>
        <v>6.2103999999999999E-2</v>
      </c>
      <c r="AL84" s="303">
        <f>'2M - SGS'!AL84</f>
        <v>0.10395</v>
      </c>
      <c r="AM84" s="303">
        <f>'2M - SGS'!AM84</f>
        <v>0.107824</v>
      </c>
      <c r="AN84" s="303">
        <f>'2M - SGS'!AN84</f>
        <v>9.1051999999999994E-2</v>
      </c>
      <c r="AO84" s="303">
        <f>'2M - SGS'!AO84</f>
        <v>7.1135000000000004E-2</v>
      </c>
      <c r="AP84" s="303">
        <f>'2M - SGS'!AP84</f>
        <v>4.1179E-2</v>
      </c>
      <c r="AQ84" s="303">
        <f>'2M - SGS'!AQ84</f>
        <v>4.4423999999999998E-2</v>
      </c>
      <c r="AR84" s="303">
        <f>'2M - SGS'!AR84</f>
        <v>0.106128</v>
      </c>
      <c r="AS84" s="303">
        <f>'2M - SGS'!AS84</f>
        <v>0.14288100000000001</v>
      </c>
      <c r="AT84" s="303">
        <f>'2M - SGS'!AT84</f>
        <v>0.133494</v>
      </c>
      <c r="AU84" s="303">
        <f>'2M - SGS'!AU84</f>
        <v>5.781E-2</v>
      </c>
      <c r="AV84" s="303">
        <f>'2M - SGS'!AV84</f>
        <v>3.8018000000000003E-2</v>
      </c>
      <c r="AW84" s="303">
        <f>'2M - SGS'!AW84</f>
        <v>6.2103999999999999E-2</v>
      </c>
      <c r="AX84" s="303">
        <f>'2M - SGS'!AX84</f>
        <v>0.10395</v>
      </c>
      <c r="AY84" s="303">
        <f>'2M - SGS'!AY84</f>
        <v>0.107824</v>
      </c>
      <c r="BA84" s="210">
        <f t="shared" si="53"/>
        <v>0.99999900000000008</v>
      </c>
    </row>
    <row r="85" spans="1:53" ht="15.75" x14ac:dyDescent="0.25">
      <c r="A85" s="587"/>
      <c r="B85" s="13" t="str">
        <f t="shared" si="54"/>
        <v>Lighting</v>
      </c>
      <c r="C85" s="303">
        <f>'2M - SGS'!C85</f>
        <v>9.3563999999999994E-2</v>
      </c>
      <c r="D85" s="303">
        <f>'2M - SGS'!D85</f>
        <v>7.2162000000000004E-2</v>
      </c>
      <c r="E85" s="303">
        <f>'2M - SGS'!E85</f>
        <v>7.8372999999999998E-2</v>
      </c>
      <c r="F85" s="303">
        <f>'2M - SGS'!F85</f>
        <v>7.6534000000000005E-2</v>
      </c>
      <c r="G85" s="303">
        <f>'2M - SGS'!G85</f>
        <v>9.4246999999999997E-2</v>
      </c>
      <c r="H85" s="303">
        <f>'2M - SGS'!H85</f>
        <v>7.5599E-2</v>
      </c>
      <c r="I85" s="303">
        <f>'2M - SGS'!I85</f>
        <v>9.6199999999999994E-2</v>
      </c>
      <c r="J85" s="303">
        <f>'2M - SGS'!J85</f>
        <v>7.7077999999999994E-2</v>
      </c>
      <c r="K85" s="303">
        <f>'2M - SGS'!K85</f>
        <v>8.1374000000000002E-2</v>
      </c>
      <c r="L85" s="303">
        <f>'2M - SGS'!L85</f>
        <v>9.4072000000000003E-2</v>
      </c>
      <c r="M85" s="303">
        <f>'2M - SGS'!M85</f>
        <v>7.6706999999999997E-2</v>
      </c>
      <c r="N85" s="303">
        <f>'2M - SGS'!N85</f>
        <v>8.4089999999999998E-2</v>
      </c>
      <c r="O85" s="303">
        <f>'2M - SGS'!O85</f>
        <v>9.3563999999999994E-2</v>
      </c>
      <c r="P85" s="303">
        <f>'2M - SGS'!P85</f>
        <v>7.2162000000000004E-2</v>
      </c>
      <c r="Q85" s="303">
        <f>'2M - SGS'!Q85</f>
        <v>7.8372999999999998E-2</v>
      </c>
      <c r="R85" s="303">
        <f>'2M - SGS'!R85</f>
        <v>7.6534000000000005E-2</v>
      </c>
      <c r="S85" s="303">
        <f>'2M - SGS'!S85</f>
        <v>9.4246999999999997E-2</v>
      </c>
      <c r="T85" s="303">
        <f>'2M - SGS'!T85</f>
        <v>7.5599E-2</v>
      </c>
      <c r="U85" s="303">
        <f>'2M - SGS'!U85</f>
        <v>9.6199999999999994E-2</v>
      </c>
      <c r="V85" s="303">
        <f>'2M - SGS'!V85</f>
        <v>7.7077999999999994E-2</v>
      </c>
      <c r="W85" s="303">
        <f>'2M - SGS'!W85</f>
        <v>8.1374000000000002E-2</v>
      </c>
      <c r="X85" s="303">
        <f>'2M - SGS'!X85</f>
        <v>9.4072000000000003E-2</v>
      </c>
      <c r="Y85" s="303">
        <f>'2M - SGS'!Y85</f>
        <v>7.6706999999999997E-2</v>
      </c>
      <c r="Z85" s="303">
        <f>'2M - SGS'!Z85</f>
        <v>8.4089999999999998E-2</v>
      </c>
      <c r="AA85" s="303">
        <f>'2M - SGS'!AA85</f>
        <v>9.3563999999999994E-2</v>
      </c>
      <c r="AB85" s="303">
        <f>'2M - SGS'!AB85</f>
        <v>7.2162000000000004E-2</v>
      </c>
      <c r="AC85" s="303">
        <f>'2M - SGS'!AC85</f>
        <v>7.8372999999999998E-2</v>
      </c>
      <c r="AD85" s="303">
        <f>'2M - SGS'!AD85</f>
        <v>7.6534000000000005E-2</v>
      </c>
      <c r="AE85" s="303">
        <f>'2M - SGS'!AE85</f>
        <v>9.4246999999999997E-2</v>
      </c>
      <c r="AF85" s="303">
        <f>'2M - SGS'!AF85</f>
        <v>7.5599E-2</v>
      </c>
      <c r="AG85" s="303">
        <f>'2M - SGS'!AG85</f>
        <v>9.6199999999999994E-2</v>
      </c>
      <c r="AH85" s="303">
        <f>'2M - SGS'!AH85</f>
        <v>7.7077999999999994E-2</v>
      </c>
      <c r="AI85" s="303">
        <f>'2M - SGS'!AI85</f>
        <v>8.1374000000000002E-2</v>
      </c>
      <c r="AJ85" s="303">
        <f>'2M - SGS'!AJ85</f>
        <v>9.4072000000000003E-2</v>
      </c>
      <c r="AK85" s="303">
        <f>'2M - SGS'!AK85</f>
        <v>7.6706999999999997E-2</v>
      </c>
      <c r="AL85" s="303">
        <f>'2M - SGS'!AL85</f>
        <v>8.4089999999999998E-2</v>
      </c>
      <c r="AM85" s="303">
        <f>'2M - SGS'!AM85</f>
        <v>9.3563999999999994E-2</v>
      </c>
      <c r="AN85" s="303">
        <f>'2M - SGS'!AN85</f>
        <v>7.2162000000000004E-2</v>
      </c>
      <c r="AO85" s="303">
        <f>'2M - SGS'!AO85</f>
        <v>7.8372999999999998E-2</v>
      </c>
      <c r="AP85" s="303">
        <f>'2M - SGS'!AP85</f>
        <v>7.6534000000000005E-2</v>
      </c>
      <c r="AQ85" s="303">
        <f>'2M - SGS'!AQ85</f>
        <v>9.4246999999999997E-2</v>
      </c>
      <c r="AR85" s="303">
        <f>'2M - SGS'!AR85</f>
        <v>7.5599E-2</v>
      </c>
      <c r="AS85" s="303">
        <f>'2M - SGS'!AS85</f>
        <v>9.6199999999999994E-2</v>
      </c>
      <c r="AT85" s="303">
        <f>'2M - SGS'!AT85</f>
        <v>7.7077999999999994E-2</v>
      </c>
      <c r="AU85" s="303">
        <f>'2M - SGS'!AU85</f>
        <v>8.1374000000000002E-2</v>
      </c>
      <c r="AV85" s="303">
        <f>'2M - SGS'!AV85</f>
        <v>9.4072000000000003E-2</v>
      </c>
      <c r="AW85" s="303">
        <f>'2M - SGS'!AW85</f>
        <v>7.6706999999999997E-2</v>
      </c>
      <c r="AX85" s="303">
        <f>'2M - SGS'!AX85</f>
        <v>8.4089999999999998E-2</v>
      </c>
      <c r="AY85" s="303">
        <f>'2M - SGS'!AY85</f>
        <v>9.3563999999999994E-2</v>
      </c>
      <c r="BA85" s="210">
        <f t="shared" si="53"/>
        <v>1</v>
      </c>
    </row>
    <row r="86" spans="1:53" ht="15.75" x14ac:dyDescent="0.25">
      <c r="A86" s="587"/>
      <c r="B86" s="13" t="str">
        <f t="shared" si="54"/>
        <v>Miscellaneous</v>
      </c>
      <c r="C86" s="303">
        <f>'2M - SGS'!C86</f>
        <v>8.5109000000000004E-2</v>
      </c>
      <c r="D86" s="303">
        <f>'2M - SGS'!D86</f>
        <v>7.7715000000000006E-2</v>
      </c>
      <c r="E86" s="303">
        <f>'2M - SGS'!E86</f>
        <v>8.6136000000000004E-2</v>
      </c>
      <c r="F86" s="303">
        <f>'2M - SGS'!F86</f>
        <v>7.9796000000000006E-2</v>
      </c>
      <c r="G86" s="303">
        <f>'2M - SGS'!G86</f>
        <v>8.5334999999999994E-2</v>
      </c>
      <c r="H86" s="303">
        <f>'2M - SGS'!H86</f>
        <v>8.1994999999999998E-2</v>
      </c>
      <c r="I86" s="303">
        <f>'2M - SGS'!I86</f>
        <v>8.4098999999999993E-2</v>
      </c>
      <c r="J86" s="303">
        <f>'2M - SGS'!J86</f>
        <v>8.4198999999999996E-2</v>
      </c>
      <c r="K86" s="303">
        <f>'2M - SGS'!K86</f>
        <v>8.2512000000000002E-2</v>
      </c>
      <c r="L86" s="303">
        <f>'2M - SGS'!L86</f>
        <v>8.5277000000000006E-2</v>
      </c>
      <c r="M86" s="303">
        <f>'2M - SGS'!M86</f>
        <v>8.2588999999999996E-2</v>
      </c>
      <c r="N86" s="303">
        <f>'2M - SGS'!N86</f>
        <v>8.5237999999999994E-2</v>
      </c>
      <c r="O86" s="303">
        <f>'2M - SGS'!O86</f>
        <v>8.5109000000000004E-2</v>
      </c>
      <c r="P86" s="303">
        <f>'2M - SGS'!P86</f>
        <v>7.7715000000000006E-2</v>
      </c>
      <c r="Q86" s="303">
        <f>'2M - SGS'!Q86</f>
        <v>8.6136000000000004E-2</v>
      </c>
      <c r="R86" s="303">
        <f>'2M - SGS'!R86</f>
        <v>7.9796000000000006E-2</v>
      </c>
      <c r="S86" s="303">
        <f>'2M - SGS'!S86</f>
        <v>8.5334999999999994E-2</v>
      </c>
      <c r="T86" s="303">
        <f>'2M - SGS'!T86</f>
        <v>8.1994999999999998E-2</v>
      </c>
      <c r="U86" s="303">
        <f>'2M - SGS'!U86</f>
        <v>8.4098999999999993E-2</v>
      </c>
      <c r="V86" s="303">
        <f>'2M - SGS'!V86</f>
        <v>8.4198999999999996E-2</v>
      </c>
      <c r="W86" s="303">
        <f>'2M - SGS'!W86</f>
        <v>8.2512000000000002E-2</v>
      </c>
      <c r="X86" s="303">
        <f>'2M - SGS'!X86</f>
        <v>8.5277000000000006E-2</v>
      </c>
      <c r="Y86" s="303">
        <f>'2M - SGS'!Y86</f>
        <v>8.2588999999999996E-2</v>
      </c>
      <c r="Z86" s="303">
        <f>'2M - SGS'!Z86</f>
        <v>8.5237999999999994E-2</v>
      </c>
      <c r="AA86" s="303">
        <f>'2M - SGS'!AA86</f>
        <v>8.5109000000000004E-2</v>
      </c>
      <c r="AB86" s="303">
        <f>'2M - SGS'!AB86</f>
        <v>7.7715000000000006E-2</v>
      </c>
      <c r="AC86" s="303">
        <f>'2M - SGS'!AC86</f>
        <v>8.6136000000000004E-2</v>
      </c>
      <c r="AD86" s="303">
        <f>'2M - SGS'!AD86</f>
        <v>7.9796000000000006E-2</v>
      </c>
      <c r="AE86" s="303">
        <f>'2M - SGS'!AE86</f>
        <v>8.5334999999999994E-2</v>
      </c>
      <c r="AF86" s="303">
        <f>'2M - SGS'!AF86</f>
        <v>8.1994999999999998E-2</v>
      </c>
      <c r="AG86" s="303">
        <f>'2M - SGS'!AG86</f>
        <v>8.4098999999999993E-2</v>
      </c>
      <c r="AH86" s="303">
        <f>'2M - SGS'!AH86</f>
        <v>8.4198999999999996E-2</v>
      </c>
      <c r="AI86" s="303">
        <f>'2M - SGS'!AI86</f>
        <v>8.2512000000000002E-2</v>
      </c>
      <c r="AJ86" s="303">
        <f>'2M - SGS'!AJ86</f>
        <v>8.5277000000000006E-2</v>
      </c>
      <c r="AK86" s="303">
        <f>'2M - SGS'!AK86</f>
        <v>8.2588999999999996E-2</v>
      </c>
      <c r="AL86" s="303">
        <f>'2M - SGS'!AL86</f>
        <v>8.5237999999999994E-2</v>
      </c>
      <c r="AM86" s="303">
        <f>'2M - SGS'!AM86</f>
        <v>8.5109000000000004E-2</v>
      </c>
      <c r="AN86" s="303">
        <f>'2M - SGS'!AN86</f>
        <v>7.7715000000000006E-2</v>
      </c>
      <c r="AO86" s="303">
        <f>'2M - SGS'!AO86</f>
        <v>8.6136000000000004E-2</v>
      </c>
      <c r="AP86" s="303">
        <f>'2M - SGS'!AP86</f>
        <v>7.9796000000000006E-2</v>
      </c>
      <c r="AQ86" s="303">
        <f>'2M - SGS'!AQ86</f>
        <v>8.5334999999999994E-2</v>
      </c>
      <c r="AR86" s="303">
        <f>'2M - SGS'!AR86</f>
        <v>8.1994999999999998E-2</v>
      </c>
      <c r="AS86" s="303">
        <f>'2M - SGS'!AS86</f>
        <v>8.4098999999999993E-2</v>
      </c>
      <c r="AT86" s="303">
        <f>'2M - SGS'!AT86</f>
        <v>8.4198999999999996E-2</v>
      </c>
      <c r="AU86" s="303">
        <f>'2M - SGS'!AU86</f>
        <v>8.2512000000000002E-2</v>
      </c>
      <c r="AV86" s="303">
        <f>'2M - SGS'!AV86</f>
        <v>8.5277000000000006E-2</v>
      </c>
      <c r="AW86" s="303">
        <f>'2M - SGS'!AW86</f>
        <v>8.2588999999999996E-2</v>
      </c>
      <c r="AX86" s="303">
        <f>'2M - SGS'!AX86</f>
        <v>8.5237999999999994E-2</v>
      </c>
      <c r="AY86" s="303">
        <f>'2M - SGS'!AY86</f>
        <v>8.5109000000000004E-2</v>
      </c>
      <c r="BA86" s="210">
        <f t="shared" si="53"/>
        <v>1.0000000000000002</v>
      </c>
    </row>
    <row r="87" spans="1:53" ht="15.75" x14ac:dyDescent="0.25">
      <c r="A87" s="587"/>
      <c r="B87" s="13" t="str">
        <f t="shared" si="54"/>
        <v>Motors</v>
      </c>
      <c r="C87" s="303">
        <f>'2M - SGS'!C87</f>
        <v>8.5109000000000004E-2</v>
      </c>
      <c r="D87" s="303">
        <f>'2M - SGS'!D87</f>
        <v>7.7715000000000006E-2</v>
      </c>
      <c r="E87" s="303">
        <f>'2M - SGS'!E87</f>
        <v>8.6136000000000004E-2</v>
      </c>
      <c r="F87" s="303">
        <f>'2M - SGS'!F87</f>
        <v>7.9796000000000006E-2</v>
      </c>
      <c r="G87" s="303">
        <f>'2M - SGS'!G87</f>
        <v>8.5334999999999994E-2</v>
      </c>
      <c r="H87" s="303">
        <f>'2M - SGS'!H87</f>
        <v>8.1994999999999998E-2</v>
      </c>
      <c r="I87" s="303">
        <f>'2M - SGS'!I87</f>
        <v>8.4098999999999993E-2</v>
      </c>
      <c r="J87" s="303">
        <f>'2M - SGS'!J87</f>
        <v>8.4198999999999996E-2</v>
      </c>
      <c r="K87" s="303">
        <f>'2M - SGS'!K87</f>
        <v>8.2512000000000002E-2</v>
      </c>
      <c r="L87" s="303">
        <f>'2M - SGS'!L87</f>
        <v>8.5277000000000006E-2</v>
      </c>
      <c r="M87" s="303">
        <f>'2M - SGS'!M87</f>
        <v>8.2588999999999996E-2</v>
      </c>
      <c r="N87" s="303">
        <f>'2M - SGS'!N87</f>
        <v>8.5237999999999994E-2</v>
      </c>
      <c r="O87" s="303">
        <f>'2M - SGS'!O87</f>
        <v>8.5109000000000004E-2</v>
      </c>
      <c r="P87" s="303">
        <f>'2M - SGS'!P87</f>
        <v>7.7715000000000006E-2</v>
      </c>
      <c r="Q87" s="303">
        <f>'2M - SGS'!Q87</f>
        <v>8.6136000000000004E-2</v>
      </c>
      <c r="R87" s="303">
        <f>'2M - SGS'!R87</f>
        <v>7.9796000000000006E-2</v>
      </c>
      <c r="S87" s="303">
        <f>'2M - SGS'!S87</f>
        <v>8.5334999999999994E-2</v>
      </c>
      <c r="T87" s="303">
        <f>'2M - SGS'!T87</f>
        <v>8.1994999999999998E-2</v>
      </c>
      <c r="U87" s="303">
        <f>'2M - SGS'!U87</f>
        <v>8.4098999999999993E-2</v>
      </c>
      <c r="V87" s="303">
        <f>'2M - SGS'!V87</f>
        <v>8.4198999999999996E-2</v>
      </c>
      <c r="W87" s="303">
        <f>'2M - SGS'!W87</f>
        <v>8.2512000000000002E-2</v>
      </c>
      <c r="X87" s="303">
        <f>'2M - SGS'!X87</f>
        <v>8.5277000000000006E-2</v>
      </c>
      <c r="Y87" s="303">
        <f>'2M - SGS'!Y87</f>
        <v>8.2588999999999996E-2</v>
      </c>
      <c r="Z87" s="303">
        <f>'2M - SGS'!Z87</f>
        <v>8.5237999999999994E-2</v>
      </c>
      <c r="AA87" s="303">
        <f>'2M - SGS'!AA87</f>
        <v>8.5109000000000004E-2</v>
      </c>
      <c r="AB87" s="303">
        <f>'2M - SGS'!AB87</f>
        <v>7.7715000000000006E-2</v>
      </c>
      <c r="AC87" s="303">
        <f>'2M - SGS'!AC87</f>
        <v>8.6136000000000004E-2</v>
      </c>
      <c r="AD87" s="303">
        <f>'2M - SGS'!AD87</f>
        <v>7.9796000000000006E-2</v>
      </c>
      <c r="AE87" s="303">
        <f>'2M - SGS'!AE87</f>
        <v>8.5334999999999994E-2</v>
      </c>
      <c r="AF87" s="303">
        <f>'2M - SGS'!AF87</f>
        <v>8.1994999999999998E-2</v>
      </c>
      <c r="AG87" s="303">
        <f>'2M - SGS'!AG87</f>
        <v>8.4098999999999993E-2</v>
      </c>
      <c r="AH87" s="303">
        <f>'2M - SGS'!AH87</f>
        <v>8.4198999999999996E-2</v>
      </c>
      <c r="AI87" s="303">
        <f>'2M - SGS'!AI87</f>
        <v>8.2512000000000002E-2</v>
      </c>
      <c r="AJ87" s="303">
        <f>'2M - SGS'!AJ87</f>
        <v>8.5277000000000006E-2</v>
      </c>
      <c r="AK87" s="303">
        <f>'2M - SGS'!AK87</f>
        <v>8.2588999999999996E-2</v>
      </c>
      <c r="AL87" s="303">
        <f>'2M - SGS'!AL87</f>
        <v>8.5237999999999994E-2</v>
      </c>
      <c r="AM87" s="303">
        <f>'2M - SGS'!AM87</f>
        <v>8.5109000000000004E-2</v>
      </c>
      <c r="AN87" s="303">
        <f>'2M - SGS'!AN87</f>
        <v>7.7715000000000006E-2</v>
      </c>
      <c r="AO87" s="303">
        <f>'2M - SGS'!AO87</f>
        <v>8.6136000000000004E-2</v>
      </c>
      <c r="AP87" s="303">
        <f>'2M - SGS'!AP87</f>
        <v>7.9796000000000006E-2</v>
      </c>
      <c r="AQ87" s="303">
        <f>'2M - SGS'!AQ87</f>
        <v>8.5334999999999994E-2</v>
      </c>
      <c r="AR87" s="303">
        <f>'2M - SGS'!AR87</f>
        <v>8.1994999999999998E-2</v>
      </c>
      <c r="AS87" s="303">
        <f>'2M - SGS'!AS87</f>
        <v>8.4098999999999993E-2</v>
      </c>
      <c r="AT87" s="303">
        <f>'2M - SGS'!AT87</f>
        <v>8.4198999999999996E-2</v>
      </c>
      <c r="AU87" s="303">
        <f>'2M - SGS'!AU87</f>
        <v>8.2512000000000002E-2</v>
      </c>
      <c r="AV87" s="303">
        <f>'2M - SGS'!AV87</f>
        <v>8.5277000000000006E-2</v>
      </c>
      <c r="AW87" s="303">
        <f>'2M - SGS'!AW87</f>
        <v>8.2588999999999996E-2</v>
      </c>
      <c r="AX87" s="303">
        <f>'2M - SGS'!AX87</f>
        <v>8.5237999999999994E-2</v>
      </c>
      <c r="AY87" s="303">
        <f>'2M - SGS'!AY87</f>
        <v>8.5109000000000004E-2</v>
      </c>
      <c r="BA87" s="210">
        <f t="shared" si="53"/>
        <v>1.0000000000000002</v>
      </c>
    </row>
    <row r="88" spans="1:53" ht="15.75" x14ac:dyDescent="0.25">
      <c r="A88" s="587"/>
      <c r="B88" s="13" t="str">
        <f t="shared" si="54"/>
        <v>Process</v>
      </c>
      <c r="C88" s="303">
        <f>'2M - SGS'!C88</f>
        <v>8.5109000000000004E-2</v>
      </c>
      <c r="D88" s="303">
        <f>'2M - SGS'!D88</f>
        <v>7.7715000000000006E-2</v>
      </c>
      <c r="E88" s="303">
        <f>'2M - SGS'!E88</f>
        <v>8.6136000000000004E-2</v>
      </c>
      <c r="F88" s="303">
        <f>'2M - SGS'!F88</f>
        <v>7.9796000000000006E-2</v>
      </c>
      <c r="G88" s="303">
        <f>'2M - SGS'!G88</f>
        <v>8.5334999999999994E-2</v>
      </c>
      <c r="H88" s="303">
        <f>'2M - SGS'!H88</f>
        <v>8.1994999999999998E-2</v>
      </c>
      <c r="I88" s="303">
        <f>'2M - SGS'!I88</f>
        <v>8.4098999999999993E-2</v>
      </c>
      <c r="J88" s="303">
        <f>'2M - SGS'!J88</f>
        <v>8.4198999999999996E-2</v>
      </c>
      <c r="K88" s="303">
        <f>'2M - SGS'!K88</f>
        <v>8.2512000000000002E-2</v>
      </c>
      <c r="L88" s="303">
        <f>'2M - SGS'!L88</f>
        <v>8.5277000000000006E-2</v>
      </c>
      <c r="M88" s="303">
        <f>'2M - SGS'!M88</f>
        <v>8.2588999999999996E-2</v>
      </c>
      <c r="N88" s="303">
        <f>'2M - SGS'!N88</f>
        <v>8.5237999999999994E-2</v>
      </c>
      <c r="O88" s="303">
        <f>'2M - SGS'!O88</f>
        <v>8.5109000000000004E-2</v>
      </c>
      <c r="P88" s="303">
        <f>'2M - SGS'!P88</f>
        <v>7.7715000000000006E-2</v>
      </c>
      <c r="Q88" s="303">
        <f>'2M - SGS'!Q88</f>
        <v>8.6136000000000004E-2</v>
      </c>
      <c r="R88" s="303">
        <f>'2M - SGS'!R88</f>
        <v>7.9796000000000006E-2</v>
      </c>
      <c r="S88" s="303">
        <f>'2M - SGS'!S88</f>
        <v>8.5334999999999994E-2</v>
      </c>
      <c r="T88" s="303">
        <f>'2M - SGS'!T88</f>
        <v>8.1994999999999998E-2</v>
      </c>
      <c r="U88" s="303">
        <f>'2M - SGS'!U88</f>
        <v>8.4098999999999993E-2</v>
      </c>
      <c r="V88" s="303">
        <f>'2M - SGS'!V88</f>
        <v>8.4198999999999996E-2</v>
      </c>
      <c r="W88" s="303">
        <f>'2M - SGS'!W88</f>
        <v>8.2512000000000002E-2</v>
      </c>
      <c r="X88" s="303">
        <f>'2M - SGS'!X88</f>
        <v>8.5277000000000006E-2</v>
      </c>
      <c r="Y88" s="303">
        <f>'2M - SGS'!Y88</f>
        <v>8.2588999999999996E-2</v>
      </c>
      <c r="Z88" s="303">
        <f>'2M - SGS'!Z88</f>
        <v>8.5237999999999994E-2</v>
      </c>
      <c r="AA88" s="303">
        <f>'2M - SGS'!AA88</f>
        <v>8.5109000000000004E-2</v>
      </c>
      <c r="AB88" s="303">
        <f>'2M - SGS'!AB88</f>
        <v>7.7715000000000006E-2</v>
      </c>
      <c r="AC88" s="303">
        <f>'2M - SGS'!AC88</f>
        <v>8.6136000000000004E-2</v>
      </c>
      <c r="AD88" s="303">
        <f>'2M - SGS'!AD88</f>
        <v>7.9796000000000006E-2</v>
      </c>
      <c r="AE88" s="303">
        <f>'2M - SGS'!AE88</f>
        <v>8.5334999999999994E-2</v>
      </c>
      <c r="AF88" s="303">
        <f>'2M - SGS'!AF88</f>
        <v>8.1994999999999998E-2</v>
      </c>
      <c r="AG88" s="303">
        <f>'2M - SGS'!AG88</f>
        <v>8.4098999999999993E-2</v>
      </c>
      <c r="AH88" s="303">
        <f>'2M - SGS'!AH88</f>
        <v>8.4198999999999996E-2</v>
      </c>
      <c r="AI88" s="303">
        <f>'2M - SGS'!AI88</f>
        <v>8.2512000000000002E-2</v>
      </c>
      <c r="AJ88" s="303">
        <f>'2M - SGS'!AJ88</f>
        <v>8.5277000000000006E-2</v>
      </c>
      <c r="AK88" s="303">
        <f>'2M - SGS'!AK88</f>
        <v>8.2588999999999996E-2</v>
      </c>
      <c r="AL88" s="303">
        <f>'2M - SGS'!AL88</f>
        <v>8.5237999999999994E-2</v>
      </c>
      <c r="AM88" s="303">
        <f>'2M - SGS'!AM88</f>
        <v>8.5109000000000004E-2</v>
      </c>
      <c r="AN88" s="303">
        <f>'2M - SGS'!AN88</f>
        <v>7.7715000000000006E-2</v>
      </c>
      <c r="AO88" s="303">
        <f>'2M - SGS'!AO88</f>
        <v>8.6136000000000004E-2</v>
      </c>
      <c r="AP88" s="303">
        <f>'2M - SGS'!AP88</f>
        <v>7.9796000000000006E-2</v>
      </c>
      <c r="AQ88" s="303">
        <f>'2M - SGS'!AQ88</f>
        <v>8.5334999999999994E-2</v>
      </c>
      <c r="AR88" s="303">
        <f>'2M - SGS'!AR88</f>
        <v>8.1994999999999998E-2</v>
      </c>
      <c r="AS88" s="303">
        <f>'2M - SGS'!AS88</f>
        <v>8.4098999999999993E-2</v>
      </c>
      <c r="AT88" s="303">
        <f>'2M - SGS'!AT88</f>
        <v>8.4198999999999996E-2</v>
      </c>
      <c r="AU88" s="303">
        <f>'2M - SGS'!AU88</f>
        <v>8.2512000000000002E-2</v>
      </c>
      <c r="AV88" s="303">
        <f>'2M - SGS'!AV88</f>
        <v>8.5277000000000006E-2</v>
      </c>
      <c r="AW88" s="303">
        <f>'2M - SGS'!AW88</f>
        <v>8.2588999999999996E-2</v>
      </c>
      <c r="AX88" s="303">
        <f>'2M - SGS'!AX88</f>
        <v>8.5237999999999994E-2</v>
      </c>
      <c r="AY88" s="303">
        <f>'2M - SGS'!AY88</f>
        <v>8.5109000000000004E-2</v>
      </c>
      <c r="BA88" s="210">
        <f t="shared" si="53"/>
        <v>1.0000000000000002</v>
      </c>
    </row>
    <row r="89" spans="1:53" ht="15.75" x14ac:dyDescent="0.25">
      <c r="A89" s="587"/>
      <c r="B89" s="13" t="str">
        <f t="shared" si="54"/>
        <v>Refrigeration</v>
      </c>
      <c r="C89" s="303">
        <f>'2M - SGS'!C89</f>
        <v>8.3486000000000005E-2</v>
      </c>
      <c r="D89" s="303">
        <f>'2M - SGS'!D89</f>
        <v>7.6158000000000003E-2</v>
      </c>
      <c r="E89" s="303">
        <f>'2M - SGS'!E89</f>
        <v>8.3346000000000003E-2</v>
      </c>
      <c r="F89" s="303">
        <f>'2M - SGS'!F89</f>
        <v>8.0782999999999994E-2</v>
      </c>
      <c r="G89" s="303">
        <f>'2M - SGS'!G89</f>
        <v>8.5133E-2</v>
      </c>
      <c r="H89" s="303">
        <f>'2M - SGS'!H89</f>
        <v>8.4294999999999995E-2</v>
      </c>
      <c r="I89" s="303">
        <f>'2M - SGS'!I89</f>
        <v>8.7456999999999993E-2</v>
      </c>
      <c r="J89" s="303">
        <f>'2M - SGS'!J89</f>
        <v>8.7230000000000002E-2</v>
      </c>
      <c r="K89" s="303">
        <f>'2M - SGS'!K89</f>
        <v>8.3319000000000004E-2</v>
      </c>
      <c r="L89" s="303">
        <f>'2M - SGS'!L89</f>
        <v>8.4562999999999999E-2</v>
      </c>
      <c r="M89" s="303">
        <f>'2M - SGS'!M89</f>
        <v>8.1112000000000004E-2</v>
      </c>
      <c r="N89" s="303">
        <f>'2M - SGS'!N89</f>
        <v>8.3118999999999998E-2</v>
      </c>
      <c r="O89" s="303">
        <f>'2M - SGS'!O89</f>
        <v>8.3486000000000005E-2</v>
      </c>
      <c r="P89" s="303">
        <f>'2M - SGS'!P89</f>
        <v>7.6158000000000003E-2</v>
      </c>
      <c r="Q89" s="303">
        <f>'2M - SGS'!Q89</f>
        <v>8.3346000000000003E-2</v>
      </c>
      <c r="R89" s="303">
        <f>'2M - SGS'!R89</f>
        <v>8.0782999999999994E-2</v>
      </c>
      <c r="S89" s="303">
        <f>'2M - SGS'!S89</f>
        <v>8.5133E-2</v>
      </c>
      <c r="T89" s="303">
        <f>'2M - SGS'!T89</f>
        <v>8.4294999999999995E-2</v>
      </c>
      <c r="U89" s="303">
        <f>'2M - SGS'!U89</f>
        <v>8.7456999999999993E-2</v>
      </c>
      <c r="V89" s="303">
        <f>'2M - SGS'!V89</f>
        <v>8.7230000000000002E-2</v>
      </c>
      <c r="W89" s="303">
        <f>'2M - SGS'!W89</f>
        <v>8.3319000000000004E-2</v>
      </c>
      <c r="X89" s="303">
        <f>'2M - SGS'!X89</f>
        <v>8.4562999999999999E-2</v>
      </c>
      <c r="Y89" s="303">
        <f>'2M - SGS'!Y89</f>
        <v>8.1112000000000004E-2</v>
      </c>
      <c r="Z89" s="303">
        <f>'2M - SGS'!Z89</f>
        <v>8.3118999999999998E-2</v>
      </c>
      <c r="AA89" s="303">
        <f>'2M - SGS'!AA89</f>
        <v>8.3486000000000005E-2</v>
      </c>
      <c r="AB89" s="303">
        <f>'2M - SGS'!AB89</f>
        <v>7.6158000000000003E-2</v>
      </c>
      <c r="AC89" s="303">
        <f>'2M - SGS'!AC89</f>
        <v>8.3346000000000003E-2</v>
      </c>
      <c r="AD89" s="303">
        <f>'2M - SGS'!AD89</f>
        <v>8.0782999999999994E-2</v>
      </c>
      <c r="AE89" s="303">
        <f>'2M - SGS'!AE89</f>
        <v>8.5133E-2</v>
      </c>
      <c r="AF89" s="303">
        <f>'2M - SGS'!AF89</f>
        <v>8.4294999999999995E-2</v>
      </c>
      <c r="AG89" s="303">
        <f>'2M - SGS'!AG89</f>
        <v>8.7456999999999993E-2</v>
      </c>
      <c r="AH89" s="303">
        <f>'2M - SGS'!AH89</f>
        <v>8.7230000000000002E-2</v>
      </c>
      <c r="AI89" s="303">
        <f>'2M - SGS'!AI89</f>
        <v>8.3319000000000004E-2</v>
      </c>
      <c r="AJ89" s="303">
        <f>'2M - SGS'!AJ89</f>
        <v>8.4562999999999999E-2</v>
      </c>
      <c r="AK89" s="303">
        <f>'2M - SGS'!AK89</f>
        <v>8.1112000000000004E-2</v>
      </c>
      <c r="AL89" s="303">
        <f>'2M - SGS'!AL89</f>
        <v>8.3118999999999998E-2</v>
      </c>
      <c r="AM89" s="303">
        <f>'2M - SGS'!AM89</f>
        <v>8.3486000000000005E-2</v>
      </c>
      <c r="AN89" s="303">
        <f>'2M - SGS'!AN89</f>
        <v>7.6158000000000003E-2</v>
      </c>
      <c r="AO89" s="303">
        <f>'2M - SGS'!AO89</f>
        <v>8.3346000000000003E-2</v>
      </c>
      <c r="AP89" s="303">
        <f>'2M - SGS'!AP89</f>
        <v>8.0782999999999994E-2</v>
      </c>
      <c r="AQ89" s="303">
        <f>'2M - SGS'!AQ89</f>
        <v>8.5133E-2</v>
      </c>
      <c r="AR89" s="303">
        <f>'2M - SGS'!AR89</f>
        <v>8.4294999999999995E-2</v>
      </c>
      <c r="AS89" s="303">
        <f>'2M - SGS'!AS89</f>
        <v>8.7456999999999993E-2</v>
      </c>
      <c r="AT89" s="303">
        <f>'2M - SGS'!AT89</f>
        <v>8.7230000000000002E-2</v>
      </c>
      <c r="AU89" s="303">
        <f>'2M - SGS'!AU89</f>
        <v>8.3319000000000004E-2</v>
      </c>
      <c r="AV89" s="303">
        <f>'2M - SGS'!AV89</f>
        <v>8.4562999999999999E-2</v>
      </c>
      <c r="AW89" s="303">
        <f>'2M - SGS'!AW89</f>
        <v>8.1112000000000004E-2</v>
      </c>
      <c r="AX89" s="303">
        <f>'2M - SGS'!AX89</f>
        <v>8.3118999999999998E-2</v>
      </c>
      <c r="AY89" s="303">
        <f>'2M - SGS'!AY89</f>
        <v>8.3486000000000005E-2</v>
      </c>
      <c r="BA89" s="210">
        <f t="shared" si="53"/>
        <v>1.0000010000000001</v>
      </c>
    </row>
    <row r="90" spans="1:53" ht="16.5" thickBot="1" x14ac:dyDescent="0.3">
      <c r="A90" s="588"/>
      <c r="B90" s="14" t="str">
        <f t="shared" si="54"/>
        <v>Water Heating</v>
      </c>
      <c r="C90" s="304">
        <f>'2M - SGS'!C90</f>
        <v>0.108255</v>
      </c>
      <c r="D90" s="304">
        <f>'2M - SGS'!D90</f>
        <v>9.1078000000000006E-2</v>
      </c>
      <c r="E90" s="304">
        <f>'2M - SGS'!E90</f>
        <v>8.5239999999999996E-2</v>
      </c>
      <c r="F90" s="304">
        <f>'2M - SGS'!F90</f>
        <v>7.2980000000000003E-2</v>
      </c>
      <c r="G90" s="304">
        <f>'2M - SGS'!G90</f>
        <v>7.9849000000000003E-2</v>
      </c>
      <c r="H90" s="304">
        <f>'2M - SGS'!H90</f>
        <v>7.2720999999999994E-2</v>
      </c>
      <c r="I90" s="304">
        <f>'2M - SGS'!I90</f>
        <v>7.4929999999999997E-2</v>
      </c>
      <c r="J90" s="304">
        <f>'2M - SGS'!J90</f>
        <v>7.5861999999999999E-2</v>
      </c>
      <c r="K90" s="304">
        <f>'2M - SGS'!K90</f>
        <v>7.5733999999999996E-2</v>
      </c>
      <c r="L90" s="304">
        <f>'2M - SGS'!L90</f>
        <v>8.2808000000000007E-2</v>
      </c>
      <c r="M90" s="304">
        <f>'2M - SGS'!M90</f>
        <v>8.6345000000000005E-2</v>
      </c>
      <c r="N90" s="304">
        <f>'2M - SGS'!N90</f>
        <v>9.4200000000000006E-2</v>
      </c>
      <c r="O90" s="304">
        <f>'2M - SGS'!O90</f>
        <v>0.108255</v>
      </c>
      <c r="P90" s="304">
        <f>'2M - SGS'!P90</f>
        <v>9.1078000000000006E-2</v>
      </c>
      <c r="Q90" s="304">
        <f>'2M - SGS'!Q90</f>
        <v>8.5239999999999996E-2</v>
      </c>
      <c r="R90" s="304">
        <f>'2M - SGS'!R90</f>
        <v>7.2980000000000003E-2</v>
      </c>
      <c r="S90" s="304">
        <f>'2M - SGS'!S90</f>
        <v>7.9849000000000003E-2</v>
      </c>
      <c r="T90" s="304">
        <f>'2M - SGS'!T90</f>
        <v>7.2720999999999994E-2</v>
      </c>
      <c r="U90" s="304">
        <f>'2M - SGS'!U90</f>
        <v>7.4929999999999997E-2</v>
      </c>
      <c r="V90" s="304">
        <f>'2M - SGS'!V90</f>
        <v>7.5861999999999999E-2</v>
      </c>
      <c r="W90" s="304">
        <f>'2M - SGS'!W90</f>
        <v>7.5733999999999996E-2</v>
      </c>
      <c r="X90" s="304">
        <f>'2M - SGS'!X90</f>
        <v>8.2808000000000007E-2</v>
      </c>
      <c r="Y90" s="304">
        <f>'2M - SGS'!Y90</f>
        <v>8.6345000000000005E-2</v>
      </c>
      <c r="Z90" s="304">
        <f>'2M - SGS'!Z90</f>
        <v>9.4200000000000006E-2</v>
      </c>
      <c r="AA90" s="304">
        <f>'2M - SGS'!AA90</f>
        <v>0.108255</v>
      </c>
      <c r="AB90" s="304">
        <f>'2M - SGS'!AB90</f>
        <v>9.1078000000000006E-2</v>
      </c>
      <c r="AC90" s="304">
        <f>'2M - SGS'!AC90</f>
        <v>8.5239999999999996E-2</v>
      </c>
      <c r="AD90" s="304">
        <f>'2M - SGS'!AD90</f>
        <v>7.2980000000000003E-2</v>
      </c>
      <c r="AE90" s="304">
        <f>'2M - SGS'!AE90</f>
        <v>7.9849000000000003E-2</v>
      </c>
      <c r="AF90" s="304">
        <f>'2M - SGS'!AF90</f>
        <v>7.2720999999999994E-2</v>
      </c>
      <c r="AG90" s="304">
        <f>'2M - SGS'!AG90</f>
        <v>7.4929999999999997E-2</v>
      </c>
      <c r="AH90" s="304">
        <f>'2M - SGS'!AH90</f>
        <v>7.5861999999999999E-2</v>
      </c>
      <c r="AI90" s="304">
        <f>'2M - SGS'!AI90</f>
        <v>7.5733999999999996E-2</v>
      </c>
      <c r="AJ90" s="304">
        <f>'2M - SGS'!AJ90</f>
        <v>8.2808000000000007E-2</v>
      </c>
      <c r="AK90" s="304">
        <f>'2M - SGS'!AK90</f>
        <v>8.6345000000000005E-2</v>
      </c>
      <c r="AL90" s="304">
        <f>'2M - SGS'!AL90</f>
        <v>9.4200000000000006E-2</v>
      </c>
      <c r="AM90" s="304">
        <f>'2M - SGS'!AM90</f>
        <v>0.108255</v>
      </c>
      <c r="AN90" s="304">
        <f>'2M - SGS'!AN90</f>
        <v>9.1078000000000006E-2</v>
      </c>
      <c r="AO90" s="304">
        <f>'2M - SGS'!AO90</f>
        <v>8.5239999999999996E-2</v>
      </c>
      <c r="AP90" s="304">
        <f>'2M - SGS'!AP90</f>
        <v>7.2980000000000003E-2</v>
      </c>
      <c r="AQ90" s="304">
        <f>'2M - SGS'!AQ90</f>
        <v>7.9849000000000003E-2</v>
      </c>
      <c r="AR90" s="304">
        <f>'2M - SGS'!AR90</f>
        <v>7.2720999999999994E-2</v>
      </c>
      <c r="AS90" s="304">
        <f>'2M - SGS'!AS90</f>
        <v>7.4929999999999997E-2</v>
      </c>
      <c r="AT90" s="304">
        <f>'2M - SGS'!AT90</f>
        <v>7.5861999999999999E-2</v>
      </c>
      <c r="AU90" s="304">
        <f>'2M - SGS'!AU90</f>
        <v>7.5733999999999996E-2</v>
      </c>
      <c r="AV90" s="304">
        <f>'2M - SGS'!AV90</f>
        <v>8.2808000000000007E-2</v>
      </c>
      <c r="AW90" s="304">
        <f>'2M - SGS'!AW90</f>
        <v>8.6345000000000005E-2</v>
      </c>
      <c r="AX90" s="304">
        <f>'2M - SGS'!AX90</f>
        <v>9.4200000000000006E-2</v>
      </c>
      <c r="AY90" s="304">
        <f>'2M - SGS'!AY90</f>
        <v>0.108255</v>
      </c>
      <c r="BA90" s="210">
        <f t="shared" si="53"/>
        <v>1.0000020000000001</v>
      </c>
    </row>
    <row r="91" spans="1:53" ht="15.75" thickBot="1" x14ac:dyDescent="0.3">
      <c r="BA91" s="195" t="s">
        <v>187</v>
      </c>
    </row>
    <row r="92" spans="1:53" ht="15" customHeight="1" thickBot="1" x14ac:dyDescent="0.3">
      <c r="A92" s="589" t="s">
        <v>28</v>
      </c>
      <c r="B92" s="240" t="s">
        <v>31</v>
      </c>
      <c r="C92" s="146">
        <f>C$4</f>
        <v>44197</v>
      </c>
      <c r="D92" s="146">
        <f t="shared" ref="D92:AY92" si="55">D$4</f>
        <v>44228</v>
      </c>
      <c r="E92" s="146">
        <f t="shared" si="55"/>
        <v>44256</v>
      </c>
      <c r="F92" s="146">
        <f t="shared" si="55"/>
        <v>44287</v>
      </c>
      <c r="G92" s="146">
        <f t="shared" si="55"/>
        <v>44317</v>
      </c>
      <c r="H92" s="146">
        <f t="shared" si="55"/>
        <v>44348</v>
      </c>
      <c r="I92" s="146">
        <f t="shared" si="55"/>
        <v>44378</v>
      </c>
      <c r="J92" s="146">
        <f t="shared" si="55"/>
        <v>44409</v>
      </c>
      <c r="K92" s="146">
        <f t="shared" si="55"/>
        <v>44440</v>
      </c>
      <c r="L92" s="146">
        <f t="shared" si="55"/>
        <v>44470</v>
      </c>
      <c r="M92" s="146">
        <f t="shared" si="55"/>
        <v>44501</v>
      </c>
      <c r="N92" s="146">
        <f t="shared" si="55"/>
        <v>44531</v>
      </c>
      <c r="O92" s="146">
        <f t="shared" si="55"/>
        <v>44562</v>
      </c>
      <c r="P92" s="146">
        <f t="shared" si="55"/>
        <v>44593</v>
      </c>
      <c r="Q92" s="146">
        <f t="shared" si="55"/>
        <v>44621</v>
      </c>
      <c r="R92" s="146">
        <f t="shared" si="55"/>
        <v>44652</v>
      </c>
      <c r="S92" s="146">
        <f t="shared" si="55"/>
        <v>44682</v>
      </c>
      <c r="T92" s="146">
        <f t="shared" si="55"/>
        <v>44713</v>
      </c>
      <c r="U92" s="146">
        <f t="shared" si="55"/>
        <v>44743</v>
      </c>
      <c r="V92" s="146">
        <f t="shared" si="55"/>
        <v>44774</v>
      </c>
      <c r="W92" s="146">
        <f t="shared" si="55"/>
        <v>44805</v>
      </c>
      <c r="X92" s="146">
        <f t="shared" si="55"/>
        <v>44835</v>
      </c>
      <c r="Y92" s="146">
        <f t="shared" si="55"/>
        <v>44866</v>
      </c>
      <c r="Z92" s="146">
        <f t="shared" si="55"/>
        <v>44896</v>
      </c>
      <c r="AA92" s="146">
        <f t="shared" si="55"/>
        <v>44927</v>
      </c>
      <c r="AB92" s="146">
        <f t="shared" si="55"/>
        <v>44958</v>
      </c>
      <c r="AC92" s="146">
        <f t="shared" si="55"/>
        <v>44986</v>
      </c>
      <c r="AD92" s="146">
        <f t="shared" si="55"/>
        <v>45017</v>
      </c>
      <c r="AE92" s="146">
        <f t="shared" si="55"/>
        <v>45047</v>
      </c>
      <c r="AF92" s="146">
        <f t="shared" si="55"/>
        <v>45078</v>
      </c>
      <c r="AG92" s="146">
        <f t="shared" si="55"/>
        <v>45108</v>
      </c>
      <c r="AH92" s="146">
        <f t="shared" si="55"/>
        <v>45139</v>
      </c>
      <c r="AI92" s="146">
        <f t="shared" si="55"/>
        <v>45170</v>
      </c>
      <c r="AJ92" s="146">
        <f t="shared" si="55"/>
        <v>45200</v>
      </c>
      <c r="AK92" s="146">
        <f t="shared" si="55"/>
        <v>45231</v>
      </c>
      <c r="AL92" s="146">
        <f t="shared" si="55"/>
        <v>45261</v>
      </c>
      <c r="AM92" s="146">
        <f t="shared" si="55"/>
        <v>45292</v>
      </c>
      <c r="AN92" s="146">
        <f t="shared" si="55"/>
        <v>45323</v>
      </c>
      <c r="AO92" s="146">
        <f t="shared" si="55"/>
        <v>45352</v>
      </c>
      <c r="AP92" s="146">
        <f t="shared" si="55"/>
        <v>45383</v>
      </c>
      <c r="AQ92" s="146">
        <f t="shared" si="55"/>
        <v>45413</v>
      </c>
      <c r="AR92" s="146">
        <f t="shared" si="55"/>
        <v>45444</v>
      </c>
      <c r="AS92" s="146">
        <f t="shared" si="55"/>
        <v>45474</v>
      </c>
      <c r="AT92" s="146">
        <f t="shared" si="55"/>
        <v>45505</v>
      </c>
      <c r="AU92" s="146">
        <f t="shared" si="55"/>
        <v>45536</v>
      </c>
      <c r="AV92" s="146">
        <f t="shared" si="55"/>
        <v>45566</v>
      </c>
      <c r="AW92" s="146">
        <f t="shared" si="55"/>
        <v>45597</v>
      </c>
      <c r="AX92" s="146">
        <f t="shared" si="55"/>
        <v>45627</v>
      </c>
      <c r="AY92" s="146">
        <f t="shared" si="55"/>
        <v>45658</v>
      </c>
    </row>
    <row r="93" spans="1:53" x14ac:dyDescent="0.25">
      <c r="A93" s="590"/>
      <c r="B93" s="11" t="s">
        <v>20</v>
      </c>
      <c r="C93" s="292">
        <v>3.2899999999999999E-2</v>
      </c>
      <c r="D93" s="292">
        <v>3.3628999999999999E-2</v>
      </c>
      <c r="E93" s="292">
        <v>3.4622E-2</v>
      </c>
      <c r="F93" s="292">
        <v>3.3774999999999999E-2</v>
      </c>
      <c r="G93" s="292">
        <v>3.6714999999999998E-2</v>
      </c>
      <c r="H93" s="292">
        <v>6.8380999999999997E-2</v>
      </c>
      <c r="I93" s="292">
        <v>6.6040000000000001E-2</v>
      </c>
      <c r="J93" s="292">
        <v>6.8090999999999999E-2</v>
      </c>
      <c r="K93" s="292">
        <v>6.6092999999999999E-2</v>
      </c>
      <c r="L93" s="292">
        <v>3.5712000000000001E-2</v>
      </c>
      <c r="M93" s="292">
        <v>3.6135E-2</v>
      </c>
      <c r="N93" s="292">
        <v>3.3574E-2</v>
      </c>
      <c r="O93" s="292">
        <v>3.2899999999999999E-2</v>
      </c>
      <c r="P93" s="292">
        <v>3.3628999999999999E-2</v>
      </c>
      <c r="Q93" s="355">
        <v>3.8399999999999997E-2</v>
      </c>
      <c r="R93" s="355">
        <v>3.9986000000000001E-2</v>
      </c>
      <c r="S93" s="355">
        <v>4.1888000000000002E-2</v>
      </c>
      <c r="T93" s="355">
        <v>7.8059000000000003E-2</v>
      </c>
      <c r="U93" s="355">
        <v>7.3399000000000006E-2</v>
      </c>
      <c r="V93" s="355">
        <v>7.5392000000000001E-2</v>
      </c>
      <c r="W93" s="355">
        <v>7.4381000000000003E-2</v>
      </c>
      <c r="X93" s="355">
        <v>4.0177999999999998E-2</v>
      </c>
      <c r="Y93" s="355">
        <v>4.0493000000000001E-2</v>
      </c>
      <c r="Z93" s="355">
        <v>3.8906999999999997E-2</v>
      </c>
      <c r="AA93" s="355">
        <v>3.7309000000000002E-2</v>
      </c>
      <c r="AB93" s="355">
        <v>3.7734999999999998E-2</v>
      </c>
      <c r="AC93" s="355">
        <v>3.8399999999999997E-2</v>
      </c>
      <c r="AD93" s="355">
        <v>3.9986000000000001E-2</v>
      </c>
      <c r="AE93" s="355">
        <v>4.1888000000000002E-2</v>
      </c>
      <c r="AF93" s="355">
        <v>7.8059000000000003E-2</v>
      </c>
      <c r="AG93" s="355">
        <v>7.3399000000000006E-2</v>
      </c>
      <c r="AH93" s="355">
        <v>7.5392000000000001E-2</v>
      </c>
      <c r="AI93" s="355">
        <v>7.4381000000000003E-2</v>
      </c>
      <c r="AJ93" s="355">
        <v>4.0177999999999998E-2</v>
      </c>
      <c r="AK93" s="355">
        <v>4.0493000000000001E-2</v>
      </c>
      <c r="AL93" s="355">
        <v>3.8906999999999997E-2</v>
      </c>
      <c r="AM93" s="355">
        <v>3.7309000000000002E-2</v>
      </c>
      <c r="AN93" s="355">
        <v>3.7734999999999998E-2</v>
      </c>
      <c r="AO93" s="355">
        <v>3.8399999999999997E-2</v>
      </c>
      <c r="AP93" s="355">
        <v>3.9986000000000001E-2</v>
      </c>
      <c r="AQ93" s="355">
        <v>4.1888000000000002E-2</v>
      </c>
      <c r="AR93" s="355">
        <v>7.8059000000000003E-2</v>
      </c>
      <c r="AS93" s="355">
        <v>7.3399000000000006E-2</v>
      </c>
      <c r="AT93" s="355">
        <v>7.5392000000000001E-2</v>
      </c>
      <c r="AU93" s="355">
        <v>7.4381000000000003E-2</v>
      </c>
      <c r="AV93" s="355">
        <v>4.0177999999999998E-2</v>
      </c>
      <c r="AW93" s="355">
        <v>4.0493000000000001E-2</v>
      </c>
      <c r="AX93" s="355">
        <v>3.8906999999999997E-2</v>
      </c>
      <c r="AY93" s="355">
        <v>3.7309000000000002E-2</v>
      </c>
      <c r="BA93" s="195" t="s">
        <v>188</v>
      </c>
    </row>
    <row r="94" spans="1:53" x14ac:dyDescent="0.25">
      <c r="A94" s="590"/>
      <c r="B94" s="11" t="s">
        <v>0</v>
      </c>
      <c r="C94" s="292">
        <v>3.4639999999999997E-2</v>
      </c>
      <c r="D94" s="292">
        <v>3.6375999999999999E-2</v>
      </c>
      <c r="E94" s="292">
        <v>3.8793000000000001E-2</v>
      </c>
      <c r="F94" s="292">
        <v>3.4112999999999997E-2</v>
      </c>
      <c r="G94" s="292">
        <v>4.2518E-2</v>
      </c>
      <c r="H94" s="292">
        <v>8.4876999999999994E-2</v>
      </c>
      <c r="I94" s="292">
        <v>7.9538999999999999E-2</v>
      </c>
      <c r="J94" s="292">
        <v>8.3308999999999994E-2</v>
      </c>
      <c r="K94" s="292">
        <v>8.3042000000000005E-2</v>
      </c>
      <c r="L94" s="292">
        <v>3.5901000000000002E-2</v>
      </c>
      <c r="M94" s="292">
        <v>3.8133E-2</v>
      </c>
      <c r="N94" s="292">
        <v>3.4439999999999998E-2</v>
      </c>
      <c r="O94" s="292">
        <v>3.4639999999999997E-2</v>
      </c>
      <c r="P94" s="292">
        <v>3.6375999999999999E-2</v>
      </c>
      <c r="Q94" s="355">
        <v>4.2527000000000002E-2</v>
      </c>
      <c r="R94" s="355">
        <v>4.2639999999999997E-2</v>
      </c>
      <c r="S94" s="355">
        <v>4.7012999999999999E-2</v>
      </c>
      <c r="T94" s="355">
        <v>9.5856999999999998E-2</v>
      </c>
      <c r="U94" s="355">
        <v>8.7961999999999999E-2</v>
      </c>
      <c r="V94" s="355">
        <v>9.2041999999999999E-2</v>
      </c>
      <c r="W94" s="355">
        <v>9.3056E-2</v>
      </c>
      <c r="X94" s="355">
        <v>4.3665000000000002E-2</v>
      </c>
      <c r="Y94" s="355">
        <v>4.4187999999999998E-2</v>
      </c>
      <c r="Z94" s="355">
        <v>4.1578999999999998E-2</v>
      </c>
      <c r="AA94" s="355">
        <v>4.0160000000000001E-2</v>
      </c>
      <c r="AB94" s="355">
        <v>4.1161999999999997E-2</v>
      </c>
      <c r="AC94" s="355">
        <v>4.2527000000000002E-2</v>
      </c>
      <c r="AD94" s="355">
        <v>4.2639999999999997E-2</v>
      </c>
      <c r="AE94" s="355">
        <v>4.7012999999999999E-2</v>
      </c>
      <c r="AF94" s="355">
        <v>9.5856999999999998E-2</v>
      </c>
      <c r="AG94" s="355">
        <v>8.7961999999999999E-2</v>
      </c>
      <c r="AH94" s="355">
        <v>9.2041999999999999E-2</v>
      </c>
      <c r="AI94" s="355">
        <v>9.3056E-2</v>
      </c>
      <c r="AJ94" s="355">
        <v>4.3665000000000002E-2</v>
      </c>
      <c r="AK94" s="355">
        <v>4.4187999999999998E-2</v>
      </c>
      <c r="AL94" s="355">
        <v>4.1578999999999998E-2</v>
      </c>
      <c r="AM94" s="355">
        <v>4.0160000000000001E-2</v>
      </c>
      <c r="AN94" s="355">
        <v>4.1161999999999997E-2</v>
      </c>
      <c r="AO94" s="355">
        <v>4.2527000000000002E-2</v>
      </c>
      <c r="AP94" s="355">
        <v>4.2639999999999997E-2</v>
      </c>
      <c r="AQ94" s="355">
        <v>4.7012999999999999E-2</v>
      </c>
      <c r="AR94" s="355">
        <v>9.5856999999999998E-2</v>
      </c>
      <c r="AS94" s="355">
        <v>8.7961999999999999E-2</v>
      </c>
      <c r="AT94" s="355">
        <v>9.2041999999999999E-2</v>
      </c>
      <c r="AU94" s="355">
        <v>9.3056E-2</v>
      </c>
      <c r="AV94" s="355">
        <v>4.3665000000000002E-2</v>
      </c>
      <c r="AW94" s="355">
        <v>4.4187999999999998E-2</v>
      </c>
      <c r="AX94" s="355">
        <v>4.1578999999999998E-2</v>
      </c>
      <c r="AY94" s="355">
        <v>4.0160000000000001E-2</v>
      </c>
      <c r="BA94" s="195" t="s">
        <v>195</v>
      </c>
    </row>
    <row r="95" spans="1:53" x14ac:dyDescent="0.25">
      <c r="A95" s="590"/>
      <c r="B95" s="11" t="s">
        <v>21</v>
      </c>
      <c r="C95" s="292">
        <v>3.3316999999999999E-2</v>
      </c>
      <c r="D95" s="292">
        <v>3.3644E-2</v>
      </c>
      <c r="E95" s="292">
        <v>3.4612999999999998E-2</v>
      </c>
      <c r="F95" s="292">
        <v>3.6261000000000002E-2</v>
      </c>
      <c r="G95" s="292">
        <v>3.8356000000000001E-2</v>
      </c>
      <c r="H95" s="292">
        <v>7.3451000000000002E-2</v>
      </c>
      <c r="I95" s="292">
        <v>7.0691000000000004E-2</v>
      </c>
      <c r="J95" s="292">
        <v>7.3116E-2</v>
      </c>
      <c r="K95" s="292">
        <v>7.0167999999999994E-2</v>
      </c>
      <c r="L95" s="292">
        <v>3.7338000000000003E-2</v>
      </c>
      <c r="M95" s="292">
        <v>3.6955000000000002E-2</v>
      </c>
      <c r="N95" s="292">
        <v>3.4236999999999997E-2</v>
      </c>
      <c r="O95" s="292">
        <v>3.3316999999999999E-2</v>
      </c>
      <c r="P95" s="292">
        <v>3.3644E-2</v>
      </c>
      <c r="Q95" s="355">
        <v>3.9269999999999999E-2</v>
      </c>
      <c r="R95" s="355">
        <v>4.2201000000000002E-2</v>
      </c>
      <c r="S95" s="355">
        <v>4.3770000000000003E-2</v>
      </c>
      <c r="T95" s="355">
        <v>8.3545999999999995E-2</v>
      </c>
      <c r="U95" s="355">
        <v>7.8423999999999994E-2</v>
      </c>
      <c r="V95" s="355">
        <v>8.0908999999999995E-2</v>
      </c>
      <c r="W95" s="355">
        <v>7.8895000000000007E-2</v>
      </c>
      <c r="X95" s="355">
        <v>4.1924000000000003E-2</v>
      </c>
      <c r="Y95" s="355">
        <v>4.1909000000000002E-2</v>
      </c>
      <c r="Z95" s="355">
        <v>4.0132000000000001E-2</v>
      </c>
      <c r="AA95" s="355">
        <v>3.8309000000000003E-2</v>
      </c>
      <c r="AB95" s="355">
        <v>3.8567999999999998E-2</v>
      </c>
      <c r="AC95" s="355">
        <v>3.9269999999999999E-2</v>
      </c>
      <c r="AD95" s="355">
        <v>4.2201000000000002E-2</v>
      </c>
      <c r="AE95" s="355">
        <v>4.3770000000000003E-2</v>
      </c>
      <c r="AF95" s="355">
        <v>8.3545999999999995E-2</v>
      </c>
      <c r="AG95" s="355">
        <v>7.8423999999999994E-2</v>
      </c>
      <c r="AH95" s="355">
        <v>8.0908999999999995E-2</v>
      </c>
      <c r="AI95" s="355">
        <v>7.8895000000000007E-2</v>
      </c>
      <c r="AJ95" s="355">
        <v>4.1924000000000003E-2</v>
      </c>
      <c r="AK95" s="355">
        <v>4.1909000000000002E-2</v>
      </c>
      <c r="AL95" s="355">
        <v>4.0132000000000001E-2</v>
      </c>
      <c r="AM95" s="355">
        <v>3.8309000000000003E-2</v>
      </c>
      <c r="AN95" s="355">
        <v>3.8567999999999998E-2</v>
      </c>
      <c r="AO95" s="355">
        <v>3.9269999999999999E-2</v>
      </c>
      <c r="AP95" s="355">
        <v>4.2201000000000002E-2</v>
      </c>
      <c r="AQ95" s="355">
        <v>4.3770000000000003E-2</v>
      </c>
      <c r="AR95" s="355">
        <v>8.3545999999999995E-2</v>
      </c>
      <c r="AS95" s="355">
        <v>7.8423999999999994E-2</v>
      </c>
      <c r="AT95" s="355">
        <v>8.0908999999999995E-2</v>
      </c>
      <c r="AU95" s="355">
        <v>7.8895000000000007E-2</v>
      </c>
      <c r="AV95" s="355">
        <v>4.1924000000000003E-2</v>
      </c>
      <c r="AW95" s="355">
        <v>4.1909000000000002E-2</v>
      </c>
      <c r="AX95" s="355">
        <v>4.0132000000000001E-2</v>
      </c>
      <c r="AY95" s="355">
        <v>3.8309000000000003E-2</v>
      </c>
      <c r="BA95" s="195" t="s">
        <v>219</v>
      </c>
    </row>
    <row r="96" spans="1:53" x14ac:dyDescent="0.25">
      <c r="A96" s="590"/>
      <c r="B96" s="11" t="s">
        <v>1</v>
      </c>
      <c r="C96" s="292">
        <v>2.5860999999999999E-2</v>
      </c>
      <c r="D96" s="292">
        <v>2.6527999999999999E-2</v>
      </c>
      <c r="E96" s="292">
        <v>2.7113000000000002E-2</v>
      </c>
      <c r="F96" s="292">
        <v>3.7753000000000002E-2</v>
      </c>
      <c r="G96" s="292">
        <v>4.9020000000000001E-2</v>
      </c>
      <c r="H96" s="292">
        <v>8.5724999999999996E-2</v>
      </c>
      <c r="I96" s="292">
        <v>7.9927999999999999E-2</v>
      </c>
      <c r="J96" s="292">
        <v>8.3828E-2</v>
      </c>
      <c r="K96" s="292">
        <v>8.6550000000000002E-2</v>
      </c>
      <c r="L96" s="292">
        <v>3.8226999999999997E-2</v>
      </c>
      <c r="M96" s="292">
        <v>2.7736E-2</v>
      </c>
      <c r="N96" s="292">
        <v>2.6527999999999999E-2</v>
      </c>
      <c r="O96" s="292">
        <v>2.5860999999999999E-2</v>
      </c>
      <c r="P96" s="292">
        <v>2.6527999999999999E-2</v>
      </c>
      <c r="Q96" s="355">
        <v>3.9697000000000003E-2</v>
      </c>
      <c r="R96" s="355">
        <v>4.7393999999999999E-2</v>
      </c>
      <c r="S96" s="355">
        <v>5.3057E-2</v>
      </c>
      <c r="T96" s="355">
        <v>9.6768999999999994E-2</v>
      </c>
      <c r="U96" s="355">
        <v>8.8381000000000001E-2</v>
      </c>
      <c r="V96" s="355">
        <v>9.2607999999999996E-2</v>
      </c>
      <c r="W96" s="355">
        <v>9.6897999999999998E-2</v>
      </c>
      <c r="X96" s="355">
        <v>4.8348000000000002E-2</v>
      </c>
      <c r="Y96" s="355">
        <v>4.7794999999999997E-2</v>
      </c>
      <c r="Z96" s="355">
        <v>4.0001000000000002E-2</v>
      </c>
      <c r="AA96" s="355">
        <v>3.7989000000000002E-2</v>
      </c>
      <c r="AB96" s="355">
        <v>3.8843999999999997E-2</v>
      </c>
      <c r="AC96" s="355">
        <v>3.9697000000000003E-2</v>
      </c>
      <c r="AD96" s="355">
        <v>4.7393999999999999E-2</v>
      </c>
      <c r="AE96" s="355">
        <v>5.3057E-2</v>
      </c>
      <c r="AF96" s="355">
        <v>9.6768999999999994E-2</v>
      </c>
      <c r="AG96" s="355">
        <v>8.8381000000000001E-2</v>
      </c>
      <c r="AH96" s="355">
        <v>9.2607999999999996E-2</v>
      </c>
      <c r="AI96" s="355">
        <v>9.6897999999999998E-2</v>
      </c>
      <c r="AJ96" s="355">
        <v>4.8348000000000002E-2</v>
      </c>
      <c r="AK96" s="355">
        <v>4.7794999999999997E-2</v>
      </c>
      <c r="AL96" s="355">
        <v>4.0001000000000002E-2</v>
      </c>
      <c r="AM96" s="355">
        <v>3.7989000000000002E-2</v>
      </c>
      <c r="AN96" s="355">
        <v>3.8843999999999997E-2</v>
      </c>
      <c r="AO96" s="355">
        <v>3.9697000000000003E-2</v>
      </c>
      <c r="AP96" s="355">
        <v>4.7393999999999999E-2</v>
      </c>
      <c r="AQ96" s="355">
        <v>5.3057E-2</v>
      </c>
      <c r="AR96" s="355">
        <v>9.6768999999999994E-2</v>
      </c>
      <c r="AS96" s="355">
        <v>8.8381000000000001E-2</v>
      </c>
      <c r="AT96" s="355">
        <v>9.2607999999999996E-2</v>
      </c>
      <c r="AU96" s="355">
        <v>9.6897999999999998E-2</v>
      </c>
      <c r="AV96" s="355">
        <v>4.8348000000000002E-2</v>
      </c>
      <c r="AW96" s="355">
        <v>4.7794999999999997E-2</v>
      </c>
      <c r="AX96" s="355">
        <v>4.0001000000000002E-2</v>
      </c>
      <c r="AY96" s="355">
        <v>3.7989000000000002E-2</v>
      </c>
    </row>
    <row r="97" spans="1:51" x14ac:dyDescent="0.25">
      <c r="A97" s="590"/>
      <c r="B97" s="11" t="s">
        <v>22</v>
      </c>
      <c r="C97" s="292">
        <v>2.5881000000000001E-2</v>
      </c>
      <c r="D97" s="292">
        <v>2.6544000000000002E-2</v>
      </c>
      <c r="E97" s="292">
        <v>2.7130999999999999E-2</v>
      </c>
      <c r="F97" s="292">
        <v>2.8126000000000002E-2</v>
      </c>
      <c r="G97" s="292">
        <v>2.8292999999999999E-2</v>
      </c>
      <c r="H97" s="292">
        <v>4.5440000000000001E-2</v>
      </c>
      <c r="I97" s="292">
        <v>4.4248999999999997E-2</v>
      </c>
      <c r="J97" s="292">
        <v>4.5360999999999999E-2</v>
      </c>
      <c r="K97" s="292">
        <v>4.5532000000000003E-2</v>
      </c>
      <c r="L97" s="292">
        <v>2.7123000000000001E-2</v>
      </c>
      <c r="M97" s="292">
        <v>2.7875E-2</v>
      </c>
      <c r="N97" s="292">
        <v>2.6683999999999999E-2</v>
      </c>
      <c r="O97" s="292">
        <v>2.5881000000000001E-2</v>
      </c>
      <c r="P97" s="292">
        <v>2.6544000000000002E-2</v>
      </c>
      <c r="Q97" s="355">
        <v>3.0325999999999999E-2</v>
      </c>
      <c r="R97" s="355">
        <v>3.1985E-2</v>
      </c>
      <c r="S97" s="355">
        <v>3.2126000000000002E-2</v>
      </c>
      <c r="T97" s="355">
        <v>5.2953E-2</v>
      </c>
      <c r="U97" s="355">
        <v>4.9581E-2</v>
      </c>
      <c r="V97" s="355">
        <v>5.0102000000000001E-2</v>
      </c>
      <c r="W97" s="355">
        <v>5.1368999999999998E-2</v>
      </c>
      <c r="X97" s="355">
        <v>3.1073E-2</v>
      </c>
      <c r="Y97" s="355">
        <v>3.1452000000000001E-2</v>
      </c>
      <c r="Z97" s="355">
        <v>3.0643E-2</v>
      </c>
      <c r="AA97" s="355">
        <v>2.9585E-2</v>
      </c>
      <c r="AB97" s="355">
        <v>2.9943000000000001E-2</v>
      </c>
      <c r="AC97" s="355">
        <v>3.0325999999999999E-2</v>
      </c>
      <c r="AD97" s="355">
        <v>3.1985E-2</v>
      </c>
      <c r="AE97" s="355">
        <v>3.2126000000000002E-2</v>
      </c>
      <c r="AF97" s="355">
        <v>5.2953E-2</v>
      </c>
      <c r="AG97" s="355">
        <v>4.9581E-2</v>
      </c>
      <c r="AH97" s="355">
        <v>5.0102000000000001E-2</v>
      </c>
      <c r="AI97" s="355">
        <v>5.1368999999999998E-2</v>
      </c>
      <c r="AJ97" s="355">
        <v>3.1073E-2</v>
      </c>
      <c r="AK97" s="355">
        <v>3.1452000000000001E-2</v>
      </c>
      <c r="AL97" s="355">
        <v>3.0643E-2</v>
      </c>
      <c r="AM97" s="355">
        <v>2.9585E-2</v>
      </c>
      <c r="AN97" s="355">
        <v>2.9943000000000001E-2</v>
      </c>
      <c r="AO97" s="355">
        <v>3.0325999999999999E-2</v>
      </c>
      <c r="AP97" s="355">
        <v>3.1985E-2</v>
      </c>
      <c r="AQ97" s="355">
        <v>3.2126000000000002E-2</v>
      </c>
      <c r="AR97" s="355">
        <v>5.2953E-2</v>
      </c>
      <c r="AS97" s="355">
        <v>4.9581E-2</v>
      </c>
      <c r="AT97" s="355">
        <v>5.0102000000000001E-2</v>
      </c>
      <c r="AU97" s="355">
        <v>5.1368999999999998E-2</v>
      </c>
      <c r="AV97" s="355">
        <v>3.1073E-2</v>
      </c>
      <c r="AW97" s="355">
        <v>3.1452000000000001E-2</v>
      </c>
      <c r="AX97" s="355">
        <v>3.0643E-2</v>
      </c>
      <c r="AY97" s="355">
        <v>2.9585E-2</v>
      </c>
    </row>
    <row r="98" spans="1:51" x14ac:dyDescent="0.25">
      <c r="A98" s="590"/>
      <c r="B98" s="11" t="s">
        <v>9</v>
      </c>
      <c r="C98" s="292">
        <v>3.4639999999999997E-2</v>
      </c>
      <c r="D98" s="292">
        <v>3.6391E-2</v>
      </c>
      <c r="E98" s="292">
        <v>3.9224000000000002E-2</v>
      </c>
      <c r="F98" s="292">
        <v>3.6452999999999999E-2</v>
      </c>
      <c r="G98" s="292">
        <v>3.5632999999999998E-2</v>
      </c>
      <c r="H98" s="292">
        <v>4.5009E-2</v>
      </c>
      <c r="I98" s="292">
        <v>4.3836E-2</v>
      </c>
      <c r="J98" s="292">
        <v>4.4943999999999998E-2</v>
      </c>
      <c r="K98" s="292">
        <v>6.8141999999999994E-2</v>
      </c>
      <c r="L98" s="292">
        <v>3.7690000000000001E-2</v>
      </c>
      <c r="M98" s="292">
        <v>3.8654000000000001E-2</v>
      </c>
      <c r="N98" s="292">
        <v>3.4444000000000002E-2</v>
      </c>
      <c r="O98" s="292">
        <v>3.4639999999999997E-2</v>
      </c>
      <c r="P98" s="292">
        <v>3.6391E-2</v>
      </c>
      <c r="Q98" s="355">
        <v>4.0448999999999999E-2</v>
      </c>
      <c r="R98" s="355">
        <v>4.1125000000000002E-2</v>
      </c>
      <c r="S98" s="355">
        <v>4.1331E-2</v>
      </c>
      <c r="T98" s="355">
        <v>5.2465999999999999E-2</v>
      </c>
      <c r="U98" s="355">
        <v>4.9121999999999999E-2</v>
      </c>
      <c r="V98" s="355">
        <v>4.9611000000000002E-2</v>
      </c>
      <c r="W98" s="355">
        <v>7.6652999999999999E-2</v>
      </c>
      <c r="X98" s="355">
        <v>4.0395E-2</v>
      </c>
      <c r="Y98" s="355">
        <v>4.1298000000000001E-2</v>
      </c>
      <c r="Z98" s="355">
        <v>3.9198999999999998E-2</v>
      </c>
      <c r="AA98" s="355">
        <v>3.8060999999999998E-2</v>
      </c>
      <c r="AB98" s="355">
        <v>3.8934000000000003E-2</v>
      </c>
      <c r="AC98" s="355">
        <v>4.0448999999999999E-2</v>
      </c>
      <c r="AD98" s="355">
        <v>4.1125000000000002E-2</v>
      </c>
      <c r="AE98" s="355">
        <v>4.1331E-2</v>
      </c>
      <c r="AF98" s="355">
        <v>5.2465999999999999E-2</v>
      </c>
      <c r="AG98" s="355">
        <v>4.9121999999999999E-2</v>
      </c>
      <c r="AH98" s="355">
        <v>4.9611000000000002E-2</v>
      </c>
      <c r="AI98" s="355">
        <v>7.6652999999999999E-2</v>
      </c>
      <c r="AJ98" s="355">
        <v>4.0395E-2</v>
      </c>
      <c r="AK98" s="355">
        <v>4.1298000000000001E-2</v>
      </c>
      <c r="AL98" s="355">
        <v>3.9198999999999998E-2</v>
      </c>
      <c r="AM98" s="355">
        <v>3.8060999999999998E-2</v>
      </c>
      <c r="AN98" s="355">
        <v>3.8934000000000003E-2</v>
      </c>
      <c r="AO98" s="355">
        <v>4.0448999999999999E-2</v>
      </c>
      <c r="AP98" s="355">
        <v>4.1125000000000002E-2</v>
      </c>
      <c r="AQ98" s="355">
        <v>4.1331E-2</v>
      </c>
      <c r="AR98" s="355">
        <v>5.2465999999999999E-2</v>
      </c>
      <c r="AS98" s="355">
        <v>4.9121999999999999E-2</v>
      </c>
      <c r="AT98" s="355">
        <v>4.9611000000000002E-2</v>
      </c>
      <c r="AU98" s="355">
        <v>7.6652999999999999E-2</v>
      </c>
      <c r="AV98" s="355">
        <v>4.0395E-2</v>
      </c>
      <c r="AW98" s="355">
        <v>4.1298000000000001E-2</v>
      </c>
      <c r="AX98" s="355">
        <v>3.9198999999999998E-2</v>
      </c>
      <c r="AY98" s="355">
        <v>3.8060999999999998E-2</v>
      </c>
    </row>
    <row r="99" spans="1:51" x14ac:dyDescent="0.25">
      <c r="A99" s="590"/>
      <c r="B99" s="11" t="s">
        <v>3</v>
      </c>
      <c r="C99" s="292">
        <v>3.4639999999999997E-2</v>
      </c>
      <c r="D99" s="292">
        <v>3.6375999999999999E-2</v>
      </c>
      <c r="E99" s="292">
        <v>3.8793000000000001E-2</v>
      </c>
      <c r="F99" s="292">
        <v>3.4112999999999997E-2</v>
      </c>
      <c r="G99" s="292">
        <v>4.2518E-2</v>
      </c>
      <c r="H99" s="292">
        <v>8.4876999999999994E-2</v>
      </c>
      <c r="I99" s="292">
        <v>7.9538999999999999E-2</v>
      </c>
      <c r="J99" s="292">
        <v>8.3308999999999994E-2</v>
      </c>
      <c r="K99" s="292">
        <v>8.3042000000000005E-2</v>
      </c>
      <c r="L99" s="292">
        <v>3.5901000000000002E-2</v>
      </c>
      <c r="M99" s="292">
        <v>3.8133E-2</v>
      </c>
      <c r="N99" s="292">
        <v>3.4439999999999998E-2</v>
      </c>
      <c r="O99" s="292">
        <v>3.4639999999999997E-2</v>
      </c>
      <c r="P99" s="292">
        <v>3.6375999999999999E-2</v>
      </c>
      <c r="Q99" s="355">
        <v>4.2527000000000002E-2</v>
      </c>
      <c r="R99" s="355">
        <v>4.2639999999999997E-2</v>
      </c>
      <c r="S99" s="355">
        <v>4.7012999999999999E-2</v>
      </c>
      <c r="T99" s="355">
        <v>9.5856999999999998E-2</v>
      </c>
      <c r="U99" s="355">
        <v>8.7961999999999999E-2</v>
      </c>
      <c r="V99" s="355">
        <v>9.2041999999999999E-2</v>
      </c>
      <c r="W99" s="355">
        <v>9.3056E-2</v>
      </c>
      <c r="X99" s="355">
        <v>4.3665000000000002E-2</v>
      </c>
      <c r="Y99" s="355">
        <v>4.4187999999999998E-2</v>
      </c>
      <c r="Z99" s="355">
        <v>4.1578999999999998E-2</v>
      </c>
      <c r="AA99" s="355">
        <v>4.0160000000000001E-2</v>
      </c>
      <c r="AB99" s="355">
        <v>4.1161999999999997E-2</v>
      </c>
      <c r="AC99" s="355">
        <v>4.2527000000000002E-2</v>
      </c>
      <c r="AD99" s="355">
        <v>4.2639999999999997E-2</v>
      </c>
      <c r="AE99" s="355">
        <v>4.7012999999999999E-2</v>
      </c>
      <c r="AF99" s="355">
        <v>9.5856999999999998E-2</v>
      </c>
      <c r="AG99" s="355">
        <v>8.7961999999999999E-2</v>
      </c>
      <c r="AH99" s="355">
        <v>9.2041999999999999E-2</v>
      </c>
      <c r="AI99" s="355">
        <v>9.3056E-2</v>
      </c>
      <c r="AJ99" s="355">
        <v>4.3665000000000002E-2</v>
      </c>
      <c r="AK99" s="355">
        <v>4.4187999999999998E-2</v>
      </c>
      <c r="AL99" s="355">
        <v>4.1578999999999998E-2</v>
      </c>
      <c r="AM99" s="355">
        <v>4.0160000000000001E-2</v>
      </c>
      <c r="AN99" s="355">
        <v>4.1161999999999997E-2</v>
      </c>
      <c r="AO99" s="355">
        <v>4.2527000000000002E-2</v>
      </c>
      <c r="AP99" s="355">
        <v>4.2639999999999997E-2</v>
      </c>
      <c r="AQ99" s="355">
        <v>4.7012999999999999E-2</v>
      </c>
      <c r="AR99" s="355">
        <v>9.5856999999999998E-2</v>
      </c>
      <c r="AS99" s="355">
        <v>8.7961999999999999E-2</v>
      </c>
      <c r="AT99" s="355">
        <v>9.2041999999999999E-2</v>
      </c>
      <c r="AU99" s="355">
        <v>9.3056E-2</v>
      </c>
      <c r="AV99" s="355">
        <v>4.3665000000000002E-2</v>
      </c>
      <c r="AW99" s="355">
        <v>4.4187999999999998E-2</v>
      </c>
      <c r="AX99" s="355">
        <v>4.1578999999999998E-2</v>
      </c>
      <c r="AY99" s="355">
        <v>4.0160000000000001E-2</v>
      </c>
    </row>
    <row r="100" spans="1:51" x14ac:dyDescent="0.25">
      <c r="A100" s="590"/>
      <c r="B100" s="11" t="s">
        <v>4</v>
      </c>
      <c r="C100" s="292">
        <v>3.4153999999999997E-2</v>
      </c>
      <c r="D100" s="292">
        <v>3.4536999999999998E-2</v>
      </c>
      <c r="E100" s="292">
        <v>3.5791000000000003E-2</v>
      </c>
      <c r="F100" s="292">
        <v>3.5679000000000002E-2</v>
      </c>
      <c r="G100" s="292">
        <v>3.8559999999999997E-2</v>
      </c>
      <c r="H100" s="292">
        <v>7.2455000000000006E-2</v>
      </c>
      <c r="I100" s="292">
        <v>6.9884000000000002E-2</v>
      </c>
      <c r="J100" s="292">
        <v>7.2040999999999994E-2</v>
      </c>
      <c r="K100" s="292">
        <v>6.7956000000000003E-2</v>
      </c>
      <c r="L100" s="292">
        <v>3.7663000000000002E-2</v>
      </c>
      <c r="M100" s="292">
        <v>3.7125999999999999E-2</v>
      </c>
      <c r="N100" s="292">
        <v>3.3944000000000002E-2</v>
      </c>
      <c r="O100" s="292">
        <v>3.4153999999999997E-2</v>
      </c>
      <c r="P100" s="292">
        <v>3.4536999999999998E-2</v>
      </c>
      <c r="Q100" s="355">
        <v>3.9933000000000003E-2</v>
      </c>
      <c r="R100" s="355">
        <v>4.2049000000000003E-2</v>
      </c>
      <c r="S100" s="355">
        <v>4.4006999999999998E-2</v>
      </c>
      <c r="T100" s="355">
        <v>8.2470000000000002E-2</v>
      </c>
      <c r="U100" s="355">
        <v>7.7552999999999997E-2</v>
      </c>
      <c r="V100" s="355">
        <v>7.9729999999999995E-2</v>
      </c>
      <c r="W100" s="355">
        <v>7.6447000000000001E-2</v>
      </c>
      <c r="X100" s="355">
        <v>4.2173000000000002E-2</v>
      </c>
      <c r="Y100" s="355">
        <v>4.2111999999999997E-2</v>
      </c>
      <c r="Z100" s="355">
        <v>4.0072999999999998E-2</v>
      </c>
      <c r="AA100" s="355">
        <v>3.8844999999999998E-2</v>
      </c>
      <c r="AB100" s="355">
        <v>3.9109999999999999E-2</v>
      </c>
      <c r="AC100" s="355">
        <v>3.9933000000000003E-2</v>
      </c>
      <c r="AD100" s="355">
        <v>4.2049000000000003E-2</v>
      </c>
      <c r="AE100" s="355">
        <v>4.4006999999999998E-2</v>
      </c>
      <c r="AF100" s="355">
        <v>8.2470000000000002E-2</v>
      </c>
      <c r="AG100" s="355">
        <v>7.7552999999999997E-2</v>
      </c>
      <c r="AH100" s="355">
        <v>7.9729999999999995E-2</v>
      </c>
      <c r="AI100" s="355">
        <v>7.6447000000000001E-2</v>
      </c>
      <c r="AJ100" s="355">
        <v>4.2173000000000002E-2</v>
      </c>
      <c r="AK100" s="355">
        <v>4.2111999999999997E-2</v>
      </c>
      <c r="AL100" s="355">
        <v>4.0072999999999998E-2</v>
      </c>
      <c r="AM100" s="355">
        <v>3.8844999999999998E-2</v>
      </c>
      <c r="AN100" s="355">
        <v>3.9109999999999999E-2</v>
      </c>
      <c r="AO100" s="355">
        <v>3.9933000000000003E-2</v>
      </c>
      <c r="AP100" s="355">
        <v>4.2049000000000003E-2</v>
      </c>
      <c r="AQ100" s="355">
        <v>4.4006999999999998E-2</v>
      </c>
      <c r="AR100" s="355">
        <v>8.2470000000000002E-2</v>
      </c>
      <c r="AS100" s="355">
        <v>7.7552999999999997E-2</v>
      </c>
      <c r="AT100" s="355">
        <v>7.9729999999999995E-2</v>
      </c>
      <c r="AU100" s="355">
        <v>7.6447000000000001E-2</v>
      </c>
      <c r="AV100" s="355">
        <v>4.2173000000000002E-2</v>
      </c>
      <c r="AW100" s="355">
        <v>4.2111999999999997E-2</v>
      </c>
      <c r="AX100" s="355">
        <v>4.0072999999999998E-2</v>
      </c>
      <c r="AY100" s="355">
        <v>3.8844999999999998E-2</v>
      </c>
    </row>
    <row r="101" spans="1:51" x14ac:dyDescent="0.25">
      <c r="A101" s="590"/>
      <c r="B101" s="11" t="s">
        <v>5</v>
      </c>
      <c r="C101" s="292">
        <v>3.2899999999999999E-2</v>
      </c>
      <c r="D101" s="292">
        <v>3.3628999999999999E-2</v>
      </c>
      <c r="E101" s="292">
        <v>3.4622E-2</v>
      </c>
      <c r="F101" s="292">
        <v>3.3774999999999999E-2</v>
      </c>
      <c r="G101" s="292">
        <v>3.6714999999999998E-2</v>
      </c>
      <c r="H101" s="292">
        <v>6.8380999999999997E-2</v>
      </c>
      <c r="I101" s="292">
        <v>6.6040000000000001E-2</v>
      </c>
      <c r="J101" s="292">
        <v>6.8090999999999999E-2</v>
      </c>
      <c r="K101" s="292">
        <v>6.6092999999999999E-2</v>
      </c>
      <c r="L101" s="292">
        <v>3.5712000000000001E-2</v>
      </c>
      <c r="M101" s="292">
        <v>3.6135E-2</v>
      </c>
      <c r="N101" s="292">
        <v>3.3574E-2</v>
      </c>
      <c r="O101" s="292">
        <v>3.2899999999999999E-2</v>
      </c>
      <c r="P101" s="292">
        <v>3.3628999999999999E-2</v>
      </c>
      <c r="Q101" s="355">
        <v>3.8399999999999997E-2</v>
      </c>
      <c r="R101" s="355">
        <v>3.9986000000000001E-2</v>
      </c>
      <c r="S101" s="355">
        <v>4.1888000000000002E-2</v>
      </c>
      <c r="T101" s="355">
        <v>7.8059000000000003E-2</v>
      </c>
      <c r="U101" s="355">
        <v>7.3399000000000006E-2</v>
      </c>
      <c r="V101" s="355">
        <v>7.5392000000000001E-2</v>
      </c>
      <c r="W101" s="355">
        <v>7.4381000000000003E-2</v>
      </c>
      <c r="X101" s="355">
        <v>4.0177999999999998E-2</v>
      </c>
      <c r="Y101" s="355">
        <v>4.0493000000000001E-2</v>
      </c>
      <c r="Z101" s="355">
        <v>3.8906999999999997E-2</v>
      </c>
      <c r="AA101" s="355">
        <v>3.7309000000000002E-2</v>
      </c>
      <c r="AB101" s="355">
        <v>3.7734999999999998E-2</v>
      </c>
      <c r="AC101" s="355">
        <v>3.8399999999999997E-2</v>
      </c>
      <c r="AD101" s="355">
        <v>3.9986000000000001E-2</v>
      </c>
      <c r="AE101" s="355">
        <v>4.1888000000000002E-2</v>
      </c>
      <c r="AF101" s="355">
        <v>7.8059000000000003E-2</v>
      </c>
      <c r="AG101" s="355">
        <v>7.3399000000000006E-2</v>
      </c>
      <c r="AH101" s="355">
        <v>7.5392000000000001E-2</v>
      </c>
      <c r="AI101" s="355">
        <v>7.4381000000000003E-2</v>
      </c>
      <c r="AJ101" s="355">
        <v>4.0177999999999998E-2</v>
      </c>
      <c r="AK101" s="355">
        <v>4.0493000000000001E-2</v>
      </c>
      <c r="AL101" s="355">
        <v>3.8906999999999997E-2</v>
      </c>
      <c r="AM101" s="355">
        <v>3.7309000000000002E-2</v>
      </c>
      <c r="AN101" s="355">
        <v>3.7734999999999998E-2</v>
      </c>
      <c r="AO101" s="355">
        <v>3.8399999999999997E-2</v>
      </c>
      <c r="AP101" s="355">
        <v>3.9986000000000001E-2</v>
      </c>
      <c r="AQ101" s="355">
        <v>4.1888000000000002E-2</v>
      </c>
      <c r="AR101" s="355">
        <v>7.8059000000000003E-2</v>
      </c>
      <c r="AS101" s="355">
        <v>7.3399000000000006E-2</v>
      </c>
      <c r="AT101" s="355">
        <v>7.5392000000000001E-2</v>
      </c>
      <c r="AU101" s="355">
        <v>7.4381000000000003E-2</v>
      </c>
      <c r="AV101" s="355">
        <v>4.0177999999999998E-2</v>
      </c>
      <c r="AW101" s="355">
        <v>4.0493000000000001E-2</v>
      </c>
      <c r="AX101" s="355">
        <v>3.8906999999999997E-2</v>
      </c>
      <c r="AY101" s="355">
        <v>3.7309000000000002E-2</v>
      </c>
    </row>
    <row r="102" spans="1:51" x14ac:dyDescent="0.25">
      <c r="A102" s="590"/>
      <c r="B102" s="11" t="s">
        <v>23</v>
      </c>
      <c r="C102" s="292">
        <v>3.2899999999999999E-2</v>
      </c>
      <c r="D102" s="292">
        <v>3.3628999999999999E-2</v>
      </c>
      <c r="E102" s="292">
        <v>3.4622E-2</v>
      </c>
      <c r="F102" s="292">
        <v>3.3774999999999999E-2</v>
      </c>
      <c r="G102" s="292">
        <v>3.6714999999999998E-2</v>
      </c>
      <c r="H102" s="292">
        <v>6.8380999999999997E-2</v>
      </c>
      <c r="I102" s="292">
        <v>6.6040000000000001E-2</v>
      </c>
      <c r="J102" s="292">
        <v>6.8090999999999999E-2</v>
      </c>
      <c r="K102" s="292">
        <v>6.6092999999999999E-2</v>
      </c>
      <c r="L102" s="292">
        <v>3.5712000000000001E-2</v>
      </c>
      <c r="M102" s="292">
        <v>3.6135E-2</v>
      </c>
      <c r="N102" s="292">
        <v>3.3574E-2</v>
      </c>
      <c r="O102" s="292">
        <v>3.2899999999999999E-2</v>
      </c>
      <c r="P102" s="292">
        <v>3.3628999999999999E-2</v>
      </c>
      <c r="Q102" s="355">
        <v>3.8399999999999997E-2</v>
      </c>
      <c r="R102" s="355">
        <v>3.9986000000000001E-2</v>
      </c>
      <c r="S102" s="355">
        <v>4.1888000000000002E-2</v>
      </c>
      <c r="T102" s="355">
        <v>7.8059000000000003E-2</v>
      </c>
      <c r="U102" s="355">
        <v>7.3399000000000006E-2</v>
      </c>
      <c r="V102" s="355">
        <v>7.5392000000000001E-2</v>
      </c>
      <c r="W102" s="355">
        <v>7.4381000000000003E-2</v>
      </c>
      <c r="X102" s="355">
        <v>4.0177999999999998E-2</v>
      </c>
      <c r="Y102" s="355">
        <v>4.0493000000000001E-2</v>
      </c>
      <c r="Z102" s="355">
        <v>3.8906999999999997E-2</v>
      </c>
      <c r="AA102" s="355">
        <v>3.7309000000000002E-2</v>
      </c>
      <c r="AB102" s="355">
        <v>3.7734999999999998E-2</v>
      </c>
      <c r="AC102" s="355">
        <v>3.8399999999999997E-2</v>
      </c>
      <c r="AD102" s="355">
        <v>3.9986000000000001E-2</v>
      </c>
      <c r="AE102" s="355">
        <v>4.1888000000000002E-2</v>
      </c>
      <c r="AF102" s="355">
        <v>7.8059000000000003E-2</v>
      </c>
      <c r="AG102" s="355">
        <v>7.3399000000000006E-2</v>
      </c>
      <c r="AH102" s="355">
        <v>7.5392000000000001E-2</v>
      </c>
      <c r="AI102" s="355">
        <v>7.4381000000000003E-2</v>
      </c>
      <c r="AJ102" s="355">
        <v>4.0177999999999998E-2</v>
      </c>
      <c r="AK102" s="355">
        <v>4.0493000000000001E-2</v>
      </c>
      <c r="AL102" s="355">
        <v>3.8906999999999997E-2</v>
      </c>
      <c r="AM102" s="355">
        <v>3.7309000000000002E-2</v>
      </c>
      <c r="AN102" s="355">
        <v>3.7734999999999998E-2</v>
      </c>
      <c r="AO102" s="355">
        <v>3.8399999999999997E-2</v>
      </c>
      <c r="AP102" s="355">
        <v>3.9986000000000001E-2</v>
      </c>
      <c r="AQ102" s="355">
        <v>4.1888000000000002E-2</v>
      </c>
      <c r="AR102" s="355">
        <v>7.8059000000000003E-2</v>
      </c>
      <c r="AS102" s="355">
        <v>7.3399000000000006E-2</v>
      </c>
      <c r="AT102" s="355">
        <v>7.5392000000000001E-2</v>
      </c>
      <c r="AU102" s="355">
        <v>7.4381000000000003E-2</v>
      </c>
      <c r="AV102" s="355">
        <v>4.0177999999999998E-2</v>
      </c>
      <c r="AW102" s="355">
        <v>4.0493000000000001E-2</v>
      </c>
      <c r="AX102" s="355">
        <v>3.8906999999999997E-2</v>
      </c>
      <c r="AY102" s="355">
        <v>3.7309000000000002E-2</v>
      </c>
    </row>
    <row r="103" spans="1:51" x14ac:dyDescent="0.25">
      <c r="A103" s="590"/>
      <c r="B103" s="11" t="s">
        <v>24</v>
      </c>
      <c r="C103" s="292">
        <v>3.2899999999999999E-2</v>
      </c>
      <c r="D103" s="292">
        <v>3.3628999999999999E-2</v>
      </c>
      <c r="E103" s="292">
        <v>3.4622E-2</v>
      </c>
      <c r="F103" s="292">
        <v>3.3774999999999999E-2</v>
      </c>
      <c r="G103" s="292">
        <v>3.6714999999999998E-2</v>
      </c>
      <c r="H103" s="292">
        <v>6.8380999999999997E-2</v>
      </c>
      <c r="I103" s="292">
        <v>6.6040000000000001E-2</v>
      </c>
      <c r="J103" s="292">
        <v>6.8090999999999999E-2</v>
      </c>
      <c r="K103" s="292">
        <v>6.6092999999999999E-2</v>
      </c>
      <c r="L103" s="292">
        <v>3.5712000000000001E-2</v>
      </c>
      <c r="M103" s="292">
        <v>3.6135E-2</v>
      </c>
      <c r="N103" s="292">
        <v>3.3574E-2</v>
      </c>
      <c r="O103" s="292">
        <v>3.2899999999999999E-2</v>
      </c>
      <c r="P103" s="292">
        <v>3.3628999999999999E-2</v>
      </c>
      <c r="Q103" s="355">
        <v>3.8399999999999997E-2</v>
      </c>
      <c r="R103" s="355">
        <v>3.9986000000000001E-2</v>
      </c>
      <c r="S103" s="355">
        <v>4.1888000000000002E-2</v>
      </c>
      <c r="T103" s="355">
        <v>7.8059000000000003E-2</v>
      </c>
      <c r="U103" s="355">
        <v>7.3399000000000006E-2</v>
      </c>
      <c r="V103" s="355">
        <v>7.5392000000000001E-2</v>
      </c>
      <c r="W103" s="355">
        <v>7.4381000000000003E-2</v>
      </c>
      <c r="X103" s="355">
        <v>4.0177999999999998E-2</v>
      </c>
      <c r="Y103" s="355">
        <v>4.0493000000000001E-2</v>
      </c>
      <c r="Z103" s="355">
        <v>3.8906999999999997E-2</v>
      </c>
      <c r="AA103" s="355">
        <v>3.7309000000000002E-2</v>
      </c>
      <c r="AB103" s="355">
        <v>3.7734999999999998E-2</v>
      </c>
      <c r="AC103" s="355">
        <v>3.8399999999999997E-2</v>
      </c>
      <c r="AD103" s="355">
        <v>3.9986000000000001E-2</v>
      </c>
      <c r="AE103" s="355">
        <v>4.1888000000000002E-2</v>
      </c>
      <c r="AF103" s="355">
        <v>7.8059000000000003E-2</v>
      </c>
      <c r="AG103" s="355">
        <v>7.3399000000000006E-2</v>
      </c>
      <c r="AH103" s="355">
        <v>7.5392000000000001E-2</v>
      </c>
      <c r="AI103" s="355">
        <v>7.4381000000000003E-2</v>
      </c>
      <c r="AJ103" s="355">
        <v>4.0177999999999998E-2</v>
      </c>
      <c r="AK103" s="355">
        <v>4.0493000000000001E-2</v>
      </c>
      <c r="AL103" s="355">
        <v>3.8906999999999997E-2</v>
      </c>
      <c r="AM103" s="355">
        <v>3.7309000000000002E-2</v>
      </c>
      <c r="AN103" s="355">
        <v>3.7734999999999998E-2</v>
      </c>
      <c r="AO103" s="355">
        <v>3.8399999999999997E-2</v>
      </c>
      <c r="AP103" s="355">
        <v>3.9986000000000001E-2</v>
      </c>
      <c r="AQ103" s="355">
        <v>4.1888000000000002E-2</v>
      </c>
      <c r="AR103" s="355">
        <v>7.8059000000000003E-2</v>
      </c>
      <c r="AS103" s="355">
        <v>7.3399000000000006E-2</v>
      </c>
      <c r="AT103" s="355">
        <v>7.5392000000000001E-2</v>
      </c>
      <c r="AU103" s="355">
        <v>7.4381000000000003E-2</v>
      </c>
      <c r="AV103" s="355">
        <v>4.0177999999999998E-2</v>
      </c>
      <c r="AW103" s="355">
        <v>4.0493000000000001E-2</v>
      </c>
      <c r="AX103" s="355">
        <v>3.8906999999999997E-2</v>
      </c>
      <c r="AY103" s="355">
        <v>3.7309000000000002E-2</v>
      </c>
    </row>
    <row r="104" spans="1:51" x14ac:dyDescent="0.25">
      <c r="A104" s="590"/>
      <c r="B104" s="11" t="s">
        <v>7</v>
      </c>
      <c r="C104" s="292">
        <v>3.1757000000000001E-2</v>
      </c>
      <c r="D104" s="292">
        <v>3.2323999999999999E-2</v>
      </c>
      <c r="E104" s="292">
        <v>3.3225999999999999E-2</v>
      </c>
      <c r="F104" s="292">
        <v>3.3493000000000002E-2</v>
      </c>
      <c r="G104" s="292">
        <v>3.5507999999999998E-2</v>
      </c>
      <c r="H104" s="292">
        <v>6.5448999999999993E-2</v>
      </c>
      <c r="I104" s="292">
        <v>6.3149999999999998E-2</v>
      </c>
      <c r="J104" s="292">
        <v>6.5251000000000003E-2</v>
      </c>
      <c r="K104" s="292">
        <v>6.3331999999999999E-2</v>
      </c>
      <c r="L104" s="292">
        <v>3.4426999999999999E-2</v>
      </c>
      <c r="M104" s="292">
        <v>3.4855999999999998E-2</v>
      </c>
      <c r="N104" s="292">
        <v>3.2490999999999999E-2</v>
      </c>
      <c r="O104" s="292">
        <v>3.1757000000000001E-2</v>
      </c>
      <c r="P104" s="292">
        <v>3.2323999999999999E-2</v>
      </c>
      <c r="Q104" s="355">
        <v>3.7088999999999997E-2</v>
      </c>
      <c r="R104" s="355">
        <v>3.9086999999999997E-2</v>
      </c>
      <c r="S104" s="355">
        <v>4.0485E-2</v>
      </c>
      <c r="T104" s="355">
        <v>7.4872999999999995E-2</v>
      </c>
      <c r="U104" s="355">
        <v>7.0265999999999995E-2</v>
      </c>
      <c r="V104" s="355">
        <v>7.2264999999999996E-2</v>
      </c>
      <c r="W104" s="355">
        <v>7.1319999999999995E-2</v>
      </c>
      <c r="X104" s="355">
        <v>3.8855000000000001E-2</v>
      </c>
      <c r="Y104" s="355">
        <v>3.9156999999999997E-2</v>
      </c>
      <c r="Z104" s="355">
        <v>3.7668E-2</v>
      </c>
      <c r="AA104" s="355">
        <v>3.6126999999999999E-2</v>
      </c>
      <c r="AB104" s="355">
        <v>3.6472999999999998E-2</v>
      </c>
      <c r="AC104" s="355">
        <v>3.7088999999999997E-2</v>
      </c>
      <c r="AD104" s="355">
        <v>3.9086999999999997E-2</v>
      </c>
      <c r="AE104" s="355">
        <v>4.0485E-2</v>
      </c>
      <c r="AF104" s="355">
        <v>7.4872999999999995E-2</v>
      </c>
      <c r="AG104" s="355">
        <v>7.0265999999999995E-2</v>
      </c>
      <c r="AH104" s="355">
        <v>7.2264999999999996E-2</v>
      </c>
      <c r="AI104" s="355">
        <v>7.1319999999999995E-2</v>
      </c>
      <c r="AJ104" s="355">
        <v>3.8855000000000001E-2</v>
      </c>
      <c r="AK104" s="355">
        <v>3.9156999999999997E-2</v>
      </c>
      <c r="AL104" s="355">
        <v>3.7668E-2</v>
      </c>
      <c r="AM104" s="355">
        <v>3.6126999999999999E-2</v>
      </c>
      <c r="AN104" s="355">
        <v>3.6472999999999998E-2</v>
      </c>
      <c r="AO104" s="355">
        <v>3.7088999999999997E-2</v>
      </c>
      <c r="AP104" s="355">
        <v>3.9086999999999997E-2</v>
      </c>
      <c r="AQ104" s="355">
        <v>4.0485E-2</v>
      </c>
      <c r="AR104" s="355">
        <v>7.4872999999999995E-2</v>
      </c>
      <c r="AS104" s="355">
        <v>7.0265999999999995E-2</v>
      </c>
      <c r="AT104" s="355">
        <v>7.2264999999999996E-2</v>
      </c>
      <c r="AU104" s="355">
        <v>7.1319999999999995E-2</v>
      </c>
      <c r="AV104" s="355">
        <v>3.8855000000000001E-2</v>
      </c>
      <c r="AW104" s="355">
        <v>3.9156999999999997E-2</v>
      </c>
      <c r="AX104" s="355">
        <v>3.7668E-2</v>
      </c>
      <c r="AY104" s="355">
        <v>3.6126999999999999E-2</v>
      </c>
    </row>
    <row r="105" spans="1:51" ht="15.75" thickBot="1" x14ac:dyDescent="0.3">
      <c r="A105" s="591"/>
      <c r="B105" s="15" t="s">
        <v>8</v>
      </c>
      <c r="C105" s="291">
        <v>3.3896000000000003E-2</v>
      </c>
      <c r="D105" s="291">
        <v>3.3889000000000002E-2</v>
      </c>
      <c r="E105" s="291">
        <v>3.4446999999999998E-2</v>
      </c>
      <c r="F105" s="291">
        <v>3.6944999999999999E-2</v>
      </c>
      <c r="G105" s="291">
        <v>3.9467000000000002E-2</v>
      </c>
      <c r="H105" s="291">
        <v>7.3371000000000006E-2</v>
      </c>
      <c r="I105" s="291">
        <v>7.0692000000000005E-2</v>
      </c>
      <c r="J105" s="291">
        <v>7.3050000000000004E-2</v>
      </c>
      <c r="K105" s="291">
        <v>6.9253999999999996E-2</v>
      </c>
      <c r="L105" s="291">
        <v>3.8316000000000003E-2</v>
      </c>
      <c r="M105" s="291">
        <v>3.8210000000000001E-2</v>
      </c>
      <c r="N105" s="291">
        <v>3.5223999999999998E-2</v>
      </c>
      <c r="O105" s="291">
        <v>3.3896000000000003E-2</v>
      </c>
      <c r="P105" s="291">
        <v>3.3889000000000002E-2</v>
      </c>
      <c r="Q105" s="354">
        <v>3.8561999999999999E-2</v>
      </c>
      <c r="R105" s="354">
        <v>4.1709000000000003E-2</v>
      </c>
      <c r="S105" s="354">
        <v>4.3366000000000002E-2</v>
      </c>
      <c r="T105" s="354">
        <v>8.3459000000000005E-2</v>
      </c>
      <c r="U105" s="354">
        <v>7.8425999999999996E-2</v>
      </c>
      <c r="V105" s="354">
        <v>8.0837000000000006E-2</v>
      </c>
      <c r="W105" s="354">
        <v>7.7883999999999995E-2</v>
      </c>
      <c r="X105" s="354">
        <v>4.1547000000000001E-2</v>
      </c>
      <c r="Y105" s="354">
        <v>4.1628999999999999E-2</v>
      </c>
      <c r="Z105" s="354">
        <v>3.9898000000000003E-2</v>
      </c>
      <c r="AA105" s="354">
        <v>3.7960000000000001E-2</v>
      </c>
      <c r="AB105" s="354">
        <v>3.8075999999999999E-2</v>
      </c>
      <c r="AC105" s="354">
        <v>3.8561999999999999E-2</v>
      </c>
      <c r="AD105" s="354">
        <v>4.1709000000000003E-2</v>
      </c>
      <c r="AE105" s="354">
        <v>4.3366000000000002E-2</v>
      </c>
      <c r="AF105" s="354">
        <v>8.3459000000000005E-2</v>
      </c>
      <c r="AG105" s="354">
        <v>7.8425999999999996E-2</v>
      </c>
      <c r="AH105" s="354">
        <v>8.0837000000000006E-2</v>
      </c>
      <c r="AI105" s="354">
        <v>7.7883999999999995E-2</v>
      </c>
      <c r="AJ105" s="354">
        <v>4.1547000000000001E-2</v>
      </c>
      <c r="AK105" s="354">
        <v>4.1628999999999999E-2</v>
      </c>
      <c r="AL105" s="354">
        <v>3.9898000000000003E-2</v>
      </c>
      <c r="AM105" s="354">
        <v>3.7960000000000001E-2</v>
      </c>
      <c r="AN105" s="354">
        <v>3.8075999999999999E-2</v>
      </c>
      <c r="AO105" s="354">
        <v>3.8561999999999999E-2</v>
      </c>
      <c r="AP105" s="354">
        <v>4.1709000000000003E-2</v>
      </c>
      <c r="AQ105" s="354">
        <v>4.3366000000000002E-2</v>
      </c>
      <c r="AR105" s="354">
        <v>8.3459000000000005E-2</v>
      </c>
      <c r="AS105" s="354">
        <v>7.8425999999999996E-2</v>
      </c>
      <c r="AT105" s="354">
        <v>8.0837000000000006E-2</v>
      </c>
      <c r="AU105" s="354">
        <v>7.7883999999999995E-2</v>
      </c>
      <c r="AV105" s="354">
        <v>4.1547000000000001E-2</v>
      </c>
      <c r="AW105" s="354">
        <v>4.1628999999999999E-2</v>
      </c>
      <c r="AX105" s="354">
        <v>3.9898000000000003E-2</v>
      </c>
      <c r="AY105" s="354">
        <v>3.7960000000000001E-2</v>
      </c>
    </row>
    <row r="106" spans="1:51" ht="15.75" thickBot="1" x14ac:dyDescent="0.3">
      <c r="Q106" s="353" t="s">
        <v>218</v>
      </c>
    </row>
    <row r="107" spans="1:51" ht="15" customHeight="1" x14ac:dyDescent="0.25">
      <c r="A107" s="604" t="s">
        <v>122</v>
      </c>
      <c r="B107" s="606" t="s">
        <v>123</v>
      </c>
      <c r="C107" s="607"/>
      <c r="D107" s="607"/>
      <c r="E107" s="607"/>
      <c r="F107" s="607"/>
      <c r="G107" s="607"/>
      <c r="H107" s="607"/>
      <c r="I107" s="607"/>
      <c r="J107" s="607"/>
      <c r="K107" s="607"/>
      <c r="L107" s="607"/>
      <c r="M107" s="607"/>
      <c r="N107" s="607"/>
      <c r="O107" s="595" t="s">
        <v>123</v>
      </c>
      <c r="P107" s="596"/>
      <c r="Q107" s="596"/>
      <c r="R107" s="596"/>
      <c r="S107" s="596"/>
      <c r="T107" s="596"/>
      <c r="U107" s="596"/>
      <c r="V107" s="596"/>
      <c r="W107" s="596"/>
      <c r="X107" s="596"/>
      <c r="Y107" s="596"/>
      <c r="Z107" s="597"/>
      <c r="AA107" s="596" t="s">
        <v>123</v>
      </c>
      <c r="AB107" s="596"/>
      <c r="AC107" s="596"/>
      <c r="AD107" s="596"/>
      <c r="AE107" s="596"/>
      <c r="AF107" s="596"/>
      <c r="AG107" s="596"/>
      <c r="AH107" s="596"/>
      <c r="AI107" s="596"/>
      <c r="AJ107" s="596"/>
      <c r="AK107" s="596"/>
      <c r="AL107" s="596"/>
      <c r="AM107" s="595" t="s">
        <v>123</v>
      </c>
      <c r="AN107" s="596"/>
      <c r="AO107" s="596"/>
      <c r="AP107" s="596"/>
      <c r="AQ107" s="596"/>
      <c r="AR107" s="596"/>
      <c r="AS107" s="596"/>
      <c r="AT107" s="596"/>
      <c r="AU107" s="596"/>
      <c r="AV107" s="596"/>
      <c r="AW107" s="596"/>
      <c r="AX107" s="597"/>
      <c r="AY107" s="121" t="s">
        <v>123</v>
      </c>
    </row>
    <row r="108" spans="1:51" ht="15.75" thickBot="1" x14ac:dyDescent="0.3">
      <c r="A108" s="605"/>
      <c r="B108" s="608" t="s">
        <v>124</v>
      </c>
      <c r="C108" s="609"/>
      <c r="D108" s="609"/>
      <c r="E108" s="609"/>
      <c r="F108" s="609"/>
      <c r="G108" s="609"/>
      <c r="H108" s="609"/>
      <c r="I108" s="609"/>
      <c r="J108" s="609"/>
      <c r="K108" s="609"/>
      <c r="L108" s="609"/>
      <c r="M108" s="609"/>
      <c r="N108" s="609"/>
      <c r="O108" s="592" t="s">
        <v>220</v>
      </c>
      <c r="P108" s="593"/>
      <c r="Q108" s="593"/>
      <c r="R108" s="593"/>
      <c r="S108" s="593"/>
      <c r="T108" s="593"/>
      <c r="U108" s="593"/>
      <c r="V108" s="593"/>
      <c r="W108" s="593"/>
      <c r="X108" s="593"/>
      <c r="Y108" s="593"/>
      <c r="Z108" s="594"/>
      <c r="AA108" s="592" t="s">
        <v>220</v>
      </c>
      <c r="AB108" s="593"/>
      <c r="AC108" s="593"/>
      <c r="AD108" s="593"/>
      <c r="AE108" s="593"/>
      <c r="AF108" s="593"/>
      <c r="AG108" s="593"/>
      <c r="AH108" s="593"/>
      <c r="AI108" s="593"/>
      <c r="AJ108" s="593"/>
      <c r="AK108" s="593"/>
      <c r="AL108" s="594"/>
      <c r="AM108" s="592" t="s">
        <v>220</v>
      </c>
      <c r="AN108" s="593"/>
      <c r="AO108" s="593"/>
      <c r="AP108" s="593"/>
      <c r="AQ108" s="593"/>
      <c r="AR108" s="593"/>
      <c r="AS108" s="593"/>
      <c r="AT108" s="593"/>
      <c r="AU108" s="593"/>
      <c r="AV108" s="593"/>
      <c r="AW108" s="593"/>
      <c r="AX108" s="594"/>
      <c r="AY108" s="485" t="s">
        <v>220</v>
      </c>
    </row>
    <row r="109" spans="1:51" ht="16.5" thickBot="1" x14ac:dyDescent="0.3">
      <c r="A109" s="599"/>
      <c r="B109" s="241" t="s">
        <v>125</v>
      </c>
      <c r="C109" s="146">
        <f>C$4</f>
        <v>44197</v>
      </c>
      <c r="D109" s="146">
        <f t="shared" ref="D109:AY109" si="56">D$4</f>
        <v>44228</v>
      </c>
      <c r="E109" s="146">
        <f t="shared" si="56"/>
        <v>44256</v>
      </c>
      <c r="F109" s="146">
        <f t="shared" si="56"/>
        <v>44287</v>
      </c>
      <c r="G109" s="146">
        <f t="shared" si="56"/>
        <v>44317</v>
      </c>
      <c r="H109" s="146">
        <f t="shared" si="56"/>
        <v>44348</v>
      </c>
      <c r="I109" s="146">
        <f t="shared" si="56"/>
        <v>44378</v>
      </c>
      <c r="J109" s="146">
        <f t="shared" si="56"/>
        <v>44409</v>
      </c>
      <c r="K109" s="146">
        <f t="shared" si="56"/>
        <v>44440</v>
      </c>
      <c r="L109" s="146">
        <f t="shared" si="56"/>
        <v>44470</v>
      </c>
      <c r="M109" s="146">
        <f t="shared" si="56"/>
        <v>44501</v>
      </c>
      <c r="N109" s="146">
        <f t="shared" si="56"/>
        <v>44531</v>
      </c>
      <c r="O109" s="146">
        <f t="shared" si="56"/>
        <v>44562</v>
      </c>
      <c r="P109" s="146">
        <f t="shared" si="56"/>
        <v>44593</v>
      </c>
      <c r="Q109" s="146">
        <f t="shared" si="56"/>
        <v>44621</v>
      </c>
      <c r="R109" s="146">
        <f t="shared" si="56"/>
        <v>44652</v>
      </c>
      <c r="S109" s="146">
        <f t="shared" si="56"/>
        <v>44682</v>
      </c>
      <c r="T109" s="146">
        <f t="shared" si="56"/>
        <v>44713</v>
      </c>
      <c r="U109" s="146">
        <f t="shared" si="56"/>
        <v>44743</v>
      </c>
      <c r="V109" s="146">
        <f t="shared" si="56"/>
        <v>44774</v>
      </c>
      <c r="W109" s="146">
        <f t="shared" si="56"/>
        <v>44805</v>
      </c>
      <c r="X109" s="146">
        <f t="shared" si="56"/>
        <v>44835</v>
      </c>
      <c r="Y109" s="146">
        <f t="shared" si="56"/>
        <v>44866</v>
      </c>
      <c r="Z109" s="146">
        <f t="shared" si="56"/>
        <v>44896</v>
      </c>
      <c r="AA109" s="146">
        <f t="shared" si="56"/>
        <v>44927</v>
      </c>
      <c r="AB109" s="146">
        <f t="shared" si="56"/>
        <v>44958</v>
      </c>
      <c r="AC109" s="146">
        <f t="shared" si="56"/>
        <v>44986</v>
      </c>
      <c r="AD109" s="146">
        <f t="shared" si="56"/>
        <v>45017</v>
      </c>
      <c r="AE109" s="146">
        <f t="shared" si="56"/>
        <v>45047</v>
      </c>
      <c r="AF109" s="146">
        <f t="shared" si="56"/>
        <v>45078</v>
      </c>
      <c r="AG109" s="146">
        <f t="shared" si="56"/>
        <v>45108</v>
      </c>
      <c r="AH109" s="146">
        <f t="shared" si="56"/>
        <v>45139</v>
      </c>
      <c r="AI109" s="146">
        <f t="shared" si="56"/>
        <v>45170</v>
      </c>
      <c r="AJ109" s="146">
        <f t="shared" si="56"/>
        <v>45200</v>
      </c>
      <c r="AK109" s="146">
        <f t="shared" si="56"/>
        <v>45231</v>
      </c>
      <c r="AL109" s="146">
        <f t="shared" si="56"/>
        <v>45261</v>
      </c>
      <c r="AM109" s="146">
        <f t="shared" si="56"/>
        <v>45292</v>
      </c>
      <c r="AN109" s="146">
        <f t="shared" si="56"/>
        <v>45323</v>
      </c>
      <c r="AO109" s="146">
        <f t="shared" si="56"/>
        <v>45352</v>
      </c>
      <c r="AP109" s="146">
        <f t="shared" si="56"/>
        <v>45383</v>
      </c>
      <c r="AQ109" s="146">
        <f t="shared" si="56"/>
        <v>45413</v>
      </c>
      <c r="AR109" s="146">
        <f t="shared" si="56"/>
        <v>45444</v>
      </c>
      <c r="AS109" s="146">
        <f t="shared" si="56"/>
        <v>45474</v>
      </c>
      <c r="AT109" s="146">
        <f t="shared" si="56"/>
        <v>45505</v>
      </c>
      <c r="AU109" s="146">
        <f t="shared" si="56"/>
        <v>45536</v>
      </c>
      <c r="AV109" s="146">
        <f t="shared" si="56"/>
        <v>45566</v>
      </c>
      <c r="AW109" s="146">
        <f t="shared" si="56"/>
        <v>45597</v>
      </c>
      <c r="AX109" s="146">
        <f t="shared" si="56"/>
        <v>45627</v>
      </c>
      <c r="AY109" s="146">
        <f t="shared" si="56"/>
        <v>45658</v>
      </c>
    </row>
    <row r="110" spans="1:51" x14ac:dyDescent="0.25">
      <c r="A110" s="599"/>
      <c r="B110" s="242" t="s">
        <v>20</v>
      </c>
      <c r="C110" s="293">
        <v>3.0047435906328628E-2</v>
      </c>
      <c r="D110" s="293">
        <v>3.0682951773254422E-2</v>
      </c>
      <c r="E110" s="293">
        <v>3.1521241016378376E-2</v>
      </c>
      <c r="F110" s="293">
        <v>3.1083464351229287E-2</v>
      </c>
      <c r="G110" s="293">
        <v>3.30671550853395E-2</v>
      </c>
      <c r="H110" s="293">
        <v>5.898198580192094E-2</v>
      </c>
      <c r="I110" s="293">
        <v>5.7406322354516301E-2</v>
      </c>
      <c r="J110" s="293">
        <v>5.8854176634972645E-2</v>
      </c>
      <c r="K110" s="293">
        <v>5.7598349214851484E-2</v>
      </c>
      <c r="L110" s="293">
        <v>3.2066354392640169E-2</v>
      </c>
      <c r="M110" s="293">
        <v>3.2516302023050919E-2</v>
      </c>
      <c r="N110" s="293">
        <v>3.0728329424068494E-2</v>
      </c>
      <c r="O110" s="293">
        <v>3.0047435906328628E-2</v>
      </c>
      <c r="P110" s="293">
        <v>3.0682951773254422E-2</v>
      </c>
      <c r="Q110" s="356">
        <v>3.5906635980963289E-2</v>
      </c>
      <c r="R110" s="356">
        <v>3.7660138895450668E-2</v>
      </c>
      <c r="S110" s="356">
        <v>3.9158772240397544E-2</v>
      </c>
      <c r="T110" s="356">
        <v>6.9056840546810022E-2</v>
      </c>
      <c r="U110" s="356">
        <v>6.5496930490854602E-2</v>
      </c>
      <c r="V110" s="356">
        <v>6.6832935753978404E-2</v>
      </c>
      <c r="W110" s="356">
        <v>6.6446179190966334E-2</v>
      </c>
      <c r="X110" s="356">
        <v>3.7220325784703655E-2</v>
      </c>
      <c r="Y110" s="356">
        <v>3.7524010624888422E-2</v>
      </c>
      <c r="Z110" s="356">
        <v>3.6464323899900848E-2</v>
      </c>
      <c r="AA110" s="356">
        <v>3.5019662668601133E-2</v>
      </c>
      <c r="AB110" s="356">
        <v>3.5403272321110998E-2</v>
      </c>
      <c r="AC110" s="356">
        <v>3.5906635980963289E-2</v>
      </c>
      <c r="AD110" s="356">
        <v>3.7660138895450668E-2</v>
      </c>
      <c r="AE110" s="356">
        <v>3.9158772240397544E-2</v>
      </c>
      <c r="AF110" s="356">
        <v>6.9056840546810022E-2</v>
      </c>
      <c r="AG110" s="356">
        <v>6.5496930490854602E-2</v>
      </c>
      <c r="AH110" s="356">
        <v>6.6832935753978404E-2</v>
      </c>
      <c r="AI110" s="356">
        <v>6.6446179190966334E-2</v>
      </c>
      <c r="AJ110" s="356">
        <v>3.7220325784703655E-2</v>
      </c>
      <c r="AK110" s="356">
        <v>3.7524010624888422E-2</v>
      </c>
      <c r="AL110" s="356">
        <v>3.6464323899900848E-2</v>
      </c>
      <c r="AM110" s="356">
        <v>3.5019662668601133E-2</v>
      </c>
      <c r="AN110" s="356">
        <v>3.5403272321110998E-2</v>
      </c>
      <c r="AO110" s="356">
        <v>3.5906635980963289E-2</v>
      </c>
      <c r="AP110" s="356">
        <v>3.7660138895450668E-2</v>
      </c>
      <c r="AQ110" s="356">
        <v>3.9158772240397544E-2</v>
      </c>
      <c r="AR110" s="356">
        <v>6.9056840546810022E-2</v>
      </c>
      <c r="AS110" s="356">
        <v>6.5496930490854602E-2</v>
      </c>
      <c r="AT110" s="356">
        <v>6.6832935753978404E-2</v>
      </c>
      <c r="AU110" s="356">
        <v>6.6446179190966334E-2</v>
      </c>
      <c r="AV110" s="356">
        <v>3.7220325784703655E-2</v>
      </c>
      <c r="AW110" s="356">
        <v>3.7524010624888422E-2</v>
      </c>
      <c r="AX110" s="356">
        <v>3.6464323899900848E-2</v>
      </c>
      <c r="AY110" s="356">
        <v>3.5019662668601133E-2</v>
      </c>
    </row>
    <row r="111" spans="1:51" x14ac:dyDescent="0.25">
      <c r="A111" s="599"/>
      <c r="B111" s="242" t="s">
        <v>0</v>
      </c>
      <c r="C111" s="293">
        <v>3.1088718298159661E-2</v>
      </c>
      <c r="D111" s="293">
        <v>3.2310141385779451E-2</v>
      </c>
      <c r="E111" s="293">
        <v>3.4009812477182967E-2</v>
      </c>
      <c r="F111" s="293">
        <v>3.1287121412679954E-2</v>
      </c>
      <c r="G111" s="293">
        <v>3.6500600077863397E-2</v>
      </c>
      <c r="H111" s="293">
        <v>6.9150929119490973E-2</v>
      </c>
      <c r="I111" s="293">
        <v>6.5867332180788413E-2</v>
      </c>
      <c r="J111" s="293">
        <v>6.8271763685987169E-2</v>
      </c>
      <c r="K111" s="293">
        <v>6.7981341517486346E-2</v>
      </c>
      <c r="L111" s="293">
        <v>3.2177869568350823E-2</v>
      </c>
      <c r="M111" s="293">
        <v>3.3675250196518916E-2</v>
      </c>
      <c r="N111" s="293">
        <v>3.1249280141862588E-2</v>
      </c>
      <c r="O111" s="293">
        <v>3.1088718298159661E-2</v>
      </c>
      <c r="P111" s="293">
        <v>3.2310141385779451E-2</v>
      </c>
      <c r="Q111" s="356">
        <v>3.8639690503277153E-2</v>
      </c>
      <c r="R111" s="356">
        <v>4.020234994736669E-2</v>
      </c>
      <c r="S111" s="356">
        <v>4.2431896418072129E-2</v>
      </c>
      <c r="T111" s="356">
        <v>8.0517978960174888E-2</v>
      </c>
      <c r="U111" s="356">
        <v>7.5221853230883803E-2</v>
      </c>
      <c r="V111" s="356">
        <v>7.7823571600405109E-2</v>
      </c>
      <c r="W111" s="356">
        <v>7.8672130694541126E-2</v>
      </c>
      <c r="X111" s="356">
        <v>4.0653156764930434E-2</v>
      </c>
      <c r="Y111" s="356">
        <v>4.0517872128990426E-2</v>
      </c>
      <c r="Z111" s="356">
        <v>3.8838582336457171E-2</v>
      </c>
      <c r="AA111" s="356">
        <v>3.7302146763977473E-2</v>
      </c>
      <c r="AB111" s="356">
        <v>3.7923461910284076E-2</v>
      </c>
      <c r="AC111" s="356">
        <v>3.8639690503277153E-2</v>
      </c>
      <c r="AD111" s="356">
        <v>4.020234994736669E-2</v>
      </c>
      <c r="AE111" s="356">
        <v>4.2431896418072129E-2</v>
      </c>
      <c r="AF111" s="356">
        <v>8.0517978960174888E-2</v>
      </c>
      <c r="AG111" s="356">
        <v>7.5221853230883803E-2</v>
      </c>
      <c r="AH111" s="356">
        <v>7.7823571600405109E-2</v>
      </c>
      <c r="AI111" s="356">
        <v>7.8672130694541126E-2</v>
      </c>
      <c r="AJ111" s="356">
        <v>4.0653156764930434E-2</v>
      </c>
      <c r="AK111" s="356">
        <v>4.0517872128990426E-2</v>
      </c>
      <c r="AL111" s="356">
        <v>3.8838582336457171E-2</v>
      </c>
      <c r="AM111" s="356">
        <v>3.7302146763977473E-2</v>
      </c>
      <c r="AN111" s="356">
        <v>3.7923461910284076E-2</v>
      </c>
      <c r="AO111" s="356">
        <v>3.8639690503277153E-2</v>
      </c>
      <c r="AP111" s="356">
        <v>4.020234994736669E-2</v>
      </c>
      <c r="AQ111" s="356">
        <v>4.2431896418072129E-2</v>
      </c>
      <c r="AR111" s="356">
        <v>8.0517978960174888E-2</v>
      </c>
      <c r="AS111" s="356">
        <v>7.5221853230883803E-2</v>
      </c>
      <c r="AT111" s="356">
        <v>7.7823571600405109E-2</v>
      </c>
      <c r="AU111" s="356">
        <v>7.8672130694541126E-2</v>
      </c>
      <c r="AV111" s="356">
        <v>4.0653156764930434E-2</v>
      </c>
      <c r="AW111" s="356">
        <v>4.0517872128990426E-2</v>
      </c>
      <c r="AX111" s="356">
        <v>3.8838582336457171E-2</v>
      </c>
      <c r="AY111" s="356">
        <v>3.7302146763977473E-2</v>
      </c>
    </row>
    <row r="112" spans="1:51" x14ac:dyDescent="0.25">
      <c r="A112" s="599"/>
      <c r="B112" s="242" t="s">
        <v>21</v>
      </c>
      <c r="C112" s="293">
        <v>3.029705946816429E-2</v>
      </c>
      <c r="D112" s="293">
        <v>3.0692206516073458E-2</v>
      </c>
      <c r="E112" s="293">
        <v>3.1515990769204173E-2</v>
      </c>
      <c r="F112" s="293">
        <v>3.2581147788740064E-2</v>
      </c>
      <c r="G112" s="293">
        <v>3.4030484753869335E-2</v>
      </c>
      <c r="H112" s="293">
        <v>6.2083116741552077E-2</v>
      </c>
      <c r="I112" s="293">
        <v>6.0306053609823676E-2</v>
      </c>
      <c r="J112" s="293">
        <v>6.1941044573503183E-2</v>
      </c>
      <c r="K112" s="293">
        <v>6.0070705003849423E-2</v>
      </c>
      <c r="L112" s="293">
        <v>3.3029966213668778E-2</v>
      </c>
      <c r="M112" s="293">
        <v>3.2990619582801396E-2</v>
      </c>
      <c r="N112" s="293">
        <v>3.1126386353450688E-2</v>
      </c>
      <c r="O112" s="293">
        <v>3.029705946816429E-2</v>
      </c>
      <c r="P112" s="293">
        <v>3.0692206516073458E-2</v>
      </c>
      <c r="Q112" s="356">
        <v>3.6780597823695457E-2</v>
      </c>
      <c r="R112" s="356">
        <v>3.899666314606854E-2</v>
      </c>
      <c r="S112" s="356">
        <v>4.0518006421632537E-2</v>
      </c>
      <c r="T112" s="356">
        <v>7.2592711079720179E-2</v>
      </c>
      <c r="U112" s="356">
        <v>6.8856908727372268E-2</v>
      </c>
      <c r="V112" s="356">
        <v>7.0480555386223664E-2</v>
      </c>
      <c r="W112" s="356">
        <v>6.9407157099301828E-2</v>
      </c>
      <c r="X112" s="356">
        <v>3.8410304283112082E-2</v>
      </c>
      <c r="Y112" s="356">
        <v>3.8650065014687034E-2</v>
      </c>
      <c r="Z112" s="356">
        <v>3.7457745221103705E-2</v>
      </c>
      <c r="AA112" s="356">
        <v>3.5883229561628725E-2</v>
      </c>
      <c r="AB112" s="356">
        <v>3.6232421772460818E-2</v>
      </c>
      <c r="AC112" s="356">
        <v>3.6780597823695457E-2</v>
      </c>
      <c r="AD112" s="356">
        <v>3.899666314606854E-2</v>
      </c>
      <c r="AE112" s="356">
        <v>4.0518006421632537E-2</v>
      </c>
      <c r="AF112" s="356">
        <v>7.2592711079720179E-2</v>
      </c>
      <c r="AG112" s="356">
        <v>6.8856908727372268E-2</v>
      </c>
      <c r="AH112" s="356">
        <v>7.0480555386223664E-2</v>
      </c>
      <c r="AI112" s="356">
        <v>6.9407157099301828E-2</v>
      </c>
      <c r="AJ112" s="356">
        <v>3.8410304283112082E-2</v>
      </c>
      <c r="AK112" s="356">
        <v>3.8650065014687034E-2</v>
      </c>
      <c r="AL112" s="356">
        <v>3.7457745221103705E-2</v>
      </c>
      <c r="AM112" s="356">
        <v>3.5883229561628725E-2</v>
      </c>
      <c r="AN112" s="356">
        <v>3.6232421772460818E-2</v>
      </c>
      <c r="AO112" s="356">
        <v>3.6780597823695457E-2</v>
      </c>
      <c r="AP112" s="356">
        <v>3.899666314606854E-2</v>
      </c>
      <c r="AQ112" s="356">
        <v>4.0518006421632537E-2</v>
      </c>
      <c r="AR112" s="356">
        <v>7.2592711079720179E-2</v>
      </c>
      <c r="AS112" s="356">
        <v>6.8856908727372268E-2</v>
      </c>
      <c r="AT112" s="356">
        <v>7.0480555386223664E-2</v>
      </c>
      <c r="AU112" s="356">
        <v>6.9407157099301828E-2</v>
      </c>
      <c r="AV112" s="356">
        <v>3.8410304283112082E-2</v>
      </c>
      <c r="AW112" s="356">
        <v>3.8650065014687034E-2</v>
      </c>
      <c r="AX112" s="356">
        <v>3.7457745221103705E-2</v>
      </c>
      <c r="AY112" s="356">
        <v>3.5883229561628725E-2</v>
      </c>
    </row>
    <row r="113" spans="1:51" x14ac:dyDescent="0.25">
      <c r="A113" s="599"/>
      <c r="B113" s="242" t="s">
        <v>1</v>
      </c>
      <c r="C113" s="293">
        <v>2.5860572795162531E-2</v>
      </c>
      <c r="D113" s="293">
        <v>2.652833230827558E-2</v>
      </c>
      <c r="E113" s="293">
        <v>2.7112651173639406E-2</v>
      </c>
      <c r="F113" s="293">
        <v>3.3484101029381416E-2</v>
      </c>
      <c r="G113" s="293">
        <v>4.0432631701588333E-2</v>
      </c>
      <c r="H113" s="293">
        <v>6.9679419701354439E-2</v>
      </c>
      <c r="I113" s="293">
        <v>6.6112062017944839E-2</v>
      </c>
      <c r="J113" s="293">
        <v>6.8596251305118663E-2</v>
      </c>
      <c r="K113" s="293">
        <v>7.0159702602657775E-2</v>
      </c>
      <c r="L113" s="293">
        <v>3.3559498265374979E-2</v>
      </c>
      <c r="M113" s="293">
        <v>2.7735911412729124E-2</v>
      </c>
      <c r="N113" s="293">
        <v>2.652823729934119E-2</v>
      </c>
      <c r="O113" s="293">
        <v>2.5860572795162531E-2</v>
      </c>
      <c r="P113" s="293">
        <v>2.652833230827558E-2</v>
      </c>
      <c r="Q113" s="356">
        <v>3.9696816372568701E-2</v>
      </c>
      <c r="R113" s="356">
        <v>4.3681512217985115E-2</v>
      </c>
      <c r="S113" s="356">
        <v>4.6404049103856412E-2</v>
      </c>
      <c r="T113" s="356">
        <v>8.1104985181427364E-2</v>
      </c>
      <c r="U113" s="356">
        <v>7.5501379793671927E-2</v>
      </c>
      <c r="V113" s="356">
        <v>7.8196746103962156E-2</v>
      </c>
      <c r="W113" s="356">
        <v>8.118203560272079E-2</v>
      </c>
      <c r="X113" s="356">
        <v>4.4554093069508312E-2</v>
      </c>
      <c r="Y113" s="356">
        <v>4.3912185866003588E-2</v>
      </c>
      <c r="Z113" s="356">
        <v>4.0001422883648899E-2</v>
      </c>
      <c r="AA113" s="356">
        <v>3.7988674494240669E-2</v>
      </c>
      <c r="AB113" s="356">
        <v>3.8843753189873799E-2</v>
      </c>
      <c r="AC113" s="356">
        <v>3.9696816372568701E-2</v>
      </c>
      <c r="AD113" s="356">
        <v>4.3681512217985115E-2</v>
      </c>
      <c r="AE113" s="356">
        <v>4.6404049103856412E-2</v>
      </c>
      <c r="AF113" s="356">
        <v>8.1104985181427364E-2</v>
      </c>
      <c r="AG113" s="356">
        <v>7.5501379793671927E-2</v>
      </c>
      <c r="AH113" s="356">
        <v>7.8196746103962156E-2</v>
      </c>
      <c r="AI113" s="356">
        <v>8.118203560272079E-2</v>
      </c>
      <c r="AJ113" s="356">
        <v>4.4554093069508312E-2</v>
      </c>
      <c r="AK113" s="356">
        <v>4.3912185866003588E-2</v>
      </c>
      <c r="AL113" s="356">
        <v>4.0001422883648899E-2</v>
      </c>
      <c r="AM113" s="356">
        <v>3.7988674494240669E-2</v>
      </c>
      <c r="AN113" s="356">
        <v>3.8843753189873799E-2</v>
      </c>
      <c r="AO113" s="356">
        <v>3.9696816372568701E-2</v>
      </c>
      <c r="AP113" s="356">
        <v>4.3681512217985115E-2</v>
      </c>
      <c r="AQ113" s="356">
        <v>4.6404049103856412E-2</v>
      </c>
      <c r="AR113" s="356">
        <v>8.1104985181427364E-2</v>
      </c>
      <c r="AS113" s="356">
        <v>7.5501379793671927E-2</v>
      </c>
      <c r="AT113" s="356">
        <v>7.8196746103962156E-2</v>
      </c>
      <c r="AU113" s="356">
        <v>8.118203560272079E-2</v>
      </c>
      <c r="AV113" s="356">
        <v>4.4554093069508312E-2</v>
      </c>
      <c r="AW113" s="356">
        <v>4.3912185866003588E-2</v>
      </c>
      <c r="AX113" s="356">
        <v>4.0001422883648899E-2</v>
      </c>
      <c r="AY113" s="356">
        <v>3.7988674494240669E-2</v>
      </c>
    </row>
    <row r="114" spans="1:51" x14ac:dyDescent="0.25">
      <c r="A114" s="599"/>
      <c r="B114" s="242" t="s">
        <v>22</v>
      </c>
      <c r="C114" s="293">
        <v>2.5875926900525859E-2</v>
      </c>
      <c r="D114" s="293">
        <v>2.6540537748047474E-2</v>
      </c>
      <c r="E114" s="293">
        <v>2.7127079018739036E-2</v>
      </c>
      <c r="F114" s="293">
        <v>2.7725410801511231E-2</v>
      </c>
      <c r="G114" s="293">
        <v>2.8220949986221516E-2</v>
      </c>
      <c r="H114" s="293">
        <v>4.5273461784829723E-2</v>
      </c>
      <c r="I114" s="293">
        <v>4.4087893556852581E-2</v>
      </c>
      <c r="J114" s="293">
        <v>4.5194738620845686E-2</v>
      </c>
      <c r="K114" s="293">
        <v>4.5363470113842473E-2</v>
      </c>
      <c r="L114" s="293">
        <v>2.7061998455206474E-2</v>
      </c>
      <c r="M114" s="293">
        <v>2.7817778730303621E-2</v>
      </c>
      <c r="N114" s="293">
        <v>2.6627275382035749E-2</v>
      </c>
      <c r="O114" s="293">
        <v>2.5875926900525859E-2</v>
      </c>
      <c r="P114" s="293">
        <v>2.6540537748047474E-2</v>
      </c>
      <c r="Q114" s="356">
        <v>3.0319948908436645E-2</v>
      </c>
      <c r="R114" s="356">
        <v>3.1635349441329765E-2</v>
      </c>
      <c r="S114" s="356">
        <v>3.2068328289533564E-2</v>
      </c>
      <c r="T114" s="356">
        <v>5.2784608815079209E-2</v>
      </c>
      <c r="U114" s="356">
        <v>4.9435090756376747E-2</v>
      </c>
      <c r="V114" s="356">
        <v>4.9943425283982497E-2</v>
      </c>
      <c r="W114" s="356">
        <v>5.1209965410206566E-2</v>
      </c>
      <c r="X114" s="356">
        <v>3.1022648382747212E-2</v>
      </c>
      <c r="Y114" s="356">
        <v>3.1399474329779152E-2</v>
      </c>
      <c r="Z114" s="356">
        <v>3.0592507118538847E-2</v>
      </c>
      <c r="AA114" s="356">
        <v>2.957819256942195E-2</v>
      </c>
      <c r="AB114" s="356">
        <v>2.9938472201453955E-2</v>
      </c>
      <c r="AC114" s="356">
        <v>3.0319948908436645E-2</v>
      </c>
      <c r="AD114" s="356">
        <v>3.1635349441329765E-2</v>
      </c>
      <c r="AE114" s="356">
        <v>3.2068328289533564E-2</v>
      </c>
      <c r="AF114" s="356">
        <v>5.2784608815079209E-2</v>
      </c>
      <c r="AG114" s="356">
        <v>4.9435090756376747E-2</v>
      </c>
      <c r="AH114" s="356">
        <v>4.9943425283982497E-2</v>
      </c>
      <c r="AI114" s="356">
        <v>5.1209965410206566E-2</v>
      </c>
      <c r="AJ114" s="356">
        <v>3.1022648382747212E-2</v>
      </c>
      <c r="AK114" s="356">
        <v>3.1399474329779152E-2</v>
      </c>
      <c r="AL114" s="356">
        <v>3.0592507118538847E-2</v>
      </c>
      <c r="AM114" s="356">
        <v>2.957819256942195E-2</v>
      </c>
      <c r="AN114" s="356">
        <v>2.9938472201453955E-2</v>
      </c>
      <c r="AO114" s="356">
        <v>3.0319948908436645E-2</v>
      </c>
      <c r="AP114" s="356">
        <v>3.1635349441329765E-2</v>
      </c>
      <c r="AQ114" s="356">
        <v>3.2068328289533564E-2</v>
      </c>
      <c r="AR114" s="356">
        <v>5.2784608815079209E-2</v>
      </c>
      <c r="AS114" s="356">
        <v>4.9435090756376747E-2</v>
      </c>
      <c r="AT114" s="356">
        <v>4.9943425283982497E-2</v>
      </c>
      <c r="AU114" s="356">
        <v>5.1209965410206566E-2</v>
      </c>
      <c r="AV114" s="356">
        <v>3.1022648382747212E-2</v>
      </c>
      <c r="AW114" s="356">
        <v>3.1399474329779152E-2</v>
      </c>
      <c r="AX114" s="356">
        <v>3.0592507118538847E-2</v>
      </c>
      <c r="AY114" s="356">
        <v>2.957819256942195E-2</v>
      </c>
    </row>
    <row r="115" spans="1:51" x14ac:dyDescent="0.25">
      <c r="A115" s="599"/>
      <c r="B115" s="77" t="s">
        <v>9</v>
      </c>
      <c r="C115" s="293">
        <v>3.108900830684997E-2</v>
      </c>
      <c r="D115" s="293">
        <v>3.2318880451583896E-2</v>
      </c>
      <c r="E115" s="293">
        <v>3.4268850536707036E-2</v>
      </c>
      <c r="F115" s="293">
        <v>3.2696885174976473E-2</v>
      </c>
      <c r="G115" s="293">
        <v>3.2435026940329049E-2</v>
      </c>
      <c r="H115" s="293">
        <v>4.500936747919055E-2</v>
      </c>
      <c r="I115" s="293">
        <v>4.3836302091463192E-2</v>
      </c>
      <c r="J115" s="293">
        <v>4.4944202522712556E-2</v>
      </c>
      <c r="K115" s="293">
        <v>5.8840155056961316E-2</v>
      </c>
      <c r="L115" s="293">
        <v>3.3240009191326289E-2</v>
      </c>
      <c r="M115" s="293">
        <v>3.3978256055586256E-2</v>
      </c>
      <c r="N115" s="293">
        <v>3.1251062077392665E-2</v>
      </c>
      <c r="O115" s="293">
        <v>3.108900830684997E-2</v>
      </c>
      <c r="P115" s="293">
        <v>3.2318880451583896E-2</v>
      </c>
      <c r="Q115" s="356">
        <v>3.6400767098975467E-2</v>
      </c>
      <c r="R115" s="356">
        <v>3.7848285731954548E-2</v>
      </c>
      <c r="S115" s="356">
        <v>3.8948323804880183E-2</v>
      </c>
      <c r="T115" s="356">
        <v>5.2466370982798598E-2</v>
      </c>
      <c r="U115" s="356">
        <v>4.912191546048067E-2</v>
      </c>
      <c r="V115" s="356">
        <v>4.96108789210708E-2</v>
      </c>
      <c r="W115" s="356">
        <v>6.7936946255137187E-2</v>
      </c>
      <c r="X115" s="356">
        <v>3.6755220612435184E-2</v>
      </c>
      <c r="Y115" s="356">
        <v>3.7425420963378073E-2</v>
      </c>
      <c r="Z115" s="356">
        <v>3.6449119197947369E-2</v>
      </c>
      <c r="AA115" s="356">
        <v>3.5192695733945137E-2</v>
      </c>
      <c r="AB115" s="356">
        <v>3.5680635634363397E-2</v>
      </c>
      <c r="AC115" s="356">
        <v>3.6400767098975467E-2</v>
      </c>
      <c r="AD115" s="356">
        <v>3.7848285731954548E-2</v>
      </c>
      <c r="AE115" s="356">
        <v>3.8948323804880183E-2</v>
      </c>
      <c r="AF115" s="356">
        <v>5.2466370982798598E-2</v>
      </c>
      <c r="AG115" s="356">
        <v>4.912191546048067E-2</v>
      </c>
      <c r="AH115" s="356">
        <v>4.96108789210708E-2</v>
      </c>
      <c r="AI115" s="356">
        <v>6.7936946255137187E-2</v>
      </c>
      <c r="AJ115" s="356">
        <v>3.6755220612435184E-2</v>
      </c>
      <c r="AK115" s="356">
        <v>3.7425420963378073E-2</v>
      </c>
      <c r="AL115" s="356">
        <v>3.6449119197947369E-2</v>
      </c>
      <c r="AM115" s="356">
        <v>3.5192695733945137E-2</v>
      </c>
      <c r="AN115" s="356">
        <v>3.5680635634363397E-2</v>
      </c>
      <c r="AO115" s="356">
        <v>3.6400767098975467E-2</v>
      </c>
      <c r="AP115" s="356">
        <v>3.7848285731954548E-2</v>
      </c>
      <c r="AQ115" s="356">
        <v>3.8948323804880183E-2</v>
      </c>
      <c r="AR115" s="356">
        <v>5.2466370982798598E-2</v>
      </c>
      <c r="AS115" s="356">
        <v>4.912191546048067E-2</v>
      </c>
      <c r="AT115" s="356">
        <v>4.96108789210708E-2</v>
      </c>
      <c r="AU115" s="356">
        <v>6.7936946255137187E-2</v>
      </c>
      <c r="AV115" s="356">
        <v>3.6755220612435184E-2</v>
      </c>
      <c r="AW115" s="356">
        <v>3.7425420963378073E-2</v>
      </c>
      <c r="AX115" s="356">
        <v>3.6449119197947369E-2</v>
      </c>
      <c r="AY115" s="356">
        <v>3.5192695733945137E-2</v>
      </c>
    </row>
    <row r="116" spans="1:51" x14ac:dyDescent="0.25">
      <c r="A116" s="599"/>
      <c r="B116" s="77" t="s">
        <v>3</v>
      </c>
      <c r="C116" s="293">
        <v>3.1088718298159661E-2</v>
      </c>
      <c r="D116" s="293">
        <v>3.2310141385779451E-2</v>
      </c>
      <c r="E116" s="293">
        <v>3.4009812477182967E-2</v>
      </c>
      <c r="F116" s="293">
        <v>3.1287121412679954E-2</v>
      </c>
      <c r="G116" s="293">
        <v>3.6500600077863397E-2</v>
      </c>
      <c r="H116" s="293">
        <v>6.9150929119490973E-2</v>
      </c>
      <c r="I116" s="293">
        <v>6.5867332180788413E-2</v>
      </c>
      <c r="J116" s="293">
        <v>6.8271763685987169E-2</v>
      </c>
      <c r="K116" s="293">
        <v>6.7981341517486346E-2</v>
      </c>
      <c r="L116" s="293">
        <v>3.2177869568350823E-2</v>
      </c>
      <c r="M116" s="293">
        <v>3.3675250196518916E-2</v>
      </c>
      <c r="N116" s="293">
        <v>3.1249280141862588E-2</v>
      </c>
      <c r="O116" s="293">
        <v>3.1088718298159661E-2</v>
      </c>
      <c r="P116" s="293">
        <v>3.2310141385779451E-2</v>
      </c>
      <c r="Q116" s="356">
        <v>3.8639690503277153E-2</v>
      </c>
      <c r="R116" s="356">
        <v>4.020234994736669E-2</v>
      </c>
      <c r="S116" s="356">
        <v>4.2431896418072129E-2</v>
      </c>
      <c r="T116" s="356">
        <v>8.0517978960174888E-2</v>
      </c>
      <c r="U116" s="356">
        <v>7.5221853230883803E-2</v>
      </c>
      <c r="V116" s="356">
        <v>7.7823571600405109E-2</v>
      </c>
      <c r="W116" s="356">
        <v>7.8672130694541126E-2</v>
      </c>
      <c r="X116" s="356">
        <v>4.0653156764930434E-2</v>
      </c>
      <c r="Y116" s="356">
        <v>4.0517872128990426E-2</v>
      </c>
      <c r="Z116" s="356">
        <v>3.8838582336457171E-2</v>
      </c>
      <c r="AA116" s="356">
        <v>3.7302146763977473E-2</v>
      </c>
      <c r="AB116" s="356">
        <v>3.7923461910284076E-2</v>
      </c>
      <c r="AC116" s="356">
        <v>3.8639690503277153E-2</v>
      </c>
      <c r="AD116" s="356">
        <v>4.020234994736669E-2</v>
      </c>
      <c r="AE116" s="356">
        <v>4.2431896418072129E-2</v>
      </c>
      <c r="AF116" s="356">
        <v>8.0517978960174888E-2</v>
      </c>
      <c r="AG116" s="356">
        <v>7.5221853230883803E-2</v>
      </c>
      <c r="AH116" s="356">
        <v>7.7823571600405109E-2</v>
      </c>
      <c r="AI116" s="356">
        <v>7.8672130694541126E-2</v>
      </c>
      <c r="AJ116" s="356">
        <v>4.0653156764930434E-2</v>
      </c>
      <c r="AK116" s="356">
        <v>4.0517872128990426E-2</v>
      </c>
      <c r="AL116" s="356">
        <v>3.8838582336457171E-2</v>
      </c>
      <c r="AM116" s="356">
        <v>3.7302146763977473E-2</v>
      </c>
      <c r="AN116" s="356">
        <v>3.7923461910284076E-2</v>
      </c>
      <c r="AO116" s="356">
        <v>3.8639690503277153E-2</v>
      </c>
      <c r="AP116" s="356">
        <v>4.020234994736669E-2</v>
      </c>
      <c r="AQ116" s="356">
        <v>4.2431896418072129E-2</v>
      </c>
      <c r="AR116" s="356">
        <v>8.0517978960174888E-2</v>
      </c>
      <c r="AS116" s="356">
        <v>7.5221853230883803E-2</v>
      </c>
      <c r="AT116" s="356">
        <v>7.7823571600405109E-2</v>
      </c>
      <c r="AU116" s="356">
        <v>7.8672130694541126E-2</v>
      </c>
      <c r="AV116" s="356">
        <v>4.0653156764930434E-2</v>
      </c>
      <c r="AW116" s="356">
        <v>4.0517872128990426E-2</v>
      </c>
      <c r="AX116" s="356">
        <v>3.8838582336457171E-2</v>
      </c>
      <c r="AY116" s="356">
        <v>3.7302146763977473E-2</v>
      </c>
    </row>
    <row r="117" spans="1:51" x14ac:dyDescent="0.25">
      <c r="A117" s="599"/>
      <c r="B117" s="77" t="s">
        <v>4</v>
      </c>
      <c r="C117" s="293">
        <v>3.0797422272452961E-2</v>
      </c>
      <c r="D117" s="293">
        <v>3.1219753394793454E-2</v>
      </c>
      <c r="E117" s="293">
        <v>3.2215924669279007E-2</v>
      </c>
      <c r="F117" s="293">
        <v>3.2229392176094822E-2</v>
      </c>
      <c r="G117" s="293">
        <v>3.4150535545563028E-2</v>
      </c>
      <c r="H117" s="293">
        <v>6.1472124203911391E-2</v>
      </c>
      <c r="I117" s="293">
        <v>5.980062225002921E-2</v>
      </c>
      <c r="J117" s="293">
        <v>6.127920395300715E-2</v>
      </c>
      <c r="K117" s="293">
        <v>5.8726988781891254E-2</v>
      </c>
      <c r="L117" s="293">
        <v>3.3224194412387956E-2</v>
      </c>
      <c r="M117" s="293">
        <v>3.3089948772374186E-2</v>
      </c>
      <c r="N117" s="293">
        <v>3.0950461741892941E-2</v>
      </c>
      <c r="O117" s="293">
        <v>3.0797422272452961E-2</v>
      </c>
      <c r="P117" s="293">
        <v>3.1219753394793454E-2</v>
      </c>
      <c r="Q117" s="356">
        <v>3.7049230219279729E-2</v>
      </c>
      <c r="R117" s="356">
        <v>3.9051866704395241E-2</v>
      </c>
      <c r="S117" s="356">
        <v>4.0690297123983706E-2</v>
      </c>
      <c r="T117" s="356">
        <v>7.1899556421210098E-2</v>
      </c>
      <c r="U117" s="356">
        <v>6.8274761889770774E-2</v>
      </c>
      <c r="V117" s="356">
        <v>6.9701879474373354E-2</v>
      </c>
      <c r="W117" s="356">
        <v>6.7801434323069176E-2</v>
      </c>
      <c r="X117" s="356">
        <v>3.8548708571414597E-2</v>
      </c>
      <c r="Y117" s="356">
        <v>3.8791642320262422E-2</v>
      </c>
      <c r="Z117" s="356">
        <v>3.7502333750820419E-2</v>
      </c>
      <c r="AA117" s="356">
        <v>3.614187145517387E-2</v>
      </c>
      <c r="AB117" s="356">
        <v>3.647828090499923E-2</v>
      </c>
      <c r="AC117" s="356">
        <v>3.7049230219279729E-2</v>
      </c>
      <c r="AD117" s="356">
        <v>3.9051866704395241E-2</v>
      </c>
      <c r="AE117" s="356">
        <v>4.0690297123983706E-2</v>
      </c>
      <c r="AF117" s="356">
        <v>7.1899556421210098E-2</v>
      </c>
      <c r="AG117" s="356">
        <v>6.8274761889770774E-2</v>
      </c>
      <c r="AH117" s="356">
        <v>6.9701879474373354E-2</v>
      </c>
      <c r="AI117" s="356">
        <v>6.7801434323069176E-2</v>
      </c>
      <c r="AJ117" s="356">
        <v>3.8548708571414597E-2</v>
      </c>
      <c r="AK117" s="356">
        <v>3.8791642320262422E-2</v>
      </c>
      <c r="AL117" s="356">
        <v>3.7502333750820419E-2</v>
      </c>
      <c r="AM117" s="356">
        <v>3.614187145517387E-2</v>
      </c>
      <c r="AN117" s="356">
        <v>3.647828090499923E-2</v>
      </c>
      <c r="AO117" s="356">
        <v>3.7049230219279729E-2</v>
      </c>
      <c r="AP117" s="356">
        <v>3.9051866704395241E-2</v>
      </c>
      <c r="AQ117" s="356">
        <v>4.0690297123983706E-2</v>
      </c>
      <c r="AR117" s="356">
        <v>7.1899556421210098E-2</v>
      </c>
      <c r="AS117" s="356">
        <v>6.8274761889770774E-2</v>
      </c>
      <c r="AT117" s="356">
        <v>6.9701879474373354E-2</v>
      </c>
      <c r="AU117" s="356">
        <v>6.7801434323069176E-2</v>
      </c>
      <c r="AV117" s="356">
        <v>3.8548708571414597E-2</v>
      </c>
      <c r="AW117" s="356">
        <v>3.8791642320262422E-2</v>
      </c>
      <c r="AX117" s="356">
        <v>3.7502333750820419E-2</v>
      </c>
      <c r="AY117" s="356">
        <v>3.614187145517387E-2</v>
      </c>
    </row>
    <row r="118" spans="1:51" x14ac:dyDescent="0.25">
      <c r="A118" s="599"/>
      <c r="B118" s="77" t="s">
        <v>5</v>
      </c>
      <c r="C118" s="293">
        <v>3.0047435906328628E-2</v>
      </c>
      <c r="D118" s="293">
        <v>3.0682951773254422E-2</v>
      </c>
      <c r="E118" s="293">
        <v>3.1521241016378376E-2</v>
      </c>
      <c r="F118" s="293">
        <v>3.1083464351229287E-2</v>
      </c>
      <c r="G118" s="293">
        <v>3.30671550853395E-2</v>
      </c>
      <c r="H118" s="293">
        <v>5.898198580192094E-2</v>
      </c>
      <c r="I118" s="293">
        <v>5.7406322354516301E-2</v>
      </c>
      <c r="J118" s="293">
        <v>5.8854176634972645E-2</v>
      </c>
      <c r="K118" s="293">
        <v>5.7598349214851484E-2</v>
      </c>
      <c r="L118" s="293">
        <v>3.2066354392640169E-2</v>
      </c>
      <c r="M118" s="293">
        <v>3.2516302023050919E-2</v>
      </c>
      <c r="N118" s="293">
        <v>3.0728329424068494E-2</v>
      </c>
      <c r="O118" s="293">
        <v>3.0047435906328628E-2</v>
      </c>
      <c r="P118" s="293">
        <v>3.0682951773254422E-2</v>
      </c>
      <c r="Q118" s="356">
        <v>3.5906635980963289E-2</v>
      </c>
      <c r="R118" s="356">
        <v>3.7660138895450668E-2</v>
      </c>
      <c r="S118" s="356">
        <v>3.9158772240397544E-2</v>
      </c>
      <c r="T118" s="356">
        <v>6.9056840546810022E-2</v>
      </c>
      <c r="U118" s="356">
        <v>6.5496930490854602E-2</v>
      </c>
      <c r="V118" s="356">
        <v>6.6832935753978404E-2</v>
      </c>
      <c r="W118" s="356">
        <v>6.6446179190966334E-2</v>
      </c>
      <c r="X118" s="356">
        <v>3.7220325784703655E-2</v>
      </c>
      <c r="Y118" s="356">
        <v>3.7524010624888422E-2</v>
      </c>
      <c r="Z118" s="356">
        <v>3.6464323899900848E-2</v>
      </c>
      <c r="AA118" s="356">
        <v>3.5019662668601133E-2</v>
      </c>
      <c r="AB118" s="356">
        <v>3.5403272321110998E-2</v>
      </c>
      <c r="AC118" s="356">
        <v>3.5906635980963289E-2</v>
      </c>
      <c r="AD118" s="356">
        <v>3.7660138895450668E-2</v>
      </c>
      <c r="AE118" s="356">
        <v>3.9158772240397544E-2</v>
      </c>
      <c r="AF118" s="356">
        <v>6.9056840546810022E-2</v>
      </c>
      <c r="AG118" s="356">
        <v>6.5496930490854602E-2</v>
      </c>
      <c r="AH118" s="356">
        <v>6.6832935753978404E-2</v>
      </c>
      <c r="AI118" s="356">
        <v>6.6446179190966334E-2</v>
      </c>
      <c r="AJ118" s="356">
        <v>3.7220325784703655E-2</v>
      </c>
      <c r="AK118" s="356">
        <v>3.7524010624888422E-2</v>
      </c>
      <c r="AL118" s="356">
        <v>3.6464323899900848E-2</v>
      </c>
      <c r="AM118" s="356">
        <v>3.5019662668601133E-2</v>
      </c>
      <c r="AN118" s="356">
        <v>3.5403272321110998E-2</v>
      </c>
      <c r="AO118" s="356">
        <v>3.5906635980963289E-2</v>
      </c>
      <c r="AP118" s="356">
        <v>3.7660138895450668E-2</v>
      </c>
      <c r="AQ118" s="356">
        <v>3.9158772240397544E-2</v>
      </c>
      <c r="AR118" s="356">
        <v>6.9056840546810022E-2</v>
      </c>
      <c r="AS118" s="356">
        <v>6.5496930490854602E-2</v>
      </c>
      <c r="AT118" s="356">
        <v>6.6832935753978404E-2</v>
      </c>
      <c r="AU118" s="356">
        <v>6.6446179190966334E-2</v>
      </c>
      <c r="AV118" s="356">
        <v>3.7220325784703655E-2</v>
      </c>
      <c r="AW118" s="356">
        <v>3.7524010624888422E-2</v>
      </c>
      <c r="AX118" s="356">
        <v>3.6464323899900848E-2</v>
      </c>
      <c r="AY118" s="356">
        <v>3.5019662668601133E-2</v>
      </c>
    </row>
    <row r="119" spans="1:51" x14ac:dyDescent="0.25">
      <c r="A119" s="599"/>
      <c r="B119" s="77" t="s">
        <v>23</v>
      </c>
      <c r="C119" s="293">
        <v>3.0047435906328628E-2</v>
      </c>
      <c r="D119" s="293">
        <v>3.0682951773254422E-2</v>
      </c>
      <c r="E119" s="293">
        <v>3.1521241016378376E-2</v>
      </c>
      <c r="F119" s="293">
        <v>3.1083464351229287E-2</v>
      </c>
      <c r="G119" s="293">
        <v>3.30671550853395E-2</v>
      </c>
      <c r="H119" s="293">
        <v>5.898198580192094E-2</v>
      </c>
      <c r="I119" s="293">
        <v>5.7406322354516301E-2</v>
      </c>
      <c r="J119" s="293">
        <v>5.8854176634972645E-2</v>
      </c>
      <c r="K119" s="293">
        <v>5.7598349214851484E-2</v>
      </c>
      <c r="L119" s="293">
        <v>3.2066354392640169E-2</v>
      </c>
      <c r="M119" s="293">
        <v>3.2516302023050919E-2</v>
      </c>
      <c r="N119" s="293">
        <v>3.0728329424068494E-2</v>
      </c>
      <c r="O119" s="293">
        <v>3.0047435906328628E-2</v>
      </c>
      <c r="P119" s="293">
        <v>3.0682951773254422E-2</v>
      </c>
      <c r="Q119" s="356">
        <v>3.5906635980963289E-2</v>
      </c>
      <c r="R119" s="356">
        <v>3.7660138895450668E-2</v>
      </c>
      <c r="S119" s="356">
        <v>3.9158772240397544E-2</v>
      </c>
      <c r="T119" s="356">
        <v>6.9056840546810022E-2</v>
      </c>
      <c r="U119" s="356">
        <v>6.5496930490854602E-2</v>
      </c>
      <c r="V119" s="356">
        <v>6.6832935753978404E-2</v>
      </c>
      <c r="W119" s="356">
        <v>6.6446179190966334E-2</v>
      </c>
      <c r="X119" s="356">
        <v>3.7220325784703655E-2</v>
      </c>
      <c r="Y119" s="356">
        <v>3.7524010624888422E-2</v>
      </c>
      <c r="Z119" s="356">
        <v>3.6464323899900848E-2</v>
      </c>
      <c r="AA119" s="356">
        <v>3.5019662668601133E-2</v>
      </c>
      <c r="AB119" s="356">
        <v>3.5403272321110998E-2</v>
      </c>
      <c r="AC119" s="356">
        <v>3.5906635980963289E-2</v>
      </c>
      <c r="AD119" s="356">
        <v>3.7660138895450668E-2</v>
      </c>
      <c r="AE119" s="356">
        <v>3.9158772240397544E-2</v>
      </c>
      <c r="AF119" s="356">
        <v>6.9056840546810022E-2</v>
      </c>
      <c r="AG119" s="356">
        <v>6.5496930490854602E-2</v>
      </c>
      <c r="AH119" s="356">
        <v>6.6832935753978404E-2</v>
      </c>
      <c r="AI119" s="356">
        <v>6.6446179190966334E-2</v>
      </c>
      <c r="AJ119" s="356">
        <v>3.7220325784703655E-2</v>
      </c>
      <c r="AK119" s="356">
        <v>3.7524010624888422E-2</v>
      </c>
      <c r="AL119" s="356">
        <v>3.6464323899900848E-2</v>
      </c>
      <c r="AM119" s="356">
        <v>3.5019662668601133E-2</v>
      </c>
      <c r="AN119" s="356">
        <v>3.5403272321110998E-2</v>
      </c>
      <c r="AO119" s="356">
        <v>3.5906635980963289E-2</v>
      </c>
      <c r="AP119" s="356">
        <v>3.7660138895450668E-2</v>
      </c>
      <c r="AQ119" s="356">
        <v>3.9158772240397544E-2</v>
      </c>
      <c r="AR119" s="356">
        <v>6.9056840546810022E-2</v>
      </c>
      <c r="AS119" s="356">
        <v>6.5496930490854602E-2</v>
      </c>
      <c r="AT119" s="356">
        <v>6.6832935753978404E-2</v>
      </c>
      <c r="AU119" s="356">
        <v>6.6446179190966334E-2</v>
      </c>
      <c r="AV119" s="356">
        <v>3.7220325784703655E-2</v>
      </c>
      <c r="AW119" s="356">
        <v>3.7524010624888422E-2</v>
      </c>
      <c r="AX119" s="356">
        <v>3.6464323899900848E-2</v>
      </c>
      <c r="AY119" s="356">
        <v>3.5019662668601133E-2</v>
      </c>
    </row>
    <row r="120" spans="1:51" x14ac:dyDescent="0.25">
      <c r="A120" s="599"/>
      <c r="B120" s="77" t="s">
        <v>24</v>
      </c>
      <c r="C120" s="293">
        <v>3.0047435906328628E-2</v>
      </c>
      <c r="D120" s="293">
        <v>3.0682951773254422E-2</v>
      </c>
      <c r="E120" s="293">
        <v>3.1521241016378376E-2</v>
      </c>
      <c r="F120" s="293">
        <v>3.1083464351229287E-2</v>
      </c>
      <c r="G120" s="293">
        <v>3.30671550853395E-2</v>
      </c>
      <c r="H120" s="293">
        <v>5.898198580192094E-2</v>
      </c>
      <c r="I120" s="293">
        <v>5.7406322354516301E-2</v>
      </c>
      <c r="J120" s="293">
        <v>5.8854176634972645E-2</v>
      </c>
      <c r="K120" s="293">
        <v>5.7598349214851484E-2</v>
      </c>
      <c r="L120" s="293">
        <v>3.2066354392640169E-2</v>
      </c>
      <c r="M120" s="293">
        <v>3.2516302023050919E-2</v>
      </c>
      <c r="N120" s="293">
        <v>3.0728329424068494E-2</v>
      </c>
      <c r="O120" s="293">
        <v>3.0047435906328628E-2</v>
      </c>
      <c r="P120" s="293">
        <v>3.0682951773254422E-2</v>
      </c>
      <c r="Q120" s="356">
        <v>3.5906635980963289E-2</v>
      </c>
      <c r="R120" s="356">
        <v>3.7660138895450668E-2</v>
      </c>
      <c r="S120" s="356">
        <v>3.9158772240397544E-2</v>
      </c>
      <c r="T120" s="356">
        <v>6.9056840546810022E-2</v>
      </c>
      <c r="U120" s="356">
        <v>6.5496930490854602E-2</v>
      </c>
      <c r="V120" s="356">
        <v>6.6832935753978404E-2</v>
      </c>
      <c r="W120" s="356">
        <v>6.6446179190966334E-2</v>
      </c>
      <c r="X120" s="356">
        <v>3.7220325784703655E-2</v>
      </c>
      <c r="Y120" s="356">
        <v>3.7524010624888422E-2</v>
      </c>
      <c r="Z120" s="356">
        <v>3.6464323899900848E-2</v>
      </c>
      <c r="AA120" s="356">
        <v>3.5019662668601133E-2</v>
      </c>
      <c r="AB120" s="356">
        <v>3.5403272321110998E-2</v>
      </c>
      <c r="AC120" s="356">
        <v>3.5906635980963289E-2</v>
      </c>
      <c r="AD120" s="356">
        <v>3.7660138895450668E-2</v>
      </c>
      <c r="AE120" s="356">
        <v>3.9158772240397544E-2</v>
      </c>
      <c r="AF120" s="356">
        <v>6.9056840546810022E-2</v>
      </c>
      <c r="AG120" s="356">
        <v>6.5496930490854602E-2</v>
      </c>
      <c r="AH120" s="356">
        <v>6.6832935753978404E-2</v>
      </c>
      <c r="AI120" s="356">
        <v>6.6446179190966334E-2</v>
      </c>
      <c r="AJ120" s="356">
        <v>3.7220325784703655E-2</v>
      </c>
      <c r="AK120" s="356">
        <v>3.7524010624888422E-2</v>
      </c>
      <c r="AL120" s="356">
        <v>3.6464323899900848E-2</v>
      </c>
      <c r="AM120" s="356">
        <v>3.5019662668601133E-2</v>
      </c>
      <c r="AN120" s="356">
        <v>3.5403272321110998E-2</v>
      </c>
      <c r="AO120" s="356">
        <v>3.5906635980963289E-2</v>
      </c>
      <c r="AP120" s="356">
        <v>3.7660138895450668E-2</v>
      </c>
      <c r="AQ120" s="356">
        <v>3.9158772240397544E-2</v>
      </c>
      <c r="AR120" s="356">
        <v>6.9056840546810022E-2</v>
      </c>
      <c r="AS120" s="356">
        <v>6.5496930490854602E-2</v>
      </c>
      <c r="AT120" s="356">
        <v>6.6832935753978404E-2</v>
      </c>
      <c r="AU120" s="356">
        <v>6.6446179190966334E-2</v>
      </c>
      <c r="AV120" s="356">
        <v>3.7220325784703655E-2</v>
      </c>
      <c r="AW120" s="356">
        <v>3.7524010624888422E-2</v>
      </c>
      <c r="AX120" s="356">
        <v>3.6464323899900848E-2</v>
      </c>
      <c r="AY120" s="356">
        <v>3.5019662668601133E-2</v>
      </c>
    </row>
    <row r="121" spans="1:51" x14ac:dyDescent="0.25">
      <c r="A121" s="599"/>
      <c r="B121" s="77" t="s">
        <v>7</v>
      </c>
      <c r="C121" s="293">
        <v>2.9364297074451706E-2</v>
      </c>
      <c r="D121" s="293">
        <v>2.9913555412812067E-2</v>
      </c>
      <c r="E121" s="293">
        <v>3.0693897157094273E-2</v>
      </c>
      <c r="F121" s="293">
        <v>3.0913889558165635E-2</v>
      </c>
      <c r="G121" s="293">
        <v>3.2361737819521917E-2</v>
      </c>
      <c r="H121" s="293">
        <v>5.7200797399378348E-2</v>
      </c>
      <c r="I121" s="293">
        <v>5.561483381777961E-2</v>
      </c>
      <c r="J121" s="293">
        <v>5.7118172868544495E-2</v>
      </c>
      <c r="K121" s="293">
        <v>5.5929828386218315E-2</v>
      </c>
      <c r="L121" s="293">
        <v>3.1307587547243554E-2</v>
      </c>
      <c r="M121" s="293">
        <v>3.1778355335990688E-2</v>
      </c>
      <c r="N121" s="293">
        <v>3.0077842757225165E-2</v>
      </c>
      <c r="O121" s="293">
        <v>2.9364297074451706E-2</v>
      </c>
      <c r="P121" s="293">
        <v>2.9913555412812067E-2</v>
      </c>
      <c r="Q121" s="356">
        <v>3.5061431576083546E-2</v>
      </c>
      <c r="R121" s="356">
        <v>3.6858393115802489E-2</v>
      </c>
      <c r="S121" s="356">
        <v>3.814043843518504E-2</v>
      </c>
      <c r="T121" s="356">
        <v>6.7002654059300587E-2</v>
      </c>
      <c r="U121" s="356">
        <v>6.3398620985951407E-2</v>
      </c>
      <c r="V121" s="356">
        <v>6.4761982417728445E-2</v>
      </c>
      <c r="W121" s="356">
        <v>6.4435501508817036E-2</v>
      </c>
      <c r="X121" s="356">
        <v>3.6336241480288786E-2</v>
      </c>
      <c r="Y121" s="356">
        <v>3.6641736962948618E-2</v>
      </c>
      <c r="Z121" s="356">
        <v>3.5604102049023527E-2</v>
      </c>
      <c r="AA121" s="356">
        <v>3.4212935019954011E-2</v>
      </c>
      <c r="AB121" s="356">
        <v>3.4573174658425673E-2</v>
      </c>
      <c r="AC121" s="356">
        <v>3.5061431576083546E-2</v>
      </c>
      <c r="AD121" s="356">
        <v>3.6858393115802489E-2</v>
      </c>
      <c r="AE121" s="356">
        <v>3.814043843518504E-2</v>
      </c>
      <c r="AF121" s="356">
        <v>6.7002654059300587E-2</v>
      </c>
      <c r="AG121" s="356">
        <v>6.3398620985951407E-2</v>
      </c>
      <c r="AH121" s="356">
        <v>6.4761982417728445E-2</v>
      </c>
      <c r="AI121" s="356">
        <v>6.4435501508817036E-2</v>
      </c>
      <c r="AJ121" s="356">
        <v>3.6336241480288786E-2</v>
      </c>
      <c r="AK121" s="356">
        <v>3.6641736962948618E-2</v>
      </c>
      <c r="AL121" s="356">
        <v>3.5604102049023527E-2</v>
      </c>
      <c r="AM121" s="356">
        <v>3.4212935019954011E-2</v>
      </c>
      <c r="AN121" s="356">
        <v>3.4573174658425673E-2</v>
      </c>
      <c r="AO121" s="356">
        <v>3.5061431576083546E-2</v>
      </c>
      <c r="AP121" s="356">
        <v>3.6858393115802489E-2</v>
      </c>
      <c r="AQ121" s="356">
        <v>3.814043843518504E-2</v>
      </c>
      <c r="AR121" s="356">
        <v>6.7002654059300587E-2</v>
      </c>
      <c r="AS121" s="356">
        <v>6.3398620985951407E-2</v>
      </c>
      <c r="AT121" s="356">
        <v>6.4761982417728445E-2</v>
      </c>
      <c r="AU121" s="356">
        <v>6.4435501508817036E-2</v>
      </c>
      <c r="AV121" s="356">
        <v>3.6336241480288786E-2</v>
      </c>
      <c r="AW121" s="356">
        <v>3.6641736962948618E-2</v>
      </c>
      <c r="AX121" s="356">
        <v>3.5604102049023527E-2</v>
      </c>
      <c r="AY121" s="356">
        <v>3.4212935019954011E-2</v>
      </c>
    </row>
    <row r="122" spans="1:51" ht="15.75" thickBot="1" x14ac:dyDescent="0.3">
      <c r="A122" s="600"/>
      <c r="B122" s="79" t="s">
        <v>8</v>
      </c>
      <c r="C122" s="293">
        <v>3.1017221923380616E-2</v>
      </c>
      <c r="D122" s="293">
        <v>3.1200685692449472E-2</v>
      </c>
      <c r="E122" s="293">
        <v>3.1801403442750183E-2</v>
      </c>
      <c r="F122" s="293">
        <v>3.349236331787657E-2</v>
      </c>
      <c r="G122" s="293">
        <v>3.5292013748440362E-2</v>
      </c>
      <c r="H122" s="293">
        <v>6.2033911329458021E-2</v>
      </c>
      <c r="I122" s="293">
        <v>6.0306201724596678E-2</v>
      </c>
      <c r="J122" s="293">
        <v>6.1900404553814445E-2</v>
      </c>
      <c r="K122" s="293">
        <v>5.9514655708048605E-2</v>
      </c>
      <c r="L122" s="293">
        <v>3.4153693100780286E-2</v>
      </c>
      <c r="M122" s="293">
        <v>3.4295547748655897E-2</v>
      </c>
      <c r="N122" s="293">
        <v>3.2150655678149544E-2</v>
      </c>
      <c r="O122" s="293">
        <v>3.1017221923380616E-2</v>
      </c>
      <c r="P122" s="293">
        <v>3.1200685692449472E-2</v>
      </c>
      <c r="Q122" s="356">
        <v>3.644375681733069E-2</v>
      </c>
      <c r="R122" s="356">
        <v>3.8707877456505356E-2</v>
      </c>
      <c r="S122" s="356">
        <v>4.0230004035839192E-2</v>
      </c>
      <c r="T122" s="356">
        <v>7.2536866721180329E-2</v>
      </c>
      <c r="U122" s="356">
        <v>6.8857735898560701E-2</v>
      </c>
      <c r="V122" s="356">
        <v>7.0433023609080589E-2</v>
      </c>
      <c r="W122" s="356">
        <v>6.8744197587997838E-2</v>
      </c>
      <c r="X122" s="356">
        <v>3.8156392815314528E-2</v>
      </c>
      <c r="Y122" s="356">
        <v>3.8411934304495646E-2</v>
      </c>
      <c r="Z122" s="356">
        <v>3.7256320372029528E-2</v>
      </c>
      <c r="AA122" s="356">
        <v>3.5649855515331237E-2</v>
      </c>
      <c r="AB122" s="356">
        <v>3.5953018154389928E-2</v>
      </c>
      <c r="AC122" s="356">
        <v>3.644375681733069E-2</v>
      </c>
      <c r="AD122" s="356">
        <v>3.8707877456505356E-2</v>
      </c>
      <c r="AE122" s="356">
        <v>4.0230004035839192E-2</v>
      </c>
      <c r="AF122" s="356">
        <v>7.2536866721180329E-2</v>
      </c>
      <c r="AG122" s="356">
        <v>6.8857735898560701E-2</v>
      </c>
      <c r="AH122" s="356">
        <v>7.0433023609080589E-2</v>
      </c>
      <c r="AI122" s="356">
        <v>6.8744197587997838E-2</v>
      </c>
      <c r="AJ122" s="356">
        <v>3.8156392815314528E-2</v>
      </c>
      <c r="AK122" s="356">
        <v>3.8411934304495646E-2</v>
      </c>
      <c r="AL122" s="356">
        <v>3.7256320372029528E-2</v>
      </c>
      <c r="AM122" s="356">
        <v>3.5649855515331237E-2</v>
      </c>
      <c r="AN122" s="356">
        <v>3.5953018154389928E-2</v>
      </c>
      <c r="AO122" s="356">
        <v>3.644375681733069E-2</v>
      </c>
      <c r="AP122" s="356">
        <v>3.8707877456505356E-2</v>
      </c>
      <c r="AQ122" s="356">
        <v>4.0230004035839192E-2</v>
      </c>
      <c r="AR122" s="356">
        <v>7.2536866721180329E-2</v>
      </c>
      <c r="AS122" s="356">
        <v>6.8857735898560701E-2</v>
      </c>
      <c r="AT122" s="356">
        <v>7.0433023609080589E-2</v>
      </c>
      <c r="AU122" s="356">
        <v>6.8744197587997838E-2</v>
      </c>
      <c r="AV122" s="356">
        <v>3.8156392815314528E-2</v>
      </c>
      <c r="AW122" s="356">
        <v>3.8411934304495646E-2</v>
      </c>
      <c r="AX122" s="356">
        <v>3.7256320372029528E-2</v>
      </c>
      <c r="AY122" s="356">
        <v>3.5649855515331237E-2</v>
      </c>
    </row>
    <row r="123" spans="1:51" x14ac:dyDescent="0.25">
      <c r="A123" s="99"/>
      <c r="B123" s="99"/>
      <c r="C123" s="100"/>
      <c r="D123" s="100"/>
      <c r="E123" s="100"/>
      <c r="F123" s="100"/>
      <c r="G123" s="100"/>
      <c r="H123" s="100"/>
      <c r="I123" s="100"/>
      <c r="J123" s="100"/>
      <c r="K123" s="100"/>
      <c r="L123" s="100"/>
      <c r="M123" s="100"/>
      <c r="N123" s="100"/>
      <c r="O123" s="101"/>
    </row>
    <row r="124" spans="1:51" ht="15.75" thickBot="1" x14ac:dyDescent="0.3"/>
    <row r="125" spans="1:51" ht="15.75" thickBot="1" x14ac:dyDescent="0.3">
      <c r="C125" s="610" t="s">
        <v>126</v>
      </c>
      <c r="D125" s="602"/>
      <c r="E125" s="602"/>
      <c r="F125" s="602"/>
      <c r="G125" s="602"/>
      <c r="H125" s="602"/>
      <c r="I125" s="602"/>
      <c r="J125" s="602"/>
      <c r="K125" s="602"/>
      <c r="L125" s="602"/>
      <c r="M125" s="602"/>
      <c r="N125" s="603"/>
      <c r="O125" s="601" t="s">
        <v>126</v>
      </c>
      <c r="P125" s="602"/>
      <c r="Q125" s="602"/>
      <c r="R125" s="602"/>
      <c r="S125" s="602"/>
      <c r="T125" s="602"/>
      <c r="U125" s="602"/>
      <c r="V125" s="602"/>
      <c r="W125" s="602"/>
      <c r="X125" s="602"/>
      <c r="Y125" s="602"/>
      <c r="Z125" s="603"/>
      <c r="AA125" s="601" t="s">
        <v>126</v>
      </c>
      <c r="AB125" s="602"/>
      <c r="AC125" s="602"/>
      <c r="AD125" s="602"/>
      <c r="AE125" s="602"/>
      <c r="AF125" s="602"/>
      <c r="AG125" s="602"/>
      <c r="AH125" s="602"/>
      <c r="AI125" s="602"/>
      <c r="AJ125" s="602"/>
      <c r="AK125" s="602"/>
      <c r="AL125" s="603"/>
      <c r="AM125" s="601" t="s">
        <v>126</v>
      </c>
      <c r="AN125" s="602"/>
      <c r="AO125" s="602"/>
      <c r="AP125" s="602"/>
      <c r="AQ125" s="602"/>
      <c r="AR125" s="602"/>
      <c r="AS125" s="602"/>
      <c r="AT125" s="602"/>
      <c r="AU125" s="602"/>
      <c r="AV125" s="602"/>
      <c r="AW125" s="602"/>
      <c r="AX125" s="603"/>
      <c r="AY125" s="486" t="s">
        <v>126</v>
      </c>
    </row>
    <row r="126" spans="1:51" ht="15" customHeight="1" thickBot="1" x14ac:dyDescent="0.3">
      <c r="A126" s="598" t="s">
        <v>127</v>
      </c>
      <c r="B126" s="241" t="s">
        <v>125</v>
      </c>
      <c r="C126" s="146">
        <f>C$4</f>
        <v>44197</v>
      </c>
      <c r="D126" s="146">
        <f t="shared" ref="D126:AY126" si="57">D$4</f>
        <v>44228</v>
      </c>
      <c r="E126" s="146">
        <f t="shared" si="57"/>
        <v>44256</v>
      </c>
      <c r="F126" s="146">
        <f t="shared" si="57"/>
        <v>44287</v>
      </c>
      <c r="G126" s="146">
        <f t="shared" si="57"/>
        <v>44317</v>
      </c>
      <c r="H126" s="146">
        <f t="shared" si="57"/>
        <v>44348</v>
      </c>
      <c r="I126" s="146">
        <f t="shared" si="57"/>
        <v>44378</v>
      </c>
      <c r="J126" s="146">
        <f t="shared" si="57"/>
        <v>44409</v>
      </c>
      <c r="K126" s="146">
        <f t="shared" si="57"/>
        <v>44440</v>
      </c>
      <c r="L126" s="146">
        <f t="shared" si="57"/>
        <v>44470</v>
      </c>
      <c r="M126" s="146">
        <f t="shared" si="57"/>
        <v>44501</v>
      </c>
      <c r="N126" s="146">
        <f t="shared" si="57"/>
        <v>44531</v>
      </c>
      <c r="O126" s="146">
        <f t="shared" si="57"/>
        <v>44562</v>
      </c>
      <c r="P126" s="146">
        <f t="shared" si="57"/>
        <v>44593</v>
      </c>
      <c r="Q126" s="146">
        <f t="shared" si="57"/>
        <v>44621</v>
      </c>
      <c r="R126" s="146">
        <f t="shared" si="57"/>
        <v>44652</v>
      </c>
      <c r="S126" s="146">
        <f t="shared" si="57"/>
        <v>44682</v>
      </c>
      <c r="T126" s="146">
        <f t="shared" si="57"/>
        <v>44713</v>
      </c>
      <c r="U126" s="146">
        <f t="shared" si="57"/>
        <v>44743</v>
      </c>
      <c r="V126" s="146">
        <f t="shared" si="57"/>
        <v>44774</v>
      </c>
      <c r="W126" s="146">
        <f t="shared" si="57"/>
        <v>44805</v>
      </c>
      <c r="X126" s="146">
        <f t="shared" si="57"/>
        <v>44835</v>
      </c>
      <c r="Y126" s="146">
        <f t="shared" si="57"/>
        <v>44866</v>
      </c>
      <c r="Z126" s="146">
        <f t="shared" si="57"/>
        <v>44896</v>
      </c>
      <c r="AA126" s="146">
        <f t="shared" si="57"/>
        <v>44927</v>
      </c>
      <c r="AB126" s="146">
        <f t="shared" si="57"/>
        <v>44958</v>
      </c>
      <c r="AC126" s="146">
        <f t="shared" si="57"/>
        <v>44986</v>
      </c>
      <c r="AD126" s="146">
        <f t="shared" si="57"/>
        <v>45017</v>
      </c>
      <c r="AE126" s="146">
        <f t="shared" si="57"/>
        <v>45047</v>
      </c>
      <c r="AF126" s="146">
        <f t="shared" si="57"/>
        <v>45078</v>
      </c>
      <c r="AG126" s="146">
        <f t="shared" si="57"/>
        <v>45108</v>
      </c>
      <c r="AH126" s="146">
        <f t="shared" si="57"/>
        <v>45139</v>
      </c>
      <c r="AI126" s="146">
        <f t="shared" si="57"/>
        <v>45170</v>
      </c>
      <c r="AJ126" s="146">
        <f t="shared" si="57"/>
        <v>45200</v>
      </c>
      <c r="AK126" s="146">
        <f t="shared" si="57"/>
        <v>45231</v>
      </c>
      <c r="AL126" s="146">
        <f t="shared" si="57"/>
        <v>45261</v>
      </c>
      <c r="AM126" s="146">
        <f t="shared" si="57"/>
        <v>45292</v>
      </c>
      <c r="AN126" s="146">
        <f t="shared" si="57"/>
        <v>45323</v>
      </c>
      <c r="AO126" s="146">
        <f t="shared" si="57"/>
        <v>45352</v>
      </c>
      <c r="AP126" s="146">
        <f t="shared" si="57"/>
        <v>45383</v>
      </c>
      <c r="AQ126" s="146">
        <f t="shared" si="57"/>
        <v>45413</v>
      </c>
      <c r="AR126" s="146">
        <f t="shared" si="57"/>
        <v>45444</v>
      </c>
      <c r="AS126" s="146">
        <f t="shared" si="57"/>
        <v>45474</v>
      </c>
      <c r="AT126" s="146">
        <f t="shared" si="57"/>
        <v>45505</v>
      </c>
      <c r="AU126" s="146">
        <f t="shared" si="57"/>
        <v>45536</v>
      </c>
      <c r="AV126" s="146">
        <f t="shared" si="57"/>
        <v>45566</v>
      </c>
      <c r="AW126" s="146">
        <f t="shared" si="57"/>
        <v>45597</v>
      </c>
      <c r="AX126" s="146">
        <f t="shared" si="57"/>
        <v>45627</v>
      </c>
      <c r="AY126" s="146">
        <f t="shared" si="57"/>
        <v>45658</v>
      </c>
    </row>
    <row r="127" spans="1:51" ht="15" customHeight="1" x14ac:dyDescent="0.25">
      <c r="A127" s="599"/>
      <c r="B127" s="242" t="s">
        <v>20</v>
      </c>
      <c r="C127" s="294">
        <f>C93-C110</f>
        <v>2.8525640936713711E-3</v>
      </c>
      <c r="D127" s="294">
        <v>2.9459999999999998E-3</v>
      </c>
      <c r="E127" s="294">
        <v>3.101E-3</v>
      </c>
      <c r="F127" s="294">
        <v>2.6919999999999999E-3</v>
      </c>
      <c r="G127" s="294">
        <v>3.6480000000000002E-3</v>
      </c>
      <c r="H127" s="294">
        <v>9.3989999999999994E-3</v>
      </c>
      <c r="I127" s="294">
        <v>8.6339999999999993E-3</v>
      </c>
      <c r="J127" s="294">
        <v>9.2370000000000004E-3</v>
      </c>
      <c r="K127" s="294">
        <v>8.4950000000000008E-3</v>
      </c>
      <c r="L127" s="294">
        <v>3.6459999999999999E-3</v>
      </c>
      <c r="M127" s="294">
        <v>3.6189999999999998E-3</v>
      </c>
      <c r="N127" s="294">
        <v>2.846E-3</v>
      </c>
      <c r="O127" s="294">
        <v>2.8530000000000001E-3</v>
      </c>
      <c r="P127" s="294">
        <v>2.9459999999999998E-3</v>
      </c>
      <c r="Q127" s="357">
        <v>2.4937084889108847E-3</v>
      </c>
      <c r="R127" s="357">
        <v>2.3263396193519705E-3</v>
      </c>
      <c r="S127" s="357">
        <v>2.7292106283252683E-3</v>
      </c>
      <c r="T127" s="357">
        <v>9.0022160385136961E-3</v>
      </c>
      <c r="U127" s="357">
        <v>7.9021149655229689E-3</v>
      </c>
      <c r="V127" s="357">
        <v>8.5585964070573946E-3</v>
      </c>
      <c r="W127" s="357">
        <v>7.9350353764870221E-3</v>
      </c>
      <c r="X127" s="357">
        <v>2.9576356673282674E-3</v>
      </c>
      <c r="Y127" s="357">
        <v>2.9694455142294466E-3</v>
      </c>
      <c r="Z127" s="357">
        <v>2.4429561249258167E-3</v>
      </c>
      <c r="AA127" s="357">
        <v>2.2895204991968425E-3</v>
      </c>
      <c r="AB127" s="357">
        <v>2.3319409027314202E-3</v>
      </c>
      <c r="AC127" s="357">
        <v>2.4937084889108847E-3</v>
      </c>
      <c r="AD127" s="357">
        <v>2.3263396193519705E-3</v>
      </c>
      <c r="AE127" s="357">
        <v>2.7292106283252683E-3</v>
      </c>
      <c r="AF127" s="357">
        <v>9.0022160385136961E-3</v>
      </c>
      <c r="AG127" s="357">
        <v>7.9021149655229689E-3</v>
      </c>
      <c r="AH127" s="357">
        <v>8.5585964070573946E-3</v>
      </c>
      <c r="AI127" s="357">
        <v>7.9350353764870221E-3</v>
      </c>
      <c r="AJ127" s="357">
        <v>2.9576356673282674E-3</v>
      </c>
      <c r="AK127" s="357">
        <v>2.9694455142294466E-3</v>
      </c>
      <c r="AL127" s="357">
        <v>2.4429561249258167E-3</v>
      </c>
      <c r="AM127" s="357">
        <v>2.2895204991968425E-3</v>
      </c>
      <c r="AN127" s="357">
        <v>2.3319409027314202E-3</v>
      </c>
      <c r="AO127" s="357">
        <v>2.4937084889108847E-3</v>
      </c>
      <c r="AP127" s="357">
        <v>2.3263396193519705E-3</v>
      </c>
      <c r="AQ127" s="357">
        <v>2.7292106283252683E-3</v>
      </c>
      <c r="AR127" s="357">
        <v>9.0022160385136961E-3</v>
      </c>
      <c r="AS127" s="357">
        <v>7.9021149655229689E-3</v>
      </c>
      <c r="AT127" s="357">
        <v>8.5585964070573946E-3</v>
      </c>
      <c r="AU127" s="357">
        <v>7.9350353764870221E-3</v>
      </c>
      <c r="AV127" s="357">
        <v>2.9576356673282674E-3</v>
      </c>
      <c r="AW127" s="357">
        <v>2.9694455142294466E-3</v>
      </c>
      <c r="AX127" s="357">
        <v>2.4429561249258167E-3</v>
      </c>
      <c r="AY127" s="357">
        <v>2.2895204991968425E-3</v>
      </c>
    </row>
    <row r="128" spans="1:51" x14ac:dyDescent="0.25">
      <c r="A128" s="599"/>
      <c r="B128" s="242" t="s">
        <v>0</v>
      </c>
      <c r="C128" s="294">
        <v>3.5509999999999999E-3</v>
      </c>
      <c r="D128" s="294">
        <v>4.0660000000000002E-3</v>
      </c>
      <c r="E128" s="294">
        <v>4.7829999999999999E-3</v>
      </c>
      <c r="F128" s="294">
        <v>2.826E-3</v>
      </c>
      <c r="G128" s="294">
        <v>6.0169999999999998E-3</v>
      </c>
      <c r="H128" s="294">
        <v>1.5726E-2</v>
      </c>
      <c r="I128" s="294">
        <v>1.3672E-2</v>
      </c>
      <c r="J128" s="294">
        <v>1.5037E-2</v>
      </c>
      <c r="K128" s="294">
        <v>1.5061E-2</v>
      </c>
      <c r="L128" s="294">
        <v>3.7230000000000002E-3</v>
      </c>
      <c r="M128" s="294">
        <v>4.4580000000000002E-3</v>
      </c>
      <c r="N128" s="294">
        <v>3.1909999999999998E-3</v>
      </c>
      <c r="O128" s="294">
        <v>3.5509999999999999E-3</v>
      </c>
      <c r="P128" s="294">
        <v>4.0660000000000002E-3</v>
      </c>
      <c r="Q128" s="357">
        <v>3.8872256628422518E-3</v>
      </c>
      <c r="R128" s="357">
        <v>2.4374638015569718E-3</v>
      </c>
      <c r="S128" s="357">
        <v>4.5808133635177606E-3</v>
      </c>
      <c r="T128" s="357">
        <v>1.5338752045311651E-2</v>
      </c>
      <c r="U128" s="357">
        <v>1.2740034051078104E-2</v>
      </c>
      <c r="V128" s="357">
        <v>1.4218161013998256E-2</v>
      </c>
      <c r="W128" s="357">
        <v>1.4383372468360071E-2</v>
      </c>
      <c r="X128" s="357">
        <v>3.0119549910011655E-3</v>
      </c>
      <c r="Y128" s="357">
        <v>3.6705853580568494E-3</v>
      </c>
      <c r="Z128" s="357">
        <v>2.7404201043578114E-3</v>
      </c>
      <c r="AA128" s="357">
        <v>2.8581349608312488E-3</v>
      </c>
      <c r="AB128" s="357">
        <v>3.238503512038369E-3</v>
      </c>
      <c r="AC128" s="357">
        <v>3.8872256628422518E-3</v>
      </c>
      <c r="AD128" s="357">
        <v>2.4374638015569718E-3</v>
      </c>
      <c r="AE128" s="357">
        <v>4.5808133635177606E-3</v>
      </c>
      <c r="AF128" s="357">
        <v>1.5338752045311651E-2</v>
      </c>
      <c r="AG128" s="357">
        <v>1.2740034051078104E-2</v>
      </c>
      <c r="AH128" s="357">
        <v>1.4218161013998256E-2</v>
      </c>
      <c r="AI128" s="357">
        <v>1.4383372468360071E-2</v>
      </c>
      <c r="AJ128" s="357">
        <v>3.0119549910011655E-3</v>
      </c>
      <c r="AK128" s="357">
        <v>3.6705853580568494E-3</v>
      </c>
      <c r="AL128" s="357">
        <v>2.7404201043578114E-3</v>
      </c>
      <c r="AM128" s="357">
        <v>2.8581349608312488E-3</v>
      </c>
      <c r="AN128" s="357">
        <v>3.238503512038369E-3</v>
      </c>
      <c r="AO128" s="357">
        <v>3.8872256628422518E-3</v>
      </c>
      <c r="AP128" s="357">
        <v>2.4374638015569718E-3</v>
      </c>
      <c r="AQ128" s="357">
        <v>4.5808133635177606E-3</v>
      </c>
      <c r="AR128" s="357">
        <v>1.5338752045311651E-2</v>
      </c>
      <c r="AS128" s="357">
        <v>1.2740034051078104E-2</v>
      </c>
      <c r="AT128" s="357">
        <v>1.4218161013998256E-2</v>
      </c>
      <c r="AU128" s="357">
        <v>1.4383372468360071E-2</v>
      </c>
      <c r="AV128" s="357">
        <v>3.0119549910011655E-3</v>
      </c>
      <c r="AW128" s="357">
        <v>3.6705853580568494E-3</v>
      </c>
      <c r="AX128" s="357">
        <v>2.7404201043578114E-3</v>
      </c>
      <c r="AY128" s="357">
        <v>2.8581349608312488E-3</v>
      </c>
    </row>
    <row r="129" spans="1:51" x14ac:dyDescent="0.25">
      <c r="A129" s="599"/>
      <c r="B129" s="242" t="s">
        <v>21</v>
      </c>
      <c r="C129" s="294">
        <v>3.0200000000000001E-3</v>
      </c>
      <c r="D129" s="294">
        <v>2.9520000000000002E-3</v>
      </c>
      <c r="E129" s="294">
        <v>3.0969999999999999E-3</v>
      </c>
      <c r="F129" s="294">
        <v>3.6800000000000001E-3</v>
      </c>
      <c r="G129" s="294">
        <v>4.326E-3</v>
      </c>
      <c r="H129" s="294">
        <v>1.1368E-2</v>
      </c>
      <c r="I129" s="294">
        <v>1.0385E-2</v>
      </c>
      <c r="J129" s="294">
        <v>1.1174999999999999E-2</v>
      </c>
      <c r="K129" s="294">
        <v>1.0097E-2</v>
      </c>
      <c r="L129" s="294">
        <v>4.3080000000000002E-3</v>
      </c>
      <c r="M129" s="294">
        <v>3.9639999999999996E-3</v>
      </c>
      <c r="N129" s="294">
        <v>3.1110000000000001E-3</v>
      </c>
      <c r="O129" s="294">
        <v>3.0200000000000001E-3</v>
      </c>
      <c r="P129" s="294">
        <v>2.9520000000000002E-3</v>
      </c>
      <c r="Q129" s="357">
        <v>2.4889826392645057E-3</v>
      </c>
      <c r="R129" s="357">
        <v>3.2043945289116057E-3</v>
      </c>
      <c r="S129" s="357">
        <v>3.2521697680947589E-3</v>
      </c>
      <c r="T129" s="357">
        <v>1.0953175795951181E-2</v>
      </c>
      <c r="U129" s="357">
        <v>9.5674094075090654E-3</v>
      </c>
      <c r="V129" s="357">
        <v>1.0428210253259023E-2</v>
      </c>
      <c r="W129" s="357">
        <v>9.4882233109658352E-3</v>
      </c>
      <c r="X129" s="357">
        <v>3.5132231836595474E-3</v>
      </c>
      <c r="Y129" s="357">
        <v>3.2593384697514956E-3</v>
      </c>
      <c r="Z129" s="357">
        <v>2.6745383492443862E-3</v>
      </c>
      <c r="AA129" s="357">
        <v>2.4254096490937396E-3</v>
      </c>
      <c r="AB129" s="357">
        <v>2.335590655240821E-3</v>
      </c>
      <c r="AC129" s="357">
        <v>2.4889826392645057E-3</v>
      </c>
      <c r="AD129" s="357">
        <v>3.2043945289116057E-3</v>
      </c>
      <c r="AE129" s="357">
        <v>3.2521697680947589E-3</v>
      </c>
      <c r="AF129" s="357">
        <v>1.0953175795951181E-2</v>
      </c>
      <c r="AG129" s="357">
        <v>9.5674094075090654E-3</v>
      </c>
      <c r="AH129" s="357">
        <v>1.0428210253259023E-2</v>
      </c>
      <c r="AI129" s="357">
        <v>9.4882233109658352E-3</v>
      </c>
      <c r="AJ129" s="357">
        <v>3.5132231836595474E-3</v>
      </c>
      <c r="AK129" s="357">
        <v>3.2593384697514956E-3</v>
      </c>
      <c r="AL129" s="357">
        <v>2.6745383492443862E-3</v>
      </c>
      <c r="AM129" s="357">
        <v>2.4254096490937396E-3</v>
      </c>
      <c r="AN129" s="357">
        <v>2.335590655240821E-3</v>
      </c>
      <c r="AO129" s="357">
        <v>2.4889826392645057E-3</v>
      </c>
      <c r="AP129" s="357">
        <v>3.2043945289116057E-3</v>
      </c>
      <c r="AQ129" s="357">
        <v>3.2521697680947589E-3</v>
      </c>
      <c r="AR129" s="357">
        <v>1.0953175795951181E-2</v>
      </c>
      <c r="AS129" s="357">
        <v>9.5674094075090654E-3</v>
      </c>
      <c r="AT129" s="357">
        <v>1.0428210253259023E-2</v>
      </c>
      <c r="AU129" s="357">
        <v>9.4882233109658352E-3</v>
      </c>
      <c r="AV129" s="357">
        <v>3.5132231836595474E-3</v>
      </c>
      <c r="AW129" s="357">
        <v>3.2593384697514956E-3</v>
      </c>
      <c r="AX129" s="357">
        <v>2.6745383492443862E-3</v>
      </c>
      <c r="AY129" s="357">
        <v>2.4254096490937396E-3</v>
      </c>
    </row>
    <row r="130" spans="1:51" x14ac:dyDescent="0.25">
      <c r="A130" s="599"/>
      <c r="B130" s="242" t="s">
        <v>1</v>
      </c>
      <c r="C130" s="294">
        <v>0</v>
      </c>
      <c r="D130" s="294">
        <v>0</v>
      </c>
      <c r="E130" s="294">
        <v>0</v>
      </c>
      <c r="F130" s="294">
        <v>4.2690000000000002E-3</v>
      </c>
      <c r="G130" s="294">
        <v>8.5869999999999991E-3</v>
      </c>
      <c r="H130" s="294">
        <v>1.6046000000000001E-2</v>
      </c>
      <c r="I130" s="294">
        <v>1.3816E-2</v>
      </c>
      <c r="J130" s="294">
        <v>1.5232000000000001E-2</v>
      </c>
      <c r="K130" s="294">
        <v>1.6389999999999998E-2</v>
      </c>
      <c r="L130" s="294">
        <v>4.6680000000000003E-3</v>
      </c>
      <c r="M130" s="294">
        <v>0</v>
      </c>
      <c r="N130" s="294">
        <v>0</v>
      </c>
      <c r="O130" s="294">
        <v>0</v>
      </c>
      <c r="P130" s="294">
        <v>0</v>
      </c>
      <c r="Q130" s="357">
        <v>0</v>
      </c>
      <c r="R130" s="357">
        <v>3.7121961233341559E-3</v>
      </c>
      <c r="S130" s="357">
        <v>6.6525280147505441E-3</v>
      </c>
      <c r="T130" s="357">
        <v>1.5663939535639215E-2</v>
      </c>
      <c r="U130" s="357">
        <v>1.2879685250626445E-2</v>
      </c>
      <c r="V130" s="357">
        <v>1.4411587463585831E-2</v>
      </c>
      <c r="W130" s="357">
        <v>1.5716144929236502E-2</v>
      </c>
      <c r="X130" s="357">
        <v>3.7938479514232695E-3</v>
      </c>
      <c r="Y130" s="357">
        <v>3.8830961132263809E-3</v>
      </c>
      <c r="Z130" s="357">
        <v>0</v>
      </c>
      <c r="AA130" s="357">
        <v>0</v>
      </c>
      <c r="AB130" s="357">
        <v>0</v>
      </c>
      <c r="AC130" s="357">
        <v>0</v>
      </c>
      <c r="AD130" s="357">
        <v>3.7121961233341559E-3</v>
      </c>
      <c r="AE130" s="357">
        <v>6.6525280147505441E-3</v>
      </c>
      <c r="AF130" s="357">
        <v>1.5663939535639215E-2</v>
      </c>
      <c r="AG130" s="357">
        <v>1.2879685250626445E-2</v>
      </c>
      <c r="AH130" s="357">
        <v>1.4411587463585831E-2</v>
      </c>
      <c r="AI130" s="357">
        <v>1.5716144929236502E-2</v>
      </c>
      <c r="AJ130" s="357">
        <v>3.7938479514232695E-3</v>
      </c>
      <c r="AK130" s="357">
        <v>3.8830961132263809E-3</v>
      </c>
      <c r="AL130" s="357">
        <v>0</v>
      </c>
      <c r="AM130" s="357">
        <v>0</v>
      </c>
      <c r="AN130" s="357">
        <v>0</v>
      </c>
      <c r="AO130" s="357">
        <v>0</v>
      </c>
      <c r="AP130" s="357">
        <v>3.7121961233341559E-3</v>
      </c>
      <c r="AQ130" s="357">
        <v>6.6525280147505441E-3</v>
      </c>
      <c r="AR130" s="357">
        <v>1.5663939535639215E-2</v>
      </c>
      <c r="AS130" s="357">
        <v>1.2879685250626445E-2</v>
      </c>
      <c r="AT130" s="357">
        <v>1.4411587463585831E-2</v>
      </c>
      <c r="AU130" s="357">
        <v>1.5716144929236502E-2</v>
      </c>
      <c r="AV130" s="357">
        <v>3.7938479514232695E-3</v>
      </c>
      <c r="AW130" s="357">
        <v>3.8830961132263809E-3</v>
      </c>
      <c r="AX130" s="357">
        <v>0</v>
      </c>
      <c r="AY130" s="357">
        <v>0</v>
      </c>
    </row>
    <row r="131" spans="1:51" x14ac:dyDescent="0.25">
      <c r="A131" s="599"/>
      <c r="B131" s="242" t="s">
        <v>22</v>
      </c>
      <c r="C131" s="294">
        <v>5.0000000000000004E-6</v>
      </c>
      <c r="D131" s="294">
        <v>3.0000000000000001E-6</v>
      </c>
      <c r="E131" s="294">
        <v>3.9999999999999998E-6</v>
      </c>
      <c r="F131" s="294">
        <v>4.0099999999999999E-4</v>
      </c>
      <c r="G131" s="294">
        <v>7.2000000000000002E-5</v>
      </c>
      <c r="H131" s="294">
        <v>1.6699999999999999E-4</v>
      </c>
      <c r="I131" s="294">
        <v>1.6100000000000001E-4</v>
      </c>
      <c r="J131" s="294">
        <v>1.66E-4</v>
      </c>
      <c r="K131" s="294">
        <v>1.6899999999999999E-4</v>
      </c>
      <c r="L131" s="294">
        <v>6.0999999999999999E-5</v>
      </c>
      <c r="M131" s="294">
        <v>5.7000000000000003E-5</v>
      </c>
      <c r="N131" s="294">
        <v>5.7000000000000003E-5</v>
      </c>
      <c r="O131" s="294">
        <v>5.0000000000000004E-6</v>
      </c>
      <c r="P131" s="294">
        <v>3.0000000000000001E-6</v>
      </c>
      <c r="Q131" s="357">
        <v>6.4300362502044274E-6</v>
      </c>
      <c r="R131" s="357">
        <v>3.4981372087169321E-4</v>
      </c>
      <c r="S131" s="357">
        <v>5.7529221975944493E-5</v>
      </c>
      <c r="T131" s="357">
        <v>1.6797345300068443E-4</v>
      </c>
      <c r="U131" s="357">
        <v>1.456585808437995E-4</v>
      </c>
      <c r="V131" s="357">
        <v>1.5839798197961761E-4</v>
      </c>
      <c r="W131" s="357">
        <v>1.5927628574746299E-4</v>
      </c>
      <c r="X131" s="357">
        <v>5.0773236076413819E-5</v>
      </c>
      <c r="Y131" s="357">
        <v>5.2730735337253414E-5</v>
      </c>
      <c r="Z131" s="357">
        <v>5.0586779217760316E-5</v>
      </c>
      <c r="AA131" s="357">
        <v>6.548948096212812E-6</v>
      </c>
      <c r="AB131" s="357">
        <v>4.7248638626438694E-6</v>
      </c>
      <c r="AC131" s="357">
        <v>6.4300362502044274E-6</v>
      </c>
      <c r="AD131" s="357">
        <v>3.4981372087169321E-4</v>
      </c>
      <c r="AE131" s="357">
        <v>5.7529221975944493E-5</v>
      </c>
      <c r="AF131" s="357">
        <v>1.6797345300068443E-4</v>
      </c>
      <c r="AG131" s="357">
        <v>1.456585808437995E-4</v>
      </c>
      <c r="AH131" s="357">
        <v>1.5839798197961761E-4</v>
      </c>
      <c r="AI131" s="357">
        <v>1.5927628574746299E-4</v>
      </c>
      <c r="AJ131" s="357">
        <v>5.0773236076413819E-5</v>
      </c>
      <c r="AK131" s="357">
        <v>5.2730735337253414E-5</v>
      </c>
      <c r="AL131" s="357">
        <v>5.0586779217760316E-5</v>
      </c>
      <c r="AM131" s="357">
        <v>6.548948096212812E-6</v>
      </c>
      <c r="AN131" s="357">
        <v>4.7248638626438694E-6</v>
      </c>
      <c r="AO131" s="357">
        <v>6.4300362502044274E-6</v>
      </c>
      <c r="AP131" s="357">
        <v>3.4981372087169321E-4</v>
      </c>
      <c r="AQ131" s="357">
        <v>5.7529221975944493E-5</v>
      </c>
      <c r="AR131" s="357">
        <v>1.6797345300068443E-4</v>
      </c>
      <c r="AS131" s="357">
        <v>1.456585808437995E-4</v>
      </c>
      <c r="AT131" s="357">
        <v>1.5839798197961761E-4</v>
      </c>
      <c r="AU131" s="357">
        <v>1.5927628574746299E-4</v>
      </c>
      <c r="AV131" s="357">
        <v>5.0773236076413819E-5</v>
      </c>
      <c r="AW131" s="357">
        <v>5.2730735337253414E-5</v>
      </c>
      <c r="AX131" s="357">
        <v>5.0586779217760316E-5</v>
      </c>
      <c r="AY131" s="357">
        <v>6.548948096212812E-6</v>
      </c>
    </row>
    <row r="132" spans="1:51" x14ac:dyDescent="0.25">
      <c r="A132" s="599"/>
      <c r="B132" s="77" t="s">
        <v>9</v>
      </c>
      <c r="C132" s="294">
        <v>3.5509999999999999E-3</v>
      </c>
      <c r="D132" s="294">
        <v>4.0720000000000001E-3</v>
      </c>
      <c r="E132" s="294">
        <v>4.9550000000000002E-3</v>
      </c>
      <c r="F132" s="294">
        <v>3.7559999999999998E-3</v>
      </c>
      <c r="G132" s="294">
        <v>3.1979999999999999E-3</v>
      </c>
      <c r="H132" s="294">
        <v>0</v>
      </c>
      <c r="I132" s="294">
        <v>0</v>
      </c>
      <c r="J132" s="294">
        <v>0</v>
      </c>
      <c r="K132" s="294">
        <v>9.3019999999999995E-3</v>
      </c>
      <c r="L132" s="294">
        <v>4.45E-3</v>
      </c>
      <c r="M132" s="294">
        <v>4.6759999999999996E-3</v>
      </c>
      <c r="N132" s="294">
        <v>3.1930000000000001E-3</v>
      </c>
      <c r="O132" s="294">
        <v>3.5509999999999999E-3</v>
      </c>
      <c r="P132" s="294">
        <v>4.0720000000000001E-3</v>
      </c>
      <c r="Q132" s="357">
        <v>4.0479264074774228E-3</v>
      </c>
      <c r="R132" s="357">
        <v>3.2763926886748389E-3</v>
      </c>
      <c r="S132" s="357">
        <v>2.3830788706400438E-3</v>
      </c>
      <c r="T132" s="357">
        <v>0</v>
      </c>
      <c r="U132" s="357">
        <v>0</v>
      </c>
      <c r="V132" s="357">
        <v>0</v>
      </c>
      <c r="W132" s="357">
        <v>8.716273735003794E-3</v>
      </c>
      <c r="X132" s="357">
        <v>3.6396129133216448E-3</v>
      </c>
      <c r="Y132" s="357">
        <v>3.8729109332737589E-3</v>
      </c>
      <c r="Z132" s="357">
        <v>2.750310209172907E-3</v>
      </c>
      <c r="AA132" s="357">
        <v>2.8681416006613313E-3</v>
      </c>
      <c r="AB132" s="357">
        <v>3.253303885691962E-3</v>
      </c>
      <c r="AC132" s="357">
        <v>4.0479264074774228E-3</v>
      </c>
      <c r="AD132" s="357">
        <v>3.2763926886748389E-3</v>
      </c>
      <c r="AE132" s="357">
        <v>2.3830788706400438E-3</v>
      </c>
      <c r="AF132" s="357">
        <v>0</v>
      </c>
      <c r="AG132" s="357">
        <v>0</v>
      </c>
      <c r="AH132" s="357">
        <v>0</v>
      </c>
      <c r="AI132" s="357">
        <v>8.716273735003794E-3</v>
      </c>
      <c r="AJ132" s="357">
        <v>3.6396129133216448E-3</v>
      </c>
      <c r="AK132" s="357">
        <v>3.8729109332737589E-3</v>
      </c>
      <c r="AL132" s="357">
        <v>2.750310209172907E-3</v>
      </c>
      <c r="AM132" s="357">
        <v>2.8681416006613313E-3</v>
      </c>
      <c r="AN132" s="357">
        <v>3.253303885691962E-3</v>
      </c>
      <c r="AO132" s="357">
        <v>4.0479264074774228E-3</v>
      </c>
      <c r="AP132" s="357">
        <v>3.2763926886748389E-3</v>
      </c>
      <c r="AQ132" s="357">
        <v>2.3830788706400438E-3</v>
      </c>
      <c r="AR132" s="357">
        <v>0</v>
      </c>
      <c r="AS132" s="357">
        <v>0</v>
      </c>
      <c r="AT132" s="357">
        <v>0</v>
      </c>
      <c r="AU132" s="357">
        <v>8.716273735003794E-3</v>
      </c>
      <c r="AV132" s="357">
        <v>3.6396129133216448E-3</v>
      </c>
      <c r="AW132" s="357">
        <v>3.8729109332737589E-3</v>
      </c>
      <c r="AX132" s="357">
        <v>2.750310209172907E-3</v>
      </c>
      <c r="AY132" s="357">
        <v>2.8681416006613313E-3</v>
      </c>
    </row>
    <row r="133" spans="1:51" x14ac:dyDescent="0.25">
      <c r="A133" s="599"/>
      <c r="B133" s="77" t="s">
        <v>3</v>
      </c>
      <c r="C133" s="294">
        <v>3.5509999999999999E-3</v>
      </c>
      <c r="D133" s="294">
        <v>4.0660000000000002E-3</v>
      </c>
      <c r="E133" s="294">
        <v>4.7829999999999999E-3</v>
      </c>
      <c r="F133" s="294">
        <v>2.826E-3</v>
      </c>
      <c r="G133" s="294">
        <v>6.0169999999999998E-3</v>
      </c>
      <c r="H133" s="294">
        <v>1.5726E-2</v>
      </c>
      <c r="I133" s="294">
        <v>1.3672E-2</v>
      </c>
      <c r="J133" s="294">
        <v>1.5037E-2</v>
      </c>
      <c r="K133" s="294">
        <v>1.5061E-2</v>
      </c>
      <c r="L133" s="294">
        <v>3.7230000000000002E-3</v>
      </c>
      <c r="M133" s="294">
        <v>4.4580000000000002E-3</v>
      </c>
      <c r="N133" s="294">
        <v>3.1909999999999998E-3</v>
      </c>
      <c r="O133" s="294">
        <v>3.5509999999999999E-3</v>
      </c>
      <c r="P133" s="294">
        <v>4.0660000000000002E-3</v>
      </c>
      <c r="Q133" s="357">
        <v>3.8872256628422518E-3</v>
      </c>
      <c r="R133" s="357">
        <v>2.4374638015569718E-3</v>
      </c>
      <c r="S133" s="357">
        <v>4.5808133635177606E-3</v>
      </c>
      <c r="T133" s="357">
        <v>1.5338752045311651E-2</v>
      </c>
      <c r="U133" s="357">
        <v>1.2740034051078104E-2</v>
      </c>
      <c r="V133" s="357">
        <v>1.4218161013998256E-2</v>
      </c>
      <c r="W133" s="357">
        <v>1.4383372468360071E-2</v>
      </c>
      <c r="X133" s="357">
        <v>3.0119549910011655E-3</v>
      </c>
      <c r="Y133" s="357">
        <v>3.6705853580568494E-3</v>
      </c>
      <c r="Z133" s="357">
        <v>2.7404201043578114E-3</v>
      </c>
      <c r="AA133" s="357">
        <v>2.8581349608312488E-3</v>
      </c>
      <c r="AB133" s="357">
        <v>3.238503512038369E-3</v>
      </c>
      <c r="AC133" s="357">
        <v>3.8872256628422518E-3</v>
      </c>
      <c r="AD133" s="357">
        <v>2.4374638015569718E-3</v>
      </c>
      <c r="AE133" s="357">
        <v>4.5808133635177606E-3</v>
      </c>
      <c r="AF133" s="357">
        <v>1.5338752045311651E-2</v>
      </c>
      <c r="AG133" s="357">
        <v>1.2740034051078104E-2</v>
      </c>
      <c r="AH133" s="357">
        <v>1.4218161013998256E-2</v>
      </c>
      <c r="AI133" s="357">
        <v>1.4383372468360071E-2</v>
      </c>
      <c r="AJ133" s="357">
        <v>3.0119549910011655E-3</v>
      </c>
      <c r="AK133" s="357">
        <v>3.6705853580568494E-3</v>
      </c>
      <c r="AL133" s="357">
        <v>2.7404201043578114E-3</v>
      </c>
      <c r="AM133" s="357">
        <v>2.8581349608312488E-3</v>
      </c>
      <c r="AN133" s="357">
        <v>3.238503512038369E-3</v>
      </c>
      <c r="AO133" s="357">
        <v>3.8872256628422518E-3</v>
      </c>
      <c r="AP133" s="357">
        <v>2.4374638015569718E-3</v>
      </c>
      <c r="AQ133" s="357">
        <v>4.5808133635177606E-3</v>
      </c>
      <c r="AR133" s="357">
        <v>1.5338752045311651E-2</v>
      </c>
      <c r="AS133" s="357">
        <v>1.2740034051078104E-2</v>
      </c>
      <c r="AT133" s="357">
        <v>1.4218161013998256E-2</v>
      </c>
      <c r="AU133" s="357">
        <v>1.4383372468360071E-2</v>
      </c>
      <c r="AV133" s="357">
        <v>3.0119549910011655E-3</v>
      </c>
      <c r="AW133" s="357">
        <v>3.6705853580568494E-3</v>
      </c>
      <c r="AX133" s="357">
        <v>2.7404201043578114E-3</v>
      </c>
      <c r="AY133" s="357">
        <v>2.8581349608312488E-3</v>
      </c>
    </row>
    <row r="134" spans="1:51" x14ac:dyDescent="0.25">
      <c r="A134" s="599"/>
      <c r="B134" s="77" t="s">
        <v>4</v>
      </c>
      <c r="C134" s="294">
        <v>3.3570000000000002E-3</v>
      </c>
      <c r="D134" s="294">
        <v>3.3170000000000001E-3</v>
      </c>
      <c r="E134" s="294">
        <v>3.5750000000000001E-3</v>
      </c>
      <c r="F134" s="294">
        <v>3.4499999999999999E-3</v>
      </c>
      <c r="G134" s="294">
        <v>4.4089999999999997E-3</v>
      </c>
      <c r="H134" s="294">
        <v>1.0983E-2</v>
      </c>
      <c r="I134" s="294">
        <v>1.0083E-2</v>
      </c>
      <c r="J134" s="294">
        <v>1.0762000000000001E-2</v>
      </c>
      <c r="K134" s="294">
        <v>9.2289999999999994E-3</v>
      </c>
      <c r="L134" s="294">
        <v>4.4390000000000002E-3</v>
      </c>
      <c r="M134" s="294">
        <v>4.0359999999999997E-3</v>
      </c>
      <c r="N134" s="294">
        <v>2.9940000000000001E-3</v>
      </c>
      <c r="O134" s="294">
        <v>3.3570000000000002E-3</v>
      </c>
      <c r="P134" s="294">
        <v>3.3170000000000001E-3</v>
      </c>
      <c r="Q134" s="357">
        <v>2.8835863812814028E-3</v>
      </c>
      <c r="R134" s="357">
        <v>2.9973339596464739E-3</v>
      </c>
      <c r="S134" s="357">
        <v>3.3165822104796704E-3</v>
      </c>
      <c r="T134" s="357">
        <v>1.0570096160853885E-2</v>
      </c>
      <c r="U134" s="357">
        <v>9.278246917583912E-3</v>
      </c>
      <c r="V134" s="357">
        <v>1.0028151184528716E-2</v>
      </c>
      <c r="W134" s="357">
        <v>8.6452137534532743E-3</v>
      </c>
      <c r="X134" s="357">
        <v>3.6245298628937543E-3</v>
      </c>
      <c r="Y134" s="357">
        <v>3.3199860824998846E-3</v>
      </c>
      <c r="Z134" s="357">
        <v>2.5710051829142032E-3</v>
      </c>
      <c r="AA134" s="357">
        <v>2.7028351497593935E-3</v>
      </c>
      <c r="AB134" s="357">
        <v>2.6314931671341099E-3</v>
      </c>
      <c r="AC134" s="357">
        <v>2.8835863812814028E-3</v>
      </c>
      <c r="AD134" s="357">
        <v>2.9973339596464739E-3</v>
      </c>
      <c r="AE134" s="357">
        <v>3.3165822104796704E-3</v>
      </c>
      <c r="AF134" s="357">
        <v>1.0570096160853885E-2</v>
      </c>
      <c r="AG134" s="357">
        <v>9.278246917583912E-3</v>
      </c>
      <c r="AH134" s="357">
        <v>1.0028151184528716E-2</v>
      </c>
      <c r="AI134" s="357">
        <v>8.6452137534532743E-3</v>
      </c>
      <c r="AJ134" s="357">
        <v>3.6245298628937543E-3</v>
      </c>
      <c r="AK134" s="357">
        <v>3.3199860824998846E-3</v>
      </c>
      <c r="AL134" s="357">
        <v>2.5710051829142032E-3</v>
      </c>
      <c r="AM134" s="357">
        <v>2.7028351497593935E-3</v>
      </c>
      <c r="AN134" s="357">
        <v>2.6314931671341099E-3</v>
      </c>
      <c r="AO134" s="357">
        <v>2.8835863812814028E-3</v>
      </c>
      <c r="AP134" s="357">
        <v>2.9973339596464739E-3</v>
      </c>
      <c r="AQ134" s="357">
        <v>3.3165822104796704E-3</v>
      </c>
      <c r="AR134" s="357">
        <v>1.0570096160853885E-2</v>
      </c>
      <c r="AS134" s="357">
        <v>9.278246917583912E-3</v>
      </c>
      <c r="AT134" s="357">
        <v>1.0028151184528716E-2</v>
      </c>
      <c r="AU134" s="357">
        <v>8.6452137534532743E-3</v>
      </c>
      <c r="AV134" s="357">
        <v>3.6245298628937543E-3</v>
      </c>
      <c r="AW134" s="357">
        <v>3.3199860824998846E-3</v>
      </c>
      <c r="AX134" s="357">
        <v>2.5710051829142032E-3</v>
      </c>
      <c r="AY134" s="357">
        <v>2.7028351497593935E-3</v>
      </c>
    </row>
    <row r="135" spans="1:51" x14ac:dyDescent="0.25">
      <c r="A135" s="599"/>
      <c r="B135" s="77" t="s">
        <v>5</v>
      </c>
      <c r="C135" s="294">
        <v>2.8530000000000001E-3</v>
      </c>
      <c r="D135" s="294">
        <v>2.9459999999999998E-3</v>
      </c>
      <c r="E135" s="294">
        <v>3.101E-3</v>
      </c>
      <c r="F135" s="294">
        <v>2.6919999999999999E-3</v>
      </c>
      <c r="G135" s="294">
        <v>3.6480000000000002E-3</v>
      </c>
      <c r="H135" s="294">
        <v>9.3989999999999994E-3</v>
      </c>
      <c r="I135" s="294">
        <v>8.6339999999999993E-3</v>
      </c>
      <c r="J135" s="294">
        <v>9.2370000000000004E-3</v>
      </c>
      <c r="K135" s="294">
        <v>8.4950000000000008E-3</v>
      </c>
      <c r="L135" s="294">
        <v>3.6459999999999999E-3</v>
      </c>
      <c r="M135" s="294">
        <v>3.6189999999999998E-3</v>
      </c>
      <c r="N135" s="294">
        <v>2.846E-3</v>
      </c>
      <c r="O135" s="294">
        <v>2.8530000000000001E-3</v>
      </c>
      <c r="P135" s="294">
        <v>2.9459999999999998E-3</v>
      </c>
      <c r="Q135" s="357">
        <v>2.4937084889108847E-3</v>
      </c>
      <c r="R135" s="357">
        <v>2.3263396193519705E-3</v>
      </c>
      <c r="S135" s="357">
        <v>2.7292106283252683E-3</v>
      </c>
      <c r="T135" s="357">
        <v>9.0022160385136961E-3</v>
      </c>
      <c r="U135" s="357">
        <v>7.9021149655229689E-3</v>
      </c>
      <c r="V135" s="357">
        <v>8.5585964070573946E-3</v>
      </c>
      <c r="W135" s="357">
        <v>7.9350353764870221E-3</v>
      </c>
      <c r="X135" s="357">
        <v>2.9576356673282674E-3</v>
      </c>
      <c r="Y135" s="357">
        <v>2.9694455142294466E-3</v>
      </c>
      <c r="Z135" s="357">
        <v>2.4429561249258167E-3</v>
      </c>
      <c r="AA135" s="357">
        <v>2.2895204991968425E-3</v>
      </c>
      <c r="AB135" s="357">
        <v>2.3319409027314202E-3</v>
      </c>
      <c r="AC135" s="357">
        <v>2.4937084889108847E-3</v>
      </c>
      <c r="AD135" s="357">
        <v>2.3263396193519705E-3</v>
      </c>
      <c r="AE135" s="357">
        <v>2.7292106283252683E-3</v>
      </c>
      <c r="AF135" s="357">
        <v>9.0022160385136961E-3</v>
      </c>
      <c r="AG135" s="357">
        <v>7.9021149655229689E-3</v>
      </c>
      <c r="AH135" s="357">
        <v>8.5585964070573946E-3</v>
      </c>
      <c r="AI135" s="357">
        <v>7.9350353764870221E-3</v>
      </c>
      <c r="AJ135" s="357">
        <v>2.9576356673282674E-3</v>
      </c>
      <c r="AK135" s="357">
        <v>2.9694455142294466E-3</v>
      </c>
      <c r="AL135" s="357">
        <v>2.4429561249258167E-3</v>
      </c>
      <c r="AM135" s="357">
        <v>2.2895204991968425E-3</v>
      </c>
      <c r="AN135" s="357">
        <v>2.3319409027314202E-3</v>
      </c>
      <c r="AO135" s="357">
        <v>2.4937084889108847E-3</v>
      </c>
      <c r="AP135" s="357">
        <v>2.3263396193519705E-3</v>
      </c>
      <c r="AQ135" s="357">
        <v>2.7292106283252683E-3</v>
      </c>
      <c r="AR135" s="357">
        <v>9.0022160385136961E-3</v>
      </c>
      <c r="AS135" s="357">
        <v>7.9021149655229689E-3</v>
      </c>
      <c r="AT135" s="357">
        <v>8.5585964070573946E-3</v>
      </c>
      <c r="AU135" s="357">
        <v>7.9350353764870221E-3</v>
      </c>
      <c r="AV135" s="357">
        <v>2.9576356673282674E-3</v>
      </c>
      <c r="AW135" s="357">
        <v>2.9694455142294466E-3</v>
      </c>
      <c r="AX135" s="357">
        <v>2.4429561249258167E-3</v>
      </c>
      <c r="AY135" s="357">
        <v>2.2895204991968425E-3</v>
      </c>
    </row>
    <row r="136" spans="1:51" x14ac:dyDescent="0.25">
      <c r="A136" s="599"/>
      <c r="B136" s="77" t="s">
        <v>23</v>
      </c>
      <c r="C136" s="294">
        <v>2.8530000000000001E-3</v>
      </c>
      <c r="D136" s="294">
        <v>2.9459999999999998E-3</v>
      </c>
      <c r="E136" s="294">
        <v>3.101E-3</v>
      </c>
      <c r="F136" s="294">
        <v>2.6919999999999999E-3</v>
      </c>
      <c r="G136" s="294">
        <v>3.6480000000000002E-3</v>
      </c>
      <c r="H136" s="294">
        <v>9.3989999999999994E-3</v>
      </c>
      <c r="I136" s="294">
        <v>8.6339999999999993E-3</v>
      </c>
      <c r="J136" s="294">
        <v>9.2370000000000004E-3</v>
      </c>
      <c r="K136" s="294">
        <v>8.4950000000000008E-3</v>
      </c>
      <c r="L136" s="294">
        <v>3.6459999999999999E-3</v>
      </c>
      <c r="M136" s="294">
        <v>3.6189999999999998E-3</v>
      </c>
      <c r="N136" s="294">
        <v>2.846E-3</v>
      </c>
      <c r="O136" s="294">
        <v>2.8530000000000001E-3</v>
      </c>
      <c r="P136" s="294">
        <v>2.9459999999999998E-3</v>
      </c>
      <c r="Q136" s="357">
        <v>2.4937084889108847E-3</v>
      </c>
      <c r="R136" s="357">
        <v>2.3263396193519705E-3</v>
      </c>
      <c r="S136" s="357">
        <v>2.7292106283252683E-3</v>
      </c>
      <c r="T136" s="357">
        <v>9.0022160385136961E-3</v>
      </c>
      <c r="U136" s="357">
        <v>7.9021149655229689E-3</v>
      </c>
      <c r="V136" s="357">
        <v>8.5585964070573946E-3</v>
      </c>
      <c r="W136" s="357">
        <v>7.9350353764870221E-3</v>
      </c>
      <c r="X136" s="357">
        <v>2.9576356673282674E-3</v>
      </c>
      <c r="Y136" s="357">
        <v>2.9694455142294466E-3</v>
      </c>
      <c r="Z136" s="357">
        <v>2.4429561249258167E-3</v>
      </c>
      <c r="AA136" s="357">
        <v>2.2895204991968425E-3</v>
      </c>
      <c r="AB136" s="357">
        <v>2.3319409027314202E-3</v>
      </c>
      <c r="AC136" s="357">
        <v>2.4937084889108847E-3</v>
      </c>
      <c r="AD136" s="357">
        <v>2.3263396193519705E-3</v>
      </c>
      <c r="AE136" s="357">
        <v>2.7292106283252683E-3</v>
      </c>
      <c r="AF136" s="357">
        <v>9.0022160385136961E-3</v>
      </c>
      <c r="AG136" s="357">
        <v>7.9021149655229689E-3</v>
      </c>
      <c r="AH136" s="357">
        <v>8.5585964070573946E-3</v>
      </c>
      <c r="AI136" s="357">
        <v>7.9350353764870221E-3</v>
      </c>
      <c r="AJ136" s="357">
        <v>2.9576356673282674E-3</v>
      </c>
      <c r="AK136" s="357">
        <v>2.9694455142294466E-3</v>
      </c>
      <c r="AL136" s="357">
        <v>2.4429561249258167E-3</v>
      </c>
      <c r="AM136" s="357">
        <v>2.2895204991968425E-3</v>
      </c>
      <c r="AN136" s="357">
        <v>2.3319409027314202E-3</v>
      </c>
      <c r="AO136" s="357">
        <v>2.4937084889108847E-3</v>
      </c>
      <c r="AP136" s="357">
        <v>2.3263396193519705E-3</v>
      </c>
      <c r="AQ136" s="357">
        <v>2.7292106283252683E-3</v>
      </c>
      <c r="AR136" s="357">
        <v>9.0022160385136961E-3</v>
      </c>
      <c r="AS136" s="357">
        <v>7.9021149655229689E-3</v>
      </c>
      <c r="AT136" s="357">
        <v>8.5585964070573946E-3</v>
      </c>
      <c r="AU136" s="357">
        <v>7.9350353764870221E-3</v>
      </c>
      <c r="AV136" s="357">
        <v>2.9576356673282674E-3</v>
      </c>
      <c r="AW136" s="357">
        <v>2.9694455142294466E-3</v>
      </c>
      <c r="AX136" s="357">
        <v>2.4429561249258167E-3</v>
      </c>
      <c r="AY136" s="357">
        <v>2.2895204991968425E-3</v>
      </c>
    </row>
    <row r="137" spans="1:51" x14ac:dyDescent="0.25">
      <c r="A137" s="599"/>
      <c r="B137" s="77" t="s">
        <v>24</v>
      </c>
      <c r="C137" s="294">
        <v>2.8530000000000001E-3</v>
      </c>
      <c r="D137" s="294">
        <v>2.9459999999999998E-3</v>
      </c>
      <c r="E137" s="294">
        <v>3.101E-3</v>
      </c>
      <c r="F137" s="294">
        <v>2.6919999999999999E-3</v>
      </c>
      <c r="G137" s="294">
        <v>3.6480000000000002E-3</v>
      </c>
      <c r="H137" s="294">
        <v>9.3989999999999994E-3</v>
      </c>
      <c r="I137" s="294">
        <v>8.6339999999999993E-3</v>
      </c>
      <c r="J137" s="294">
        <v>9.2370000000000004E-3</v>
      </c>
      <c r="K137" s="294">
        <v>8.4950000000000008E-3</v>
      </c>
      <c r="L137" s="294">
        <v>3.6459999999999999E-3</v>
      </c>
      <c r="M137" s="294">
        <v>3.6189999999999998E-3</v>
      </c>
      <c r="N137" s="294">
        <v>2.846E-3</v>
      </c>
      <c r="O137" s="294">
        <v>2.8530000000000001E-3</v>
      </c>
      <c r="P137" s="294">
        <v>2.9459999999999998E-3</v>
      </c>
      <c r="Q137" s="357">
        <v>2.4937084889108847E-3</v>
      </c>
      <c r="R137" s="357">
        <v>2.3263396193519705E-3</v>
      </c>
      <c r="S137" s="357">
        <v>2.7292106283252683E-3</v>
      </c>
      <c r="T137" s="357">
        <v>9.0022160385136961E-3</v>
      </c>
      <c r="U137" s="357">
        <v>7.9021149655229689E-3</v>
      </c>
      <c r="V137" s="357">
        <v>8.5585964070573946E-3</v>
      </c>
      <c r="W137" s="357">
        <v>7.9350353764870221E-3</v>
      </c>
      <c r="X137" s="357">
        <v>2.9576356673282674E-3</v>
      </c>
      <c r="Y137" s="357">
        <v>2.9694455142294466E-3</v>
      </c>
      <c r="Z137" s="357">
        <v>2.4429561249258167E-3</v>
      </c>
      <c r="AA137" s="357">
        <v>2.2895204991968425E-3</v>
      </c>
      <c r="AB137" s="357">
        <v>2.3319409027314202E-3</v>
      </c>
      <c r="AC137" s="357">
        <v>2.4937084889108847E-3</v>
      </c>
      <c r="AD137" s="357">
        <v>2.3263396193519705E-3</v>
      </c>
      <c r="AE137" s="357">
        <v>2.7292106283252683E-3</v>
      </c>
      <c r="AF137" s="357">
        <v>9.0022160385136961E-3</v>
      </c>
      <c r="AG137" s="357">
        <v>7.9021149655229689E-3</v>
      </c>
      <c r="AH137" s="357">
        <v>8.5585964070573946E-3</v>
      </c>
      <c r="AI137" s="357">
        <v>7.9350353764870221E-3</v>
      </c>
      <c r="AJ137" s="357">
        <v>2.9576356673282674E-3</v>
      </c>
      <c r="AK137" s="357">
        <v>2.9694455142294466E-3</v>
      </c>
      <c r="AL137" s="357">
        <v>2.4429561249258167E-3</v>
      </c>
      <c r="AM137" s="357">
        <v>2.2895204991968425E-3</v>
      </c>
      <c r="AN137" s="357">
        <v>2.3319409027314202E-3</v>
      </c>
      <c r="AO137" s="357">
        <v>2.4937084889108847E-3</v>
      </c>
      <c r="AP137" s="357">
        <v>2.3263396193519705E-3</v>
      </c>
      <c r="AQ137" s="357">
        <v>2.7292106283252683E-3</v>
      </c>
      <c r="AR137" s="357">
        <v>9.0022160385136961E-3</v>
      </c>
      <c r="AS137" s="357">
        <v>7.9021149655229689E-3</v>
      </c>
      <c r="AT137" s="357">
        <v>8.5585964070573946E-3</v>
      </c>
      <c r="AU137" s="357">
        <v>7.9350353764870221E-3</v>
      </c>
      <c r="AV137" s="357">
        <v>2.9576356673282674E-3</v>
      </c>
      <c r="AW137" s="357">
        <v>2.9694455142294466E-3</v>
      </c>
      <c r="AX137" s="357">
        <v>2.4429561249258167E-3</v>
      </c>
      <c r="AY137" s="357">
        <v>2.2895204991968425E-3</v>
      </c>
    </row>
    <row r="138" spans="1:51" x14ac:dyDescent="0.25">
      <c r="A138" s="599"/>
      <c r="B138" s="77" t="s">
        <v>7</v>
      </c>
      <c r="C138" s="294">
        <v>2.3930000000000002E-3</v>
      </c>
      <c r="D138" s="294">
        <v>2.4099999999999998E-3</v>
      </c>
      <c r="E138" s="294">
        <v>2.532E-3</v>
      </c>
      <c r="F138" s="294">
        <v>2.5790000000000001E-3</v>
      </c>
      <c r="G138" s="294">
        <v>3.1459999999999999E-3</v>
      </c>
      <c r="H138" s="294">
        <v>8.2480000000000001E-3</v>
      </c>
      <c r="I138" s="294">
        <v>7.535E-3</v>
      </c>
      <c r="J138" s="294">
        <v>8.1329999999999996E-3</v>
      </c>
      <c r="K138" s="294">
        <v>7.4019999999999997E-3</v>
      </c>
      <c r="L138" s="294">
        <v>3.1189999999999998E-3</v>
      </c>
      <c r="M138" s="294">
        <v>3.078E-3</v>
      </c>
      <c r="N138" s="294">
        <v>2.4130000000000002E-3</v>
      </c>
      <c r="O138" s="294">
        <v>2.3930000000000002E-3</v>
      </c>
      <c r="P138" s="294">
        <v>2.4099999999999998E-3</v>
      </c>
      <c r="Q138" s="357">
        <v>2.0273070353288526E-3</v>
      </c>
      <c r="R138" s="357">
        <v>2.2281441422365936E-3</v>
      </c>
      <c r="S138" s="357">
        <v>2.3447255262917339E-3</v>
      </c>
      <c r="T138" s="357">
        <v>7.8707889548047666E-3</v>
      </c>
      <c r="U138" s="357">
        <v>6.8671439860714424E-3</v>
      </c>
      <c r="V138" s="357">
        <v>7.502684330694928E-3</v>
      </c>
      <c r="W138" s="357">
        <v>6.8844350801616173E-3</v>
      </c>
      <c r="X138" s="357">
        <v>2.5187241279940055E-3</v>
      </c>
      <c r="Y138" s="357">
        <v>2.5149200997384505E-3</v>
      </c>
      <c r="Z138" s="357">
        <v>2.0634691535176687E-3</v>
      </c>
      <c r="AA138" s="357">
        <v>1.9141851187442899E-3</v>
      </c>
      <c r="AB138" s="357">
        <v>1.9002909201414838E-3</v>
      </c>
      <c r="AC138" s="357">
        <v>2.0273070353288526E-3</v>
      </c>
      <c r="AD138" s="357">
        <v>2.2281441422365936E-3</v>
      </c>
      <c r="AE138" s="357">
        <v>2.3447255262917339E-3</v>
      </c>
      <c r="AF138" s="357">
        <v>7.8707889548047666E-3</v>
      </c>
      <c r="AG138" s="357">
        <v>6.8671439860714424E-3</v>
      </c>
      <c r="AH138" s="357">
        <v>7.502684330694928E-3</v>
      </c>
      <c r="AI138" s="357">
        <v>6.8844350801616173E-3</v>
      </c>
      <c r="AJ138" s="357">
        <v>2.5187241279940055E-3</v>
      </c>
      <c r="AK138" s="357">
        <v>2.5149200997384505E-3</v>
      </c>
      <c r="AL138" s="357">
        <v>2.0634691535176687E-3</v>
      </c>
      <c r="AM138" s="357">
        <v>1.9141851187442899E-3</v>
      </c>
      <c r="AN138" s="357">
        <v>1.9002909201414838E-3</v>
      </c>
      <c r="AO138" s="357">
        <v>2.0273070353288526E-3</v>
      </c>
      <c r="AP138" s="357">
        <v>2.2281441422365936E-3</v>
      </c>
      <c r="AQ138" s="357">
        <v>2.3447255262917339E-3</v>
      </c>
      <c r="AR138" s="357">
        <v>7.8707889548047666E-3</v>
      </c>
      <c r="AS138" s="357">
        <v>6.8671439860714424E-3</v>
      </c>
      <c r="AT138" s="357">
        <v>7.502684330694928E-3</v>
      </c>
      <c r="AU138" s="357">
        <v>6.8844350801616173E-3</v>
      </c>
      <c r="AV138" s="357">
        <v>2.5187241279940055E-3</v>
      </c>
      <c r="AW138" s="357">
        <v>2.5149200997384505E-3</v>
      </c>
      <c r="AX138" s="357">
        <v>2.0634691535176687E-3</v>
      </c>
      <c r="AY138" s="357">
        <v>1.9141851187442899E-3</v>
      </c>
    </row>
    <row r="139" spans="1:51" ht="15.75" thickBot="1" x14ac:dyDescent="0.3">
      <c r="A139" s="600"/>
      <c r="B139" s="79" t="s">
        <v>8</v>
      </c>
      <c r="C139" s="295">
        <v>2.879E-3</v>
      </c>
      <c r="D139" s="295">
        <v>2.6879999999999999E-3</v>
      </c>
      <c r="E139" s="295">
        <v>2.6459999999999999E-3</v>
      </c>
      <c r="F139" s="295">
        <v>3.4529999999999999E-3</v>
      </c>
      <c r="G139" s="295">
        <v>4.1749999999999999E-3</v>
      </c>
      <c r="H139" s="295">
        <v>1.1337E-2</v>
      </c>
      <c r="I139" s="295">
        <v>1.0385999999999999E-2</v>
      </c>
      <c r="J139" s="295">
        <v>1.115E-2</v>
      </c>
      <c r="K139" s="295">
        <v>9.7389999999999994E-3</v>
      </c>
      <c r="L139" s="295">
        <v>4.1619999999999999E-3</v>
      </c>
      <c r="M139" s="295">
        <v>3.9139999999999999E-3</v>
      </c>
      <c r="N139" s="295">
        <v>3.0730000000000002E-3</v>
      </c>
      <c r="O139" s="295">
        <v>2.879E-3</v>
      </c>
      <c r="P139" s="295">
        <v>2.6879999999999999E-3</v>
      </c>
      <c r="Q139" s="358">
        <v>2.1184912436104288E-3</v>
      </c>
      <c r="R139" s="358">
        <v>3.0011893781293516E-3</v>
      </c>
      <c r="S139" s="358">
        <v>3.1357061881645172E-3</v>
      </c>
      <c r="T139" s="358">
        <v>1.0922302047442696E-2</v>
      </c>
      <c r="U139" s="358">
        <v>9.5678204754123634E-3</v>
      </c>
      <c r="V139" s="358">
        <v>1.0403775921909914E-2</v>
      </c>
      <c r="W139" s="358">
        <v>9.1399041701621594E-3</v>
      </c>
      <c r="X139" s="358">
        <v>3.3905878296422057E-3</v>
      </c>
      <c r="Y139" s="358">
        <v>3.2172176266673821E-3</v>
      </c>
      <c r="Z139" s="358">
        <v>2.6418521983131915E-3</v>
      </c>
      <c r="AA139" s="358">
        <v>2.3096965625590206E-3</v>
      </c>
      <c r="AB139" s="358">
        <v>2.1226196682628123E-3</v>
      </c>
      <c r="AC139" s="358">
        <v>2.1184912436104288E-3</v>
      </c>
      <c r="AD139" s="358">
        <v>3.0011893781293516E-3</v>
      </c>
      <c r="AE139" s="358">
        <v>3.1357061881645172E-3</v>
      </c>
      <c r="AF139" s="358">
        <v>1.0922302047442696E-2</v>
      </c>
      <c r="AG139" s="358">
        <v>9.5678204754123634E-3</v>
      </c>
      <c r="AH139" s="358">
        <v>1.0403775921909914E-2</v>
      </c>
      <c r="AI139" s="358">
        <v>9.1399041701621594E-3</v>
      </c>
      <c r="AJ139" s="358">
        <v>3.3905878296422057E-3</v>
      </c>
      <c r="AK139" s="358">
        <v>3.2172176266673821E-3</v>
      </c>
      <c r="AL139" s="358">
        <v>2.6418521983131915E-3</v>
      </c>
      <c r="AM139" s="358">
        <v>2.3096965625590206E-3</v>
      </c>
      <c r="AN139" s="358">
        <v>2.1226196682628123E-3</v>
      </c>
      <c r="AO139" s="358">
        <v>2.1184912436104288E-3</v>
      </c>
      <c r="AP139" s="358">
        <v>3.0011893781293516E-3</v>
      </c>
      <c r="AQ139" s="358">
        <v>3.1357061881645172E-3</v>
      </c>
      <c r="AR139" s="358">
        <v>1.0922302047442696E-2</v>
      </c>
      <c r="AS139" s="358">
        <v>9.5678204754123634E-3</v>
      </c>
      <c r="AT139" s="358">
        <v>1.0403775921909914E-2</v>
      </c>
      <c r="AU139" s="358">
        <v>9.1399041701621594E-3</v>
      </c>
      <c r="AV139" s="358">
        <v>3.3905878296422057E-3</v>
      </c>
      <c r="AW139" s="358">
        <v>3.2172176266673821E-3</v>
      </c>
      <c r="AX139" s="358">
        <v>2.6418521983131915E-3</v>
      </c>
      <c r="AY139" s="358">
        <v>2.3096965625590206E-3</v>
      </c>
    </row>
    <row r="140" spans="1:51" ht="14.25" customHeight="1" x14ac:dyDescent="0.25">
      <c r="A140" s="99"/>
      <c r="B140" s="99"/>
      <c r="C140" s="102"/>
      <c r="D140" s="102"/>
      <c r="E140" s="102"/>
      <c r="F140" s="102"/>
      <c r="G140" s="102"/>
      <c r="H140" s="102"/>
      <c r="I140" s="102"/>
      <c r="J140" s="102"/>
      <c r="K140" s="102"/>
      <c r="L140" s="102"/>
      <c r="M140" s="102"/>
      <c r="N140" s="102"/>
    </row>
    <row r="141" spans="1:51" ht="15.75" thickBot="1" x14ac:dyDescent="0.3">
      <c r="A141" s="169" t="s">
        <v>181</v>
      </c>
      <c r="B141" s="99"/>
      <c r="C141" s="102"/>
      <c r="D141" s="102"/>
      <c r="E141" s="102"/>
      <c r="F141" s="102"/>
      <c r="G141" s="102"/>
      <c r="H141" s="102"/>
      <c r="I141" s="102"/>
      <c r="J141" s="102"/>
      <c r="K141" s="102"/>
      <c r="L141" s="102"/>
      <c r="M141" s="102"/>
      <c r="N141" s="102"/>
    </row>
    <row r="142" spans="1:51" ht="16.5" thickBot="1" x14ac:dyDescent="0.3">
      <c r="A142" s="583" t="s">
        <v>128</v>
      </c>
      <c r="B142" s="243" t="s">
        <v>125</v>
      </c>
      <c r="C142" s="146">
        <f>C$4</f>
        <v>44197</v>
      </c>
      <c r="D142" s="146">
        <f t="shared" ref="D142:AY142" si="58">D$4</f>
        <v>44228</v>
      </c>
      <c r="E142" s="146">
        <f t="shared" si="58"/>
        <v>44256</v>
      </c>
      <c r="F142" s="146">
        <f t="shared" si="58"/>
        <v>44287</v>
      </c>
      <c r="G142" s="146">
        <f t="shared" si="58"/>
        <v>44317</v>
      </c>
      <c r="H142" s="146">
        <f t="shared" si="58"/>
        <v>44348</v>
      </c>
      <c r="I142" s="146">
        <f t="shared" si="58"/>
        <v>44378</v>
      </c>
      <c r="J142" s="146">
        <f t="shared" si="58"/>
        <v>44409</v>
      </c>
      <c r="K142" s="146">
        <f t="shared" si="58"/>
        <v>44440</v>
      </c>
      <c r="L142" s="146">
        <f t="shared" si="58"/>
        <v>44470</v>
      </c>
      <c r="M142" s="146">
        <f t="shared" si="58"/>
        <v>44501</v>
      </c>
      <c r="N142" s="146">
        <f t="shared" si="58"/>
        <v>44531</v>
      </c>
      <c r="O142" s="146">
        <f t="shared" si="58"/>
        <v>44562</v>
      </c>
      <c r="P142" s="146">
        <f t="shared" si="58"/>
        <v>44593</v>
      </c>
      <c r="Q142" s="146">
        <f t="shared" si="58"/>
        <v>44621</v>
      </c>
      <c r="R142" s="146">
        <f t="shared" si="58"/>
        <v>44652</v>
      </c>
      <c r="S142" s="146">
        <f t="shared" si="58"/>
        <v>44682</v>
      </c>
      <c r="T142" s="146">
        <f t="shared" si="58"/>
        <v>44713</v>
      </c>
      <c r="U142" s="146">
        <f t="shared" si="58"/>
        <v>44743</v>
      </c>
      <c r="V142" s="146">
        <f t="shared" si="58"/>
        <v>44774</v>
      </c>
      <c r="W142" s="146">
        <f t="shared" si="58"/>
        <v>44805</v>
      </c>
      <c r="X142" s="146">
        <f t="shared" si="58"/>
        <v>44835</v>
      </c>
      <c r="Y142" s="146">
        <f t="shared" si="58"/>
        <v>44866</v>
      </c>
      <c r="Z142" s="146">
        <f t="shared" si="58"/>
        <v>44896</v>
      </c>
      <c r="AA142" s="146">
        <f t="shared" si="58"/>
        <v>44927</v>
      </c>
      <c r="AB142" s="146">
        <f t="shared" si="58"/>
        <v>44958</v>
      </c>
      <c r="AC142" s="146">
        <f t="shared" si="58"/>
        <v>44986</v>
      </c>
      <c r="AD142" s="146">
        <f t="shared" si="58"/>
        <v>45017</v>
      </c>
      <c r="AE142" s="146">
        <f t="shared" si="58"/>
        <v>45047</v>
      </c>
      <c r="AF142" s="146">
        <f t="shared" si="58"/>
        <v>45078</v>
      </c>
      <c r="AG142" s="146">
        <f t="shared" si="58"/>
        <v>45108</v>
      </c>
      <c r="AH142" s="146">
        <f t="shared" si="58"/>
        <v>45139</v>
      </c>
      <c r="AI142" s="146">
        <f t="shared" si="58"/>
        <v>45170</v>
      </c>
      <c r="AJ142" s="146">
        <f t="shared" si="58"/>
        <v>45200</v>
      </c>
      <c r="AK142" s="146">
        <f t="shared" si="58"/>
        <v>45231</v>
      </c>
      <c r="AL142" s="146">
        <f t="shared" si="58"/>
        <v>45261</v>
      </c>
      <c r="AM142" s="146">
        <f t="shared" si="58"/>
        <v>45292</v>
      </c>
      <c r="AN142" s="146">
        <f t="shared" si="58"/>
        <v>45323</v>
      </c>
      <c r="AO142" s="146">
        <f t="shared" si="58"/>
        <v>45352</v>
      </c>
      <c r="AP142" s="146">
        <f t="shared" si="58"/>
        <v>45383</v>
      </c>
      <c r="AQ142" s="146">
        <f t="shared" si="58"/>
        <v>45413</v>
      </c>
      <c r="AR142" s="146">
        <f t="shared" si="58"/>
        <v>45444</v>
      </c>
      <c r="AS142" s="146">
        <f t="shared" si="58"/>
        <v>45474</v>
      </c>
      <c r="AT142" s="146">
        <f t="shared" si="58"/>
        <v>45505</v>
      </c>
      <c r="AU142" s="146">
        <f t="shared" si="58"/>
        <v>45536</v>
      </c>
      <c r="AV142" s="146">
        <f t="shared" si="58"/>
        <v>45566</v>
      </c>
      <c r="AW142" s="146">
        <f t="shared" si="58"/>
        <v>45597</v>
      </c>
      <c r="AX142" s="146">
        <f t="shared" si="58"/>
        <v>45627</v>
      </c>
      <c r="AY142" s="146">
        <f t="shared" si="58"/>
        <v>45658</v>
      </c>
    </row>
    <row r="143" spans="1:51" x14ac:dyDescent="0.25">
      <c r="A143" s="584"/>
      <c r="B143" s="242" t="s">
        <v>20</v>
      </c>
      <c r="C143" s="26">
        <f>IF(C23=0,0,((C5*0.5)-C41)*C78*C110*C$2)</f>
        <v>0</v>
      </c>
      <c r="D143" s="26">
        <f>IF(D23=0,0,((D5*0.5)+C23-D41)*D78*D110*D$2)</f>
        <v>130.0135939571849</v>
      </c>
      <c r="E143" s="26">
        <f t="shared" ref="E143:AY143" si="59">IF(E23=0,0,((E5*0.5)+D23-E41)*E78*E110*E$2)</f>
        <v>563.08997704529804</v>
      </c>
      <c r="F143" s="26">
        <f t="shared" si="59"/>
        <v>2286.7326436532194</v>
      </c>
      <c r="G143" s="26">
        <f t="shared" si="59"/>
        <v>4340.3443096465508</v>
      </c>
      <c r="H143" s="26">
        <f t="shared" si="59"/>
        <v>7489.4482280330021</v>
      </c>
      <c r="I143" s="26">
        <f t="shared" si="59"/>
        <v>7526.9098917185502</v>
      </c>
      <c r="J143" s="26">
        <f t="shared" si="59"/>
        <v>8051.522756822792</v>
      </c>
      <c r="K143" s="26">
        <f t="shared" si="59"/>
        <v>8034.1103013640568</v>
      </c>
      <c r="L143" s="26">
        <f t="shared" si="59"/>
        <v>4745.0798372565105</v>
      </c>
      <c r="M143" s="26">
        <f t="shared" si="59"/>
        <v>4780.2169370374504</v>
      </c>
      <c r="N143" s="26">
        <f t="shared" si="59"/>
        <v>5033.66810310648</v>
      </c>
      <c r="O143" s="26">
        <f t="shared" si="59"/>
        <v>5277.3094200369815</v>
      </c>
      <c r="P143" s="26">
        <f t="shared" si="59"/>
        <v>4920.7538635579167</v>
      </c>
      <c r="Q143" s="26">
        <f t="shared" si="59"/>
        <v>2674.7649069526565</v>
      </c>
      <c r="R143" s="26">
        <f t="shared" si="59"/>
        <v>2598.8980110920452</v>
      </c>
      <c r="S143" s="26">
        <f t="shared" si="59"/>
        <v>2889.897619428943</v>
      </c>
      <c r="T143" s="26">
        <f t="shared" si="59"/>
        <v>4896.8891460948571</v>
      </c>
      <c r="U143" s="26">
        <f t="shared" si="59"/>
        <v>4763.6295069757916</v>
      </c>
      <c r="V143" s="26">
        <f t="shared" si="59"/>
        <v>4866.577792080473</v>
      </c>
      <c r="W143" s="26">
        <f t="shared" si="59"/>
        <v>4741.4734690499718</v>
      </c>
      <c r="X143" s="26">
        <f t="shared" si="59"/>
        <v>2744.9742925545083</v>
      </c>
      <c r="Y143" s="26">
        <f t="shared" si="59"/>
        <v>2680.1410807313619</v>
      </c>
      <c r="Z143" s="26">
        <f t="shared" si="59"/>
        <v>2687.9897866103329</v>
      </c>
      <c r="AA143" s="26">
        <f t="shared" si="59"/>
        <v>2577.5888462249</v>
      </c>
      <c r="AB143" s="26">
        <f t="shared" si="59"/>
        <v>2379.4383377584709</v>
      </c>
      <c r="AC143" s="26">
        <f t="shared" si="59"/>
        <v>2674.7649069526565</v>
      </c>
      <c r="AD143" s="26">
        <f t="shared" si="59"/>
        <v>2598.8980110920452</v>
      </c>
      <c r="AE143" s="26">
        <f t="shared" si="59"/>
        <v>2889.897619428943</v>
      </c>
      <c r="AF143" s="26">
        <f t="shared" si="59"/>
        <v>4896.8891460948571</v>
      </c>
      <c r="AG143" s="26">
        <f t="shared" si="59"/>
        <v>0</v>
      </c>
      <c r="AH143" s="26">
        <f t="shared" si="59"/>
        <v>0</v>
      </c>
      <c r="AI143" s="26">
        <f t="shared" si="59"/>
        <v>0</v>
      </c>
      <c r="AJ143" s="26">
        <f t="shared" si="59"/>
        <v>0</v>
      </c>
      <c r="AK143" s="26">
        <f t="shared" si="59"/>
        <v>0</v>
      </c>
      <c r="AL143" s="26">
        <f t="shared" si="59"/>
        <v>0</v>
      </c>
      <c r="AM143" s="26">
        <f t="shared" si="59"/>
        <v>0</v>
      </c>
      <c r="AN143" s="26">
        <f t="shared" si="59"/>
        <v>0</v>
      </c>
      <c r="AO143" s="26">
        <f t="shared" si="59"/>
        <v>0</v>
      </c>
      <c r="AP143" s="26">
        <f t="shared" si="59"/>
        <v>0</v>
      </c>
      <c r="AQ143" s="26">
        <f t="shared" si="59"/>
        <v>0</v>
      </c>
      <c r="AR143" s="26">
        <f t="shared" si="59"/>
        <v>0</v>
      </c>
      <c r="AS143" s="26">
        <f t="shared" si="59"/>
        <v>0</v>
      </c>
      <c r="AT143" s="26">
        <f t="shared" si="59"/>
        <v>0</v>
      </c>
      <c r="AU143" s="26">
        <f t="shared" si="59"/>
        <v>0</v>
      </c>
      <c r="AV143" s="26">
        <f t="shared" si="59"/>
        <v>0</v>
      </c>
      <c r="AW143" s="26">
        <f t="shared" si="59"/>
        <v>0</v>
      </c>
      <c r="AX143" s="26">
        <f t="shared" si="59"/>
        <v>0</v>
      </c>
      <c r="AY143" s="26">
        <f t="shared" si="59"/>
        <v>0</v>
      </c>
    </row>
    <row r="144" spans="1:51" x14ac:dyDescent="0.25">
      <c r="A144" s="584"/>
      <c r="B144" s="242" t="s">
        <v>0</v>
      </c>
      <c r="C144" s="26">
        <f t="shared" ref="C144:C155" si="60">IF(C24=0,0,((C6*0.5)-C42)*C79*C111*C$2)</f>
        <v>0</v>
      </c>
      <c r="D144" s="26">
        <f t="shared" ref="D144:M155" si="61">IF(D24=0,0,((D6*0.5)+C24-D42)*D79*D111*D$2)</f>
        <v>0</v>
      </c>
      <c r="E144" s="26">
        <f t="shared" si="61"/>
        <v>0</v>
      </c>
      <c r="F144" s="26">
        <f t="shared" si="61"/>
        <v>0</v>
      </c>
      <c r="G144" s="26">
        <f t="shared" si="61"/>
        <v>79.409692702399283</v>
      </c>
      <c r="H144" s="26">
        <f t="shared" si="61"/>
        <v>718.80956226209832</v>
      </c>
      <c r="I144" s="26">
        <f t="shared" si="61"/>
        <v>921.78662207773721</v>
      </c>
      <c r="J144" s="26">
        <f t="shared" si="61"/>
        <v>892.66542704290146</v>
      </c>
      <c r="K144" s="26">
        <f t="shared" si="61"/>
        <v>384.92715168756342</v>
      </c>
      <c r="L144" s="26">
        <f t="shared" si="61"/>
        <v>119.82085093172535</v>
      </c>
      <c r="M144" s="26">
        <f t="shared" si="61"/>
        <v>204.84069959875561</v>
      </c>
      <c r="N144" s="26">
        <f t="shared" ref="N144:AY144" si="62">IF(N24=0,0,((N6*0.5)+M24-N42)*N79*N111*N$2)</f>
        <v>543.72351481351507</v>
      </c>
      <c r="O144" s="26">
        <f t="shared" si="62"/>
        <v>793.85316241591181</v>
      </c>
      <c r="P144" s="26">
        <f t="shared" si="62"/>
        <v>696.70715504714212</v>
      </c>
      <c r="Q144" s="26">
        <f t="shared" si="62"/>
        <v>650.93690926091938</v>
      </c>
      <c r="R144" s="26">
        <f t="shared" si="62"/>
        <v>392.05695094435396</v>
      </c>
      <c r="S144" s="26">
        <f t="shared" si="62"/>
        <v>446.40805784878864</v>
      </c>
      <c r="T144" s="26">
        <f t="shared" si="62"/>
        <v>2023.6936447460905</v>
      </c>
      <c r="U144" s="26">
        <f t="shared" si="62"/>
        <v>2545.3085273708016</v>
      </c>
      <c r="V144" s="26">
        <f t="shared" si="62"/>
        <v>2460.3382991320791</v>
      </c>
      <c r="W144" s="26">
        <f t="shared" si="62"/>
        <v>1077.0746496007284</v>
      </c>
      <c r="X144" s="26">
        <f t="shared" si="62"/>
        <v>366.0205451901158</v>
      </c>
      <c r="Y144" s="26">
        <f t="shared" si="62"/>
        <v>595.92022490830732</v>
      </c>
      <c r="Z144" s="26">
        <f t="shared" si="62"/>
        <v>956.1142375316723</v>
      </c>
      <c r="AA144" s="26">
        <f t="shared" si="62"/>
        <v>952.5136060446381</v>
      </c>
      <c r="AB144" s="26">
        <f t="shared" si="62"/>
        <v>817.74780684437053</v>
      </c>
      <c r="AC144" s="26">
        <f t="shared" si="62"/>
        <v>650.93690926091938</v>
      </c>
      <c r="AD144" s="26">
        <f t="shared" si="62"/>
        <v>392.05695094435396</v>
      </c>
      <c r="AE144" s="26">
        <f t="shared" si="62"/>
        <v>446.40805784878864</v>
      </c>
      <c r="AF144" s="26">
        <f t="shared" si="62"/>
        <v>2023.6936447460905</v>
      </c>
      <c r="AG144" s="26">
        <f t="shared" si="62"/>
        <v>0</v>
      </c>
      <c r="AH144" s="26">
        <f t="shared" si="62"/>
        <v>0</v>
      </c>
      <c r="AI144" s="26">
        <f t="shared" si="62"/>
        <v>0</v>
      </c>
      <c r="AJ144" s="26">
        <f t="shared" si="62"/>
        <v>0</v>
      </c>
      <c r="AK144" s="26">
        <f t="shared" si="62"/>
        <v>0</v>
      </c>
      <c r="AL144" s="26">
        <f t="shared" si="62"/>
        <v>0</v>
      </c>
      <c r="AM144" s="26">
        <f t="shared" si="62"/>
        <v>0</v>
      </c>
      <c r="AN144" s="26">
        <f t="shared" si="62"/>
        <v>0</v>
      </c>
      <c r="AO144" s="26">
        <f t="shared" si="62"/>
        <v>0</v>
      </c>
      <c r="AP144" s="26">
        <f t="shared" si="62"/>
        <v>0</v>
      </c>
      <c r="AQ144" s="26">
        <f t="shared" si="62"/>
        <v>0</v>
      </c>
      <c r="AR144" s="26">
        <f t="shared" si="62"/>
        <v>0</v>
      </c>
      <c r="AS144" s="26">
        <f t="shared" si="62"/>
        <v>0</v>
      </c>
      <c r="AT144" s="26">
        <f t="shared" si="62"/>
        <v>0</v>
      </c>
      <c r="AU144" s="26">
        <f t="shared" si="62"/>
        <v>0</v>
      </c>
      <c r="AV144" s="26">
        <f t="shared" si="62"/>
        <v>0</v>
      </c>
      <c r="AW144" s="26">
        <f t="shared" si="62"/>
        <v>0</v>
      </c>
      <c r="AX144" s="26">
        <f t="shared" si="62"/>
        <v>0</v>
      </c>
      <c r="AY144" s="26">
        <f t="shared" si="62"/>
        <v>0</v>
      </c>
    </row>
    <row r="145" spans="1:51" x14ac:dyDescent="0.25">
      <c r="A145" s="584"/>
      <c r="B145" s="242" t="s">
        <v>21</v>
      </c>
      <c r="C145" s="26">
        <f t="shared" si="60"/>
        <v>0</v>
      </c>
      <c r="D145" s="26">
        <f t="shared" si="61"/>
        <v>0</v>
      </c>
      <c r="E145" s="26">
        <f t="shared" si="61"/>
        <v>0</v>
      </c>
      <c r="F145" s="26">
        <f t="shared" si="61"/>
        <v>0</v>
      </c>
      <c r="G145" s="26">
        <f t="shared" si="61"/>
        <v>0</v>
      </c>
      <c r="H145" s="26">
        <f t="shared" si="61"/>
        <v>13.953487104954213</v>
      </c>
      <c r="I145" s="26">
        <f t="shared" si="61"/>
        <v>27.942950170227959</v>
      </c>
      <c r="J145" s="26">
        <f t="shared" si="61"/>
        <v>28.709218188076257</v>
      </c>
      <c r="K145" s="26">
        <f t="shared" si="61"/>
        <v>27.061052110466761</v>
      </c>
      <c r="L145" s="26">
        <f t="shared" si="61"/>
        <v>15.376347080053065</v>
      </c>
      <c r="M145" s="26">
        <f t="shared" si="61"/>
        <v>14.865573319982516</v>
      </c>
      <c r="N145" s="26">
        <f t="shared" ref="N145:AY145" si="63">IF(N25=0,0,((N7*0.5)+M25-N43)*N80*N112*N$2)</f>
        <v>14.488331147022787</v>
      </c>
      <c r="O145" s="26">
        <f t="shared" si="63"/>
        <v>14.076963190057292</v>
      </c>
      <c r="P145" s="26">
        <f t="shared" si="63"/>
        <v>13.020447303476777</v>
      </c>
      <c r="Q145" s="26">
        <f t="shared" si="63"/>
        <v>16.18667396011671</v>
      </c>
      <c r="R145" s="26">
        <f t="shared" si="63"/>
        <v>15.35204933536107</v>
      </c>
      <c r="S145" s="26">
        <f t="shared" si="63"/>
        <v>18.865513265900503</v>
      </c>
      <c r="T145" s="26">
        <f t="shared" si="63"/>
        <v>32.631140674888073</v>
      </c>
      <c r="U145" s="26">
        <f t="shared" si="63"/>
        <v>31.905008772311273</v>
      </c>
      <c r="V145" s="26">
        <f t="shared" si="63"/>
        <v>32.667218587163859</v>
      </c>
      <c r="W145" s="26">
        <f t="shared" si="63"/>
        <v>31.266999363220386</v>
      </c>
      <c r="X145" s="26">
        <f t="shared" si="63"/>
        <v>17.881040697618644</v>
      </c>
      <c r="Y145" s="26">
        <f t="shared" si="63"/>
        <v>17.41571945491582</v>
      </c>
      <c r="Z145" s="26">
        <f t="shared" si="63"/>
        <v>17.435374945925798</v>
      </c>
      <c r="AA145" s="26">
        <f t="shared" si="63"/>
        <v>16.672472858635114</v>
      </c>
      <c r="AB145" s="26">
        <f t="shared" si="63"/>
        <v>15.370753422977575</v>
      </c>
      <c r="AC145" s="26">
        <f t="shared" si="63"/>
        <v>16.18667396011671</v>
      </c>
      <c r="AD145" s="26">
        <f t="shared" si="63"/>
        <v>15.35204933536107</v>
      </c>
      <c r="AE145" s="26">
        <f t="shared" si="63"/>
        <v>18.865513265900503</v>
      </c>
      <c r="AF145" s="26">
        <f t="shared" si="63"/>
        <v>32.631140674888073</v>
      </c>
      <c r="AG145" s="26">
        <f t="shared" si="63"/>
        <v>0</v>
      </c>
      <c r="AH145" s="26">
        <f t="shared" si="63"/>
        <v>0</v>
      </c>
      <c r="AI145" s="26">
        <f t="shared" si="63"/>
        <v>0</v>
      </c>
      <c r="AJ145" s="26">
        <f t="shared" si="63"/>
        <v>0</v>
      </c>
      <c r="AK145" s="26">
        <f t="shared" si="63"/>
        <v>0</v>
      </c>
      <c r="AL145" s="26">
        <f t="shared" si="63"/>
        <v>0</v>
      </c>
      <c r="AM145" s="26">
        <f t="shared" si="63"/>
        <v>0</v>
      </c>
      <c r="AN145" s="26">
        <f t="shared" si="63"/>
        <v>0</v>
      </c>
      <c r="AO145" s="26">
        <f t="shared" si="63"/>
        <v>0</v>
      </c>
      <c r="AP145" s="26">
        <f t="shared" si="63"/>
        <v>0</v>
      </c>
      <c r="AQ145" s="26">
        <f t="shared" si="63"/>
        <v>0</v>
      </c>
      <c r="AR145" s="26">
        <f t="shared" si="63"/>
        <v>0</v>
      </c>
      <c r="AS145" s="26">
        <f t="shared" si="63"/>
        <v>0</v>
      </c>
      <c r="AT145" s="26">
        <f t="shared" si="63"/>
        <v>0</v>
      </c>
      <c r="AU145" s="26">
        <f t="shared" si="63"/>
        <v>0</v>
      </c>
      <c r="AV145" s="26">
        <f t="shared" si="63"/>
        <v>0</v>
      </c>
      <c r="AW145" s="26">
        <f t="shared" si="63"/>
        <v>0</v>
      </c>
      <c r="AX145" s="26">
        <f t="shared" si="63"/>
        <v>0</v>
      </c>
      <c r="AY145" s="26">
        <f t="shared" si="63"/>
        <v>0</v>
      </c>
    </row>
    <row r="146" spans="1:51" x14ac:dyDescent="0.25">
      <c r="A146" s="584"/>
      <c r="B146" s="242" t="s">
        <v>1</v>
      </c>
      <c r="C146" s="26">
        <f t="shared" si="60"/>
        <v>0</v>
      </c>
      <c r="D146" s="26">
        <f t="shared" si="61"/>
        <v>0.24019744985600966</v>
      </c>
      <c r="E146" s="26">
        <f t="shared" si="61"/>
        <v>44.563298758322333</v>
      </c>
      <c r="F146" s="26">
        <f t="shared" si="61"/>
        <v>462.23384001309671</v>
      </c>
      <c r="G146" s="26">
        <f t="shared" si="61"/>
        <v>2695.7412940751042</v>
      </c>
      <c r="H146" s="26">
        <f t="shared" si="61"/>
        <v>22362.299088217413</v>
      </c>
      <c r="I146" s="26">
        <f t="shared" si="61"/>
        <v>45463.867239439562</v>
      </c>
      <c r="J146" s="26">
        <f t="shared" si="61"/>
        <v>56517.208131931147</v>
      </c>
      <c r="K146" s="26">
        <f t="shared" si="61"/>
        <v>25132.273331537941</v>
      </c>
      <c r="L146" s="26">
        <f t="shared" si="61"/>
        <v>2354.0707003697921</v>
      </c>
      <c r="M146" s="26">
        <f t="shared" si="61"/>
        <v>687.22565166437596</v>
      </c>
      <c r="N146" s="26">
        <f t="shared" ref="N146:AY146" si="64">IF(N26=0,0,((N8*0.5)+M26-N44)*N81*N113*N$2)</f>
        <v>10.114943949187879</v>
      </c>
      <c r="O146" s="26">
        <f t="shared" si="64"/>
        <v>1.1466632126604122</v>
      </c>
      <c r="P146" s="26">
        <f t="shared" si="64"/>
        <v>48.423189482579538</v>
      </c>
      <c r="Q146" s="26">
        <f t="shared" si="64"/>
        <v>1912.6141477843773</v>
      </c>
      <c r="R146" s="26">
        <f t="shared" si="64"/>
        <v>6308.8523961412611</v>
      </c>
      <c r="S146" s="26">
        <f t="shared" si="64"/>
        <v>19459.499294390109</v>
      </c>
      <c r="T146" s="26">
        <f t="shared" si="64"/>
        <v>115118.93466477971</v>
      </c>
      <c r="U146" s="26">
        <f t="shared" si="64"/>
        <v>145804.00081807931</v>
      </c>
      <c r="V146" s="26">
        <f t="shared" si="64"/>
        <v>140687.91633959365</v>
      </c>
      <c r="W146" s="26">
        <f t="shared" si="64"/>
        <v>58754.702439838118</v>
      </c>
      <c r="X146" s="26">
        <f t="shared" si="64"/>
        <v>5827.3157638728853</v>
      </c>
      <c r="Y146" s="26">
        <f t="shared" si="64"/>
        <v>1763.0941139630106</v>
      </c>
      <c r="Z146" s="26">
        <f t="shared" si="64"/>
        <v>17.046237742247765</v>
      </c>
      <c r="AA146" s="26">
        <f t="shared" si="64"/>
        <v>1.5176740841161209</v>
      </c>
      <c r="AB146" s="26">
        <f t="shared" si="64"/>
        <v>63.883877268420861</v>
      </c>
      <c r="AC146" s="26">
        <f t="shared" si="64"/>
        <v>1912.6141477843773</v>
      </c>
      <c r="AD146" s="26">
        <f t="shared" si="64"/>
        <v>6308.8523961412611</v>
      </c>
      <c r="AE146" s="26">
        <f t="shared" si="64"/>
        <v>19459.499294390109</v>
      </c>
      <c r="AF146" s="26">
        <f t="shared" si="64"/>
        <v>115118.93466477971</v>
      </c>
      <c r="AG146" s="26">
        <f t="shared" si="64"/>
        <v>0</v>
      </c>
      <c r="AH146" s="26">
        <f t="shared" si="64"/>
        <v>0</v>
      </c>
      <c r="AI146" s="26">
        <f t="shared" si="64"/>
        <v>0</v>
      </c>
      <c r="AJ146" s="26">
        <f t="shared" si="64"/>
        <v>0</v>
      </c>
      <c r="AK146" s="26">
        <f t="shared" si="64"/>
        <v>0</v>
      </c>
      <c r="AL146" s="26">
        <f t="shared" si="64"/>
        <v>0</v>
      </c>
      <c r="AM146" s="26">
        <f t="shared" si="64"/>
        <v>0</v>
      </c>
      <c r="AN146" s="26">
        <f t="shared" si="64"/>
        <v>0</v>
      </c>
      <c r="AO146" s="26">
        <f t="shared" si="64"/>
        <v>0</v>
      </c>
      <c r="AP146" s="26">
        <f t="shared" si="64"/>
        <v>0</v>
      </c>
      <c r="AQ146" s="26">
        <f t="shared" si="64"/>
        <v>0</v>
      </c>
      <c r="AR146" s="26">
        <f t="shared" si="64"/>
        <v>0</v>
      </c>
      <c r="AS146" s="26">
        <f t="shared" si="64"/>
        <v>0</v>
      </c>
      <c r="AT146" s="26">
        <f t="shared" si="64"/>
        <v>0</v>
      </c>
      <c r="AU146" s="26">
        <f t="shared" si="64"/>
        <v>0</v>
      </c>
      <c r="AV146" s="26">
        <f t="shared" si="64"/>
        <v>0</v>
      </c>
      <c r="AW146" s="26">
        <f t="shared" si="64"/>
        <v>0</v>
      </c>
      <c r="AX146" s="26">
        <f t="shared" si="64"/>
        <v>0</v>
      </c>
      <c r="AY146" s="26">
        <f t="shared" si="64"/>
        <v>0</v>
      </c>
    </row>
    <row r="147" spans="1:51" x14ac:dyDescent="0.25">
      <c r="A147" s="584"/>
      <c r="B147" s="242" t="s">
        <v>22</v>
      </c>
      <c r="C147" s="26">
        <f t="shared" si="60"/>
        <v>0</v>
      </c>
      <c r="D147" s="26">
        <f t="shared" si="61"/>
        <v>8.3126919582355843</v>
      </c>
      <c r="E147" s="26">
        <f t="shared" si="61"/>
        <v>14.660898665517859</v>
      </c>
      <c r="F147" s="26">
        <f t="shared" si="61"/>
        <v>14.404869266445676</v>
      </c>
      <c r="G147" s="26">
        <f t="shared" si="61"/>
        <v>17.611534301448042</v>
      </c>
      <c r="H147" s="26">
        <f t="shared" si="61"/>
        <v>23.182739375721095</v>
      </c>
      <c r="I147" s="26">
        <f t="shared" si="61"/>
        <v>29.160153640111933</v>
      </c>
      <c r="J147" s="26">
        <f t="shared" si="61"/>
        <v>23.913578482017417</v>
      </c>
      <c r="K147" s="26">
        <f t="shared" si="61"/>
        <v>28.674355818540842</v>
      </c>
      <c r="L147" s="26">
        <f t="shared" si="61"/>
        <v>20.737057766902382</v>
      </c>
      <c r="M147" s="26">
        <f t="shared" si="61"/>
        <v>18.504987731393964</v>
      </c>
      <c r="N147" s="26">
        <f t="shared" ref="N147:AY147" si="65">IF(N27=0,0,((N9*0.5)+M27-N45)*N82*N114*N$2)</f>
        <v>19.631890843424891</v>
      </c>
      <c r="O147" s="26">
        <f t="shared" si="65"/>
        <v>20.964143540760009</v>
      </c>
      <c r="P147" s="26">
        <f t="shared" si="65"/>
        <v>16.625383916471169</v>
      </c>
      <c r="Q147" s="26">
        <f t="shared" si="65"/>
        <v>1.084059440410154</v>
      </c>
      <c r="R147" s="26">
        <f t="shared" si="65"/>
        <v>1.087354205620886</v>
      </c>
      <c r="S147" s="26">
        <f t="shared" si="65"/>
        <v>1.3239419885242192</v>
      </c>
      <c r="T147" s="26">
        <f t="shared" si="65"/>
        <v>1.7881149232279305</v>
      </c>
      <c r="U147" s="26">
        <f t="shared" si="65"/>
        <v>2.1630814121499684</v>
      </c>
      <c r="V147" s="26">
        <f t="shared" si="65"/>
        <v>1.7482441604601628</v>
      </c>
      <c r="W147" s="26">
        <f t="shared" si="65"/>
        <v>2.1414550107828809</v>
      </c>
      <c r="X147" s="26">
        <f t="shared" si="65"/>
        <v>1.5726541097311797</v>
      </c>
      <c r="Y147" s="26">
        <f t="shared" si="65"/>
        <v>1.3818337692943636</v>
      </c>
      <c r="Z147" s="26">
        <f t="shared" si="65"/>
        <v>1.4921673800022794</v>
      </c>
      <c r="AA147" s="26">
        <f t="shared" si="65"/>
        <v>1.5853308549784897</v>
      </c>
      <c r="AB147" s="26">
        <f t="shared" si="65"/>
        <v>1.2406768250292728</v>
      </c>
      <c r="AC147" s="26">
        <f t="shared" si="65"/>
        <v>1.084059440410154</v>
      </c>
      <c r="AD147" s="26">
        <f t="shared" si="65"/>
        <v>1.087354205620886</v>
      </c>
      <c r="AE147" s="26">
        <f t="shared" si="65"/>
        <v>1.3239419885242192</v>
      </c>
      <c r="AF147" s="26">
        <f t="shared" si="65"/>
        <v>1.7881149232279305</v>
      </c>
      <c r="AG147" s="26">
        <f t="shared" si="65"/>
        <v>0</v>
      </c>
      <c r="AH147" s="26">
        <f t="shared" si="65"/>
        <v>0</v>
      </c>
      <c r="AI147" s="26">
        <f t="shared" si="65"/>
        <v>0</v>
      </c>
      <c r="AJ147" s="26">
        <f t="shared" si="65"/>
        <v>0</v>
      </c>
      <c r="AK147" s="26">
        <f t="shared" si="65"/>
        <v>0</v>
      </c>
      <c r="AL147" s="26">
        <f t="shared" si="65"/>
        <v>0</v>
      </c>
      <c r="AM147" s="26">
        <f t="shared" si="65"/>
        <v>0</v>
      </c>
      <c r="AN147" s="26">
        <f t="shared" si="65"/>
        <v>0</v>
      </c>
      <c r="AO147" s="26">
        <f t="shared" si="65"/>
        <v>0</v>
      </c>
      <c r="AP147" s="26">
        <f t="shared" si="65"/>
        <v>0</v>
      </c>
      <c r="AQ147" s="26">
        <f t="shared" si="65"/>
        <v>0</v>
      </c>
      <c r="AR147" s="26">
        <f t="shared" si="65"/>
        <v>0</v>
      </c>
      <c r="AS147" s="26">
        <f t="shared" si="65"/>
        <v>0</v>
      </c>
      <c r="AT147" s="26">
        <f t="shared" si="65"/>
        <v>0</v>
      </c>
      <c r="AU147" s="26">
        <f t="shared" si="65"/>
        <v>0</v>
      </c>
      <c r="AV147" s="26">
        <f t="shared" si="65"/>
        <v>0</v>
      </c>
      <c r="AW147" s="26">
        <f t="shared" si="65"/>
        <v>0</v>
      </c>
      <c r="AX147" s="26">
        <f t="shared" si="65"/>
        <v>0</v>
      </c>
      <c r="AY147" s="26">
        <f t="shared" si="65"/>
        <v>0</v>
      </c>
    </row>
    <row r="148" spans="1:51" x14ac:dyDescent="0.25">
      <c r="A148" s="584"/>
      <c r="B148" s="77" t="s">
        <v>9</v>
      </c>
      <c r="C148" s="26">
        <f t="shared" si="60"/>
        <v>0</v>
      </c>
      <c r="D148" s="26">
        <f t="shared" si="61"/>
        <v>0</v>
      </c>
      <c r="E148" s="26">
        <f t="shared" si="61"/>
        <v>0</v>
      </c>
      <c r="F148" s="26">
        <f t="shared" si="61"/>
        <v>0</v>
      </c>
      <c r="G148" s="26">
        <f t="shared" si="61"/>
        <v>0</v>
      </c>
      <c r="H148" s="26">
        <f t="shared" si="61"/>
        <v>0</v>
      </c>
      <c r="I148" s="26">
        <f t="shared" si="61"/>
        <v>0</v>
      </c>
      <c r="J148" s="26">
        <f t="shared" si="61"/>
        <v>0</v>
      </c>
      <c r="K148" s="26">
        <f t="shared" si="61"/>
        <v>0</v>
      </c>
      <c r="L148" s="26">
        <f t="shared" si="61"/>
        <v>0</v>
      </c>
      <c r="M148" s="26">
        <f t="shared" si="61"/>
        <v>0</v>
      </c>
      <c r="N148" s="26">
        <f t="shared" ref="N148:AY148" si="66">IF(N28=0,0,((N10*0.5)+M28-N46)*N83*N115*N$2)</f>
        <v>0</v>
      </c>
      <c r="O148" s="26">
        <f t="shared" si="66"/>
        <v>0</v>
      </c>
      <c r="P148" s="26">
        <f t="shared" si="66"/>
        <v>0</v>
      </c>
      <c r="Q148" s="26">
        <f t="shared" si="66"/>
        <v>0</v>
      </c>
      <c r="R148" s="26">
        <f t="shared" si="66"/>
        <v>0</v>
      </c>
      <c r="S148" s="26">
        <f t="shared" si="66"/>
        <v>0</v>
      </c>
      <c r="T148" s="26">
        <f t="shared" si="66"/>
        <v>0</v>
      </c>
      <c r="U148" s="26">
        <f t="shared" si="66"/>
        <v>0</v>
      </c>
      <c r="V148" s="26">
        <f t="shared" si="66"/>
        <v>0</v>
      </c>
      <c r="W148" s="26">
        <f t="shared" si="66"/>
        <v>0</v>
      </c>
      <c r="X148" s="26">
        <f t="shared" si="66"/>
        <v>0</v>
      </c>
      <c r="Y148" s="26">
        <f t="shared" si="66"/>
        <v>0</v>
      </c>
      <c r="Z148" s="26">
        <f t="shared" si="66"/>
        <v>0</v>
      </c>
      <c r="AA148" s="26">
        <f t="shared" si="66"/>
        <v>0</v>
      </c>
      <c r="AB148" s="26">
        <f t="shared" si="66"/>
        <v>0</v>
      </c>
      <c r="AC148" s="26">
        <f t="shared" si="66"/>
        <v>0</v>
      </c>
      <c r="AD148" s="26">
        <f t="shared" si="66"/>
        <v>0</v>
      </c>
      <c r="AE148" s="26">
        <f t="shared" si="66"/>
        <v>0</v>
      </c>
      <c r="AF148" s="26">
        <f t="shared" si="66"/>
        <v>0</v>
      </c>
      <c r="AG148" s="26">
        <f t="shared" si="66"/>
        <v>0</v>
      </c>
      <c r="AH148" s="26">
        <f t="shared" si="66"/>
        <v>0</v>
      </c>
      <c r="AI148" s="26">
        <f t="shared" si="66"/>
        <v>0</v>
      </c>
      <c r="AJ148" s="26">
        <f t="shared" si="66"/>
        <v>0</v>
      </c>
      <c r="AK148" s="26">
        <f t="shared" si="66"/>
        <v>0</v>
      </c>
      <c r="AL148" s="26">
        <f t="shared" si="66"/>
        <v>0</v>
      </c>
      <c r="AM148" s="26">
        <f t="shared" si="66"/>
        <v>0</v>
      </c>
      <c r="AN148" s="26">
        <f t="shared" si="66"/>
        <v>0</v>
      </c>
      <c r="AO148" s="26">
        <f t="shared" si="66"/>
        <v>0</v>
      </c>
      <c r="AP148" s="26">
        <f t="shared" si="66"/>
        <v>0</v>
      </c>
      <c r="AQ148" s="26">
        <f t="shared" si="66"/>
        <v>0</v>
      </c>
      <c r="AR148" s="26">
        <f t="shared" si="66"/>
        <v>0</v>
      </c>
      <c r="AS148" s="26">
        <f t="shared" si="66"/>
        <v>0</v>
      </c>
      <c r="AT148" s="26">
        <f t="shared" si="66"/>
        <v>0</v>
      </c>
      <c r="AU148" s="26">
        <f t="shared" si="66"/>
        <v>0</v>
      </c>
      <c r="AV148" s="26">
        <f t="shared" si="66"/>
        <v>0</v>
      </c>
      <c r="AW148" s="26">
        <f t="shared" si="66"/>
        <v>0</v>
      </c>
      <c r="AX148" s="26">
        <f t="shared" si="66"/>
        <v>0</v>
      </c>
      <c r="AY148" s="26">
        <f t="shared" si="66"/>
        <v>0</v>
      </c>
    </row>
    <row r="149" spans="1:51" x14ac:dyDescent="0.25">
      <c r="A149" s="584"/>
      <c r="B149" s="77" t="s">
        <v>3</v>
      </c>
      <c r="C149" s="26">
        <f t="shared" si="60"/>
        <v>0</v>
      </c>
      <c r="D149" s="26">
        <f t="shared" si="61"/>
        <v>54.024019086833611</v>
      </c>
      <c r="E149" s="26">
        <f t="shared" si="61"/>
        <v>3204.1790919453683</v>
      </c>
      <c r="F149" s="26">
        <f t="shared" si="61"/>
        <v>3466.5279052662277</v>
      </c>
      <c r="G149" s="26">
        <f t="shared" si="61"/>
        <v>4980.8262753457757</v>
      </c>
      <c r="H149" s="26">
        <f t="shared" si="61"/>
        <v>26854.800262365774</v>
      </c>
      <c r="I149" s="26">
        <f t="shared" si="61"/>
        <v>61652.307884315444</v>
      </c>
      <c r="J149" s="26">
        <f t="shared" si="61"/>
        <v>86243.594553744464</v>
      </c>
      <c r="K149" s="26">
        <f t="shared" si="61"/>
        <v>41994.801572519063</v>
      </c>
      <c r="L149" s="26">
        <f t="shared" si="61"/>
        <v>14909.97036826301</v>
      </c>
      <c r="M149" s="26">
        <f t="shared" si="61"/>
        <v>32501.450674267788</v>
      </c>
      <c r="N149" s="26">
        <f t="shared" ref="N149:AY149" si="67">IF(N29=0,0,((N11*0.5)+M29-N47)*N84*N116*N$2)</f>
        <v>82733.942363441209</v>
      </c>
      <c r="O149" s="26">
        <f t="shared" si="67"/>
        <v>109378.89990394065</v>
      </c>
      <c r="P149" s="26">
        <f t="shared" si="67"/>
        <v>95993.901368797015</v>
      </c>
      <c r="Q149" s="26">
        <f t="shared" si="67"/>
        <v>87530.474932493918</v>
      </c>
      <c r="R149" s="26">
        <f t="shared" si="67"/>
        <v>52719.289117755776</v>
      </c>
      <c r="S149" s="26">
        <f t="shared" si="67"/>
        <v>60027.798026635268</v>
      </c>
      <c r="T149" s="26">
        <f t="shared" si="67"/>
        <v>272122.94052217092</v>
      </c>
      <c r="U149" s="26">
        <f t="shared" si="67"/>
        <v>342263.68343969522</v>
      </c>
      <c r="V149" s="26">
        <f t="shared" si="67"/>
        <v>330837.86885299068</v>
      </c>
      <c r="W149" s="26">
        <f t="shared" si="67"/>
        <v>144832.55485442386</v>
      </c>
      <c r="X149" s="26">
        <f t="shared" si="67"/>
        <v>49218.214084553001</v>
      </c>
      <c r="Y149" s="26">
        <f t="shared" si="67"/>
        <v>80132.466858158441</v>
      </c>
      <c r="Z149" s="26">
        <f t="shared" si="67"/>
        <v>128567.19616020558</v>
      </c>
      <c r="AA149" s="26">
        <f t="shared" si="67"/>
        <v>128083.02483786525</v>
      </c>
      <c r="AB149" s="26">
        <f t="shared" si="67"/>
        <v>109961.27718331917</v>
      </c>
      <c r="AC149" s="26">
        <f t="shared" si="67"/>
        <v>87530.474932493918</v>
      </c>
      <c r="AD149" s="26">
        <f t="shared" si="67"/>
        <v>52719.289117755776</v>
      </c>
      <c r="AE149" s="26">
        <f t="shared" si="67"/>
        <v>60027.798026635268</v>
      </c>
      <c r="AF149" s="26">
        <f t="shared" si="67"/>
        <v>272122.94052217092</v>
      </c>
      <c r="AG149" s="26">
        <f t="shared" si="67"/>
        <v>0</v>
      </c>
      <c r="AH149" s="26">
        <f t="shared" si="67"/>
        <v>0</v>
      </c>
      <c r="AI149" s="26">
        <f t="shared" si="67"/>
        <v>0</v>
      </c>
      <c r="AJ149" s="26">
        <f t="shared" si="67"/>
        <v>0</v>
      </c>
      <c r="AK149" s="26">
        <f t="shared" si="67"/>
        <v>0</v>
      </c>
      <c r="AL149" s="26">
        <f t="shared" si="67"/>
        <v>0</v>
      </c>
      <c r="AM149" s="26">
        <f t="shared" si="67"/>
        <v>0</v>
      </c>
      <c r="AN149" s="26">
        <f t="shared" si="67"/>
        <v>0</v>
      </c>
      <c r="AO149" s="26">
        <f t="shared" si="67"/>
        <v>0</v>
      </c>
      <c r="AP149" s="26">
        <f t="shared" si="67"/>
        <v>0</v>
      </c>
      <c r="AQ149" s="26">
        <f t="shared" si="67"/>
        <v>0</v>
      </c>
      <c r="AR149" s="26">
        <f t="shared" si="67"/>
        <v>0</v>
      </c>
      <c r="AS149" s="26">
        <f t="shared" si="67"/>
        <v>0</v>
      </c>
      <c r="AT149" s="26">
        <f t="shared" si="67"/>
        <v>0</v>
      </c>
      <c r="AU149" s="26">
        <f t="shared" si="67"/>
        <v>0</v>
      </c>
      <c r="AV149" s="26">
        <f t="shared" si="67"/>
        <v>0</v>
      </c>
      <c r="AW149" s="26">
        <f t="shared" si="67"/>
        <v>0</v>
      </c>
      <c r="AX149" s="26">
        <f t="shared" si="67"/>
        <v>0</v>
      </c>
      <c r="AY149" s="26">
        <f t="shared" si="67"/>
        <v>0</v>
      </c>
    </row>
    <row r="150" spans="1:51" ht="15.75" customHeight="1" x14ac:dyDescent="0.25">
      <c r="A150" s="584"/>
      <c r="B150" s="77" t="s">
        <v>4</v>
      </c>
      <c r="C150" s="26">
        <f t="shared" si="60"/>
        <v>0</v>
      </c>
      <c r="D150" s="26">
        <f t="shared" si="61"/>
        <v>2042.7221095576631</v>
      </c>
      <c r="E150" s="26">
        <f t="shared" si="61"/>
        <v>6972.4146327454</v>
      </c>
      <c r="F150" s="26">
        <f t="shared" si="61"/>
        <v>11795.714400213565</v>
      </c>
      <c r="G150" s="26">
        <f t="shared" si="61"/>
        <v>21334.495653040867</v>
      </c>
      <c r="H150" s="26">
        <f t="shared" si="61"/>
        <v>41263.994884854867</v>
      </c>
      <c r="I150" s="26">
        <f t="shared" si="61"/>
        <v>68085.50788373097</v>
      </c>
      <c r="J150" s="26">
        <f t="shared" si="61"/>
        <v>69708.397792271469</v>
      </c>
      <c r="K150" s="26">
        <f t="shared" si="61"/>
        <v>85701.105446358808</v>
      </c>
      <c r="L150" s="26">
        <f t="shared" si="61"/>
        <v>65534.037734916521</v>
      </c>
      <c r="M150" s="103">
        <f t="shared" si="61"/>
        <v>66700.2509134047</v>
      </c>
      <c r="N150" s="26">
        <f t="shared" ref="N150:AY150" si="68">IF(N30=0,0,((N12*0.5)+M30-N48)*N85*N117*N$2)</f>
        <v>106076.33006881527</v>
      </c>
      <c r="O150" s="26">
        <f t="shared" si="68"/>
        <v>147620.23712518698</v>
      </c>
      <c r="P150" s="26">
        <f t="shared" si="68"/>
        <v>115414.60780773938</v>
      </c>
      <c r="Q150" s="26">
        <f t="shared" si="68"/>
        <v>132657.78161435341</v>
      </c>
      <c r="R150" s="26">
        <f t="shared" si="68"/>
        <v>136547.3514071519</v>
      </c>
      <c r="S150" s="26">
        <f t="shared" si="68"/>
        <v>175204.58466164934</v>
      </c>
      <c r="T150" s="26">
        <f t="shared" si="68"/>
        <v>248330.0821271181</v>
      </c>
      <c r="U150" s="26">
        <f t="shared" si="68"/>
        <v>300069.83296586113</v>
      </c>
      <c r="V150" s="26">
        <f t="shared" si="68"/>
        <v>245449.41211163072</v>
      </c>
      <c r="W150" s="26">
        <f t="shared" si="68"/>
        <v>252064.45993869539</v>
      </c>
      <c r="X150" s="26">
        <f t="shared" si="68"/>
        <v>165675.11506374122</v>
      </c>
      <c r="Y150" s="26">
        <f t="shared" si="68"/>
        <v>135944.05962051239</v>
      </c>
      <c r="Z150" s="26">
        <f t="shared" si="68"/>
        <v>144075.36127280773</v>
      </c>
      <c r="AA150" s="26">
        <f t="shared" si="68"/>
        <v>154492.17503570404</v>
      </c>
      <c r="AB150" s="26">
        <f t="shared" si="68"/>
        <v>120262.43557091465</v>
      </c>
      <c r="AC150" s="26">
        <f t="shared" si="68"/>
        <v>132657.78161435341</v>
      </c>
      <c r="AD150" s="26">
        <f t="shared" si="68"/>
        <v>136547.3514071519</v>
      </c>
      <c r="AE150" s="26">
        <f t="shared" si="68"/>
        <v>175204.58466164934</v>
      </c>
      <c r="AF150" s="26">
        <f t="shared" si="68"/>
        <v>248330.0821271181</v>
      </c>
      <c r="AG150" s="26">
        <f t="shared" si="68"/>
        <v>0</v>
      </c>
      <c r="AH150" s="26">
        <f t="shared" si="68"/>
        <v>0</v>
      </c>
      <c r="AI150" s="26">
        <f t="shared" si="68"/>
        <v>0</v>
      </c>
      <c r="AJ150" s="26">
        <f t="shared" si="68"/>
        <v>0</v>
      </c>
      <c r="AK150" s="26">
        <f t="shared" si="68"/>
        <v>0</v>
      </c>
      <c r="AL150" s="26">
        <f t="shared" si="68"/>
        <v>0</v>
      </c>
      <c r="AM150" s="26">
        <f t="shared" si="68"/>
        <v>0</v>
      </c>
      <c r="AN150" s="26">
        <f t="shared" si="68"/>
        <v>0</v>
      </c>
      <c r="AO150" s="26">
        <f t="shared" si="68"/>
        <v>0</v>
      </c>
      <c r="AP150" s="26">
        <f t="shared" si="68"/>
        <v>0</v>
      </c>
      <c r="AQ150" s="26">
        <f t="shared" si="68"/>
        <v>0</v>
      </c>
      <c r="AR150" s="26">
        <f t="shared" si="68"/>
        <v>0</v>
      </c>
      <c r="AS150" s="26">
        <f t="shared" si="68"/>
        <v>0</v>
      </c>
      <c r="AT150" s="26">
        <f t="shared" si="68"/>
        <v>0</v>
      </c>
      <c r="AU150" s="26">
        <f t="shared" si="68"/>
        <v>0</v>
      </c>
      <c r="AV150" s="26">
        <f t="shared" si="68"/>
        <v>0</v>
      </c>
      <c r="AW150" s="26">
        <f t="shared" si="68"/>
        <v>0</v>
      </c>
      <c r="AX150" s="26">
        <f t="shared" si="68"/>
        <v>0</v>
      </c>
      <c r="AY150" s="26">
        <f t="shared" si="68"/>
        <v>0</v>
      </c>
    </row>
    <row r="151" spans="1:51" x14ac:dyDescent="0.25">
      <c r="A151" s="584"/>
      <c r="B151" s="77" t="s">
        <v>5</v>
      </c>
      <c r="C151" s="26">
        <f t="shared" si="60"/>
        <v>0</v>
      </c>
      <c r="D151" s="26">
        <f t="shared" si="61"/>
        <v>0</v>
      </c>
      <c r="E151" s="26">
        <f t="shared" si="61"/>
        <v>0</v>
      </c>
      <c r="F151" s="26">
        <f t="shared" si="61"/>
        <v>0</v>
      </c>
      <c r="G151" s="26">
        <f t="shared" si="61"/>
        <v>0</v>
      </c>
      <c r="H151" s="26">
        <f t="shared" si="61"/>
        <v>4.3810106568265432</v>
      </c>
      <c r="I151" s="26">
        <f t="shared" si="61"/>
        <v>74.347612653214583</v>
      </c>
      <c r="J151" s="26">
        <f t="shared" si="61"/>
        <v>157.58919687913789</v>
      </c>
      <c r="K151" s="26">
        <f t="shared" si="61"/>
        <v>164.50617316598198</v>
      </c>
      <c r="L151" s="26">
        <f t="shared" si="61"/>
        <v>94.653472374542673</v>
      </c>
      <c r="M151" s="26">
        <f t="shared" si="61"/>
        <v>212.675916028752</v>
      </c>
      <c r="N151" s="26">
        <f t="shared" ref="N151:AY151" si="69">IF(N31=0,0,((N13*0.5)+M31-N49)*N86*N118*N$2)</f>
        <v>471.99035108666442</v>
      </c>
      <c r="O151" s="26">
        <f t="shared" si="69"/>
        <v>605.13656198349747</v>
      </c>
      <c r="P151" s="26">
        <f t="shared" si="69"/>
        <v>564.25118149308446</v>
      </c>
      <c r="Q151" s="26">
        <f t="shared" si="69"/>
        <v>731.86319495355747</v>
      </c>
      <c r="R151" s="26">
        <f t="shared" si="69"/>
        <v>711.10466449301919</v>
      </c>
      <c r="S151" s="26">
        <f t="shared" si="69"/>
        <v>790.72732685638687</v>
      </c>
      <c r="T151" s="26">
        <f t="shared" si="69"/>
        <v>1339.875862165936</v>
      </c>
      <c r="U151" s="26">
        <f t="shared" si="69"/>
        <v>1303.4136575846928</v>
      </c>
      <c r="V151" s="26">
        <f t="shared" si="69"/>
        <v>1331.5821372353178</v>
      </c>
      <c r="W151" s="26">
        <f t="shared" si="69"/>
        <v>1297.3513720126962</v>
      </c>
      <c r="X151" s="26">
        <f t="shared" si="69"/>
        <v>751.07373010329491</v>
      </c>
      <c r="Y151" s="26">
        <f t="shared" si="69"/>
        <v>733.33421160555611</v>
      </c>
      <c r="Z151" s="26">
        <f t="shared" si="69"/>
        <v>735.48175696399255</v>
      </c>
      <c r="AA151" s="26">
        <f t="shared" si="69"/>
        <v>705.27409843432633</v>
      </c>
      <c r="AB151" s="26">
        <f t="shared" si="69"/>
        <v>651.05659923244991</v>
      </c>
      <c r="AC151" s="26">
        <f t="shared" si="69"/>
        <v>731.86319495355747</v>
      </c>
      <c r="AD151" s="26">
        <f t="shared" si="69"/>
        <v>711.10466449301919</v>
      </c>
      <c r="AE151" s="26">
        <f t="shared" si="69"/>
        <v>790.72732685638687</v>
      </c>
      <c r="AF151" s="26">
        <f t="shared" si="69"/>
        <v>1339.875862165936</v>
      </c>
      <c r="AG151" s="26">
        <f t="shared" si="69"/>
        <v>0</v>
      </c>
      <c r="AH151" s="26">
        <f t="shared" si="69"/>
        <v>0</v>
      </c>
      <c r="AI151" s="26">
        <f t="shared" si="69"/>
        <v>0</v>
      </c>
      <c r="AJ151" s="26">
        <f t="shared" si="69"/>
        <v>0</v>
      </c>
      <c r="AK151" s="26">
        <f t="shared" si="69"/>
        <v>0</v>
      </c>
      <c r="AL151" s="26">
        <f t="shared" si="69"/>
        <v>0</v>
      </c>
      <c r="AM151" s="26">
        <f t="shared" si="69"/>
        <v>0</v>
      </c>
      <c r="AN151" s="26">
        <f t="shared" si="69"/>
        <v>0</v>
      </c>
      <c r="AO151" s="26">
        <f t="shared" si="69"/>
        <v>0</v>
      </c>
      <c r="AP151" s="26">
        <f t="shared" si="69"/>
        <v>0</v>
      </c>
      <c r="AQ151" s="26">
        <f t="shared" si="69"/>
        <v>0</v>
      </c>
      <c r="AR151" s="26">
        <f t="shared" si="69"/>
        <v>0</v>
      </c>
      <c r="AS151" s="26">
        <f t="shared" si="69"/>
        <v>0</v>
      </c>
      <c r="AT151" s="26">
        <f t="shared" si="69"/>
        <v>0</v>
      </c>
      <c r="AU151" s="26">
        <f t="shared" si="69"/>
        <v>0</v>
      </c>
      <c r="AV151" s="26">
        <f t="shared" si="69"/>
        <v>0</v>
      </c>
      <c r="AW151" s="26">
        <f t="shared" si="69"/>
        <v>0</v>
      </c>
      <c r="AX151" s="26">
        <f t="shared" si="69"/>
        <v>0</v>
      </c>
      <c r="AY151" s="26">
        <f t="shared" si="69"/>
        <v>0</v>
      </c>
    </row>
    <row r="152" spans="1:51" x14ac:dyDescent="0.25">
      <c r="A152" s="584"/>
      <c r="B152" s="77" t="s">
        <v>23</v>
      </c>
      <c r="C152" s="26">
        <f t="shared" si="60"/>
        <v>0</v>
      </c>
      <c r="D152" s="26">
        <f t="shared" si="61"/>
        <v>0</v>
      </c>
      <c r="E152" s="26">
        <f t="shared" si="61"/>
        <v>0</v>
      </c>
      <c r="F152" s="26">
        <f t="shared" si="61"/>
        <v>59.666794923359681</v>
      </c>
      <c r="G152" s="26">
        <f t="shared" si="61"/>
        <v>135.76136394441599</v>
      </c>
      <c r="H152" s="26">
        <f t="shared" si="61"/>
        <v>232.67993185824213</v>
      </c>
      <c r="I152" s="26">
        <f t="shared" si="61"/>
        <v>362.826809521982</v>
      </c>
      <c r="J152" s="26">
        <f t="shared" si="61"/>
        <v>506.42352217006953</v>
      </c>
      <c r="K152" s="26">
        <f t="shared" si="61"/>
        <v>485.68735670337514</v>
      </c>
      <c r="L152" s="26">
        <f t="shared" si="61"/>
        <v>279.45452693743687</v>
      </c>
      <c r="M152" s="26">
        <f t="shared" si="61"/>
        <v>274.4435345365963</v>
      </c>
      <c r="N152" s="26">
        <f t="shared" ref="N152:AY152" si="70">IF(N32=0,0,((N14*0.5)+M32-N50)*N87*N119*N$2)</f>
        <v>267.67132489494497</v>
      </c>
      <c r="O152" s="26">
        <f t="shared" si="70"/>
        <v>261.34401131693647</v>
      </c>
      <c r="P152" s="26">
        <f t="shared" si="70"/>
        <v>243.68659311936406</v>
      </c>
      <c r="Q152" s="26">
        <f t="shared" si="70"/>
        <v>163.61215903209714</v>
      </c>
      <c r="R152" s="26">
        <f t="shared" si="70"/>
        <v>158.97147206983263</v>
      </c>
      <c r="S152" s="26">
        <f t="shared" si="70"/>
        <v>176.77156884609008</v>
      </c>
      <c r="T152" s="26">
        <f t="shared" si="70"/>
        <v>299.53683168597189</v>
      </c>
      <c r="U152" s="26">
        <f t="shared" si="70"/>
        <v>291.38549950293213</v>
      </c>
      <c r="V152" s="26">
        <f t="shared" si="70"/>
        <v>297.68272254143034</v>
      </c>
      <c r="W152" s="26">
        <f t="shared" si="70"/>
        <v>290.03024125529413</v>
      </c>
      <c r="X152" s="26">
        <f t="shared" si="70"/>
        <v>167.90678288213238</v>
      </c>
      <c r="Y152" s="26">
        <f t="shared" si="70"/>
        <v>163.94101312950934</v>
      </c>
      <c r="Z152" s="26">
        <f t="shared" si="70"/>
        <v>164.42110904789396</v>
      </c>
      <c r="AA152" s="26">
        <f t="shared" si="70"/>
        <v>157.66801603075342</v>
      </c>
      <c r="AB152" s="26">
        <f t="shared" si="70"/>
        <v>145.54738725353653</v>
      </c>
      <c r="AC152" s="26">
        <f t="shared" si="70"/>
        <v>163.61215903209714</v>
      </c>
      <c r="AD152" s="26">
        <f t="shared" si="70"/>
        <v>158.97147206983263</v>
      </c>
      <c r="AE152" s="26">
        <f t="shared" si="70"/>
        <v>176.77156884609008</v>
      </c>
      <c r="AF152" s="26">
        <f t="shared" si="70"/>
        <v>299.53683168597189</v>
      </c>
      <c r="AG152" s="26">
        <f t="shared" si="70"/>
        <v>0</v>
      </c>
      <c r="AH152" s="26">
        <f t="shared" si="70"/>
        <v>0</v>
      </c>
      <c r="AI152" s="26">
        <f t="shared" si="70"/>
        <v>0</v>
      </c>
      <c r="AJ152" s="26">
        <f t="shared" si="70"/>
        <v>0</v>
      </c>
      <c r="AK152" s="26">
        <f t="shared" si="70"/>
        <v>0</v>
      </c>
      <c r="AL152" s="26">
        <f t="shared" si="70"/>
        <v>0</v>
      </c>
      <c r="AM152" s="26">
        <f t="shared" si="70"/>
        <v>0</v>
      </c>
      <c r="AN152" s="26">
        <f t="shared" si="70"/>
        <v>0</v>
      </c>
      <c r="AO152" s="26">
        <f t="shared" si="70"/>
        <v>0</v>
      </c>
      <c r="AP152" s="26">
        <f t="shared" si="70"/>
        <v>0</v>
      </c>
      <c r="AQ152" s="26">
        <f t="shared" si="70"/>
        <v>0</v>
      </c>
      <c r="AR152" s="26">
        <f t="shared" si="70"/>
        <v>0</v>
      </c>
      <c r="AS152" s="26">
        <f t="shared" si="70"/>
        <v>0</v>
      </c>
      <c r="AT152" s="26">
        <f t="shared" si="70"/>
        <v>0</v>
      </c>
      <c r="AU152" s="26">
        <f t="shared" si="70"/>
        <v>0</v>
      </c>
      <c r="AV152" s="26">
        <f t="shared" si="70"/>
        <v>0</v>
      </c>
      <c r="AW152" s="26">
        <f t="shared" si="70"/>
        <v>0</v>
      </c>
      <c r="AX152" s="26">
        <f t="shared" si="70"/>
        <v>0</v>
      </c>
      <c r="AY152" s="26">
        <f t="shared" si="70"/>
        <v>0</v>
      </c>
    </row>
    <row r="153" spans="1:51" x14ac:dyDescent="0.25">
      <c r="A153" s="584"/>
      <c r="B153" s="77" t="s">
        <v>24</v>
      </c>
      <c r="C153" s="26">
        <f t="shared" si="60"/>
        <v>0</v>
      </c>
      <c r="D153" s="26">
        <f t="shared" si="61"/>
        <v>0</v>
      </c>
      <c r="E153" s="26">
        <f t="shared" si="61"/>
        <v>0</v>
      </c>
      <c r="F153" s="26">
        <f t="shared" si="61"/>
        <v>0</v>
      </c>
      <c r="G153" s="26">
        <f t="shared" si="61"/>
        <v>0</v>
      </c>
      <c r="H153" s="26">
        <f t="shared" si="61"/>
        <v>0</v>
      </c>
      <c r="I153" s="26">
        <f t="shared" si="61"/>
        <v>0</v>
      </c>
      <c r="J153" s="26">
        <f t="shared" si="61"/>
        <v>0</v>
      </c>
      <c r="K153" s="26">
        <f t="shared" si="61"/>
        <v>0</v>
      </c>
      <c r="L153" s="26">
        <f t="shared" si="61"/>
        <v>0</v>
      </c>
      <c r="M153" s="26">
        <f t="shared" si="61"/>
        <v>0</v>
      </c>
      <c r="N153" s="26">
        <f t="shared" ref="N153:AY153" si="71">IF(N33=0,0,((N15*0.5)+M33-N51)*N88*N120*N$2)</f>
        <v>0</v>
      </c>
      <c r="O153" s="26">
        <f t="shared" si="71"/>
        <v>0</v>
      </c>
      <c r="P153" s="26">
        <f t="shared" si="71"/>
        <v>0</v>
      </c>
      <c r="Q153" s="26">
        <f t="shared" si="71"/>
        <v>0</v>
      </c>
      <c r="R153" s="26">
        <f t="shared" si="71"/>
        <v>0</v>
      </c>
      <c r="S153" s="26">
        <f t="shared" si="71"/>
        <v>0</v>
      </c>
      <c r="T153" s="26">
        <f t="shared" si="71"/>
        <v>0</v>
      </c>
      <c r="U153" s="26">
        <f t="shared" si="71"/>
        <v>0</v>
      </c>
      <c r="V153" s="26">
        <f t="shared" si="71"/>
        <v>0</v>
      </c>
      <c r="W153" s="26">
        <f t="shared" si="71"/>
        <v>0</v>
      </c>
      <c r="X153" s="26">
        <f t="shared" si="71"/>
        <v>0</v>
      </c>
      <c r="Y153" s="26">
        <f t="shared" si="71"/>
        <v>0</v>
      </c>
      <c r="Z153" s="26">
        <f t="shared" si="71"/>
        <v>0</v>
      </c>
      <c r="AA153" s="26">
        <f t="shared" si="71"/>
        <v>0</v>
      </c>
      <c r="AB153" s="26">
        <f t="shared" si="71"/>
        <v>0</v>
      </c>
      <c r="AC153" s="26">
        <f t="shared" si="71"/>
        <v>0</v>
      </c>
      <c r="AD153" s="26">
        <f t="shared" si="71"/>
        <v>0</v>
      </c>
      <c r="AE153" s="26">
        <f t="shared" si="71"/>
        <v>0</v>
      </c>
      <c r="AF153" s="26">
        <f t="shared" si="71"/>
        <v>0</v>
      </c>
      <c r="AG153" s="26">
        <f t="shared" si="71"/>
        <v>0</v>
      </c>
      <c r="AH153" s="26">
        <f t="shared" si="71"/>
        <v>0</v>
      </c>
      <c r="AI153" s="26">
        <f t="shared" si="71"/>
        <v>0</v>
      </c>
      <c r="AJ153" s="26">
        <f t="shared" si="71"/>
        <v>0</v>
      </c>
      <c r="AK153" s="26">
        <f t="shared" si="71"/>
        <v>0</v>
      </c>
      <c r="AL153" s="26">
        <f t="shared" si="71"/>
        <v>0</v>
      </c>
      <c r="AM153" s="26">
        <f t="shared" si="71"/>
        <v>0</v>
      </c>
      <c r="AN153" s="26">
        <f t="shared" si="71"/>
        <v>0</v>
      </c>
      <c r="AO153" s="26">
        <f t="shared" si="71"/>
        <v>0</v>
      </c>
      <c r="AP153" s="26">
        <f t="shared" si="71"/>
        <v>0</v>
      </c>
      <c r="AQ153" s="26">
        <f t="shared" si="71"/>
        <v>0</v>
      </c>
      <c r="AR153" s="26">
        <f t="shared" si="71"/>
        <v>0</v>
      </c>
      <c r="AS153" s="26">
        <f t="shared" si="71"/>
        <v>0</v>
      </c>
      <c r="AT153" s="26">
        <f t="shared" si="71"/>
        <v>0</v>
      </c>
      <c r="AU153" s="26">
        <f t="shared" si="71"/>
        <v>0</v>
      </c>
      <c r="AV153" s="26">
        <f t="shared" si="71"/>
        <v>0</v>
      </c>
      <c r="AW153" s="26">
        <f t="shared" si="71"/>
        <v>0</v>
      </c>
      <c r="AX153" s="26">
        <f t="shared" si="71"/>
        <v>0</v>
      </c>
      <c r="AY153" s="26">
        <f t="shared" si="71"/>
        <v>0</v>
      </c>
    </row>
    <row r="154" spans="1:51" ht="15.75" customHeight="1" x14ac:dyDescent="0.25">
      <c r="A154" s="584"/>
      <c r="B154" s="77" t="s">
        <v>7</v>
      </c>
      <c r="C154" s="26">
        <f t="shared" si="60"/>
        <v>0</v>
      </c>
      <c r="D154" s="26">
        <f t="shared" si="61"/>
        <v>0</v>
      </c>
      <c r="E154" s="26">
        <f t="shared" si="61"/>
        <v>0</v>
      </c>
      <c r="F154" s="26">
        <f t="shared" si="61"/>
        <v>0</v>
      </c>
      <c r="G154" s="26">
        <f t="shared" si="61"/>
        <v>0</v>
      </c>
      <c r="H154" s="26">
        <f t="shared" si="61"/>
        <v>0.58899831861205521</v>
      </c>
      <c r="I154" s="26">
        <f t="shared" si="61"/>
        <v>124.08920872652912</v>
      </c>
      <c r="J154" s="26">
        <f t="shared" si="61"/>
        <v>253.00816652365947</v>
      </c>
      <c r="K154" s="26">
        <f t="shared" si="61"/>
        <v>247.34734503238801</v>
      </c>
      <c r="L154" s="26">
        <f t="shared" si="61"/>
        <v>146.60876909952947</v>
      </c>
      <c r="M154" s="26">
        <f t="shared" si="61"/>
        <v>220.49161306926405</v>
      </c>
      <c r="N154" s="26">
        <f t="shared" ref="N154:AY154" si="72">IF(N34=0,0,((N16*0.5)+M34-N52)*N89*N121*N$2)</f>
        <v>334.91852731882892</v>
      </c>
      <c r="O154" s="26">
        <f t="shared" si="72"/>
        <v>373.18100143224467</v>
      </c>
      <c r="P154" s="26">
        <f t="shared" si="72"/>
        <v>346.79260521544694</v>
      </c>
      <c r="Q154" s="26">
        <f t="shared" si="72"/>
        <v>444.83676056052695</v>
      </c>
      <c r="R154" s="26">
        <f t="shared" si="72"/>
        <v>453.25503606226818</v>
      </c>
      <c r="S154" s="26">
        <f t="shared" si="72"/>
        <v>494.27640806572111</v>
      </c>
      <c r="T154" s="26">
        <f t="shared" si="72"/>
        <v>859.76563862942612</v>
      </c>
      <c r="U154" s="26">
        <f t="shared" si="72"/>
        <v>844.03537766812565</v>
      </c>
      <c r="V154" s="26">
        <f t="shared" si="72"/>
        <v>859.94815688300264</v>
      </c>
      <c r="W154" s="26">
        <f t="shared" si="72"/>
        <v>817.25112115999582</v>
      </c>
      <c r="X154" s="26">
        <f t="shared" si="72"/>
        <v>467.74230128822757</v>
      </c>
      <c r="Y154" s="26">
        <f t="shared" si="72"/>
        <v>452.42586556597502</v>
      </c>
      <c r="Z154" s="26">
        <f t="shared" si="72"/>
        <v>450.49150922514855</v>
      </c>
      <c r="AA154" s="26">
        <f t="shared" si="72"/>
        <v>434.80071463352573</v>
      </c>
      <c r="AB154" s="26">
        <f t="shared" si="72"/>
        <v>400.81231217432872</v>
      </c>
      <c r="AC154" s="26">
        <f t="shared" si="72"/>
        <v>444.83676056052695</v>
      </c>
      <c r="AD154" s="26">
        <f t="shared" si="72"/>
        <v>453.25503606226818</v>
      </c>
      <c r="AE154" s="26">
        <f t="shared" si="72"/>
        <v>494.27640806572111</v>
      </c>
      <c r="AF154" s="26">
        <f t="shared" si="72"/>
        <v>859.76563862942612</v>
      </c>
      <c r="AG154" s="26">
        <f t="shared" si="72"/>
        <v>0</v>
      </c>
      <c r="AH154" s="26">
        <f t="shared" si="72"/>
        <v>0</v>
      </c>
      <c r="AI154" s="26">
        <f t="shared" si="72"/>
        <v>0</v>
      </c>
      <c r="AJ154" s="26">
        <f t="shared" si="72"/>
        <v>0</v>
      </c>
      <c r="AK154" s="26">
        <f t="shared" si="72"/>
        <v>0</v>
      </c>
      <c r="AL154" s="26">
        <f t="shared" si="72"/>
        <v>0</v>
      </c>
      <c r="AM154" s="26">
        <f t="shared" si="72"/>
        <v>0</v>
      </c>
      <c r="AN154" s="26">
        <f t="shared" si="72"/>
        <v>0</v>
      </c>
      <c r="AO154" s="26">
        <f t="shared" si="72"/>
        <v>0</v>
      </c>
      <c r="AP154" s="26">
        <f t="shared" si="72"/>
        <v>0</v>
      </c>
      <c r="AQ154" s="26">
        <f t="shared" si="72"/>
        <v>0</v>
      </c>
      <c r="AR154" s="26">
        <f t="shared" si="72"/>
        <v>0</v>
      </c>
      <c r="AS154" s="26">
        <f t="shared" si="72"/>
        <v>0</v>
      </c>
      <c r="AT154" s="26">
        <f t="shared" si="72"/>
        <v>0</v>
      </c>
      <c r="AU154" s="26">
        <f t="shared" si="72"/>
        <v>0</v>
      </c>
      <c r="AV154" s="26">
        <f t="shared" si="72"/>
        <v>0</v>
      </c>
      <c r="AW154" s="26">
        <f t="shared" si="72"/>
        <v>0</v>
      </c>
      <c r="AX154" s="26">
        <f t="shared" si="72"/>
        <v>0</v>
      </c>
      <c r="AY154" s="26">
        <f t="shared" si="72"/>
        <v>0</v>
      </c>
    </row>
    <row r="155" spans="1:51" ht="15.75" customHeight="1" x14ac:dyDescent="0.25">
      <c r="A155" s="584"/>
      <c r="B155" s="77" t="s">
        <v>8</v>
      </c>
      <c r="C155" s="26">
        <f t="shared" si="60"/>
        <v>0</v>
      </c>
      <c r="D155" s="26">
        <f t="shared" si="61"/>
        <v>0</v>
      </c>
      <c r="E155" s="26">
        <f t="shared" si="61"/>
        <v>0</v>
      </c>
      <c r="F155" s="26">
        <f t="shared" si="61"/>
        <v>0</v>
      </c>
      <c r="G155" s="26">
        <f t="shared" si="61"/>
        <v>0</v>
      </c>
      <c r="H155" s="26">
        <f t="shared" si="61"/>
        <v>0</v>
      </c>
      <c r="I155" s="26">
        <f t="shared" si="61"/>
        <v>0</v>
      </c>
      <c r="J155" s="26">
        <f t="shared" si="61"/>
        <v>0</v>
      </c>
      <c r="K155" s="26">
        <f t="shared" si="61"/>
        <v>0</v>
      </c>
      <c r="L155" s="26">
        <f t="shared" si="61"/>
        <v>0</v>
      </c>
      <c r="M155" s="26">
        <f t="shared" si="61"/>
        <v>0</v>
      </c>
      <c r="N155" s="26">
        <f t="shared" ref="N155:AY155" si="73">IF(N35=0,0,((N17*0.5)+M35-N53)*N90*N122*N$2)</f>
        <v>0</v>
      </c>
      <c r="O155" s="26">
        <f t="shared" si="73"/>
        <v>0</v>
      </c>
      <c r="P155" s="26">
        <f t="shared" si="73"/>
        <v>0</v>
      </c>
      <c r="Q155" s="26">
        <f t="shared" si="73"/>
        <v>0</v>
      </c>
      <c r="R155" s="26">
        <f t="shared" si="73"/>
        <v>0</v>
      </c>
      <c r="S155" s="26">
        <f t="shared" si="73"/>
        <v>0</v>
      </c>
      <c r="T155" s="26">
        <f t="shared" si="73"/>
        <v>0</v>
      </c>
      <c r="U155" s="26">
        <f t="shared" si="73"/>
        <v>0</v>
      </c>
      <c r="V155" s="26">
        <f t="shared" si="73"/>
        <v>0</v>
      </c>
      <c r="W155" s="26">
        <f t="shared" si="73"/>
        <v>0</v>
      </c>
      <c r="X155" s="26">
        <f t="shared" si="73"/>
        <v>0</v>
      </c>
      <c r="Y155" s="26">
        <f t="shared" si="73"/>
        <v>0</v>
      </c>
      <c r="Z155" s="26">
        <f t="shared" si="73"/>
        <v>0</v>
      </c>
      <c r="AA155" s="26">
        <f t="shared" si="73"/>
        <v>0</v>
      </c>
      <c r="AB155" s="26">
        <f t="shared" si="73"/>
        <v>0</v>
      </c>
      <c r="AC155" s="26">
        <f t="shared" si="73"/>
        <v>0</v>
      </c>
      <c r="AD155" s="26">
        <f t="shared" si="73"/>
        <v>0</v>
      </c>
      <c r="AE155" s="26">
        <f t="shared" si="73"/>
        <v>0</v>
      </c>
      <c r="AF155" s="26">
        <f t="shared" si="73"/>
        <v>0</v>
      </c>
      <c r="AG155" s="26">
        <f t="shared" si="73"/>
        <v>0</v>
      </c>
      <c r="AH155" s="26">
        <f t="shared" si="73"/>
        <v>0</v>
      </c>
      <c r="AI155" s="26">
        <f t="shared" si="73"/>
        <v>0</v>
      </c>
      <c r="AJ155" s="26">
        <f t="shared" si="73"/>
        <v>0</v>
      </c>
      <c r="AK155" s="26">
        <f t="shared" si="73"/>
        <v>0</v>
      </c>
      <c r="AL155" s="26">
        <f t="shared" si="73"/>
        <v>0</v>
      </c>
      <c r="AM155" s="26">
        <f t="shared" si="73"/>
        <v>0</v>
      </c>
      <c r="AN155" s="26">
        <f t="shared" si="73"/>
        <v>0</v>
      </c>
      <c r="AO155" s="26">
        <f t="shared" si="73"/>
        <v>0</v>
      </c>
      <c r="AP155" s="26">
        <f t="shared" si="73"/>
        <v>0</v>
      </c>
      <c r="AQ155" s="26">
        <f t="shared" si="73"/>
        <v>0</v>
      </c>
      <c r="AR155" s="26">
        <f t="shared" si="73"/>
        <v>0</v>
      </c>
      <c r="AS155" s="26">
        <f t="shared" si="73"/>
        <v>0</v>
      </c>
      <c r="AT155" s="26">
        <f t="shared" si="73"/>
        <v>0</v>
      </c>
      <c r="AU155" s="26">
        <f t="shared" si="73"/>
        <v>0</v>
      </c>
      <c r="AV155" s="26">
        <f t="shared" si="73"/>
        <v>0</v>
      </c>
      <c r="AW155" s="26">
        <f t="shared" si="73"/>
        <v>0</v>
      </c>
      <c r="AX155" s="26">
        <f t="shared" si="73"/>
        <v>0</v>
      </c>
      <c r="AY155" s="26">
        <f t="shared" si="73"/>
        <v>0</v>
      </c>
    </row>
    <row r="156" spans="1:51" ht="15.75" customHeight="1" x14ac:dyDescent="0.25">
      <c r="A156" s="584"/>
      <c r="B156" s="13"/>
      <c r="C156" s="3"/>
      <c r="D156" s="3">
        <f t="shared" ref="D156:M156" si="74">IF(D36=0,0,((D18*0.5)+C36-D54)*D91*D123*D$2)</f>
        <v>0</v>
      </c>
      <c r="E156" s="3">
        <f t="shared" si="74"/>
        <v>0</v>
      </c>
      <c r="F156" s="3">
        <f t="shared" si="74"/>
        <v>0</v>
      </c>
      <c r="G156" s="3">
        <f t="shared" si="74"/>
        <v>0</v>
      </c>
      <c r="H156" s="3">
        <f t="shared" si="74"/>
        <v>0</v>
      </c>
      <c r="I156" s="3">
        <f t="shared" si="74"/>
        <v>0</v>
      </c>
      <c r="J156" s="3">
        <f t="shared" si="74"/>
        <v>0</v>
      </c>
      <c r="K156" s="3">
        <f t="shared" si="74"/>
        <v>0</v>
      </c>
      <c r="L156" s="3">
        <f t="shared" si="74"/>
        <v>0</v>
      </c>
      <c r="M156" s="3">
        <f t="shared" si="74"/>
        <v>0</v>
      </c>
      <c r="N156" s="3">
        <f t="shared" ref="N156:AY156" si="75">IF(N36=0,0,((N18*0.5)+M36-N54)*N91*N123*N$2)</f>
        <v>0</v>
      </c>
      <c r="O156" s="3">
        <f t="shared" si="75"/>
        <v>0</v>
      </c>
      <c r="P156" s="3">
        <f t="shared" si="75"/>
        <v>0</v>
      </c>
      <c r="Q156" s="3">
        <f t="shared" si="75"/>
        <v>0</v>
      </c>
      <c r="R156" s="3">
        <f t="shared" si="75"/>
        <v>0</v>
      </c>
      <c r="S156" s="3">
        <f t="shared" si="75"/>
        <v>0</v>
      </c>
      <c r="T156" s="3">
        <f t="shared" si="75"/>
        <v>0</v>
      </c>
      <c r="U156" s="3">
        <f t="shared" si="75"/>
        <v>0</v>
      </c>
      <c r="V156" s="3">
        <f t="shared" si="75"/>
        <v>0</v>
      </c>
      <c r="W156" s="3">
        <f t="shared" si="75"/>
        <v>0</v>
      </c>
      <c r="X156" s="3">
        <f t="shared" si="75"/>
        <v>0</v>
      </c>
      <c r="Y156" s="3">
        <f t="shared" si="75"/>
        <v>0</v>
      </c>
      <c r="Z156" s="3">
        <f t="shared" si="75"/>
        <v>0</v>
      </c>
      <c r="AA156" s="3">
        <f t="shared" si="75"/>
        <v>0</v>
      </c>
      <c r="AB156" s="3">
        <f t="shared" si="75"/>
        <v>0</v>
      </c>
      <c r="AC156" s="3">
        <f t="shared" si="75"/>
        <v>0</v>
      </c>
      <c r="AD156" s="3">
        <f t="shared" si="75"/>
        <v>0</v>
      </c>
      <c r="AE156" s="3">
        <f t="shared" si="75"/>
        <v>0</v>
      </c>
      <c r="AF156" s="3">
        <f t="shared" si="75"/>
        <v>0</v>
      </c>
      <c r="AG156" s="3">
        <f t="shared" si="75"/>
        <v>0</v>
      </c>
      <c r="AH156" s="3">
        <f t="shared" si="75"/>
        <v>0</v>
      </c>
      <c r="AI156" s="3">
        <f t="shared" si="75"/>
        <v>0</v>
      </c>
      <c r="AJ156" s="3">
        <f t="shared" si="75"/>
        <v>0</v>
      </c>
      <c r="AK156" s="3">
        <f t="shared" si="75"/>
        <v>0</v>
      </c>
      <c r="AL156" s="3">
        <f t="shared" si="75"/>
        <v>0</v>
      </c>
      <c r="AM156" s="3">
        <f t="shared" si="75"/>
        <v>0</v>
      </c>
      <c r="AN156" s="3">
        <f t="shared" si="75"/>
        <v>0</v>
      </c>
      <c r="AO156" s="3">
        <f t="shared" si="75"/>
        <v>0</v>
      </c>
      <c r="AP156" s="3">
        <f t="shared" si="75"/>
        <v>0</v>
      </c>
      <c r="AQ156" s="3">
        <f t="shared" si="75"/>
        <v>0</v>
      </c>
      <c r="AR156" s="3">
        <f t="shared" si="75"/>
        <v>0</v>
      </c>
      <c r="AS156" s="3">
        <f t="shared" si="75"/>
        <v>0</v>
      </c>
      <c r="AT156" s="3">
        <f t="shared" si="75"/>
        <v>0</v>
      </c>
      <c r="AU156" s="3">
        <f t="shared" si="75"/>
        <v>0</v>
      </c>
      <c r="AV156" s="3">
        <f t="shared" si="75"/>
        <v>0</v>
      </c>
      <c r="AW156" s="3">
        <f t="shared" si="75"/>
        <v>0</v>
      </c>
      <c r="AX156" s="3">
        <f t="shared" si="75"/>
        <v>0</v>
      </c>
      <c r="AY156" s="3">
        <f t="shared" si="75"/>
        <v>0</v>
      </c>
    </row>
    <row r="157" spans="1:51" ht="15.75" customHeight="1" x14ac:dyDescent="0.25">
      <c r="A157" s="584"/>
      <c r="B157" s="239" t="s">
        <v>26</v>
      </c>
      <c r="C157" s="26">
        <f>SUM(C143:C156)</f>
        <v>0</v>
      </c>
      <c r="D157" s="26">
        <f>SUM(D143:D156)</f>
        <v>2235.3126120097731</v>
      </c>
      <c r="E157" s="103">
        <f t="shared" ref="E157:AY157" si="76">SUM(E143:E156)</f>
        <v>10798.907899159905</v>
      </c>
      <c r="F157" s="103">
        <f t="shared" si="76"/>
        <v>18085.280453335916</v>
      </c>
      <c r="G157" s="103">
        <f t="shared" si="76"/>
        <v>33584.190123056564</v>
      </c>
      <c r="H157" s="103">
        <f t="shared" si="76"/>
        <v>98964.138193047518</v>
      </c>
      <c r="I157" s="103">
        <f t="shared" si="76"/>
        <v>184268.74625599434</v>
      </c>
      <c r="J157" s="103">
        <f t="shared" si="76"/>
        <v>222383.03234405574</v>
      </c>
      <c r="K157" s="103">
        <f t="shared" si="76"/>
        <v>162200.49408629816</v>
      </c>
      <c r="L157" s="103">
        <f t="shared" si="76"/>
        <v>88219.809664996021</v>
      </c>
      <c r="M157" s="103">
        <f t="shared" si="76"/>
        <v>105614.96650065904</v>
      </c>
      <c r="N157" s="26">
        <f t="shared" si="76"/>
        <v>195506.47941941654</v>
      </c>
      <c r="O157" s="26">
        <f t="shared" si="76"/>
        <v>264346.14895625669</v>
      </c>
      <c r="P157" s="26">
        <f t="shared" si="76"/>
        <v>218258.76959567188</v>
      </c>
      <c r="Q157" s="26">
        <f t="shared" si="76"/>
        <v>226784.15535879196</v>
      </c>
      <c r="R157" s="26">
        <f t="shared" si="76"/>
        <v>199906.21845925145</v>
      </c>
      <c r="S157" s="26">
        <f t="shared" si="76"/>
        <v>259510.15241897505</v>
      </c>
      <c r="T157" s="26">
        <f t="shared" si="76"/>
        <v>645026.13769298908</v>
      </c>
      <c r="U157" s="26">
        <f t="shared" si="76"/>
        <v>797919.3578829224</v>
      </c>
      <c r="V157" s="26">
        <f t="shared" si="76"/>
        <v>726825.74187483499</v>
      </c>
      <c r="W157" s="26">
        <f t="shared" si="76"/>
        <v>463908.30654041009</v>
      </c>
      <c r="X157" s="26">
        <f t="shared" si="76"/>
        <v>225237.81625899277</v>
      </c>
      <c r="Y157" s="26">
        <f t="shared" si="76"/>
        <v>222484.18054179876</v>
      </c>
      <c r="Z157" s="26">
        <f t="shared" si="76"/>
        <v>277673.02961246052</v>
      </c>
      <c r="AA157" s="26">
        <f t="shared" si="76"/>
        <v>287422.82063273515</v>
      </c>
      <c r="AB157" s="26">
        <f t="shared" si="76"/>
        <v>234698.81050501339</v>
      </c>
      <c r="AC157" s="26">
        <f t="shared" si="76"/>
        <v>226784.15535879196</v>
      </c>
      <c r="AD157" s="26">
        <f t="shared" si="76"/>
        <v>199906.21845925145</v>
      </c>
      <c r="AE157" s="26">
        <f t="shared" si="76"/>
        <v>259510.15241897505</v>
      </c>
      <c r="AF157" s="26">
        <f t="shared" si="76"/>
        <v>645026.13769298908</v>
      </c>
      <c r="AG157" s="26">
        <f t="shared" si="76"/>
        <v>0</v>
      </c>
      <c r="AH157" s="26">
        <f t="shared" si="76"/>
        <v>0</v>
      </c>
      <c r="AI157" s="26">
        <f t="shared" si="76"/>
        <v>0</v>
      </c>
      <c r="AJ157" s="26">
        <f t="shared" si="76"/>
        <v>0</v>
      </c>
      <c r="AK157" s="26">
        <f t="shared" si="76"/>
        <v>0</v>
      </c>
      <c r="AL157" s="26">
        <f t="shared" si="76"/>
        <v>0</v>
      </c>
      <c r="AM157" s="26">
        <f t="shared" si="76"/>
        <v>0</v>
      </c>
      <c r="AN157" s="26">
        <f t="shared" si="76"/>
        <v>0</v>
      </c>
      <c r="AO157" s="26">
        <f t="shared" si="76"/>
        <v>0</v>
      </c>
      <c r="AP157" s="26">
        <f t="shared" si="76"/>
        <v>0</v>
      </c>
      <c r="AQ157" s="26">
        <f t="shared" si="76"/>
        <v>0</v>
      </c>
      <c r="AR157" s="26">
        <f t="shared" si="76"/>
        <v>0</v>
      </c>
      <c r="AS157" s="26">
        <f t="shared" si="76"/>
        <v>0</v>
      </c>
      <c r="AT157" s="26">
        <f t="shared" si="76"/>
        <v>0</v>
      </c>
      <c r="AU157" s="26">
        <f t="shared" si="76"/>
        <v>0</v>
      </c>
      <c r="AV157" s="26">
        <f t="shared" si="76"/>
        <v>0</v>
      </c>
      <c r="AW157" s="26">
        <f t="shared" si="76"/>
        <v>0</v>
      </c>
      <c r="AX157" s="26">
        <f t="shared" si="76"/>
        <v>0</v>
      </c>
      <c r="AY157" s="26">
        <f t="shared" si="76"/>
        <v>0</v>
      </c>
    </row>
    <row r="158" spans="1:51" ht="16.5" customHeight="1" thickBot="1" x14ac:dyDescent="0.3">
      <c r="A158" s="585"/>
      <c r="B158" s="138" t="s">
        <v>27</v>
      </c>
      <c r="C158" s="27">
        <f>C157</f>
        <v>0</v>
      </c>
      <c r="D158" s="27">
        <f>C158+D157</f>
        <v>2235.3126120097731</v>
      </c>
      <c r="E158" s="27">
        <f t="shared" ref="E158:AY158" si="77">D158+E157</f>
        <v>13034.220511169679</v>
      </c>
      <c r="F158" s="27">
        <f t="shared" si="77"/>
        <v>31119.500964505594</v>
      </c>
      <c r="G158" s="27">
        <f t="shared" si="77"/>
        <v>64703.691087562154</v>
      </c>
      <c r="H158" s="27">
        <f t="shared" si="77"/>
        <v>163667.82928060967</v>
      </c>
      <c r="I158" s="27">
        <f t="shared" si="77"/>
        <v>347936.57553660404</v>
      </c>
      <c r="J158" s="27">
        <f t="shared" si="77"/>
        <v>570319.60788065975</v>
      </c>
      <c r="K158" s="27">
        <f t="shared" si="77"/>
        <v>732520.10196695791</v>
      </c>
      <c r="L158" s="27">
        <f t="shared" si="77"/>
        <v>820739.9116319539</v>
      </c>
      <c r="M158" s="27">
        <f t="shared" si="77"/>
        <v>926354.87813261291</v>
      </c>
      <c r="N158" s="27">
        <f t="shared" si="77"/>
        <v>1121861.3575520294</v>
      </c>
      <c r="O158" s="27">
        <f t="shared" si="77"/>
        <v>1386207.5065082861</v>
      </c>
      <c r="P158" s="27">
        <f t="shared" si="77"/>
        <v>1604466.276103958</v>
      </c>
      <c r="Q158" s="27">
        <f t="shared" si="77"/>
        <v>1831250.4314627501</v>
      </c>
      <c r="R158" s="27">
        <f t="shared" si="77"/>
        <v>2031156.6499220016</v>
      </c>
      <c r="S158" s="27">
        <f t="shared" si="77"/>
        <v>2290666.8023409769</v>
      </c>
      <c r="T158" s="27">
        <f t="shared" si="77"/>
        <v>2935692.9400339657</v>
      </c>
      <c r="U158" s="27">
        <f t="shared" si="77"/>
        <v>3733612.2979168883</v>
      </c>
      <c r="V158" s="27">
        <f t="shared" si="77"/>
        <v>4460438.0397917237</v>
      </c>
      <c r="W158" s="27">
        <f t="shared" si="77"/>
        <v>4924346.3463321337</v>
      </c>
      <c r="X158" s="27">
        <f t="shared" si="77"/>
        <v>5149584.1625911267</v>
      </c>
      <c r="Y158" s="27">
        <f t="shared" si="77"/>
        <v>5372068.3431329252</v>
      </c>
      <c r="Z158" s="27">
        <f t="shared" si="77"/>
        <v>5649741.3727453854</v>
      </c>
      <c r="AA158" s="27">
        <f t="shared" si="77"/>
        <v>5937164.1933781207</v>
      </c>
      <c r="AB158" s="27">
        <f t="shared" si="77"/>
        <v>6171863.0038831336</v>
      </c>
      <c r="AC158" s="27">
        <f t="shared" si="77"/>
        <v>6398647.1592419259</v>
      </c>
      <c r="AD158" s="27">
        <f t="shared" si="77"/>
        <v>6598553.3777011773</v>
      </c>
      <c r="AE158" s="27">
        <f t="shared" si="77"/>
        <v>6858063.530120152</v>
      </c>
      <c r="AF158" s="27">
        <f t="shared" si="77"/>
        <v>7503089.6678131409</v>
      </c>
      <c r="AG158" s="27">
        <f t="shared" si="77"/>
        <v>7503089.6678131409</v>
      </c>
      <c r="AH158" s="27">
        <f t="shared" si="77"/>
        <v>7503089.6678131409</v>
      </c>
      <c r="AI158" s="27">
        <f t="shared" si="77"/>
        <v>7503089.6678131409</v>
      </c>
      <c r="AJ158" s="27">
        <f t="shared" si="77"/>
        <v>7503089.6678131409</v>
      </c>
      <c r="AK158" s="27">
        <f t="shared" si="77"/>
        <v>7503089.6678131409</v>
      </c>
      <c r="AL158" s="27">
        <f t="shared" si="77"/>
        <v>7503089.6678131409</v>
      </c>
      <c r="AM158" s="27">
        <f t="shared" si="77"/>
        <v>7503089.6678131409</v>
      </c>
      <c r="AN158" s="27">
        <f t="shared" si="77"/>
        <v>7503089.6678131409</v>
      </c>
      <c r="AO158" s="27">
        <f t="shared" si="77"/>
        <v>7503089.6678131409</v>
      </c>
      <c r="AP158" s="27">
        <f t="shared" si="77"/>
        <v>7503089.6678131409</v>
      </c>
      <c r="AQ158" s="27">
        <f t="shared" si="77"/>
        <v>7503089.6678131409</v>
      </c>
      <c r="AR158" s="27">
        <f t="shared" si="77"/>
        <v>7503089.6678131409</v>
      </c>
      <c r="AS158" s="27">
        <f t="shared" si="77"/>
        <v>7503089.6678131409</v>
      </c>
      <c r="AT158" s="27">
        <f t="shared" si="77"/>
        <v>7503089.6678131409</v>
      </c>
      <c r="AU158" s="27">
        <f t="shared" si="77"/>
        <v>7503089.6678131409</v>
      </c>
      <c r="AV158" s="27">
        <f t="shared" si="77"/>
        <v>7503089.6678131409</v>
      </c>
      <c r="AW158" s="27">
        <f t="shared" si="77"/>
        <v>7503089.6678131409</v>
      </c>
      <c r="AX158" s="27">
        <f t="shared" si="77"/>
        <v>7503089.6678131409</v>
      </c>
      <c r="AY158" s="27">
        <f t="shared" si="77"/>
        <v>7503089.6678131409</v>
      </c>
    </row>
    <row r="159" spans="1:51" x14ac:dyDescent="0.25">
      <c r="A159" s="99"/>
      <c r="B159" s="99"/>
      <c r="C159" s="211"/>
      <c r="D159" s="211"/>
      <c r="E159" s="211"/>
      <c r="F159" s="211"/>
      <c r="G159" s="211"/>
      <c r="H159" s="211"/>
      <c r="I159" s="211"/>
      <c r="J159" s="211"/>
      <c r="K159" s="211"/>
      <c r="L159" s="211"/>
      <c r="M159" s="211"/>
      <c r="N159" s="102"/>
    </row>
    <row r="160" spans="1:51" ht="15.75" thickBot="1" x14ac:dyDescent="0.3">
      <c r="A160" s="99"/>
      <c r="B160" s="99"/>
      <c r="C160" s="102"/>
      <c r="D160" s="102"/>
      <c r="E160" s="102"/>
      <c r="F160" s="102"/>
      <c r="G160" s="102"/>
      <c r="H160" s="102"/>
      <c r="I160" s="102"/>
      <c r="J160" s="102"/>
      <c r="K160" s="102"/>
      <c r="L160" s="102"/>
      <c r="M160" s="102"/>
      <c r="N160" s="102"/>
    </row>
    <row r="161" spans="1:51" ht="16.5" thickBot="1" x14ac:dyDescent="0.3">
      <c r="A161" s="583" t="s">
        <v>129</v>
      </c>
      <c r="B161" s="243" t="s">
        <v>125</v>
      </c>
      <c r="C161" s="146">
        <f>C$4</f>
        <v>44197</v>
      </c>
      <c r="D161" s="146">
        <f t="shared" ref="D161:AY161" si="78">D$4</f>
        <v>44228</v>
      </c>
      <c r="E161" s="146">
        <f t="shared" si="78"/>
        <v>44256</v>
      </c>
      <c r="F161" s="146">
        <f t="shared" si="78"/>
        <v>44287</v>
      </c>
      <c r="G161" s="146">
        <f t="shared" si="78"/>
        <v>44317</v>
      </c>
      <c r="H161" s="146">
        <f t="shared" si="78"/>
        <v>44348</v>
      </c>
      <c r="I161" s="146">
        <f t="shared" si="78"/>
        <v>44378</v>
      </c>
      <c r="J161" s="146">
        <f t="shared" si="78"/>
        <v>44409</v>
      </c>
      <c r="K161" s="146">
        <f t="shared" si="78"/>
        <v>44440</v>
      </c>
      <c r="L161" s="146">
        <f t="shared" si="78"/>
        <v>44470</v>
      </c>
      <c r="M161" s="146">
        <f t="shared" si="78"/>
        <v>44501</v>
      </c>
      <c r="N161" s="146">
        <f t="shared" si="78"/>
        <v>44531</v>
      </c>
      <c r="O161" s="146">
        <f t="shared" si="78"/>
        <v>44562</v>
      </c>
      <c r="P161" s="146">
        <f t="shared" si="78"/>
        <v>44593</v>
      </c>
      <c r="Q161" s="146">
        <f t="shared" si="78"/>
        <v>44621</v>
      </c>
      <c r="R161" s="146">
        <f t="shared" si="78"/>
        <v>44652</v>
      </c>
      <c r="S161" s="146">
        <f t="shared" si="78"/>
        <v>44682</v>
      </c>
      <c r="T161" s="146">
        <f t="shared" si="78"/>
        <v>44713</v>
      </c>
      <c r="U161" s="146">
        <f t="shared" si="78"/>
        <v>44743</v>
      </c>
      <c r="V161" s="146">
        <f t="shared" si="78"/>
        <v>44774</v>
      </c>
      <c r="W161" s="146">
        <f t="shared" si="78"/>
        <v>44805</v>
      </c>
      <c r="X161" s="146">
        <f t="shared" si="78"/>
        <v>44835</v>
      </c>
      <c r="Y161" s="146">
        <f t="shared" si="78"/>
        <v>44866</v>
      </c>
      <c r="Z161" s="146">
        <f t="shared" si="78"/>
        <v>44896</v>
      </c>
      <c r="AA161" s="146">
        <f t="shared" si="78"/>
        <v>44927</v>
      </c>
      <c r="AB161" s="146">
        <f t="shared" si="78"/>
        <v>44958</v>
      </c>
      <c r="AC161" s="146">
        <f t="shared" si="78"/>
        <v>44986</v>
      </c>
      <c r="AD161" s="146">
        <f t="shared" si="78"/>
        <v>45017</v>
      </c>
      <c r="AE161" s="146">
        <f t="shared" si="78"/>
        <v>45047</v>
      </c>
      <c r="AF161" s="146">
        <f t="shared" si="78"/>
        <v>45078</v>
      </c>
      <c r="AG161" s="146">
        <f t="shared" si="78"/>
        <v>45108</v>
      </c>
      <c r="AH161" s="146">
        <f t="shared" si="78"/>
        <v>45139</v>
      </c>
      <c r="AI161" s="146">
        <f t="shared" si="78"/>
        <v>45170</v>
      </c>
      <c r="AJ161" s="146">
        <f t="shared" si="78"/>
        <v>45200</v>
      </c>
      <c r="AK161" s="146">
        <f t="shared" si="78"/>
        <v>45231</v>
      </c>
      <c r="AL161" s="146">
        <f t="shared" si="78"/>
        <v>45261</v>
      </c>
      <c r="AM161" s="146">
        <f t="shared" si="78"/>
        <v>45292</v>
      </c>
      <c r="AN161" s="146">
        <f t="shared" si="78"/>
        <v>45323</v>
      </c>
      <c r="AO161" s="146">
        <f t="shared" si="78"/>
        <v>45352</v>
      </c>
      <c r="AP161" s="146">
        <f t="shared" si="78"/>
        <v>45383</v>
      </c>
      <c r="AQ161" s="146">
        <f t="shared" si="78"/>
        <v>45413</v>
      </c>
      <c r="AR161" s="146">
        <f t="shared" si="78"/>
        <v>45444</v>
      </c>
      <c r="AS161" s="146">
        <f t="shared" si="78"/>
        <v>45474</v>
      </c>
      <c r="AT161" s="146">
        <f t="shared" si="78"/>
        <v>45505</v>
      </c>
      <c r="AU161" s="146">
        <f t="shared" si="78"/>
        <v>45536</v>
      </c>
      <c r="AV161" s="146">
        <f t="shared" si="78"/>
        <v>45566</v>
      </c>
      <c r="AW161" s="146">
        <f t="shared" si="78"/>
        <v>45597</v>
      </c>
      <c r="AX161" s="146">
        <f t="shared" si="78"/>
        <v>45627</v>
      </c>
      <c r="AY161" s="146">
        <f t="shared" si="78"/>
        <v>45658</v>
      </c>
    </row>
    <row r="162" spans="1:51" x14ac:dyDescent="0.25">
      <c r="A162" s="584"/>
      <c r="B162" s="242" t="s">
        <v>20</v>
      </c>
      <c r="C162" s="26">
        <f>IF(C23=0,0,((C5*0.5)-C41)*C78*C127*C$2)</f>
        <v>0</v>
      </c>
      <c r="D162" s="26">
        <f>IF(D23=0,0,((D5*0.5)+C23-D41)*D78*D127*D$2)</f>
        <v>12.483155161484035</v>
      </c>
      <c r="E162" s="26">
        <f t="shared" ref="E162:AY163" si="79">IF(E23=0,0,((E5*0.5)+D23-E41)*E78*E127*E$2)</f>
        <v>55.395725628638075</v>
      </c>
      <c r="F162" s="26">
        <f t="shared" si="79"/>
        <v>198.04369960683016</v>
      </c>
      <c r="G162" s="26">
        <f t="shared" si="79"/>
        <v>478.8309124485437</v>
      </c>
      <c r="H162" s="26">
        <f t="shared" si="79"/>
        <v>1193.471581843377</v>
      </c>
      <c r="I162" s="26">
        <f t="shared" si="79"/>
        <v>1132.0589325294977</v>
      </c>
      <c r="J162" s="26">
        <f t="shared" si="79"/>
        <v>1263.6641944044879</v>
      </c>
      <c r="K162" s="26">
        <f t="shared" si="79"/>
        <v>1184.9257477068415</v>
      </c>
      <c r="L162" s="26">
        <f t="shared" si="79"/>
        <v>539.52379103650276</v>
      </c>
      <c r="M162" s="26">
        <f t="shared" si="79"/>
        <v>532.02867542793717</v>
      </c>
      <c r="N162" s="26">
        <f t="shared" si="79"/>
        <v>466.20885970521056</v>
      </c>
      <c r="O162" s="26">
        <f t="shared" si="79"/>
        <v>501.07981999869617</v>
      </c>
      <c r="P162" s="26">
        <f t="shared" si="79"/>
        <v>472.46239505150555</v>
      </c>
      <c r="Q162" s="26">
        <f t="shared" si="79"/>
        <v>185.76187303776015</v>
      </c>
      <c r="R162" s="26">
        <f t="shared" si="79"/>
        <v>160.53895676387978</v>
      </c>
      <c r="S162" s="26">
        <f t="shared" si="79"/>
        <v>201.41436634677524</v>
      </c>
      <c r="T162" s="26">
        <f t="shared" si="79"/>
        <v>638.35607972706634</v>
      </c>
      <c r="U162" s="26">
        <f t="shared" si="79"/>
        <v>574.7253762149403</v>
      </c>
      <c r="V162" s="26">
        <f t="shared" si="79"/>
        <v>623.21181519376626</v>
      </c>
      <c r="W162" s="26">
        <f t="shared" si="79"/>
        <v>566.22909205141013</v>
      </c>
      <c r="X162" s="26">
        <f t="shared" si="79"/>
        <v>218.12366502431013</v>
      </c>
      <c r="Y162" s="26">
        <f t="shared" si="79"/>
        <v>212.0917454490106</v>
      </c>
      <c r="Z162" s="26">
        <f t="shared" si="79"/>
        <v>180.0839947276688</v>
      </c>
      <c r="AA162" s="26">
        <f t="shared" si="79"/>
        <v>168.51797111182111</v>
      </c>
      <c r="AB162" s="26">
        <f t="shared" si="79"/>
        <v>156.72872086565678</v>
      </c>
      <c r="AC162" s="26">
        <f t="shared" si="79"/>
        <v>185.76187303776015</v>
      </c>
      <c r="AD162" s="26">
        <f t="shared" si="79"/>
        <v>160.53895676387978</v>
      </c>
      <c r="AE162" s="26">
        <f t="shared" si="79"/>
        <v>201.41436634677524</v>
      </c>
      <c r="AF162" s="26">
        <f t="shared" si="79"/>
        <v>638.35607972706634</v>
      </c>
      <c r="AG162" s="26">
        <f t="shared" si="79"/>
        <v>0</v>
      </c>
      <c r="AH162" s="26">
        <f t="shared" si="79"/>
        <v>0</v>
      </c>
      <c r="AI162" s="26">
        <f t="shared" si="79"/>
        <v>0</v>
      </c>
      <c r="AJ162" s="26">
        <f t="shared" si="79"/>
        <v>0</v>
      </c>
      <c r="AK162" s="26">
        <f t="shared" si="79"/>
        <v>0</v>
      </c>
      <c r="AL162" s="26">
        <f t="shared" si="79"/>
        <v>0</v>
      </c>
      <c r="AM162" s="26">
        <f t="shared" si="79"/>
        <v>0</v>
      </c>
      <c r="AN162" s="26">
        <f t="shared" si="79"/>
        <v>0</v>
      </c>
      <c r="AO162" s="26">
        <f t="shared" si="79"/>
        <v>0</v>
      </c>
      <c r="AP162" s="26">
        <f t="shared" si="79"/>
        <v>0</v>
      </c>
      <c r="AQ162" s="26">
        <f t="shared" si="79"/>
        <v>0</v>
      </c>
      <c r="AR162" s="26">
        <f t="shared" si="79"/>
        <v>0</v>
      </c>
      <c r="AS162" s="26">
        <f t="shared" si="79"/>
        <v>0</v>
      </c>
      <c r="AT162" s="26">
        <f t="shared" si="79"/>
        <v>0</v>
      </c>
      <c r="AU162" s="26">
        <f t="shared" si="79"/>
        <v>0</v>
      </c>
      <c r="AV162" s="26">
        <f t="shared" si="79"/>
        <v>0</v>
      </c>
      <c r="AW162" s="26">
        <f t="shared" si="79"/>
        <v>0</v>
      </c>
      <c r="AX162" s="26">
        <f t="shared" si="79"/>
        <v>0</v>
      </c>
      <c r="AY162" s="26">
        <f t="shared" si="79"/>
        <v>0</v>
      </c>
    </row>
    <row r="163" spans="1:51" x14ac:dyDescent="0.25">
      <c r="A163" s="584"/>
      <c r="B163" s="242" t="s">
        <v>0</v>
      </c>
      <c r="C163" s="26">
        <f t="shared" ref="C163:C174" si="80">IF(C24=0,0,((C6*0.5)-C42)*C79*C128*C$2)</f>
        <v>0</v>
      </c>
      <c r="D163" s="26">
        <f t="shared" ref="D163:S174" si="81">IF(D24=0,0,((D6*0.5)+C24-D42)*D79*D128*D$2)</f>
        <v>0</v>
      </c>
      <c r="E163" s="26">
        <f t="shared" si="81"/>
        <v>0</v>
      </c>
      <c r="F163" s="26">
        <f t="shared" si="81"/>
        <v>0</v>
      </c>
      <c r="G163" s="26">
        <f t="shared" si="81"/>
        <v>13.090418238907635</v>
      </c>
      <c r="H163" s="26">
        <f t="shared" si="81"/>
        <v>163.46850751058957</v>
      </c>
      <c r="I163" s="26">
        <f t="shared" si="81"/>
        <v>191.33409961793862</v>
      </c>
      <c r="J163" s="26">
        <f t="shared" si="81"/>
        <v>196.61144376147402</v>
      </c>
      <c r="K163" s="26">
        <f t="shared" si="81"/>
        <v>85.279103091473615</v>
      </c>
      <c r="L163" s="26">
        <f t="shared" si="81"/>
        <v>13.863348754995798</v>
      </c>
      <c r="M163" s="26">
        <f t="shared" si="81"/>
        <v>27.117239916027408</v>
      </c>
      <c r="N163" s="26">
        <f t="shared" si="81"/>
        <v>55.521974518882843</v>
      </c>
      <c r="O163" s="26">
        <f t="shared" si="81"/>
        <v>90.675098043709809</v>
      </c>
      <c r="P163" s="26">
        <f t="shared" si="81"/>
        <v>87.675608057489825</v>
      </c>
      <c r="Q163" s="26">
        <f t="shared" si="81"/>
        <v>65.485479454232646</v>
      </c>
      <c r="R163" s="26">
        <f t="shared" si="81"/>
        <v>23.770367337401254</v>
      </c>
      <c r="S163" s="26">
        <f t="shared" si="81"/>
        <v>48.192802339722761</v>
      </c>
      <c r="T163" s="26">
        <f t="shared" si="79"/>
        <v>385.51557594095209</v>
      </c>
      <c r="U163" s="26">
        <f t="shared" si="79"/>
        <v>431.08905080644575</v>
      </c>
      <c r="V163" s="26">
        <f t="shared" si="79"/>
        <v>449.49730996134861</v>
      </c>
      <c r="W163" s="26">
        <f t="shared" si="79"/>
        <v>196.91809189185517</v>
      </c>
      <c r="X163" s="26">
        <f t="shared" si="79"/>
        <v>27.118125518984488</v>
      </c>
      <c r="Y163" s="26">
        <f t="shared" si="79"/>
        <v>53.985462147537497</v>
      </c>
      <c r="Z163" s="26">
        <f t="shared" si="79"/>
        <v>67.46267553991116</v>
      </c>
      <c r="AA163" s="26">
        <f t="shared" si="79"/>
        <v>72.982728187983156</v>
      </c>
      <c r="AB163" s="26">
        <f t="shared" si="79"/>
        <v>69.832209693625259</v>
      </c>
      <c r="AC163" s="26">
        <f t="shared" si="79"/>
        <v>65.485479454232646</v>
      </c>
      <c r="AD163" s="26">
        <f t="shared" si="79"/>
        <v>23.770367337401254</v>
      </c>
      <c r="AE163" s="26">
        <f t="shared" si="79"/>
        <v>48.192802339722761</v>
      </c>
      <c r="AF163" s="26">
        <f t="shared" si="79"/>
        <v>385.51557594095209</v>
      </c>
      <c r="AG163" s="26">
        <f t="shared" si="79"/>
        <v>0</v>
      </c>
      <c r="AH163" s="26">
        <f t="shared" si="79"/>
        <v>0</v>
      </c>
      <c r="AI163" s="26">
        <f t="shared" si="79"/>
        <v>0</v>
      </c>
      <c r="AJ163" s="26">
        <f t="shared" si="79"/>
        <v>0</v>
      </c>
      <c r="AK163" s="26">
        <f t="shared" si="79"/>
        <v>0</v>
      </c>
      <c r="AL163" s="26">
        <f t="shared" si="79"/>
        <v>0</v>
      </c>
      <c r="AM163" s="26">
        <f t="shared" si="79"/>
        <v>0</v>
      </c>
      <c r="AN163" s="26">
        <f t="shared" si="79"/>
        <v>0</v>
      </c>
      <c r="AO163" s="26">
        <f t="shared" si="79"/>
        <v>0</v>
      </c>
      <c r="AP163" s="26">
        <f t="shared" si="79"/>
        <v>0</v>
      </c>
      <c r="AQ163" s="26">
        <f t="shared" si="79"/>
        <v>0</v>
      </c>
      <c r="AR163" s="26">
        <f t="shared" si="79"/>
        <v>0</v>
      </c>
      <c r="AS163" s="26">
        <f t="shared" si="79"/>
        <v>0</v>
      </c>
      <c r="AT163" s="26">
        <f t="shared" si="79"/>
        <v>0</v>
      </c>
      <c r="AU163" s="26">
        <f t="shared" si="79"/>
        <v>0</v>
      </c>
      <c r="AV163" s="26">
        <f t="shared" si="79"/>
        <v>0</v>
      </c>
      <c r="AW163" s="26">
        <f t="shared" si="79"/>
        <v>0</v>
      </c>
      <c r="AX163" s="26">
        <f t="shared" si="79"/>
        <v>0</v>
      </c>
      <c r="AY163" s="26">
        <f t="shared" si="79"/>
        <v>0</v>
      </c>
    </row>
    <row r="164" spans="1:51" x14ac:dyDescent="0.25">
      <c r="A164" s="584"/>
      <c r="B164" s="242" t="s">
        <v>21</v>
      </c>
      <c r="C164" s="26">
        <f t="shared" si="80"/>
        <v>0</v>
      </c>
      <c r="D164" s="26">
        <f t="shared" si="81"/>
        <v>0</v>
      </c>
      <c r="E164" s="26">
        <f t="shared" ref="E164:AY167" si="82">IF(E25=0,0,((E7*0.5)+D25-E43)*E80*E129*E$2)</f>
        <v>0</v>
      </c>
      <c r="F164" s="26">
        <f t="shared" si="82"/>
        <v>0</v>
      </c>
      <c r="G164" s="26">
        <f t="shared" si="82"/>
        <v>0</v>
      </c>
      <c r="H164" s="26">
        <f t="shared" si="82"/>
        <v>2.5550141444969263</v>
      </c>
      <c r="I164" s="26">
        <f t="shared" si="82"/>
        <v>4.8119138983179415</v>
      </c>
      <c r="J164" s="26">
        <f t="shared" si="82"/>
        <v>5.179530236546789</v>
      </c>
      <c r="K164" s="26">
        <f t="shared" si="82"/>
        <v>4.5485639487978959</v>
      </c>
      <c r="L164" s="26">
        <f t="shared" si="82"/>
        <v>2.0054910983667913</v>
      </c>
      <c r="M164" s="26">
        <f t="shared" si="82"/>
        <v>1.7861784163377901</v>
      </c>
      <c r="N164" s="26">
        <f t="shared" si="82"/>
        <v>1.4480703826832455</v>
      </c>
      <c r="O164" s="26">
        <f t="shared" si="82"/>
        <v>1.403186631978079</v>
      </c>
      <c r="P164" s="26">
        <f t="shared" si="82"/>
        <v>1.2523166237570567</v>
      </c>
      <c r="Q164" s="26">
        <f t="shared" si="82"/>
        <v>1.0953696475322119</v>
      </c>
      <c r="R164" s="26">
        <f t="shared" si="82"/>
        <v>1.2614931363113711</v>
      </c>
      <c r="S164" s="26">
        <f t="shared" si="82"/>
        <v>1.5142366893499346</v>
      </c>
      <c r="T164" s="26">
        <f t="shared" si="82"/>
        <v>4.9235607117904019</v>
      </c>
      <c r="U164" s="26">
        <f t="shared" si="82"/>
        <v>4.4330813961377649</v>
      </c>
      <c r="V164" s="26">
        <f t="shared" si="82"/>
        <v>4.8333986863375715</v>
      </c>
      <c r="W164" s="26">
        <f t="shared" si="82"/>
        <v>4.2743181628605535</v>
      </c>
      <c r="X164" s="26">
        <f t="shared" si="82"/>
        <v>1.6355008870485284</v>
      </c>
      <c r="Y164" s="26">
        <f t="shared" si="82"/>
        <v>1.4686579279035226</v>
      </c>
      <c r="Z164" s="26">
        <f t="shared" si="82"/>
        <v>1.2449115303411551</v>
      </c>
      <c r="AA164" s="26">
        <f t="shared" si="82"/>
        <v>1.1269213234036353</v>
      </c>
      <c r="AB164" s="26">
        <f t="shared" si="82"/>
        <v>0.99081944574854919</v>
      </c>
      <c r="AC164" s="26">
        <f t="shared" si="82"/>
        <v>1.0953696475322119</v>
      </c>
      <c r="AD164" s="26">
        <f t="shared" si="82"/>
        <v>1.2614931363113711</v>
      </c>
      <c r="AE164" s="26">
        <f t="shared" si="82"/>
        <v>1.5142366893499346</v>
      </c>
      <c r="AF164" s="26">
        <f t="shared" si="82"/>
        <v>4.9235607117904019</v>
      </c>
      <c r="AG164" s="26">
        <f t="shared" si="82"/>
        <v>0</v>
      </c>
      <c r="AH164" s="26">
        <f t="shared" si="82"/>
        <v>0</v>
      </c>
      <c r="AI164" s="26">
        <f t="shared" si="82"/>
        <v>0</v>
      </c>
      <c r="AJ164" s="26">
        <f t="shared" si="82"/>
        <v>0</v>
      </c>
      <c r="AK164" s="26">
        <f t="shared" si="82"/>
        <v>0</v>
      </c>
      <c r="AL164" s="26">
        <f t="shared" si="82"/>
        <v>0</v>
      </c>
      <c r="AM164" s="26">
        <f t="shared" si="82"/>
        <v>0</v>
      </c>
      <c r="AN164" s="26">
        <f t="shared" si="82"/>
        <v>0</v>
      </c>
      <c r="AO164" s="26">
        <f t="shared" si="82"/>
        <v>0</v>
      </c>
      <c r="AP164" s="26">
        <f t="shared" si="82"/>
        <v>0</v>
      </c>
      <c r="AQ164" s="26">
        <f t="shared" si="82"/>
        <v>0</v>
      </c>
      <c r="AR164" s="26">
        <f t="shared" si="82"/>
        <v>0</v>
      </c>
      <c r="AS164" s="26">
        <f t="shared" si="82"/>
        <v>0</v>
      </c>
      <c r="AT164" s="26">
        <f t="shared" si="82"/>
        <v>0</v>
      </c>
      <c r="AU164" s="26">
        <f t="shared" si="82"/>
        <v>0</v>
      </c>
      <c r="AV164" s="26">
        <f t="shared" si="82"/>
        <v>0</v>
      </c>
      <c r="AW164" s="26">
        <f t="shared" si="82"/>
        <v>0</v>
      </c>
      <c r="AX164" s="26">
        <f t="shared" si="82"/>
        <v>0</v>
      </c>
      <c r="AY164" s="26">
        <f t="shared" si="82"/>
        <v>0</v>
      </c>
    </row>
    <row r="165" spans="1:51" x14ac:dyDescent="0.25">
      <c r="A165" s="584"/>
      <c r="B165" s="242" t="s">
        <v>1</v>
      </c>
      <c r="C165" s="26">
        <f t="shared" si="80"/>
        <v>0</v>
      </c>
      <c r="D165" s="26">
        <f t="shared" si="81"/>
        <v>0</v>
      </c>
      <c r="E165" s="26">
        <f t="shared" si="82"/>
        <v>0</v>
      </c>
      <c r="F165" s="26">
        <f t="shared" si="82"/>
        <v>58.931737820418476</v>
      </c>
      <c r="G165" s="26">
        <f t="shared" si="82"/>
        <v>572.5160475100505</v>
      </c>
      <c r="H165" s="26">
        <f t="shared" si="82"/>
        <v>5149.6618758804298</v>
      </c>
      <c r="I165" s="26">
        <f t="shared" si="82"/>
        <v>9500.9710876905283</v>
      </c>
      <c r="J165" s="26">
        <f t="shared" si="82"/>
        <v>12549.812823391663</v>
      </c>
      <c r="K165" s="26">
        <f t="shared" si="82"/>
        <v>5871.1474624794464</v>
      </c>
      <c r="L165" s="26">
        <f t="shared" si="82"/>
        <v>327.44238136193741</v>
      </c>
      <c r="M165" s="26">
        <f t="shared" si="82"/>
        <v>0</v>
      </c>
      <c r="N165" s="26">
        <f t="shared" si="82"/>
        <v>0</v>
      </c>
      <c r="O165" s="26">
        <f t="shared" si="82"/>
        <v>0</v>
      </c>
      <c r="P165" s="26">
        <f t="shared" si="82"/>
        <v>0</v>
      </c>
      <c r="Q165" s="26">
        <f t="shared" si="82"/>
        <v>0</v>
      </c>
      <c r="R165" s="26">
        <f t="shared" si="82"/>
        <v>536.14667209255481</v>
      </c>
      <c r="S165" s="26">
        <f t="shared" si="82"/>
        <v>2789.7320753026765</v>
      </c>
      <c r="T165" s="26">
        <f t="shared" si="82"/>
        <v>22233.109690638823</v>
      </c>
      <c r="U165" s="26">
        <f t="shared" si="82"/>
        <v>24872.520793008571</v>
      </c>
      <c r="V165" s="26">
        <f t="shared" si="82"/>
        <v>25928.65192500595</v>
      </c>
      <c r="W165" s="26">
        <f t="shared" si="82"/>
        <v>11374.405827139841</v>
      </c>
      <c r="X165" s="26">
        <f t="shared" si="82"/>
        <v>496.20469074693818</v>
      </c>
      <c r="Y165" s="26">
        <f t="shared" si="82"/>
        <v>155.90806438270229</v>
      </c>
      <c r="Z165" s="26">
        <f t="shared" si="82"/>
        <v>0</v>
      </c>
      <c r="AA165" s="26">
        <f t="shared" si="82"/>
        <v>0</v>
      </c>
      <c r="AB165" s="26">
        <f t="shared" si="82"/>
        <v>0</v>
      </c>
      <c r="AC165" s="26">
        <f t="shared" si="82"/>
        <v>0</v>
      </c>
      <c r="AD165" s="26">
        <f t="shared" si="82"/>
        <v>536.14667209255481</v>
      </c>
      <c r="AE165" s="26">
        <f t="shared" si="82"/>
        <v>2789.7320753026765</v>
      </c>
      <c r="AF165" s="26">
        <f t="shared" si="82"/>
        <v>22233.109690638823</v>
      </c>
      <c r="AG165" s="26">
        <f t="shared" si="82"/>
        <v>0</v>
      </c>
      <c r="AH165" s="26">
        <f t="shared" si="82"/>
        <v>0</v>
      </c>
      <c r="AI165" s="26">
        <f t="shared" si="82"/>
        <v>0</v>
      </c>
      <c r="AJ165" s="26">
        <f t="shared" si="82"/>
        <v>0</v>
      </c>
      <c r="AK165" s="26">
        <f t="shared" si="82"/>
        <v>0</v>
      </c>
      <c r="AL165" s="26">
        <f t="shared" si="82"/>
        <v>0</v>
      </c>
      <c r="AM165" s="26">
        <f t="shared" si="82"/>
        <v>0</v>
      </c>
      <c r="AN165" s="26">
        <f t="shared" si="82"/>
        <v>0</v>
      </c>
      <c r="AO165" s="26">
        <f t="shared" si="82"/>
        <v>0</v>
      </c>
      <c r="AP165" s="26">
        <f t="shared" si="82"/>
        <v>0</v>
      </c>
      <c r="AQ165" s="26">
        <f t="shared" si="82"/>
        <v>0</v>
      </c>
      <c r="AR165" s="26">
        <f t="shared" si="82"/>
        <v>0</v>
      </c>
      <c r="AS165" s="26">
        <f t="shared" si="82"/>
        <v>0</v>
      </c>
      <c r="AT165" s="26">
        <f t="shared" si="82"/>
        <v>0</v>
      </c>
      <c r="AU165" s="26">
        <f t="shared" si="82"/>
        <v>0</v>
      </c>
      <c r="AV165" s="26">
        <f t="shared" si="82"/>
        <v>0</v>
      </c>
      <c r="AW165" s="26">
        <f t="shared" si="82"/>
        <v>0</v>
      </c>
      <c r="AX165" s="26">
        <f t="shared" si="82"/>
        <v>0</v>
      </c>
      <c r="AY165" s="26">
        <f t="shared" si="82"/>
        <v>0</v>
      </c>
    </row>
    <row r="166" spans="1:51" x14ac:dyDescent="0.25">
      <c r="A166" s="584"/>
      <c r="B166" s="242" t="s">
        <v>22</v>
      </c>
      <c r="C166" s="26">
        <f t="shared" si="80"/>
        <v>0</v>
      </c>
      <c r="D166" s="26">
        <f t="shared" si="81"/>
        <v>9.396221022892194E-4</v>
      </c>
      <c r="E166" s="26">
        <f t="shared" si="82"/>
        <v>2.1618101462955591E-3</v>
      </c>
      <c r="F166" s="26">
        <f t="shared" si="82"/>
        <v>0.20834146037359572</v>
      </c>
      <c r="G166" s="26">
        <f t="shared" si="82"/>
        <v>4.4932239004121306E-2</v>
      </c>
      <c r="H166" s="26">
        <f t="shared" si="82"/>
        <v>8.5514058857383293E-2</v>
      </c>
      <c r="I166" s="26">
        <f t="shared" si="82"/>
        <v>0.10648693682777029</v>
      </c>
      <c r="J166" s="26">
        <f t="shared" si="82"/>
        <v>8.7834428279753851E-2</v>
      </c>
      <c r="K166" s="26">
        <f t="shared" si="82"/>
        <v>0.10682529623884915</v>
      </c>
      <c r="L166" s="26">
        <f t="shared" si="82"/>
        <v>4.6743056536450237E-2</v>
      </c>
      <c r="M166" s="26">
        <f t="shared" si="82"/>
        <v>3.7917632134316114E-2</v>
      </c>
      <c r="N166" s="26">
        <f t="shared" si="82"/>
        <v>4.2025245242709688E-2</v>
      </c>
      <c r="O166" s="26">
        <f t="shared" si="82"/>
        <v>4.0508971178794704E-3</v>
      </c>
      <c r="P166" s="26">
        <f t="shared" si="82"/>
        <v>1.8792442045784388E-3</v>
      </c>
      <c r="Q166" s="26">
        <f t="shared" si="82"/>
        <v>2.2989951336210984E-4</v>
      </c>
      <c r="R166" s="26">
        <f t="shared" si="82"/>
        <v>1.2023620010240599E-2</v>
      </c>
      <c r="S166" s="26">
        <f t="shared" si="82"/>
        <v>2.3750958220650981E-3</v>
      </c>
      <c r="T166" s="26">
        <f t="shared" si="82"/>
        <v>5.6902162346014256E-3</v>
      </c>
      <c r="U166" s="26">
        <f t="shared" si="82"/>
        <v>6.3734356288751093E-3</v>
      </c>
      <c r="V166" s="26">
        <f t="shared" si="82"/>
        <v>5.544640669917205E-3</v>
      </c>
      <c r="W166" s="26">
        <f t="shared" si="82"/>
        <v>6.6604809724165508E-3</v>
      </c>
      <c r="X166" s="26">
        <f t="shared" si="82"/>
        <v>2.5738852916352005E-3</v>
      </c>
      <c r="Y166" s="26">
        <f t="shared" si="82"/>
        <v>2.3205837780422766E-3</v>
      </c>
      <c r="Z166" s="26">
        <f t="shared" si="82"/>
        <v>2.467399664749164E-3</v>
      </c>
      <c r="AA166" s="26">
        <f t="shared" si="82"/>
        <v>3.5101027421506544E-4</v>
      </c>
      <c r="AB166" s="26">
        <f t="shared" si="82"/>
        <v>1.9580254651457648E-4</v>
      </c>
      <c r="AC166" s="26">
        <f t="shared" si="82"/>
        <v>2.2989951336210984E-4</v>
      </c>
      <c r="AD166" s="26">
        <f t="shared" si="82"/>
        <v>1.2023620010240599E-2</v>
      </c>
      <c r="AE166" s="26">
        <f t="shared" si="82"/>
        <v>2.3750958220650981E-3</v>
      </c>
      <c r="AF166" s="26">
        <f t="shared" si="82"/>
        <v>5.6902162346014256E-3</v>
      </c>
      <c r="AG166" s="26">
        <f t="shared" si="82"/>
        <v>0</v>
      </c>
      <c r="AH166" s="26">
        <f t="shared" si="82"/>
        <v>0</v>
      </c>
      <c r="AI166" s="26">
        <f t="shared" si="82"/>
        <v>0</v>
      </c>
      <c r="AJ166" s="26">
        <f t="shared" si="82"/>
        <v>0</v>
      </c>
      <c r="AK166" s="26">
        <f t="shared" si="82"/>
        <v>0</v>
      </c>
      <c r="AL166" s="26">
        <f t="shared" si="82"/>
        <v>0</v>
      </c>
      <c r="AM166" s="26">
        <f t="shared" si="82"/>
        <v>0</v>
      </c>
      <c r="AN166" s="26">
        <f t="shared" si="82"/>
        <v>0</v>
      </c>
      <c r="AO166" s="26">
        <f t="shared" si="82"/>
        <v>0</v>
      </c>
      <c r="AP166" s="26">
        <f t="shared" si="82"/>
        <v>0</v>
      </c>
      <c r="AQ166" s="26">
        <f t="shared" si="82"/>
        <v>0</v>
      </c>
      <c r="AR166" s="26">
        <f t="shared" si="82"/>
        <v>0</v>
      </c>
      <c r="AS166" s="26">
        <f t="shared" si="82"/>
        <v>0</v>
      </c>
      <c r="AT166" s="26">
        <f t="shared" si="82"/>
        <v>0</v>
      </c>
      <c r="AU166" s="26">
        <f t="shared" si="82"/>
        <v>0</v>
      </c>
      <c r="AV166" s="26">
        <f t="shared" si="82"/>
        <v>0</v>
      </c>
      <c r="AW166" s="26">
        <f t="shared" si="82"/>
        <v>0</v>
      </c>
      <c r="AX166" s="26">
        <f t="shared" si="82"/>
        <v>0</v>
      </c>
      <c r="AY166" s="26">
        <f t="shared" si="82"/>
        <v>0</v>
      </c>
    </row>
    <row r="167" spans="1:51" x14ac:dyDescent="0.25">
      <c r="A167" s="584"/>
      <c r="B167" s="77" t="s">
        <v>9</v>
      </c>
      <c r="C167" s="26">
        <f t="shared" si="80"/>
        <v>0</v>
      </c>
      <c r="D167" s="26">
        <f t="shared" si="81"/>
        <v>0</v>
      </c>
      <c r="E167" s="26">
        <f t="shared" si="82"/>
        <v>0</v>
      </c>
      <c r="F167" s="26">
        <f t="shared" si="82"/>
        <v>0</v>
      </c>
      <c r="G167" s="26">
        <f t="shared" si="82"/>
        <v>0</v>
      </c>
      <c r="H167" s="26">
        <f t="shared" si="82"/>
        <v>0</v>
      </c>
      <c r="I167" s="26">
        <f t="shared" si="82"/>
        <v>0</v>
      </c>
      <c r="J167" s="26">
        <f t="shared" si="82"/>
        <v>0</v>
      </c>
      <c r="K167" s="26">
        <f t="shared" si="82"/>
        <v>0</v>
      </c>
      <c r="L167" s="26">
        <f t="shared" si="82"/>
        <v>0</v>
      </c>
      <c r="M167" s="26">
        <f t="shared" si="82"/>
        <v>0</v>
      </c>
      <c r="N167" s="26">
        <f t="shared" si="82"/>
        <v>0</v>
      </c>
      <c r="O167" s="26">
        <f t="shared" si="82"/>
        <v>0</v>
      </c>
      <c r="P167" s="26">
        <f t="shared" si="82"/>
        <v>0</v>
      </c>
      <c r="Q167" s="26">
        <f t="shared" si="82"/>
        <v>0</v>
      </c>
      <c r="R167" s="26">
        <f t="shared" si="82"/>
        <v>0</v>
      </c>
      <c r="S167" s="26">
        <f t="shared" si="82"/>
        <v>0</v>
      </c>
      <c r="T167" s="26">
        <f t="shared" si="82"/>
        <v>0</v>
      </c>
      <c r="U167" s="26">
        <f t="shared" si="82"/>
        <v>0</v>
      </c>
      <c r="V167" s="26">
        <f t="shared" si="82"/>
        <v>0</v>
      </c>
      <c r="W167" s="26">
        <f t="shared" si="82"/>
        <v>0</v>
      </c>
      <c r="X167" s="26">
        <f t="shared" si="82"/>
        <v>0</v>
      </c>
      <c r="Y167" s="26">
        <f t="shared" si="82"/>
        <v>0</v>
      </c>
      <c r="Z167" s="26">
        <f t="shared" si="82"/>
        <v>0</v>
      </c>
      <c r="AA167" s="26">
        <f t="shared" si="82"/>
        <v>0</v>
      </c>
      <c r="AB167" s="26">
        <f t="shared" si="82"/>
        <v>0</v>
      </c>
      <c r="AC167" s="26">
        <f t="shared" si="82"/>
        <v>0</v>
      </c>
      <c r="AD167" s="26">
        <f t="shared" si="82"/>
        <v>0</v>
      </c>
      <c r="AE167" s="26">
        <f t="shared" si="82"/>
        <v>0</v>
      </c>
      <c r="AF167" s="26">
        <f t="shared" si="82"/>
        <v>0</v>
      </c>
      <c r="AG167" s="26">
        <f t="shared" si="82"/>
        <v>0</v>
      </c>
      <c r="AH167" s="26">
        <f t="shared" si="82"/>
        <v>0</v>
      </c>
      <c r="AI167" s="26">
        <f t="shared" si="82"/>
        <v>0</v>
      </c>
      <c r="AJ167" s="26">
        <f t="shared" si="82"/>
        <v>0</v>
      </c>
      <c r="AK167" s="26">
        <f t="shared" si="82"/>
        <v>0</v>
      </c>
      <c r="AL167" s="26">
        <f t="shared" si="82"/>
        <v>0</v>
      </c>
      <c r="AM167" s="26">
        <f t="shared" si="82"/>
        <v>0</v>
      </c>
      <c r="AN167" s="26">
        <f t="shared" si="82"/>
        <v>0</v>
      </c>
      <c r="AO167" s="26">
        <f t="shared" si="82"/>
        <v>0</v>
      </c>
      <c r="AP167" s="26">
        <f t="shared" si="82"/>
        <v>0</v>
      </c>
      <c r="AQ167" s="26">
        <f t="shared" si="82"/>
        <v>0</v>
      </c>
      <c r="AR167" s="26">
        <f t="shared" si="82"/>
        <v>0</v>
      </c>
      <c r="AS167" s="26">
        <f t="shared" si="82"/>
        <v>0</v>
      </c>
      <c r="AT167" s="26">
        <f t="shared" si="82"/>
        <v>0</v>
      </c>
      <c r="AU167" s="26">
        <f t="shared" si="82"/>
        <v>0</v>
      </c>
      <c r="AV167" s="26">
        <f t="shared" si="82"/>
        <v>0</v>
      </c>
      <c r="AW167" s="26">
        <f t="shared" si="82"/>
        <v>0</v>
      </c>
      <c r="AX167" s="26">
        <f t="shared" si="82"/>
        <v>0</v>
      </c>
      <c r="AY167" s="26">
        <f t="shared" si="82"/>
        <v>0</v>
      </c>
    </row>
    <row r="168" spans="1:51" x14ac:dyDescent="0.25">
      <c r="A168" s="584"/>
      <c r="B168" s="77" t="s">
        <v>3</v>
      </c>
      <c r="C168" s="26">
        <f t="shared" si="80"/>
        <v>0</v>
      </c>
      <c r="D168" s="26">
        <f t="shared" si="81"/>
        <v>6.7985360690419139</v>
      </c>
      <c r="E168" s="26">
        <f t="shared" ref="E168:AY171" si="83">IF(E29=0,0,((E11*0.5)+D29-E47)*E84*E133*E$2)</f>
        <v>450.62255509513807</v>
      </c>
      <c r="F168" s="26">
        <f t="shared" si="83"/>
        <v>313.11310909900772</v>
      </c>
      <c r="G168" s="26">
        <f t="shared" si="83"/>
        <v>821.07230113543494</v>
      </c>
      <c r="H168" s="26">
        <f t="shared" si="83"/>
        <v>6107.2005004619505</v>
      </c>
      <c r="I168" s="26">
        <f t="shared" si="83"/>
        <v>12797.092663185365</v>
      </c>
      <c r="J168" s="26">
        <f t="shared" si="83"/>
        <v>18995.33366780202</v>
      </c>
      <c r="K168" s="26">
        <f t="shared" si="83"/>
        <v>9303.7838378199758</v>
      </c>
      <c r="L168" s="26">
        <f t="shared" si="83"/>
        <v>1725.0930663116667</v>
      </c>
      <c r="M168" s="26">
        <f t="shared" si="83"/>
        <v>4302.6099660831487</v>
      </c>
      <c r="N168" s="26">
        <f t="shared" si="83"/>
        <v>8448.3229336240693</v>
      </c>
      <c r="O168" s="26">
        <f t="shared" si="83"/>
        <v>12493.42188487344</v>
      </c>
      <c r="P168" s="26">
        <f t="shared" si="83"/>
        <v>12080.14531119678</v>
      </c>
      <c r="Q168" s="26">
        <f t="shared" si="83"/>
        <v>8805.7306879697462</v>
      </c>
      <c r="R168" s="26">
        <f t="shared" si="83"/>
        <v>3196.3643676695847</v>
      </c>
      <c r="S168" s="26">
        <f t="shared" si="83"/>
        <v>6480.4112612285007</v>
      </c>
      <c r="T168" s="26">
        <f t="shared" si="83"/>
        <v>51839.680583328984</v>
      </c>
      <c r="U168" s="26">
        <f t="shared" si="83"/>
        <v>57967.874948325065</v>
      </c>
      <c r="V168" s="26">
        <f t="shared" si="83"/>
        <v>60443.204958937844</v>
      </c>
      <c r="W168" s="26">
        <f t="shared" si="83"/>
        <v>26479.269896778289</v>
      </c>
      <c r="X168" s="26">
        <f t="shared" si="83"/>
        <v>3646.532209474457</v>
      </c>
      <c r="Y168" s="26">
        <f t="shared" si="83"/>
        <v>7259.341226462896</v>
      </c>
      <c r="Z168" s="26">
        <f t="shared" si="83"/>
        <v>9071.6011739598671</v>
      </c>
      <c r="AA168" s="26">
        <f t="shared" si="83"/>
        <v>9813.8740779294876</v>
      </c>
      <c r="AB168" s="26">
        <f t="shared" si="83"/>
        <v>9390.2287504462747</v>
      </c>
      <c r="AC168" s="26">
        <f t="shared" si="83"/>
        <v>8805.7306879697462</v>
      </c>
      <c r="AD168" s="26">
        <f t="shared" si="83"/>
        <v>3196.3643676695847</v>
      </c>
      <c r="AE168" s="26">
        <f t="shared" si="83"/>
        <v>6480.4112612285007</v>
      </c>
      <c r="AF168" s="26">
        <f t="shared" si="83"/>
        <v>51839.680583328984</v>
      </c>
      <c r="AG168" s="26">
        <f t="shared" si="83"/>
        <v>0</v>
      </c>
      <c r="AH168" s="26">
        <f t="shared" si="83"/>
        <v>0</v>
      </c>
      <c r="AI168" s="26">
        <f t="shared" si="83"/>
        <v>0</v>
      </c>
      <c r="AJ168" s="26">
        <f t="shared" si="83"/>
        <v>0</v>
      </c>
      <c r="AK168" s="26">
        <f t="shared" si="83"/>
        <v>0</v>
      </c>
      <c r="AL168" s="26">
        <f t="shared" si="83"/>
        <v>0</v>
      </c>
      <c r="AM168" s="26">
        <f t="shared" si="83"/>
        <v>0</v>
      </c>
      <c r="AN168" s="26">
        <f t="shared" si="83"/>
        <v>0</v>
      </c>
      <c r="AO168" s="26">
        <f t="shared" si="83"/>
        <v>0</v>
      </c>
      <c r="AP168" s="26">
        <f t="shared" si="83"/>
        <v>0</v>
      </c>
      <c r="AQ168" s="26">
        <f t="shared" si="83"/>
        <v>0</v>
      </c>
      <c r="AR168" s="26">
        <f t="shared" si="83"/>
        <v>0</v>
      </c>
      <c r="AS168" s="26">
        <f t="shared" si="83"/>
        <v>0</v>
      </c>
      <c r="AT168" s="26">
        <f t="shared" si="83"/>
        <v>0</v>
      </c>
      <c r="AU168" s="26">
        <f t="shared" si="83"/>
        <v>0</v>
      </c>
      <c r="AV168" s="26">
        <f t="shared" si="83"/>
        <v>0</v>
      </c>
      <c r="AW168" s="26">
        <f t="shared" si="83"/>
        <v>0</v>
      </c>
      <c r="AX168" s="26">
        <f t="shared" si="83"/>
        <v>0</v>
      </c>
      <c r="AY168" s="26">
        <f t="shared" si="83"/>
        <v>0</v>
      </c>
    </row>
    <row r="169" spans="1:51" ht="15.75" customHeight="1" x14ac:dyDescent="0.25">
      <c r="A169" s="584"/>
      <c r="B169" s="77" t="s">
        <v>4</v>
      </c>
      <c r="C169" s="26">
        <f t="shared" si="80"/>
        <v>0</v>
      </c>
      <c r="D169" s="26">
        <f t="shared" si="81"/>
        <v>217.03275973130397</v>
      </c>
      <c r="E169" s="26">
        <f t="shared" si="83"/>
        <v>773.72860062075199</v>
      </c>
      <c r="F169" s="26">
        <f t="shared" si="83"/>
        <v>1262.6739734459295</v>
      </c>
      <c r="G169" s="26">
        <f t="shared" si="83"/>
        <v>2754.3870054031504</v>
      </c>
      <c r="H169" s="26">
        <f t="shared" si="83"/>
        <v>7372.4873133882074</v>
      </c>
      <c r="I169" s="26">
        <f t="shared" si="83"/>
        <v>11479.916933327964</v>
      </c>
      <c r="J169" s="26">
        <f t="shared" si="83"/>
        <v>12242.355132676475</v>
      </c>
      <c r="K169" s="26">
        <f t="shared" si="83"/>
        <v>13468.007104909391</v>
      </c>
      <c r="L169" s="26">
        <f t="shared" si="83"/>
        <v>8755.8358795549157</v>
      </c>
      <c r="M169" s="103">
        <f t="shared" si="83"/>
        <v>8135.4677983439578</v>
      </c>
      <c r="N169" s="26">
        <f t="shared" si="83"/>
        <v>10261.318066093861</v>
      </c>
      <c r="O169" s="26">
        <f t="shared" si="83"/>
        <v>16090.993968430661</v>
      </c>
      <c r="P169" s="26">
        <f t="shared" si="83"/>
        <v>12262.43683789368</v>
      </c>
      <c r="Q169" s="26">
        <f t="shared" si="83"/>
        <v>10324.915529151545</v>
      </c>
      <c r="R169" s="26">
        <f t="shared" si="83"/>
        <v>10480.370031232676</v>
      </c>
      <c r="S169" s="26">
        <f t="shared" si="83"/>
        <v>14280.56440366479</v>
      </c>
      <c r="T169" s="26">
        <f t="shared" si="83"/>
        <v>36507.497102472436</v>
      </c>
      <c r="U169" s="26">
        <f t="shared" si="83"/>
        <v>40778.201574256243</v>
      </c>
      <c r="V169" s="26">
        <f t="shared" si="83"/>
        <v>35313.306203085791</v>
      </c>
      <c r="W169" s="26">
        <f t="shared" si="83"/>
        <v>32140.192277279501</v>
      </c>
      <c r="X169" s="26">
        <f t="shared" si="83"/>
        <v>15577.549140833722</v>
      </c>
      <c r="Y169" s="26">
        <f t="shared" si="83"/>
        <v>11634.784168518863</v>
      </c>
      <c r="Z169" s="26">
        <f t="shared" si="83"/>
        <v>9877.2119896277509</v>
      </c>
      <c r="AA169" s="26">
        <f t="shared" si="83"/>
        <v>11553.548951309354</v>
      </c>
      <c r="AB169" s="26">
        <f t="shared" si="83"/>
        <v>8675.5672037274326</v>
      </c>
      <c r="AC169" s="26">
        <f t="shared" si="83"/>
        <v>10324.915529151545</v>
      </c>
      <c r="AD169" s="26">
        <f t="shared" si="83"/>
        <v>10480.370031232676</v>
      </c>
      <c r="AE169" s="26">
        <f t="shared" si="83"/>
        <v>14280.56440366479</v>
      </c>
      <c r="AF169" s="26">
        <f t="shared" si="83"/>
        <v>36507.497102472436</v>
      </c>
      <c r="AG169" s="26">
        <f t="shared" si="83"/>
        <v>0</v>
      </c>
      <c r="AH169" s="26">
        <f t="shared" si="83"/>
        <v>0</v>
      </c>
      <c r="AI169" s="26">
        <f t="shared" si="83"/>
        <v>0</v>
      </c>
      <c r="AJ169" s="26">
        <f t="shared" si="83"/>
        <v>0</v>
      </c>
      <c r="AK169" s="26">
        <f t="shared" si="83"/>
        <v>0</v>
      </c>
      <c r="AL169" s="26">
        <f t="shared" si="83"/>
        <v>0</v>
      </c>
      <c r="AM169" s="26">
        <f t="shared" si="83"/>
        <v>0</v>
      </c>
      <c r="AN169" s="26">
        <f t="shared" si="83"/>
        <v>0</v>
      </c>
      <c r="AO169" s="26">
        <f t="shared" si="83"/>
        <v>0</v>
      </c>
      <c r="AP169" s="26">
        <f t="shared" si="83"/>
        <v>0</v>
      </c>
      <c r="AQ169" s="26">
        <f t="shared" si="83"/>
        <v>0</v>
      </c>
      <c r="AR169" s="26">
        <f t="shared" si="83"/>
        <v>0</v>
      </c>
      <c r="AS169" s="26">
        <f t="shared" si="83"/>
        <v>0</v>
      </c>
      <c r="AT169" s="26">
        <f t="shared" si="83"/>
        <v>0</v>
      </c>
      <c r="AU169" s="26">
        <f t="shared" si="83"/>
        <v>0</v>
      </c>
      <c r="AV169" s="26">
        <f t="shared" si="83"/>
        <v>0</v>
      </c>
      <c r="AW169" s="26">
        <f t="shared" si="83"/>
        <v>0</v>
      </c>
      <c r="AX169" s="26">
        <f t="shared" si="83"/>
        <v>0</v>
      </c>
      <c r="AY169" s="26">
        <f t="shared" si="83"/>
        <v>0</v>
      </c>
    </row>
    <row r="170" spans="1:51" x14ac:dyDescent="0.25">
      <c r="A170" s="584"/>
      <c r="B170" s="77" t="s">
        <v>5</v>
      </c>
      <c r="C170" s="26">
        <f t="shared" si="80"/>
        <v>0</v>
      </c>
      <c r="D170" s="26">
        <f t="shared" si="81"/>
        <v>0</v>
      </c>
      <c r="E170" s="26">
        <f t="shared" si="83"/>
        <v>0</v>
      </c>
      <c r="F170" s="26">
        <f t="shared" si="83"/>
        <v>0</v>
      </c>
      <c r="G170" s="26">
        <f t="shared" si="83"/>
        <v>0</v>
      </c>
      <c r="H170" s="26">
        <f t="shared" si="83"/>
        <v>0.69813043090474602</v>
      </c>
      <c r="I170" s="26">
        <f t="shared" si="83"/>
        <v>11.181996360673564</v>
      </c>
      <c r="J170" s="26">
        <f t="shared" si="83"/>
        <v>24.733187936701366</v>
      </c>
      <c r="K170" s="26">
        <f t="shared" si="83"/>
        <v>24.262499882282789</v>
      </c>
      <c r="L170" s="26">
        <f t="shared" si="83"/>
        <v>10.762263650301046</v>
      </c>
      <c r="M170" s="26">
        <f t="shared" si="83"/>
        <v>23.670408140582186</v>
      </c>
      <c r="N170" s="26">
        <f t="shared" si="83"/>
        <v>43.71485740908831</v>
      </c>
      <c r="O170" s="26">
        <f t="shared" si="83"/>
        <v>57.457635211239129</v>
      </c>
      <c r="P170" s="26">
        <f t="shared" si="83"/>
        <v>54.176142926626724</v>
      </c>
      <c r="Q170" s="26">
        <f t="shared" si="83"/>
        <v>50.827748468130551</v>
      </c>
      <c r="R170" s="26">
        <f t="shared" si="83"/>
        <v>43.926310497913121</v>
      </c>
      <c r="S170" s="26">
        <f t="shared" si="83"/>
        <v>55.110548699413734</v>
      </c>
      <c r="T170" s="26">
        <f t="shared" si="83"/>
        <v>174.66556362119488</v>
      </c>
      <c r="U170" s="26">
        <f t="shared" si="83"/>
        <v>157.25507275955766</v>
      </c>
      <c r="V170" s="26">
        <f t="shared" si="83"/>
        <v>170.52182381148194</v>
      </c>
      <c r="W170" s="26">
        <f t="shared" si="83"/>
        <v>154.93033847842838</v>
      </c>
      <c r="X170" s="26">
        <f t="shared" si="83"/>
        <v>59.682509653360256</v>
      </c>
      <c r="Y170" s="26">
        <f t="shared" si="83"/>
        <v>58.032069302282409</v>
      </c>
      <c r="Z170" s="26">
        <f t="shared" si="83"/>
        <v>49.274180096652557</v>
      </c>
      <c r="AA170" s="26">
        <f t="shared" si="83"/>
        <v>46.109510568351304</v>
      </c>
      <c r="AB170" s="26">
        <f t="shared" si="83"/>
        <v>42.883762268440051</v>
      </c>
      <c r="AC170" s="26">
        <f t="shared" si="83"/>
        <v>50.827748468130551</v>
      </c>
      <c r="AD170" s="26">
        <f t="shared" si="83"/>
        <v>43.926310497913121</v>
      </c>
      <c r="AE170" s="26">
        <f t="shared" si="83"/>
        <v>55.110548699413734</v>
      </c>
      <c r="AF170" s="26">
        <f t="shared" si="83"/>
        <v>174.66556362119488</v>
      </c>
      <c r="AG170" s="26">
        <f t="shared" si="83"/>
        <v>0</v>
      </c>
      <c r="AH170" s="26">
        <f t="shared" si="83"/>
        <v>0</v>
      </c>
      <c r="AI170" s="26">
        <f t="shared" si="83"/>
        <v>0</v>
      </c>
      <c r="AJ170" s="26">
        <f t="shared" si="83"/>
        <v>0</v>
      </c>
      <c r="AK170" s="26">
        <f t="shared" si="83"/>
        <v>0</v>
      </c>
      <c r="AL170" s="26">
        <f t="shared" si="83"/>
        <v>0</v>
      </c>
      <c r="AM170" s="26">
        <f t="shared" si="83"/>
        <v>0</v>
      </c>
      <c r="AN170" s="26">
        <f t="shared" si="83"/>
        <v>0</v>
      </c>
      <c r="AO170" s="26">
        <f t="shared" si="83"/>
        <v>0</v>
      </c>
      <c r="AP170" s="26">
        <f t="shared" si="83"/>
        <v>0</v>
      </c>
      <c r="AQ170" s="26">
        <f t="shared" si="83"/>
        <v>0</v>
      </c>
      <c r="AR170" s="26">
        <f t="shared" si="83"/>
        <v>0</v>
      </c>
      <c r="AS170" s="26">
        <f t="shared" si="83"/>
        <v>0</v>
      </c>
      <c r="AT170" s="26">
        <f t="shared" si="83"/>
        <v>0</v>
      </c>
      <c r="AU170" s="26">
        <f t="shared" si="83"/>
        <v>0</v>
      </c>
      <c r="AV170" s="26">
        <f t="shared" si="83"/>
        <v>0</v>
      </c>
      <c r="AW170" s="26">
        <f t="shared" si="83"/>
        <v>0</v>
      </c>
      <c r="AX170" s="26">
        <f t="shared" si="83"/>
        <v>0</v>
      </c>
      <c r="AY170" s="26">
        <f t="shared" si="83"/>
        <v>0</v>
      </c>
    </row>
    <row r="171" spans="1:51" x14ac:dyDescent="0.25">
      <c r="A171" s="584"/>
      <c r="B171" s="77" t="s">
        <v>23</v>
      </c>
      <c r="C171" s="26">
        <f t="shared" si="80"/>
        <v>0</v>
      </c>
      <c r="D171" s="26">
        <f t="shared" si="81"/>
        <v>0</v>
      </c>
      <c r="E171" s="26">
        <f t="shared" si="83"/>
        <v>0</v>
      </c>
      <c r="F171" s="26">
        <f t="shared" si="83"/>
        <v>5.1674745812987846</v>
      </c>
      <c r="G171" s="26">
        <f t="shared" si="83"/>
        <v>14.977322796323794</v>
      </c>
      <c r="H171" s="26">
        <f t="shared" si="83"/>
        <v>37.078417245565042</v>
      </c>
      <c r="I171" s="26">
        <f t="shared" si="83"/>
        <v>54.569715406378748</v>
      </c>
      <c r="J171" s="26">
        <f t="shared" si="83"/>
        <v>79.481769039059927</v>
      </c>
      <c r="K171" s="26">
        <f t="shared" si="83"/>
        <v>71.632505990837032</v>
      </c>
      <c r="L171" s="26">
        <f t="shared" si="83"/>
        <v>31.774463437220337</v>
      </c>
      <c r="M171" s="26">
        <f t="shared" si="83"/>
        <v>30.545021718147751</v>
      </c>
      <c r="N171" s="26">
        <f t="shared" si="83"/>
        <v>24.791214001185701</v>
      </c>
      <c r="O171" s="26">
        <f t="shared" si="83"/>
        <v>24.814578741814621</v>
      </c>
      <c r="P171" s="26">
        <f t="shared" si="83"/>
        <v>23.397380689931627</v>
      </c>
      <c r="Q171" s="26">
        <f t="shared" si="83"/>
        <v>11.362830817225241</v>
      </c>
      <c r="R171" s="26">
        <f t="shared" si="83"/>
        <v>9.8199753019878333</v>
      </c>
      <c r="S171" s="26">
        <f t="shared" si="83"/>
        <v>12.320275046385955</v>
      </c>
      <c r="T171" s="26">
        <f t="shared" si="83"/>
        <v>39.047475224430812</v>
      </c>
      <c r="U171" s="26">
        <f t="shared" si="83"/>
        <v>35.15526146190949</v>
      </c>
      <c r="V171" s="26">
        <f t="shared" si="83"/>
        <v>38.121118739490477</v>
      </c>
      <c r="W171" s="26">
        <f t="shared" si="83"/>
        <v>34.635553957099631</v>
      </c>
      <c r="X171" s="26">
        <f t="shared" si="83"/>
        <v>13.34236279153224</v>
      </c>
      <c r="Y171" s="26">
        <f t="shared" si="83"/>
        <v>12.973397510786468</v>
      </c>
      <c r="Z171" s="26">
        <f t="shared" si="83"/>
        <v>11.015521815742218</v>
      </c>
      <c r="AA171" s="26">
        <f t="shared" si="83"/>
        <v>10.308042033019557</v>
      </c>
      <c r="AB171" s="26">
        <f t="shared" si="83"/>
        <v>9.5869077452431526</v>
      </c>
      <c r="AC171" s="26">
        <f t="shared" si="83"/>
        <v>11.362830817225241</v>
      </c>
      <c r="AD171" s="26">
        <f t="shared" si="83"/>
        <v>9.8199753019878333</v>
      </c>
      <c r="AE171" s="26">
        <f t="shared" si="83"/>
        <v>12.320275046385955</v>
      </c>
      <c r="AF171" s="26">
        <f t="shared" si="83"/>
        <v>39.047475224430812</v>
      </c>
      <c r="AG171" s="26">
        <f t="shared" si="83"/>
        <v>0</v>
      </c>
      <c r="AH171" s="26">
        <f t="shared" si="83"/>
        <v>0</v>
      </c>
      <c r="AI171" s="26">
        <f t="shared" si="83"/>
        <v>0</v>
      </c>
      <c r="AJ171" s="26">
        <f t="shared" si="83"/>
        <v>0</v>
      </c>
      <c r="AK171" s="26">
        <f t="shared" si="83"/>
        <v>0</v>
      </c>
      <c r="AL171" s="26">
        <f t="shared" si="83"/>
        <v>0</v>
      </c>
      <c r="AM171" s="26">
        <f t="shared" si="83"/>
        <v>0</v>
      </c>
      <c r="AN171" s="26">
        <f t="shared" si="83"/>
        <v>0</v>
      </c>
      <c r="AO171" s="26">
        <f t="shared" si="83"/>
        <v>0</v>
      </c>
      <c r="AP171" s="26">
        <f t="shared" si="83"/>
        <v>0</v>
      </c>
      <c r="AQ171" s="26">
        <f t="shared" si="83"/>
        <v>0</v>
      </c>
      <c r="AR171" s="26">
        <f t="shared" si="83"/>
        <v>0</v>
      </c>
      <c r="AS171" s="26">
        <f t="shared" si="83"/>
        <v>0</v>
      </c>
      <c r="AT171" s="26">
        <f t="shared" si="83"/>
        <v>0</v>
      </c>
      <c r="AU171" s="26">
        <f t="shared" si="83"/>
        <v>0</v>
      </c>
      <c r="AV171" s="26">
        <f t="shared" si="83"/>
        <v>0</v>
      </c>
      <c r="AW171" s="26">
        <f t="shared" si="83"/>
        <v>0</v>
      </c>
      <c r="AX171" s="26">
        <f t="shared" si="83"/>
        <v>0</v>
      </c>
      <c r="AY171" s="26">
        <f t="shared" si="83"/>
        <v>0</v>
      </c>
    </row>
    <row r="172" spans="1:51" x14ac:dyDescent="0.25">
      <c r="A172" s="584"/>
      <c r="B172" s="77" t="s">
        <v>24</v>
      </c>
      <c r="C172" s="26">
        <f t="shared" si="80"/>
        <v>0</v>
      </c>
      <c r="D172" s="26">
        <f t="shared" si="81"/>
        <v>0</v>
      </c>
      <c r="E172" s="26">
        <f t="shared" ref="E172:AY174" si="84">IF(E33=0,0,((E15*0.5)+D33-E51)*E88*E137*E$2)</f>
        <v>0</v>
      </c>
      <c r="F172" s="26">
        <f t="shared" si="84"/>
        <v>0</v>
      </c>
      <c r="G172" s="26">
        <f t="shared" si="84"/>
        <v>0</v>
      </c>
      <c r="H172" s="26">
        <f t="shared" si="84"/>
        <v>0</v>
      </c>
      <c r="I172" s="26">
        <f t="shared" si="84"/>
        <v>0</v>
      </c>
      <c r="J172" s="26">
        <f t="shared" si="84"/>
        <v>0</v>
      </c>
      <c r="K172" s="26">
        <f t="shared" si="84"/>
        <v>0</v>
      </c>
      <c r="L172" s="26">
        <f t="shared" si="84"/>
        <v>0</v>
      </c>
      <c r="M172" s="26">
        <f t="shared" si="84"/>
        <v>0</v>
      </c>
      <c r="N172" s="26">
        <f t="shared" si="84"/>
        <v>0</v>
      </c>
      <c r="O172" s="26">
        <f t="shared" si="84"/>
        <v>0</v>
      </c>
      <c r="P172" s="26">
        <f t="shared" si="84"/>
        <v>0</v>
      </c>
      <c r="Q172" s="26">
        <f t="shared" si="84"/>
        <v>0</v>
      </c>
      <c r="R172" s="26">
        <f t="shared" si="84"/>
        <v>0</v>
      </c>
      <c r="S172" s="26">
        <f t="shared" si="84"/>
        <v>0</v>
      </c>
      <c r="T172" s="26">
        <f t="shared" si="84"/>
        <v>0</v>
      </c>
      <c r="U172" s="26">
        <f t="shared" si="84"/>
        <v>0</v>
      </c>
      <c r="V172" s="26">
        <f t="shared" si="84"/>
        <v>0</v>
      </c>
      <c r="W172" s="26">
        <f t="shared" si="84"/>
        <v>0</v>
      </c>
      <c r="X172" s="26">
        <f t="shared" si="84"/>
        <v>0</v>
      </c>
      <c r="Y172" s="26">
        <f t="shared" si="84"/>
        <v>0</v>
      </c>
      <c r="Z172" s="26">
        <f t="shared" si="84"/>
        <v>0</v>
      </c>
      <c r="AA172" s="26">
        <f t="shared" si="84"/>
        <v>0</v>
      </c>
      <c r="AB172" s="26">
        <f t="shared" si="84"/>
        <v>0</v>
      </c>
      <c r="AC172" s="26">
        <f t="shared" si="84"/>
        <v>0</v>
      </c>
      <c r="AD172" s="26">
        <f t="shared" si="84"/>
        <v>0</v>
      </c>
      <c r="AE172" s="26">
        <f t="shared" si="84"/>
        <v>0</v>
      </c>
      <c r="AF172" s="26">
        <f t="shared" si="84"/>
        <v>0</v>
      </c>
      <c r="AG172" s="26">
        <f t="shared" si="84"/>
        <v>0</v>
      </c>
      <c r="AH172" s="26">
        <f t="shared" si="84"/>
        <v>0</v>
      </c>
      <c r="AI172" s="26">
        <f t="shared" si="84"/>
        <v>0</v>
      </c>
      <c r="AJ172" s="26">
        <f t="shared" si="84"/>
        <v>0</v>
      </c>
      <c r="AK172" s="26">
        <f t="shared" si="84"/>
        <v>0</v>
      </c>
      <c r="AL172" s="26">
        <f t="shared" si="84"/>
        <v>0</v>
      </c>
      <c r="AM172" s="26">
        <f t="shared" si="84"/>
        <v>0</v>
      </c>
      <c r="AN172" s="26">
        <f t="shared" si="84"/>
        <v>0</v>
      </c>
      <c r="AO172" s="26">
        <f t="shared" si="84"/>
        <v>0</v>
      </c>
      <c r="AP172" s="26">
        <f t="shared" si="84"/>
        <v>0</v>
      </c>
      <c r="AQ172" s="26">
        <f t="shared" si="84"/>
        <v>0</v>
      </c>
      <c r="AR172" s="26">
        <f t="shared" si="84"/>
        <v>0</v>
      </c>
      <c r="AS172" s="26">
        <f t="shared" si="84"/>
        <v>0</v>
      </c>
      <c r="AT172" s="26">
        <f t="shared" si="84"/>
        <v>0</v>
      </c>
      <c r="AU172" s="26">
        <f t="shared" si="84"/>
        <v>0</v>
      </c>
      <c r="AV172" s="26">
        <f t="shared" si="84"/>
        <v>0</v>
      </c>
      <c r="AW172" s="26">
        <f t="shared" si="84"/>
        <v>0</v>
      </c>
      <c r="AX172" s="26">
        <f t="shared" si="84"/>
        <v>0</v>
      </c>
      <c r="AY172" s="26">
        <f t="shared" si="84"/>
        <v>0</v>
      </c>
    </row>
    <row r="173" spans="1:51" ht="15.75" customHeight="1" x14ac:dyDescent="0.25">
      <c r="A173" s="584"/>
      <c r="B173" s="77" t="s">
        <v>7</v>
      </c>
      <c r="C173" s="26">
        <f t="shared" si="80"/>
        <v>0</v>
      </c>
      <c r="D173" s="26">
        <f t="shared" si="81"/>
        <v>0</v>
      </c>
      <c r="E173" s="26">
        <f t="shared" si="84"/>
        <v>0</v>
      </c>
      <c r="F173" s="26">
        <f t="shared" si="84"/>
        <v>0</v>
      </c>
      <c r="G173" s="26">
        <f t="shared" si="84"/>
        <v>0</v>
      </c>
      <c r="H173" s="26">
        <f t="shared" si="84"/>
        <v>8.4929902252814202E-2</v>
      </c>
      <c r="I173" s="26">
        <f t="shared" si="84"/>
        <v>16.812280529650369</v>
      </c>
      <c r="J173" s="26">
        <f t="shared" si="84"/>
        <v>36.025581964477112</v>
      </c>
      <c r="K173" s="26">
        <f t="shared" si="84"/>
        <v>32.735037827880767</v>
      </c>
      <c r="L173" s="26">
        <f t="shared" si="84"/>
        <v>14.605812413090019</v>
      </c>
      <c r="M173" s="26">
        <f t="shared" si="84"/>
        <v>21.35646032815805</v>
      </c>
      <c r="N173" s="144">
        <f t="shared" si="84"/>
        <v>26.868895251013374</v>
      </c>
      <c r="O173" s="26">
        <f t="shared" si="84"/>
        <v>30.411834281717983</v>
      </c>
      <c r="P173" s="26">
        <f t="shared" si="84"/>
        <v>27.939513275351558</v>
      </c>
      <c r="Q173" s="26">
        <f t="shared" si="84"/>
        <v>25.72116008156414</v>
      </c>
      <c r="R173" s="26">
        <f t="shared" si="84"/>
        <v>27.399934402142769</v>
      </c>
      <c r="S173" s="26">
        <f t="shared" si="84"/>
        <v>30.386187432138865</v>
      </c>
      <c r="T173" s="26">
        <f t="shared" si="84"/>
        <v>100.99650509748467</v>
      </c>
      <c r="U173" s="26">
        <f t="shared" si="84"/>
        <v>91.423320849038305</v>
      </c>
      <c r="V173" s="26">
        <f t="shared" si="84"/>
        <v>99.625109068463132</v>
      </c>
      <c r="W173" s="26">
        <f t="shared" si="84"/>
        <v>87.316962793335449</v>
      </c>
      <c r="X173" s="26">
        <f t="shared" si="84"/>
        <v>32.422555882043781</v>
      </c>
      <c r="Y173" s="26">
        <f t="shared" si="84"/>
        <v>31.052428112345545</v>
      </c>
      <c r="Z173" s="26">
        <f t="shared" si="84"/>
        <v>26.108658264370096</v>
      </c>
      <c r="AA173" s="26">
        <f t="shared" si="84"/>
        <v>24.326736571576266</v>
      </c>
      <c r="AB173" s="26">
        <f t="shared" si="84"/>
        <v>22.030374850756438</v>
      </c>
      <c r="AC173" s="26">
        <f t="shared" si="84"/>
        <v>25.72116008156414</v>
      </c>
      <c r="AD173" s="26">
        <f t="shared" si="84"/>
        <v>27.399934402142769</v>
      </c>
      <c r="AE173" s="26">
        <f t="shared" si="84"/>
        <v>30.386187432138865</v>
      </c>
      <c r="AF173" s="26">
        <f t="shared" si="84"/>
        <v>100.99650509748467</v>
      </c>
      <c r="AG173" s="26">
        <f t="shared" si="84"/>
        <v>0</v>
      </c>
      <c r="AH173" s="26">
        <f t="shared" si="84"/>
        <v>0</v>
      </c>
      <c r="AI173" s="26">
        <f t="shared" si="84"/>
        <v>0</v>
      </c>
      <c r="AJ173" s="26">
        <f t="shared" si="84"/>
        <v>0</v>
      </c>
      <c r="AK173" s="26">
        <f t="shared" si="84"/>
        <v>0</v>
      </c>
      <c r="AL173" s="26">
        <f t="shared" si="84"/>
        <v>0</v>
      </c>
      <c r="AM173" s="26">
        <f t="shared" si="84"/>
        <v>0</v>
      </c>
      <c r="AN173" s="26">
        <f t="shared" si="84"/>
        <v>0</v>
      </c>
      <c r="AO173" s="26">
        <f t="shared" si="84"/>
        <v>0</v>
      </c>
      <c r="AP173" s="26">
        <f t="shared" si="84"/>
        <v>0</v>
      </c>
      <c r="AQ173" s="26">
        <f t="shared" si="84"/>
        <v>0</v>
      </c>
      <c r="AR173" s="26">
        <f t="shared" si="84"/>
        <v>0</v>
      </c>
      <c r="AS173" s="26">
        <f t="shared" si="84"/>
        <v>0</v>
      </c>
      <c r="AT173" s="26">
        <f t="shared" si="84"/>
        <v>0</v>
      </c>
      <c r="AU173" s="26">
        <f t="shared" si="84"/>
        <v>0</v>
      </c>
      <c r="AV173" s="26">
        <f t="shared" si="84"/>
        <v>0</v>
      </c>
      <c r="AW173" s="26">
        <f t="shared" si="84"/>
        <v>0</v>
      </c>
      <c r="AX173" s="26">
        <f t="shared" si="84"/>
        <v>0</v>
      </c>
      <c r="AY173" s="26">
        <f t="shared" si="84"/>
        <v>0</v>
      </c>
    </row>
    <row r="174" spans="1:51" ht="15.75" customHeight="1" x14ac:dyDescent="0.25">
      <c r="A174" s="584"/>
      <c r="B174" s="77" t="s">
        <v>8</v>
      </c>
      <c r="C174" s="26">
        <f t="shared" si="80"/>
        <v>0</v>
      </c>
      <c r="D174" s="26">
        <f t="shared" si="81"/>
        <v>0</v>
      </c>
      <c r="E174" s="26">
        <f t="shared" si="84"/>
        <v>0</v>
      </c>
      <c r="F174" s="26">
        <f t="shared" si="84"/>
        <v>0</v>
      </c>
      <c r="G174" s="26">
        <f t="shared" si="84"/>
        <v>0</v>
      </c>
      <c r="H174" s="26">
        <f t="shared" si="84"/>
        <v>0</v>
      </c>
      <c r="I174" s="26">
        <f t="shared" si="84"/>
        <v>0</v>
      </c>
      <c r="J174" s="26">
        <f t="shared" si="84"/>
        <v>0</v>
      </c>
      <c r="K174" s="26">
        <f t="shared" si="84"/>
        <v>0</v>
      </c>
      <c r="L174" s="26">
        <f t="shared" si="84"/>
        <v>0</v>
      </c>
      <c r="M174" s="26">
        <f t="shared" si="84"/>
        <v>0</v>
      </c>
      <c r="N174" s="26">
        <f t="shared" si="84"/>
        <v>0</v>
      </c>
      <c r="O174" s="26">
        <f t="shared" si="84"/>
        <v>0</v>
      </c>
      <c r="P174" s="26">
        <f t="shared" si="84"/>
        <v>0</v>
      </c>
      <c r="Q174" s="26">
        <f t="shared" si="84"/>
        <v>0</v>
      </c>
      <c r="R174" s="26">
        <f t="shared" si="84"/>
        <v>0</v>
      </c>
      <c r="S174" s="26">
        <f t="shared" si="84"/>
        <v>0</v>
      </c>
      <c r="T174" s="26">
        <f t="shared" si="84"/>
        <v>0</v>
      </c>
      <c r="U174" s="26">
        <f t="shared" si="84"/>
        <v>0</v>
      </c>
      <c r="V174" s="26">
        <f t="shared" si="84"/>
        <v>0</v>
      </c>
      <c r="W174" s="26">
        <f t="shared" si="84"/>
        <v>0</v>
      </c>
      <c r="X174" s="26">
        <f t="shared" si="84"/>
        <v>0</v>
      </c>
      <c r="Y174" s="26">
        <f t="shared" si="84"/>
        <v>0</v>
      </c>
      <c r="Z174" s="26">
        <f t="shared" si="84"/>
        <v>0</v>
      </c>
      <c r="AA174" s="26">
        <f t="shared" si="84"/>
        <v>0</v>
      </c>
      <c r="AB174" s="26">
        <f t="shared" si="84"/>
        <v>0</v>
      </c>
      <c r="AC174" s="26">
        <f t="shared" si="84"/>
        <v>0</v>
      </c>
      <c r="AD174" s="26">
        <f t="shared" si="84"/>
        <v>0</v>
      </c>
      <c r="AE174" s="26">
        <f t="shared" si="84"/>
        <v>0</v>
      </c>
      <c r="AF174" s="26">
        <f t="shared" si="84"/>
        <v>0</v>
      </c>
      <c r="AG174" s="26">
        <f t="shared" si="84"/>
        <v>0</v>
      </c>
      <c r="AH174" s="26">
        <f t="shared" si="84"/>
        <v>0</v>
      </c>
      <c r="AI174" s="26">
        <f t="shared" si="84"/>
        <v>0</v>
      </c>
      <c r="AJ174" s="26">
        <f t="shared" si="84"/>
        <v>0</v>
      </c>
      <c r="AK174" s="26">
        <f t="shared" si="84"/>
        <v>0</v>
      </c>
      <c r="AL174" s="26">
        <f t="shared" si="84"/>
        <v>0</v>
      </c>
      <c r="AM174" s="26">
        <f t="shared" si="84"/>
        <v>0</v>
      </c>
      <c r="AN174" s="26">
        <f t="shared" si="84"/>
        <v>0</v>
      </c>
      <c r="AO174" s="26">
        <f t="shared" si="84"/>
        <v>0</v>
      </c>
      <c r="AP174" s="26">
        <f t="shared" si="84"/>
        <v>0</v>
      </c>
      <c r="AQ174" s="26">
        <f t="shared" si="84"/>
        <v>0</v>
      </c>
      <c r="AR174" s="26">
        <f t="shared" si="84"/>
        <v>0</v>
      </c>
      <c r="AS174" s="26">
        <f t="shared" si="84"/>
        <v>0</v>
      </c>
      <c r="AT174" s="26">
        <f t="shared" si="84"/>
        <v>0</v>
      </c>
      <c r="AU174" s="26">
        <f t="shared" si="84"/>
        <v>0</v>
      </c>
      <c r="AV174" s="26">
        <f t="shared" si="84"/>
        <v>0</v>
      </c>
      <c r="AW174" s="26">
        <f t="shared" si="84"/>
        <v>0</v>
      </c>
      <c r="AX174" s="26">
        <f t="shared" si="84"/>
        <v>0</v>
      </c>
      <c r="AY174" s="26">
        <f t="shared" si="84"/>
        <v>0</v>
      </c>
    </row>
    <row r="175" spans="1:51" ht="15.75" customHeight="1" x14ac:dyDescent="0.25">
      <c r="A175" s="584"/>
      <c r="B175" s="13"/>
      <c r="C175" s="3"/>
      <c r="D175" s="3"/>
      <c r="E175" s="3"/>
      <c r="F175" s="3"/>
      <c r="G175" s="3"/>
      <c r="H175" s="3"/>
      <c r="I175" s="3"/>
      <c r="J175" s="3"/>
      <c r="K175" s="3"/>
      <c r="L175" s="3"/>
      <c r="M175" s="3"/>
      <c r="N175" s="3"/>
      <c r="O175" s="3"/>
      <c r="P175" s="3"/>
      <c r="Q175" s="3"/>
      <c r="R175" s="3"/>
      <c r="S175" s="3"/>
      <c r="T175" s="3"/>
      <c r="U175" s="3"/>
      <c r="V175" s="3"/>
      <c r="W175" s="3"/>
      <c r="X175" s="3"/>
      <c r="Y175" s="3"/>
      <c r="Z175" s="3"/>
      <c r="AA175" s="3"/>
      <c r="AB175" s="3"/>
      <c r="AC175" s="3"/>
      <c r="AD175" s="3"/>
      <c r="AE175" s="3"/>
      <c r="AF175" s="3"/>
      <c r="AG175" s="3"/>
      <c r="AH175" s="3"/>
      <c r="AI175" s="3"/>
      <c r="AJ175" s="3"/>
      <c r="AK175" s="3"/>
      <c r="AL175" s="3"/>
      <c r="AM175" s="3"/>
      <c r="AN175" s="3"/>
      <c r="AO175" s="3"/>
      <c r="AP175" s="3"/>
      <c r="AQ175" s="3"/>
      <c r="AR175" s="3"/>
      <c r="AS175" s="3"/>
      <c r="AT175" s="3"/>
      <c r="AU175" s="3"/>
      <c r="AV175" s="3"/>
      <c r="AW175" s="3"/>
      <c r="AX175" s="3"/>
      <c r="AY175" s="3"/>
    </row>
    <row r="176" spans="1:51" ht="15.75" customHeight="1" x14ac:dyDescent="0.25">
      <c r="A176" s="584"/>
      <c r="B176" s="239" t="s">
        <v>26</v>
      </c>
      <c r="C176" s="26">
        <f>SUM(C162:C175)</f>
        <v>0</v>
      </c>
      <c r="D176" s="26">
        <f>SUM(D162:D175)</f>
        <v>236.31539058393221</v>
      </c>
      <c r="E176" s="26">
        <f t="shared" ref="E176:AY176" si="85">SUM(E162:E175)</f>
        <v>1279.7490431546744</v>
      </c>
      <c r="F176" s="26">
        <f t="shared" si="85"/>
        <v>1838.1383360138584</v>
      </c>
      <c r="G176" s="26">
        <f t="shared" si="85"/>
        <v>4654.9189397714154</v>
      </c>
      <c r="H176" s="26">
        <f t="shared" si="85"/>
        <v>20026.791784866629</v>
      </c>
      <c r="I176" s="26">
        <f t="shared" si="85"/>
        <v>35188.856109483153</v>
      </c>
      <c r="J176" s="26">
        <f t="shared" si="85"/>
        <v>45393.28516564118</v>
      </c>
      <c r="K176" s="26">
        <f t="shared" si="85"/>
        <v>30046.428688953169</v>
      </c>
      <c r="L176" s="26">
        <f t="shared" si="85"/>
        <v>11420.953240675533</v>
      </c>
      <c r="M176" s="103">
        <f t="shared" si="85"/>
        <v>13074.619666006431</v>
      </c>
      <c r="N176" s="26">
        <f t="shared" si="85"/>
        <v>19328.236896231239</v>
      </c>
      <c r="O176" s="26">
        <f t="shared" si="85"/>
        <v>29290.262057110369</v>
      </c>
      <c r="P176" s="26">
        <f t="shared" si="85"/>
        <v>25009.487384959324</v>
      </c>
      <c r="Q176" s="26">
        <f t="shared" si="85"/>
        <v>19470.900908527252</v>
      </c>
      <c r="R176" s="26">
        <f t="shared" si="85"/>
        <v>14479.610132054462</v>
      </c>
      <c r="S176" s="26">
        <f t="shared" si="85"/>
        <v>23899.648531845574</v>
      </c>
      <c r="T176" s="26">
        <f t="shared" si="85"/>
        <v>111923.7978269794</v>
      </c>
      <c r="U176" s="26">
        <f t="shared" si="85"/>
        <v>124912.68485251353</v>
      </c>
      <c r="V176" s="26">
        <f t="shared" si="85"/>
        <v>123070.97920713114</v>
      </c>
      <c r="W176" s="26">
        <f t="shared" si="85"/>
        <v>71038.17901901358</v>
      </c>
      <c r="X176" s="26">
        <f t="shared" si="85"/>
        <v>20072.613334697689</v>
      </c>
      <c r="Y176" s="26">
        <f t="shared" si="85"/>
        <v>19419.639540398108</v>
      </c>
      <c r="Z176" s="26">
        <f t="shared" si="85"/>
        <v>19284.005572961967</v>
      </c>
      <c r="AA176" s="26">
        <f t="shared" si="85"/>
        <v>21690.795290045273</v>
      </c>
      <c r="AB176" s="26">
        <f t="shared" si="85"/>
        <v>18367.848944845729</v>
      </c>
      <c r="AC176" s="26">
        <f t="shared" si="85"/>
        <v>19470.900908527252</v>
      </c>
      <c r="AD176" s="26">
        <f t="shared" si="85"/>
        <v>14479.610132054462</v>
      </c>
      <c r="AE176" s="26">
        <f t="shared" si="85"/>
        <v>23899.648531845574</v>
      </c>
      <c r="AF176" s="26">
        <f t="shared" si="85"/>
        <v>111923.7978269794</v>
      </c>
      <c r="AG176" s="26">
        <f t="shared" si="85"/>
        <v>0</v>
      </c>
      <c r="AH176" s="26">
        <f t="shared" si="85"/>
        <v>0</v>
      </c>
      <c r="AI176" s="26">
        <f t="shared" si="85"/>
        <v>0</v>
      </c>
      <c r="AJ176" s="26">
        <f t="shared" si="85"/>
        <v>0</v>
      </c>
      <c r="AK176" s="26">
        <f t="shared" si="85"/>
        <v>0</v>
      </c>
      <c r="AL176" s="26">
        <f t="shared" si="85"/>
        <v>0</v>
      </c>
      <c r="AM176" s="26">
        <f t="shared" si="85"/>
        <v>0</v>
      </c>
      <c r="AN176" s="26">
        <f t="shared" si="85"/>
        <v>0</v>
      </c>
      <c r="AO176" s="26">
        <f t="shared" si="85"/>
        <v>0</v>
      </c>
      <c r="AP176" s="26">
        <f t="shared" si="85"/>
        <v>0</v>
      </c>
      <c r="AQ176" s="26">
        <f t="shared" si="85"/>
        <v>0</v>
      </c>
      <c r="AR176" s="26">
        <f t="shared" si="85"/>
        <v>0</v>
      </c>
      <c r="AS176" s="26">
        <f t="shared" si="85"/>
        <v>0</v>
      </c>
      <c r="AT176" s="26">
        <f t="shared" si="85"/>
        <v>0</v>
      </c>
      <c r="AU176" s="26">
        <f t="shared" si="85"/>
        <v>0</v>
      </c>
      <c r="AV176" s="26">
        <f t="shared" si="85"/>
        <v>0</v>
      </c>
      <c r="AW176" s="26">
        <f t="shared" si="85"/>
        <v>0</v>
      </c>
      <c r="AX176" s="26">
        <f t="shared" si="85"/>
        <v>0</v>
      </c>
      <c r="AY176" s="26">
        <f t="shared" si="85"/>
        <v>0</v>
      </c>
    </row>
    <row r="177" spans="1:51" ht="16.5" customHeight="1" thickBot="1" x14ac:dyDescent="0.3">
      <c r="A177" s="585"/>
      <c r="B177" s="138" t="s">
        <v>27</v>
      </c>
      <c r="C177" s="27">
        <f>C176</f>
        <v>0</v>
      </c>
      <c r="D177" s="27">
        <f>C177+D176</f>
        <v>236.31539058393221</v>
      </c>
      <c r="E177" s="27">
        <f t="shared" ref="E177:AY177" si="86">D177+E176</f>
        <v>1516.0644337386066</v>
      </c>
      <c r="F177" s="27">
        <f t="shared" si="86"/>
        <v>3354.202769752465</v>
      </c>
      <c r="G177" s="27">
        <f t="shared" si="86"/>
        <v>8009.1217095238808</v>
      </c>
      <c r="H177" s="27">
        <f t="shared" si="86"/>
        <v>28035.913494390508</v>
      </c>
      <c r="I177" s="27">
        <f t="shared" si="86"/>
        <v>63224.769603873661</v>
      </c>
      <c r="J177" s="27">
        <f t="shared" si="86"/>
        <v>108618.05476951484</v>
      </c>
      <c r="K177" s="27">
        <f t="shared" si="86"/>
        <v>138664.48345846802</v>
      </c>
      <c r="L177" s="27">
        <f t="shared" si="86"/>
        <v>150085.43669914355</v>
      </c>
      <c r="M177" s="27">
        <f t="shared" si="86"/>
        <v>163160.05636514997</v>
      </c>
      <c r="N177" s="27">
        <f t="shared" si="86"/>
        <v>182488.29326138122</v>
      </c>
      <c r="O177" s="27">
        <f t="shared" si="86"/>
        <v>211778.55531849159</v>
      </c>
      <c r="P177" s="27">
        <f t="shared" si="86"/>
        <v>236788.04270345092</v>
      </c>
      <c r="Q177" s="27">
        <f t="shared" si="86"/>
        <v>256258.94361197817</v>
      </c>
      <c r="R177" s="27">
        <f t="shared" si="86"/>
        <v>270738.55374403263</v>
      </c>
      <c r="S177" s="27">
        <f t="shared" si="86"/>
        <v>294638.20227587823</v>
      </c>
      <c r="T177" s="27">
        <f t="shared" si="86"/>
        <v>406562.00010285759</v>
      </c>
      <c r="U177" s="27">
        <f t="shared" si="86"/>
        <v>531474.68495537108</v>
      </c>
      <c r="V177" s="27">
        <f t="shared" si="86"/>
        <v>654545.66416250216</v>
      </c>
      <c r="W177" s="27">
        <f t="shared" si="86"/>
        <v>725583.84318151569</v>
      </c>
      <c r="X177" s="27">
        <f t="shared" si="86"/>
        <v>745656.45651621337</v>
      </c>
      <c r="Y177" s="27">
        <f t="shared" si="86"/>
        <v>765076.09605661151</v>
      </c>
      <c r="Z177" s="27">
        <f t="shared" si="86"/>
        <v>784360.1016295735</v>
      </c>
      <c r="AA177" s="27">
        <f t="shared" si="86"/>
        <v>806050.89691961883</v>
      </c>
      <c r="AB177" s="27">
        <f t="shared" si="86"/>
        <v>824418.74586446455</v>
      </c>
      <c r="AC177" s="27">
        <f t="shared" si="86"/>
        <v>843889.64677299175</v>
      </c>
      <c r="AD177" s="27">
        <f t="shared" si="86"/>
        <v>858369.25690504618</v>
      </c>
      <c r="AE177" s="27">
        <f t="shared" si="86"/>
        <v>882268.90543689171</v>
      </c>
      <c r="AF177" s="27">
        <f t="shared" si="86"/>
        <v>994192.70326387114</v>
      </c>
      <c r="AG177" s="27">
        <f t="shared" si="86"/>
        <v>994192.70326387114</v>
      </c>
      <c r="AH177" s="27">
        <f t="shared" si="86"/>
        <v>994192.70326387114</v>
      </c>
      <c r="AI177" s="27">
        <f t="shared" si="86"/>
        <v>994192.70326387114</v>
      </c>
      <c r="AJ177" s="27">
        <f t="shared" si="86"/>
        <v>994192.70326387114</v>
      </c>
      <c r="AK177" s="27">
        <f t="shared" si="86"/>
        <v>994192.70326387114</v>
      </c>
      <c r="AL177" s="27">
        <f t="shared" si="86"/>
        <v>994192.70326387114</v>
      </c>
      <c r="AM177" s="27">
        <f t="shared" si="86"/>
        <v>994192.70326387114</v>
      </c>
      <c r="AN177" s="27">
        <f t="shared" si="86"/>
        <v>994192.70326387114</v>
      </c>
      <c r="AO177" s="27">
        <f t="shared" si="86"/>
        <v>994192.70326387114</v>
      </c>
      <c r="AP177" s="27">
        <f t="shared" si="86"/>
        <v>994192.70326387114</v>
      </c>
      <c r="AQ177" s="27">
        <f t="shared" si="86"/>
        <v>994192.70326387114</v>
      </c>
      <c r="AR177" s="27">
        <f t="shared" si="86"/>
        <v>994192.70326387114</v>
      </c>
      <c r="AS177" s="27">
        <f t="shared" si="86"/>
        <v>994192.70326387114</v>
      </c>
      <c r="AT177" s="27">
        <f t="shared" si="86"/>
        <v>994192.70326387114</v>
      </c>
      <c r="AU177" s="27">
        <f t="shared" si="86"/>
        <v>994192.70326387114</v>
      </c>
      <c r="AV177" s="27">
        <f t="shared" si="86"/>
        <v>994192.70326387114</v>
      </c>
      <c r="AW177" s="27">
        <f t="shared" si="86"/>
        <v>994192.70326387114</v>
      </c>
      <c r="AX177" s="27">
        <f t="shared" si="86"/>
        <v>994192.70326387114</v>
      </c>
      <c r="AY177" s="27">
        <f t="shared" si="86"/>
        <v>994192.70326387114</v>
      </c>
    </row>
    <row r="178" spans="1:51" x14ac:dyDescent="0.25">
      <c r="A178" s="99"/>
      <c r="B178" s="212" t="s">
        <v>130</v>
      </c>
      <c r="C178" s="104">
        <f t="shared" ref="C178:AY178" si="87">C157+C176</f>
        <v>0</v>
      </c>
      <c r="D178" s="104">
        <f t="shared" si="87"/>
        <v>2471.6280025937053</v>
      </c>
      <c r="E178" s="104">
        <f t="shared" si="87"/>
        <v>12078.656942314579</v>
      </c>
      <c r="F178" s="104">
        <f t="shared" si="87"/>
        <v>19923.418789349773</v>
      </c>
      <c r="G178" s="104">
        <f t="shared" si="87"/>
        <v>38239.109062827978</v>
      </c>
      <c r="H178" s="104">
        <f t="shared" si="87"/>
        <v>118990.92997791414</v>
      </c>
      <c r="I178" s="104">
        <f t="shared" si="87"/>
        <v>219457.60236547748</v>
      </c>
      <c r="J178" s="104">
        <f t="shared" si="87"/>
        <v>267776.31750969694</v>
      </c>
      <c r="K178" s="104">
        <f t="shared" si="87"/>
        <v>192246.92277525133</v>
      </c>
      <c r="L178" s="104">
        <f t="shared" si="87"/>
        <v>99640.762905671552</v>
      </c>
      <c r="M178" s="104">
        <f t="shared" si="87"/>
        <v>118689.58616666547</v>
      </c>
      <c r="N178" s="104">
        <f t="shared" si="87"/>
        <v>214834.71631564779</v>
      </c>
      <c r="O178" s="104">
        <f t="shared" si="87"/>
        <v>293636.41101336706</v>
      </c>
      <c r="P178" s="104">
        <f t="shared" si="87"/>
        <v>243268.25698063121</v>
      </c>
      <c r="Q178" s="104">
        <f t="shared" si="87"/>
        <v>246255.05626731922</v>
      </c>
      <c r="R178" s="104">
        <f t="shared" si="87"/>
        <v>214385.82859130591</v>
      </c>
      <c r="S178" s="104">
        <f t="shared" si="87"/>
        <v>283409.80095082062</v>
      </c>
      <c r="T178" s="104">
        <f t="shared" si="87"/>
        <v>756949.93551996851</v>
      </c>
      <c r="U178" s="104">
        <f t="shared" si="87"/>
        <v>922832.04273543588</v>
      </c>
      <c r="V178" s="104">
        <f t="shared" si="87"/>
        <v>849896.72108196607</v>
      </c>
      <c r="W178" s="104">
        <f t="shared" si="87"/>
        <v>534946.48555942369</v>
      </c>
      <c r="X178" s="104">
        <f t="shared" si="87"/>
        <v>245310.42959369047</v>
      </c>
      <c r="Y178" s="104">
        <f t="shared" si="87"/>
        <v>241903.82008219688</v>
      </c>
      <c r="Z178" s="104">
        <f t="shared" si="87"/>
        <v>296957.03518542252</v>
      </c>
      <c r="AA178" s="104">
        <f t="shared" si="87"/>
        <v>309113.61592278042</v>
      </c>
      <c r="AB178" s="104">
        <f t="shared" si="87"/>
        <v>253066.65944985911</v>
      </c>
      <c r="AC178" s="104">
        <f t="shared" si="87"/>
        <v>246255.05626731922</v>
      </c>
      <c r="AD178" s="104">
        <f t="shared" si="87"/>
        <v>214385.82859130591</v>
      </c>
      <c r="AE178" s="104">
        <f t="shared" si="87"/>
        <v>283409.80095082062</v>
      </c>
      <c r="AF178" s="104">
        <f t="shared" si="87"/>
        <v>756949.93551996851</v>
      </c>
      <c r="AG178" s="104">
        <f t="shared" si="87"/>
        <v>0</v>
      </c>
      <c r="AH178" s="104">
        <f t="shared" si="87"/>
        <v>0</v>
      </c>
      <c r="AI178" s="104">
        <f t="shared" si="87"/>
        <v>0</v>
      </c>
      <c r="AJ178" s="104">
        <f t="shared" si="87"/>
        <v>0</v>
      </c>
      <c r="AK178" s="104">
        <f t="shared" si="87"/>
        <v>0</v>
      </c>
      <c r="AL178" s="104">
        <f t="shared" si="87"/>
        <v>0</v>
      </c>
      <c r="AM178" s="104">
        <f t="shared" si="87"/>
        <v>0</v>
      </c>
      <c r="AN178" s="104">
        <f t="shared" si="87"/>
        <v>0</v>
      </c>
      <c r="AO178" s="104">
        <f t="shared" si="87"/>
        <v>0</v>
      </c>
      <c r="AP178" s="104">
        <f t="shared" si="87"/>
        <v>0</v>
      </c>
      <c r="AQ178" s="104">
        <f t="shared" si="87"/>
        <v>0</v>
      </c>
      <c r="AR178" s="104">
        <f t="shared" si="87"/>
        <v>0</v>
      </c>
      <c r="AS178" s="104">
        <f t="shared" si="87"/>
        <v>0</v>
      </c>
      <c r="AT178" s="104">
        <f t="shared" si="87"/>
        <v>0</v>
      </c>
      <c r="AU178" s="104">
        <f t="shared" si="87"/>
        <v>0</v>
      </c>
      <c r="AV178" s="104">
        <f t="shared" si="87"/>
        <v>0</v>
      </c>
      <c r="AW178" s="104">
        <f t="shared" si="87"/>
        <v>0</v>
      </c>
      <c r="AX178" s="104">
        <f t="shared" si="87"/>
        <v>0</v>
      </c>
      <c r="AY178" s="104">
        <f t="shared" si="87"/>
        <v>0</v>
      </c>
    </row>
    <row r="179" spans="1:51" x14ac:dyDescent="0.25">
      <c r="A179" s="99"/>
      <c r="B179" s="213" t="s">
        <v>189</v>
      </c>
      <c r="C179" s="102">
        <f>C178-C73</f>
        <v>0</v>
      </c>
      <c r="D179" s="102">
        <f>D178-D73</f>
        <v>-1.6245207219981239E-2</v>
      </c>
      <c r="E179" s="102">
        <f t="shared" ref="E179:AY179" si="88">E178-E73</f>
        <v>-3.0195965036909911E-2</v>
      </c>
      <c r="F179" s="102">
        <f t="shared" si="88"/>
        <v>0.19364629900155705</v>
      </c>
      <c r="G179" s="102">
        <f t="shared" si="88"/>
        <v>-0.34919011395686539</v>
      </c>
      <c r="H179" s="102">
        <f t="shared" si="88"/>
        <v>0.18820623589272145</v>
      </c>
      <c r="I179" s="102">
        <f t="shared" si="88"/>
        <v>-2.7558821049751714E-2</v>
      </c>
      <c r="J179" s="102">
        <f t="shared" si="88"/>
        <v>0.1642549586831592</v>
      </c>
      <c r="K179" s="102">
        <f t="shared" si="88"/>
        <v>0.1420574648946058</v>
      </c>
      <c r="L179" s="102">
        <f t="shared" si="88"/>
        <v>0.41213135150610469</v>
      </c>
      <c r="M179" s="102">
        <f t="shared" si="88"/>
        <v>0.18861343065509573</v>
      </c>
      <c r="N179" s="102">
        <f t="shared" si="88"/>
        <v>2.3897039389703423</v>
      </c>
      <c r="O179" s="102">
        <f t="shared" si="88"/>
        <v>1.1186187156708911</v>
      </c>
      <c r="P179" s="102">
        <f>P178-P73</f>
        <v>-0.50230721122352406</v>
      </c>
      <c r="Q179" s="102">
        <f t="shared" si="88"/>
        <v>-0.8260813792294357</v>
      </c>
      <c r="R179" s="102">
        <f t="shared" si="88"/>
        <v>0.45186959803686477</v>
      </c>
      <c r="S179" s="102">
        <f t="shared" si="88"/>
        <v>-1.1100051847170107</v>
      </c>
      <c r="T179" s="102">
        <f t="shared" si="88"/>
        <v>-2.211677398881875</v>
      </c>
      <c r="U179" s="102">
        <f t="shared" si="88"/>
        <v>-0.35094866005238146</v>
      </c>
      <c r="V179" s="102">
        <f t="shared" si="88"/>
        <v>-0.48705304716713727</v>
      </c>
      <c r="W179" s="102">
        <f t="shared" si="88"/>
        <v>-2.0793297456111759</v>
      </c>
      <c r="X179" s="102">
        <f t="shared" si="88"/>
        <v>1.148903515713755</v>
      </c>
      <c r="Y179" s="102">
        <f t="shared" si="88"/>
        <v>-0.33998191586579196</v>
      </c>
      <c r="Z179" s="102">
        <f t="shared" si="88"/>
        <v>1.3326897706720047</v>
      </c>
      <c r="AA179" s="102">
        <f t="shared" si="88"/>
        <v>-0.26027776271803305</v>
      </c>
      <c r="AB179" s="102">
        <f t="shared" si="88"/>
        <v>-0.82171631950768642</v>
      </c>
      <c r="AC179" s="102">
        <f t="shared" si="88"/>
        <v>-0.8260813792294357</v>
      </c>
      <c r="AD179" s="102">
        <f t="shared" si="88"/>
        <v>0.45186959803686477</v>
      </c>
      <c r="AE179" s="102">
        <f t="shared" si="88"/>
        <v>-1.1100051847170107</v>
      </c>
      <c r="AF179" s="102">
        <f t="shared" si="88"/>
        <v>-2.211677398881875</v>
      </c>
      <c r="AG179" s="102">
        <f t="shared" si="88"/>
        <v>0</v>
      </c>
      <c r="AH179" s="102">
        <f t="shared" si="88"/>
        <v>0</v>
      </c>
      <c r="AI179" s="102">
        <f t="shared" si="88"/>
        <v>0</v>
      </c>
      <c r="AJ179" s="102">
        <f t="shared" si="88"/>
        <v>0</v>
      </c>
      <c r="AK179" s="102">
        <f t="shared" si="88"/>
        <v>0</v>
      </c>
      <c r="AL179" s="102">
        <f t="shared" si="88"/>
        <v>0</v>
      </c>
      <c r="AM179" s="102">
        <f t="shared" si="88"/>
        <v>0</v>
      </c>
      <c r="AN179" s="102">
        <f t="shared" si="88"/>
        <v>0</v>
      </c>
      <c r="AO179" s="102">
        <f t="shared" si="88"/>
        <v>0</v>
      </c>
      <c r="AP179" s="102">
        <f t="shared" si="88"/>
        <v>0</v>
      </c>
      <c r="AQ179" s="102">
        <f t="shared" si="88"/>
        <v>0</v>
      </c>
      <c r="AR179" s="102">
        <f t="shared" si="88"/>
        <v>0</v>
      </c>
      <c r="AS179" s="102">
        <f t="shared" si="88"/>
        <v>0</v>
      </c>
      <c r="AT179" s="102">
        <f t="shared" si="88"/>
        <v>0</v>
      </c>
      <c r="AU179" s="102">
        <f t="shared" si="88"/>
        <v>0</v>
      </c>
      <c r="AV179" s="102">
        <f t="shared" si="88"/>
        <v>0</v>
      </c>
      <c r="AW179" s="102">
        <f t="shared" si="88"/>
        <v>0</v>
      </c>
      <c r="AX179" s="102">
        <f t="shared" si="88"/>
        <v>0</v>
      </c>
      <c r="AY179" s="102">
        <f t="shared" si="88"/>
        <v>0</v>
      </c>
    </row>
    <row r="180" spans="1:51" ht="15.75" thickBot="1" x14ac:dyDescent="0.3">
      <c r="A180" s="169" t="s">
        <v>181</v>
      </c>
      <c r="B180" s="99"/>
      <c r="C180" s="211"/>
      <c r="D180" s="211"/>
      <c r="E180" s="211"/>
      <c r="F180" s="211"/>
      <c r="G180" s="211"/>
      <c r="H180" s="211"/>
      <c r="I180" s="211"/>
      <c r="J180" s="211"/>
      <c r="K180" s="211"/>
      <c r="L180" s="211"/>
      <c r="M180" s="211"/>
      <c r="N180" s="102"/>
    </row>
    <row r="181" spans="1:51" ht="15.75" thickBot="1" x14ac:dyDescent="0.3">
      <c r="A181" s="99"/>
      <c r="B181" s="244" t="s">
        <v>39</v>
      </c>
      <c r="C181" s="146">
        <f>C$4</f>
        <v>44197</v>
      </c>
      <c r="D181" s="146">
        <f t="shared" ref="D181:AY181" si="89">D$4</f>
        <v>44228</v>
      </c>
      <c r="E181" s="146">
        <f t="shared" si="89"/>
        <v>44256</v>
      </c>
      <c r="F181" s="146">
        <f t="shared" si="89"/>
        <v>44287</v>
      </c>
      <c r="G181" s="146">
        <f t="shared" si="89"/>
        <v>44317</v>
      </c>
      <c r="H181" s="146">
        <f t="shared" si="89"/>
        <v>44348</v>
      </c>
      <c r="I181" s="146">
        <f t="shared" si="89"/>
        <v>44378</v>
      </c>
      <c r="J181" s="146">
        <f t="shared" si="89"/>
        <v>44409</v>
      </c>
      <c r="K181" s="146">
        <f t="shared" si="89"/>
        <v>44440</v>
      </c>
      <c r="L181" s="146">
        <f t="shared" si="89"/>
        <v>44470</v>
      </c>
      <c r="M181" s="146">
        <f t="shared" si="89"/>
        <v>44501</v>
      </c>
      <c r="N181" s="146">
        <f t="shared" si="89"/>
        <v>44531</v>
      </c>
      <c r="O181" s="146">
        <f t="shared" si="89"/>
        <v>44562</v>
      </c>
      <c r="P181" s="146">
        <f t="shared" si="89"/>
        <v>44593</v>
      </c>
      <c r="Q181" s="146">
        <f t="shared" si="89"/>
        <v>44621</v>
      </c>
      <c r="R181" s="146">
        <f t="shared" si="89"/>
        <v>44652</v>
      </c>
      <c r="S181" s="146">
        <f t="shared" si="89"/>
        <v>44682</v>
      </c>
      <c r="T181" s="146">
        <f t="shared" si="89"/>
        <v>44713</v>
      </c>
      <c r="U181" s="146">
        <f t="shared" si="89"/>
        <v>44743</v>
      </c>
      <c r="V181" s="146">
        <f t="shared" si="89"/>
        <v>44774</v>
      </c>
      <c r="W181" s="146">
        <f t="shared" si="89"/>
        <v>44805</v>
      </c>
      <c r="X181" s="146">
        <f t="shared" si="89"/>
        <v>44835</v>
      </c>
      <c r="Y181" s="146">
        <f t="shared" si="89"/>
        <v>44866</v>
      </c>
      <c r="Z181" s="146">
        <f t="shared" si="89"/>
        <v>44896</v>
      </c>
      <c r="AA181" s="146">
        <f t="shared" si="89"/>
        <v>44927</v>
      </c>
      <c r="AB181" s="146">
        <f t="shared" si="89"/>
        <v>44958</v>
      </c>
      <c r="AC181" s="146">
        <f t="shared" si="89"/>
        <v>44986</v>
      </c>
      <c r="AD181" s="146">
        <f t="shared" si="89"/>
        <v>45017</v>
      </c>
      <c r="AE181" s="146">
        <f t="shared" si="89"/>
        <v>45047</v>
      </c>
      <c r="AF181" s="146">
        <f t="shared" si="89"/>
        <v>45078</v>
      </c>
      <c r="AG181" s="146">
        <f t="shared" si="89"/>
        <v>45108</v>
      </c>
      <c r="AH181" s="146">
        <f t="shared" si="89"/>
        <v>45139</v>
      </c>
      <c r="AI181" s="146">
        <f t="shared" si="89"/>
        <v>45170</v>
      </c>
      <c r="AJ181" s="146">
        <f t="shared" si="89"/>
        <v>45200</v>
      </c>
      <c r="AK181" s="146">
        <f t="shared" si="89"/>
        <v>45231</v>
      </c>
      <c r="AL181" s="146">
        <f t="shared" si="89"/>
        <v>45261</v>
      </c>
      <c r="AM181" s="146">
        <f t="shared" si="89"/>
        <v>45292</v>
      </c>
      <c r="AN181" s="146">
        <f t="shared" si="89"/>
        <v>45323</v>
      </c>
      <c r="AO181" s="146">
        <f t="shared" si="89"/>
        <v>45352</v>
      </c>
      <c r="AP181" s="146">
        <f t="shared" si="89"/>
        <v>45383</v>
      </c>
      <c r="AQ181" s="146">
        <f t="shared" si="89"/>
        <v>45413</v>
      </c>
      <c r="AR181" s="146">
        <f t="shared" si="89"/>
        <v>45444</v>
      </c>
      <c r="AS181" s="146">
        <f t="shared" si="89"/>
        <v>45474</v>
      </c>
      <c r="AT181" s="146">
        <f t="shared" si="89"/>
        <v>45505</v>
      </c>
      <c r="AU181" s="146">
        <f t="shared" si="89"/>
        <v>45536</v>
      </c>
      <c r="AV181" s="146">
        <f t="shared" si="89"/>
        <v>45566</v>
      </c>
      <c r="AW181" s="146">
        <f t="shared" si="89"/>
        <v>45597</v>
      </c>
      <c r="AX181" s="146">
        <f t="shared" si="89"/>
        <v>45627</v>
      </c>
      <c r="AY181" s="146">
        <f t="shared" si="89"/>
        <v>45658</v>
      </c>
    </row>
    <row r="182" spans="1:51" x14ac:dyDescent="0.25">
      <c r="A182" s="99"/>
      <c r="B182" s="247" t="s">
        <v>131</v>
      </c>
      <c r="C182" s="112">
        <f>C157*'Revised Summary'!C41</f>
        <v>0</v>
      </c>
      <c r="D182" s="112">
        <f>D157*'Revised Summary'!D41</f>
        <v>1856.3646226400606</v>
      </c>
      <c r="E182" s="112">
        <f>E157*'Revised Summary'!E41</f>
        <v>9141.1773169157277</v>
      </c>
      <c r="F182" s="112">
        <f>F157*'Revised Summary'!F41</f>
        <v>16324.920090450962</v>
      </c>
      <c r="G182" s="112">
        <f>G157*'Revised Summary'!G41</f>
        <v>29611.43043574633</v>
      </c>
      <c r="H182" s="112">
        <f>H157*'Revised Summary'!H41</f>
        <v>96111.458821125023</v>
      </c>
      <c r="I182" s="112">
        <f>I157*'Revised Summary'!I41</f>
        <v>171447.95305603955</v>
      </c>
      <c r="J182" s="112">
        <f>J157*'Revised Summary'!J41</f>
        <v>177167.83013972698</v>
      </c>
      <c r="K182" s="112">
        <f>K157*'Revised Summary'!K41</f>
        <v>152730.34668743546</v>
      </c>
      <c r="L182" s="112">
        <f>L157*'Revised Summary'!L41</f>
        <v>70787.690155240882</v>
      </c>
      <c r="M182" s="112">
        <f>M157*'Revised Summary'!M41</f>
        <v>95827.204590357054</v>
      </c>
      <c r="N182" s="112">
        <f>N157*'Revised Summary'!N41</f>
        <v>179924.831055118</v>
      </c>
      <c r="O182" s="221">
        <f>O157*'Revised Summary'!O41</f>
        <v>0</v>
      </c>
      <c r="P182" s="221">
        <f>P157*'Revised Summary'!P41</f>
        <v>0</v>
      </c>
      <c r="Q182" s="221">
        <f>Q157*'Revised Summary'!Q41</f>
        <v>0</v>
      </c>
      <c r="R182" s="221">
        <f>R157*'Revised Summary'!R41</f>
        <v>0</v>
      </c>
      <c r="S182" s="221">
        <f>S157*'Revised Summary'!S41</f>
        <v>0</v>
      </c>
      <c r="T182" s="221">
        <f>T157*'Revised Summary'!T41</f>
        <v>0</v>
      </c>
      <c r="U182" s="221">
        <f>U157*'Revised Summary'!U41</f>
        <v>0</v>
      </c>
      <c r="V182" s="221">
        <f>V157*'Revised Summary'!V41</f>
        <v>0</v>
      </c>
      <c r="W182" s="221">
        <f>W157*'Revised Summary'!W41</f>
        <v>0</v>
      </c>
      <c r="X182" s="221">
        <f>X157*'Revised Summary'!X41</f>
        <v>0</v>
      </c>
      <c r="Y182" s="221">
        <f>Y157*'Revised Summary'!Y41</f>
        <v>0</v>
      </c>
      <c r="Z182" s="221">
        <f>Z157*'Revised Summary'!Z41</f>
        <v>0</v>
      </c>
      <c r="AA182" s="221">
        <f>AA157*'Revised Summary'!AA41</f>
        <v>0</v>
      </c>
      <c r="AB182" s="221">
        <f>AB157*'Revised Summary'!AB41</f>
        <v>0</v>
      </c>
      <c r="AC182" s="221">
        <f>AC157*'Revised Summary'!AC41</f>
        <v>0</v>
      </c>
      <c r="AD182" s="221">
        <f>AD157*'Revised Summary'!AD41</f>
        <v>0</v>
      </c>
      <c r="AE182" s="221">
        <f>AE157*'Revised Summary'!AE41</f>
        <v>0</v>
      </c>
      <c r="AF182" s="221">
        <f>AF157*'Revised Summary'!AF41</f>
        <v>0</v>
      </c>
      <c r="AG182" s="221">
        <f>AG157*'Revised Summary'!AG41</f>
        <v>0</v>
      </c>
      <c r="AH182" s="221">
        <f>AH157*'Revised Summary'!AH41</f>
        <v>0</v>
      </c>
      <c r="AI182" s="221">
        <f>AI157*'Revised Summary'!AI41</f>
        <v>0</v>
      </c>
      <c r="AJ182" s="221">
        <f>AJ157*'Revised Summary'!AJ41</f>
        <v>0</v>
      </c>
      <c r="AK182" s="221">
        <f>AK157*'Revised Summary'!AK41</f>
        <v>0</v>
      </c>
      <c r="AL182" s="221">
        <f>AL157*'Revised Summary'!AL41</f>
        <v>0</v>
      </c>
      <c r="AM182" s="221">
        <f>AM157*'Revised Summary'!AM41</f>
        <v>0</v>
      </c>
      <c r="AN182" s="221">
        <f>AN157*'Revised Summary'!AN41</f>
        <v>0</v>
      </c>
      <c r="AO182" s="221">
        <f>AO157*'Revised Summary'!AO41</f>
        <v>0</v>
      </c>
      <c r="AP182" s="221">
        <f>AP157*'Revised Summary'!AP41</f>
        <v>0</v>
      </c>
      <c r="AQ182" s="221">
        <f>AQ157*'Revised Summary'!AQ41</f>
        <v>0</v>
      </c>
      <c r="AR182" s="221">
        <f>AR157*'Revised Summary'!AR41</f>
        <v>0</v>
      </c>
      <c r="AS182" s="221">
        <f>AS157*'Revised Summary'!AS41</f>
        <v>0</v>
      </c>
      <c r="AT182" s="221">
        <f>AT157*'Revised Summary'!AT41</f>
        <v>0</v>
      </c>
      <c r="AU182" s="221">
        <f>AU157*'Revised Summary'!AU41</f>
        <v>0</v>
      </c>
      <c r="AV182" s="221">
        <f>AV157*'Revised Summary'!AV41</f>
        <v>0</v>
      </c>
      <c r="AW182" s="221">
        <f>AW157*'Revised Summary'!AW41</f>
        <v>0</v>
      </c>
      <c r="AX182" s="221">
        <f>AX157*'Revised Summary'!AX41</f>
        <v>0</v>
      </c>
      <c r="AY182" s="221">
        <f>AY157*'Revised Summary'!AY41</f>
        <v>0</v>
      </c>
    </row>
    <row r="183" spans="1:51" ht="15.75" thickBot="1" x14ac:dyDescent="0.3">
      <c r="A183" s="99"/>
      <c r="B183" s="79" t="s">
        <v>132</v>
      </c>
      <c r="C183" s="105">
        <f>C176*'Revised Summary'!C41</f>
        <v>0</v>
      </c>
      <c r="D183" s="105">
        <f>D176*'Revised Summary'!D41</f>
        <v>196.25332425917608</v>
      </c>
      <c r="E183" s="105">
        <f>E176*'Revised Summary'!E41</f>
        <v>1083.2959252796468</v>
      </c>
      <c r="F183" s="105">
        <f>F176*'Revised Summary'!F41</f>
        <v>1659.2201336355677</v>
      </c>
      <c r="G183" s="105">
        <f>G176*'Revised Summary'!G41</f>
        <v>4104.2766809031618</v>
      </c>
      <c r="H183" s="105">
        <f>H176*'Revised Summary'!H41</f>
        <v>19449.511803920061</v>
      </c>
      <c r="I183" s="105">
        <f>I176*'Revised Summary'!I41</f>
        <v>32740.53507681116</v>
      </c>
      <c r="J183" s="105">
        <f>J176*'Revised Summary'!J41</f>
        <v>36163.864441186866</v>
      </c>
      <c r="K183" s="105">
        <f>K176*'Revised Summary'!K41</f>
        <v>28292.154695543424</v>
      </c>
      <c r="L183" s="105">
        <f>L176*'Revised Summary'!L41</f>
        <v>9164.1877527107954</v>
      </c>
      <c r="M183" s="105">
        <f>M176*'Revised Summary'!M41</f>
        <v>11862.942300584698</v>
      </c>
      <c r="N183" s="105">
        <f>N176*'Revised Summary'!N41</f>
        <v>17787.79797209282</v>
      </c>
      <c r="O183" s="215">
        <f>O176*'Revised Summary'!O41</f>
        <v>0</v>
      </c>
      <c r="P183" s="215">
        <f>P176*'Revised Summary'!P41</f>
        <v>0</v>
      </c>
      <c r="Q183" s="215">
        <f>Q176*'Revised Summary'!Q41</f>
        <v>0</v>
      </c>
      <c r="R183" s="215">
        <f>R176*'Revised Summary'!R41</f>
        <v>0</v>
      </c>
      <c r="S183" s="215">
        <f>S176*'Revised Summary'!S41</f>
        <v>0</v>
      </c>
      <c r="T183" s="215">
        <f>T176*'Revised Summary'!T41</f>
        <v>0</v>
      </c>
      <c r="U183" s="215">
        <f>U176*'Revised Summary'!U41</f>
        <v>0</v>
      </c>
      <c r="V183" s="215">
        <f>V176*'Revised Summary'!V41</f>
        <v>0</v>
      </c>
      <c r="W183" s="215">
        <f>W176*'Revised Summary'!W41</f>
        <v>0</v>
      </c>
      <c r="X183" s="215">
        <f>X176*'Revised Summary'!X41</f>
        <v>0</v>
      </c>
      <c r="Y183" s="215">
        <f>Y176*'Revised Summary'!Y41</f>
        <v>0</v>
      </c>
      <c r="Z183" s="215">
        <f>Z176*'Revised Summary'!Z41</f>
        <v>0</v>
      </c>
      <c r="AA183" s="215">
        <f>AA176*'Revised Summary'!AA41</f>
        <v>0</v>
      </c>
      <c r="AB183" s="215">
        <f>AB176*'Revised Summary'!AB41</f>
        <v>0</v>
      </c>
      <c r="AC183" s="215">
        <f>AC176*'Revised Summary'!AC41</f>
        <v>0</v>
      </c>
      <c r="AD183" s="215">
        <f>AD176*'Revised Summary'!AD41</f>
        <v>0</v>
      </c>
      <c r="AE183" s="215">
        <f>AE176*'Revised Summary'!AE41</f>
        <v>0</v>
      </c>
      <c r="AF183" s="215">
        <f>AF176*'Revised Summary'!AF41</f>
        <v>0</v>
      </c>
      <c r="AG183" s="215">
        <f>AG176*'Revised Summary'!AG41</f>
        <v>0</v>
      </c>
      <c r="AH183" s="215">
        <f>AH176*'Revised Summary'!AH41</f>
        <v>0</v>
      </c>
      <c r="AI183" s="215">
        <f>AI176*'Revised Summary'!AI41</f>
        <v>0</v>
      </c>
      <c r="AJ183" s="215">
        <f>AJ176*'Revised Summary'!AJ41</f>
        <v>0</v>
      </c>
      <c r="AK183" s="215">
        <f>AK176*'Revised Summary'!AK41</f>
        <v>0</v>
      </c>
      <c r="AL183" s="215">
        <f>AL176*'Revised Summary'!AL41</f>
        <v>0</v>
      </c>
      <c r="AM183" s="215">
        <f>AM176*'Revised Summary'!AM41</f>
        <v>0</v>
      </c>
      <c r="AN183" s="215">
        <f>AN176*'Revised Summary'!AN41</f>
        <v>0</v>
      </c>
      <c r="AO183" s="215">
        <f>AO176*'Revised Summary'!AO41</f>
        <v>0</v>
      </c>
      <c r="AP183" s="215">
        <f>AP176*'Revised Summary'!AP41</f>
        <v>0</v>
      </c>
      <c r="AQ183" s="215">
        <f>AQ176*'Revised Summary'!AQ41</f>
        <v>0</v>
      </c>
      <c r="AR183" s="215">
        <f>AR176*'Revised Summary'!AR41</f>
        <v>0</v>
      </c>
      <c r="AS183" s="215">
        <f>AS176*'Revised Summary'!AS41</f>
        <v>0</v>
      </c>
      <c r="AT183" s="215">
        <f>AT176*'Revised Summary'!AT41</f>
        <v>0</v>
      </c>
      <c r="AU183" s="215">
        <f>AU176*'Revised Summary'!AU41</f>
        <v>0</v>
      </c>
      <c r="AV183" s="215">
        <f>AV176*'Revised Summary'!AV41</f>
        <v>0</v>
      </c>
      <c r="AW183" s="215">
        <f>AW176*'Revised Summary'!AW41</f>
        <v>0</v>
      </c>
      <c r="AX183" s="215">
        <f>AX176*'Revised Summary'!AX41</f>
        <v>0</v>
      </c>
      <c r="AY183" s="215">
        <f>AY176*'Revised Summary'!AY41</f>
        <v>0</v>
      </c>
    </row>
    <row r="184" spans="1:51" x14ac:dyDescent="0.25">
      <c r="A184" s="99"/>
      <c r="B184" s="247" t="s">
        <v>133</v>
      </c>
      <c r="C184" s="106">
        <f>IFERROR(C182/C73,0)</f>
        <v>0</v>
      </c>
      <c r="D184" s="106">
        <f t="shared" ref="D184:N184" si="90">IFERROR(D182/D73,0)</f>
        <v>0.75106465029977831</v>
      </c>
      <c r="E184" s="106">
        <f t="shared" si="90"/>
        <v>0.75680222629044092</v>
      </c>
      <c r="F184" s="106">
        <f t="shared" si="90"/>
        <v>0.81939143754268617</v>
      </c>
      <c r="G184" s="106">
        <f t="shared" si="90"/>
        <v>0.77436846097233059</v>
      </c>
      <c r="H184" s="106">
        <f t="shared" si="90"/>
        <v>0.80772215880077092</v>
      </c>
      <c r="I184" s="106">
        <f t="shared" si="90"/>
        <v>0.78123487032635952</v>
      </c>
      <c r="J184" s="106">
        <f t="shared" si="90"/>
        <v>0.66162661606086104</v>
      </c>
      <c r="K184" s="106">
        <f t="shared" si="90"/>
        <v>0.79444943690183234</v>
      </c>
      <c r="L184" s="106">
        <f t="shared" si="90"/>
        <v>0.71043196461211922</v>
      </c>
      <c r="M184" s="106">
        <f t="shared" si="90"/>
        <v>0.80737796775298687</v>
      </c>
      <c r="N184" s="106">
        <f t="shared" si="90"/>
        <v>0.83751283567447854</v>
      </c>
      <c r="O184" s="216">
        <f t="shared" ref="O184:AY184" si="91">IFERROR(O182/O73,0)</f>
        <v>0</v>
      </c>
      <c r="P184" s="216">
        <f t="shared" si="91"/>
        <v>0</v>
      </c>
      <c r="Q184" s="216">
        <f t="shared" si="91"/>
        <v>0</v>
      </c>
      <c r="R184" s="216">
        <f t="shared" si="91"/>
        <v>0</v>
      </c>
      <c r="S184" s="216">
        <f t="shared" si="91"/>
        <v>0</v>
      </c>
      <c r="T184" s="216">
        <f t="shared" si="91"/>
        <v>0</v>
      </c>
      <c r="U184" s="216">
        <f t="shared" si="91"/>
        <v>0</v>
      </c>
      <c r="V184" s="216">
        <f t="shared" si="91"/>
        <v>0</v>
      </c>
      <c r="W184" s="216">
        <f t="shared" si="91"/>
        <v>0</v>
      </c>
      <c r="X184" s="216">
        <f t="shared" si="91"/>
        <v>0</v>
      </c>
      <c r="Y184" s="216">
        <f t="shared" si="91"/>
        <v>0</v>
      </c>
      <c r="Z184" s="216">
        <f t="shared" si="91"/>
        <v>0</v>
      </c>
      <c r="AA184" s="216">
        <f t="shared" si="91"/>
        <v>0</v>
      </c>
      <c r="AB184" s="216">
        <f t="shared" si="91"/>
        <v>0</v>
      </c>
      <c r="AC184" s="216">
        <f t="shared" si="91"/>
        <v>0</v>
      </c>
      <c r="AD184" s="216">
        <f t="shared" si="91"/>
        <v>0</v>
      </c>
      <c r="AE184" s="216">
        <f t="shared" si="91"/>
        <v>0</v>
      </c>
      <c r="AF184" s="216">
        <f t="shared" si="91"/>
        <v>0</v>
      </c>
      <c r="AG184" s="216">
        <f t="shared" si="91"/>
        <v>0</v>
      </c>
      <c r="AH184" s="216">
        <f t="shared" si="91"/>
        <v>0</v>
      </c>
      <c r="AI184" s="216">
        <f t="shared" si="91"/>
        <v>0</v>
      </c>
      <c r="AJ184" s="216">
        <f t="shared" si="91"/>
        <v>0</v>
      </c>
      <c r="AK184" s="216">
        <f t="shared" si="91"/>
        <v>0</v>
      </c>
      <c r="AL184" s="216">
        <f t="shared" si="91"/>
        <v>0</v>
      </c>
      <c r="AM184" s="216">
        <f t="shared" si="91"/>
        <v>0</v>
      </c>
      <c r="AN184" s="216">
        <f t="shared" si="91"/>
        <v>0</v>
      </c>
      <c r="AO184" s="216">
        <f t="shared" si="91"/>
        <v>0</v>
      </c>
      <c r="AP184" s="216">
        <f t="shared" si="91"/>
        <v>0</v>
      </c>
      <c r="AQ184" s="216">
        <f t="shared" si="91"/>
        <v>0</v>
      </c>
      <c r="AR184" s="216">
        <f t="shared" si="91"/>
        <v>0</v>
      </c>
      <c r="AS184" s="216">
        <f t="shared" si="91"/>
        <v>0</v>
      </c>
      <c r="AT184" s="216">
        <f t="shared" si="91"/>
        <v>0</v>
      </c>
      <c r="AU184" s="216">
        <f t="shared" si="91"/>
        <v>0</v>
      </c>
      <c r="AV184" s="216">
        <f t="shared" si="91"/>
        <v>0</v>
      </c>
      <c r="AW184" s="216">
        <f t="shared" si="91"/>
        <v>0</v>
      </c>
      <c r="AX184" s="216">
        <f t="shared" si="91"/>
        <v>0</v>
      </c>
      <c r="AY184" s="216">
        <f t="shared" si="91"/>
        <v>0</v>
      </c>
    </row>
    <row r="185" spans="1:51" ht="15.75" thickBot="1" x14ac:dyDescent="0.3">
      <c r="A185" s="99"/>
      <c r="B185" s="79" t="s">
        <v>134</v>
      </c>
      <c r="C185" s="107">
        <f>IFERROR(C183/C73,0)</f>
        <v>0</v>
      </c>
      <c r="D185" s="107">
        <f t="shared" ref="D185:N185" si="92">IFERROR(D183/D73,0)</f>
        <v>7.9401930287413672E-2</v>
      </c>
      <c r="E185" s="107">
        <f t="shared" si="92"/>
        <v>8.9686562196522143E-2</v>
      </c>
      <c r="F185" s="107">
        <f t="shared" si="92"/>
        <v>8.3280699872746472E-2</v>
      </c>
      <c r="G185" s="107">
        <f t="shared" si="92"/>
        <v>0.10733093167153855</v>
      </c>
      <c r="H185" s="107">
        <f t="shared" si="92"/>
        <v>0.16345399242270597</v>
      </c>
      <c r="I185" s="107">
        <f t="shared" si="92"/>
        <v>0.14918841093884475</v>
      </c>
      <c r="J185" s="107">
        <f t="shared" si="92"/>
        <v>0.13505259524280269</v>
      </c>
      <c r="K185" s="107">
        <f t="shared" si="92"/>
        <v>0.14716581775731066</v>
      </c>
      <c r="L185" s="107">
        <f t="shared" si="92"/>
        <v>9.1972656473953807E-2</v>
      </c>
      <c r="M185" s="107">
        <f t="shared" si="92"/>
        <v>9.9949469330349469E-2</v>
      </c>
      <c r="N185" s="107">
        <f t="shared" si="92"/>
        <v>8.2798516650814627E-2</v>
      </c>
      <c r="O185" s="217">
        <f>IFERROR(O183/O73,0)</f>
        <v>0</v>
      </c>
      <c r="P185" s="217">
        <f t="shared" ref="P185:Z185" si="93">IFERROR(P183/P73,0)</f>
        <v>0</v>
      </c>
      <c r="Q185" s="217">
        <f t="shared" si="93"/>
        <v>0</v>
      </c>
      <c r="R185" s="217">
        <f t="shared" si="93"/>
        <v>0</v>
      </c>
      <c r="S185" s="217">
        <f t="shared" si="93"/>
        <v>0</v>
      </c>
      <c r="T185" s="217">
        <f t="shared" si="93"/>
        <v>0</v>
      </c>
      <c r="U185" s="217">
        <f t="shared" si="93"/>
        <v>0</v>
      </c>
      <c r="V185" s="217">
        <f t="shared" si="93"/>
        <v>0</v>
      </c>
      <c r="W185" s="217">
        <f t="shared" si="93"/>
        <v>0</v>
      </c>
      <c r="X185" s="217">
        <f t="shared" si="93"/>
        <v>0</v>
      </c>
      <c r="Y185" s="217">
        <f t="shared" si="93"/>
        <v>0</v>
      </c>
      <c r="Z185" s="217">
        <f t="shared" si="93"/>
        <v>0</v>
      </c>
      <c r="AA185" s="217">
        <f>IFERROR(AA183/AA73,0)</f>
        <v>0</v>
      </c>
      <c r="AB185" s="217">
        <f t="shared" ref="AB185:AL185" si="94">IFERROR(AB183/AB73,0)</f>
        <v>0</v>
      </c>
      <c r="AC185" s="217">
        <f t="shared" si="94"/>
        <v>0</v>
      </c>
      <c r="AD185" s="217">
        <f t="shared" si="94"/>
        <v>0</v>
      </c>
      <c r="AE185" s="217">
        <f t="shared" si="94"/>
        <v>0</v>
      </c>
      <c r="AF185" s="217">
        <f t="shared" si="94"/>
        <v>0</v>
      </c>
      <c r="AG185" s="217">
        <f t="shared" si="94"/>
        <v>0</v>
      </c>
      <c r="AH185" s="217">
        <f t="shared" si="94"/>
        <v>0</v>
      </c>
      <c r="AI185" s="217">
        <f t="shared" si="94"/>
        <v>0</v>
      </c>
      <c r="AJ185" s="217">
        <f t="shared" si="94"/>
        <v>0</v>
      </c>
      <c r="AK185" s="217">
        <f t="shared" si="94"/>
        <v>0</v>
      </c>
      <c r="AL185" s="217">
        <f t="shared" si="94"/>
        <v>0</v>
      </c>
      <c r="AM185" s="217">
        <f>IFERROR(AM183/AM73,0)</f>
        <v>0</v>
      </c>
      <c r="AN185" s="217">
        <f t="shared" ref="AN185:AX185" si="95">IFERROR(AN183/AN73,0)</f>
        <v>0</v>
      </c>
      <c r="AO185" s="217">
        <f t="shared" si="95"/>
        <v>0</v>
      </c>
      <c r="AP185" s="217">
        <f t="shared" si="95"/>
        <v>0</v>
      </c>
      <c r="AQ185" s="217">
        <f t="shared" si="95"/>
        <v>0</v>
      </c>
      <c r="AR185" s="217">
        <f t="shared" si="95"/>
        <v>0</v>
      </c>
      <c r="AS185" s="217">
        <f t="shared" si="95"/>
        <v>0</v>
      </c>
      <c r="AT185" s="217">
        <f t="shared" si="95"/>
        <v>0</v>
      </c>
      <c r="AU185" s="217">
        <f t="shared" si="95"/>
        <v>0</v>
      </c>
      <c r="AV185" s="217">
        <f t="shared" si="95"/>
        <v>0</v>
      </c>
      <c r="AW185" s="217">
        <f t="shared" si="95"/>
        <v>0</v>
      </c>
      <c r="AX185" s="217">
        <f t="shared" si="95"/>
        <v>0</v>
      </c>
      <c r="AY185" s="217">
        <f>IFERROR(AY183/AY73,0)</f>
        <v>0</v>
      </c>
    </row>
    <row r="186" spans="1:51" s="1" customFormat="1" ht="15.75" thickBot="1" x14ac:dyDescent="0.3">
      <c r="A186" s="108"/>
      <c r="B186" s="360" t="s">
        <v>135</v>
      </c>
      <c r="C186" s="361">
        <f>C184+C185</f>
        <v>0</v>
      </c>
      <c r="D186" s="361">
        <f t="shared" ref="D186:N186" si="96">D184+D185</f>
        <v>0.83046658058719203</v>
      </c>
      <c r="E186" s="245">
        <f t="shared" si="96"/>
        <v>0.84648878848696307</v>
      </c>
      <c r="F186" s="245">
        <f t="shared" si="96"/>
        <v>0.90267213741543262</v>
      </c>
      <c r="G186" s="245">
        <f t="shared" si="96"/>
        <v>0.8816993926438691</v>
      </c>
      <c r="H186" s="245">
        <f t="shared" si="96"/>
        <v>0.97117615122347689</v>
      </c>
      <c r="I186" s="245">
        <f t="shared" si="96"/>
        <v>0.93042328126520424</v>
      </c>
      <c r="J186" s="245">
        <f t="shared" si="96"/>
        <v>0.7966792113036637</v>
      </c>
      <c r="K186" s="245">
        <f t="shared" si="96"/>
        <v>0.94161525465914298</v>
      </c>
      <c r="L186" s="245">
        <f t="shared" si="96"/>
        <v>0.80240462108607302</v>
      </c>
      <c r="M186" s="245">
        <f t="shared" si="96"/>
        <v>0.9073274370833363</v>
      </c>
      <c r="N186" s="245">
        <f t="shared" si="96"/>
        <v>0.92031135232529315</v>
      </c>
      <c r="O186" s="362">
        <f>O184+O185</f>
        <v>0</v>
      </c>
      <c r="P186" s="362">
        <f t="shared" ref="P186:Z186" si="97">P184+P185</f>
        <v>0</v>
      </c>
      <c r="Q186" s="246">
        <f t="shared" si="97"/>
        <v>0</v>
      </c>
      <c r="R186" s="246">
        <f t="shared" si="97"/>
        <v>0</v>
      </c>
      <c r="S186" s="246">
        <f t="shared" si="97"/>
        <v>0</v>
      </c>
      <c r="T186" s="246">
        <f t="shared" si="97"/>
        <v>0</v>
      </c>
      <c r="U186" s="246">
        <f t="shared" si="97"/>
        <v>0</v>
      </c>
      <c r="V186" s="246">
        <f t="shared" si="97"/>
        <v>0</v>
      </c>
      <c r="W186" s="246">
        <f t="shared" si="97"/>
        <v>0</v>
      </c>
      <c r="X186" s="246">
        <f t="shared" si="97"/>
        <v>0</v>
      </c>
      <c r="Y186" s="246">
        <f t="shared" si="97"/>
        <v>0</v>
      </c>
      <c r="Z186" s="246">
        <f t="shared" si="97"/>
        <v>0</v>
      </c>
      <c r="AA186" s="362">
        <f>AA184+AA185</f>
        <v>0</v>
      </c>
      <c r="AB186" s="362">
        <f t="shared" ref="AB186:AL186" si="98">AB184+AB185</f>
        <v>0</v>
      </c>
      <c r="AC186" s="246">
        <f t="shared" si="98"/>
        <v>0</v>
      </c>
      <c r="AD186" s="246">
        <f t="shared" si="98"/>
        <v>0</v>
      </c>
      <c r="AE186" s="246">
        <f t="shared" si="98"/>
        <v>0</v>
      </c>
      <c r="AF186" s="246">
        <f t="shared" si="98"/>
        <v>0</v>
      </c>
      <c r="AG186" s="246">
        <f t="shared" si="98"/>
        <v>0</v>
      </c>
      <c r="AH186" s="246">
        <f t="shared" si="98"/>
        <v>0</v>
      </c>
      <c r="AI186" s="246">
        <f t="shared" si="98"/>
        <v>0</v>
      </c>
      <c r="AJ186" s="246">
        <f t="shared" si="98"/>
        <v>0</v>
      </c>
      <c r="AK186" s="246">
        <f t="shared" si="98"/>
        <v>0</v>
      </c>
      <c r="AL186" s="246">
        <f t="shared" si="98"/>
        <v>0</v>
      </c>
      <c r="AM186" s="362">
        <f>AM184+AM185</f>
        <v>0</v>
      </c>
      <c r="AN186" s="362">
        <f t="shared" ref="AN186:AX186" si="99">AN184+AN185</f>
        <v>0</v>
      </c>
      <c r="AO186" s="246">
        <f t="shared" si="99"/>
        <v>0</v>
      </c>
      <c r="AP186" s="246">
        <f t="shared" si="99"/>
        <v>0</v>
      </c>
      <c r="AQ186" s="246">
        <f t="shared" si="99"/>
        <v>0</v>
      </c>
      <c r="AR186" s="246">
        <f t="shared" si="99"/>
        <v>0</v>
      </c>
      <c r="AS186" s="246">
        <f t="shared" si="99"/>
        <v>0</v>
      </c>
      <c r="AT186" s="246">
        <f t="shared" si="99"/>
        <v>0</v>
      </c>
      <c r="AU186" s="246">
        <f t="shared" si="99"/>
        <v>0</v>
      </c>
      <c r="AV186" s="246">
        <f t="shared" si="99"/>
        <v>0</v>
      </c>
      <c r="AW186" s="246">
        <f t="shared" si="99"/>
        <v>0</v>
      </c>
      <c r="AX186" s="246">
        <f t="shared" si="99"/>
        <v>0</v>
      </c>
      <c r="AY186" s="362">
        <f>AY184+AY185</f>
        <v>0</v>
      </c>
    </row>
    <row r="187" spans="1:51" ht="15.75" thickBot="1" x14ac:dyDescent="0.3">
      <c r="A187" s="99"/>
      <c r="B187" s="99"/>
      <c r="C187" s="102"/>
      <c r="D187" s="102"/>
      <c r="E187" s="102"/>
      <c r="F187" s="102"/>
      <c r="G187" s="102"/>
      <c r="H187" s="102"/>
      <c r="I187" s="102"/>
      <c r="J187" s="102"/>
      <c r="K187" s="102"/>
      <c r="L187" s="102"/>
      <c r="M187" s="102"/>
      <c r="N187" s="102"/>
      <c r="O187" s="102"/>
      <c r="P187" s="102"/>
      <c r="Q187" s="102"/>
      <c r="R187" s="102"/>
      <c r="S187" s="102"/>
      <c r="T187" s="102"/>
      <c r="U187" s="102"/>
      <c r="V187" s="102"/>
      <c r="W187" s="102"/>
      <c r="X187" s="102"/>
      <c r="Y187" s="102"/>
      <c r="Z187" s="102"/>
      <c r="AA187" s="102"/>
      <c r="AB187" s="102"/>
      <c r="AC187" s="102"/>
      <c r="AD187" s="102"/>
      <c r="AE187" s="102"/>
      <c r="AF187" s="102"/>
      <c r="AG187" s="102"/>
      <c r="AH187" s="102"/>
      <c r="AI187" s="102"/>
      <c r="AJ187" s="102"/>
      <c r="AK187" s="102"/>
      <c r="AL187" s="102"/>
      <c r="AM187" s="102"/>
      <c r="AN187" s="102"/>
      <c r="AO187" s="102"/>
      <c r="AP187" s="102"/>
      <c r="AQ187" s="102"/>
      <c r="AR187" s="102"/>
      <c r="AS187" s="102"/>
      <c r="AT187" s="102"/>
      <c r="AU187" s="102"/>
      <c r="AV187" s="102"/>
      <c r="AW187" s="102"/>
      <c r="AX187" s="102"/>
      <c r="AY187" s="102"/>
    </row>
    <row r="188" spans="1:51" ht="15.75" thickBot="1" x14ac:dyDescent="0.3">
      <c r="A188" s="99"/>
      <c r="B188" s="244" t="s">
        <v>37</v>
      </c>
      <c r="C188" s="146">
        <f>C$4</f>
        <v>44197</v>
      </c>
      <c r="D188" s="146">
        <f t="shared" ref="D188:AY188" si="100">D$4</f>
        <v>44228</v>
      </c>
      <c r="E188" s="146">
        <f t="shared" si="100"/>
        <v>44256</v>
      </c>
      <c r="F188" s="146">
        <f t="shared" si="100"/>
        <v>44287</v>
      </c>
      <c r="G188" s="146">
        <f t="shared" si="100"/>
        <v>44317</v>
      </c>
      <c r="H188" s="146">
        <f t="shared" si="100"/>
        <v>44348</v>
      </c>
      <c r="I188" s="146">
        <f t="shared" si="100"/>
        <v>44378</v>
      </c>
      <c r="J188" s="146">
        <f t="shared" si="100"/>
        <v>44409</v>
      </c>
      <c r="K188" s="146">
        <f t="shared" si="100"/>
        <v>44440</v>
      </c>
      <c r="L188" s="146">
        <f t="shared" si="100"/>
        <v>44470</v>
      </c>
      <c r="M188" s="146">
        <f t="shared" si="100"/>
        <v>44501</v>
      </c>
      <c r="N188" s="146">
        <f t="shared" si="100"/>
        <v>44531</v>
      </c>
      <c r="O188" s="146">
        <f t="shared" si="100"/>
        <v>44562</v>
      </c>
      <c r="P188" s="146">
        <f t="shared" si="100"/>
        <v>44593</v>
      </c>
      <c r="Q188" s="146">
        <f t="shared" si="100"/>
        <v>44621</v>
      </c>
      <c r="R188" s="146">
        <f t="shared" si="100"/>
        <v>44652</v>
      </c>
      <c r="S188" s="146">
        <f t="shared" si="100"/>
        <v>44682</v>
      </c>
      <c r="T188" s="146">
        <f t="shared" si="100"/>
        <v>44713</v>
      </c>
      <c r="U188" s="146">
        <f t="shared" si="100"/>
        <v>44743</v>
      </c>
      <c r="V188" s="146">
        <f t="shared" si="100"/>
        <v>44774</v>
      </c>
      <c r="W188" s="146">
        <f t="shared" si="100"/>
        <v>44805</v>
      </c>
      <c r="X188" s="146">
        <f t="shared" si="100"/>
        <v>44835</v>
      </c>
      <c r="Y188" s="146">
        <f t="shared" si="100"/>
        <v>44866</v>
      </c>
      <c r="Z188" s="146">
        <f t="shared" si="100"/>
        <v>44896</v>
      </c>
      <c r="AA188" s="146">
        <f t="shared" si="100"/>
        <v>44927</v>
      </c>
      <c r="AB188" s="146">
        <f t="shared" si="100"/>
        <v>44958</v>
      </c>
      <c r="AC188" s="146">
        <f t="shared" si="100"/>
        <v>44986</v>
      </c>
      <c r="AD188" s="146">
        <f t="shared" si="100"/>
        <v>45017</v>
      </c>
      <c r="AE188" s="146">
        <f t="shared" si="100"/>
        <v>45047</v>
      </c>
      <c r="AF188" s="146">
        <f t="shared" si="100"/>
        <v>45078</v>
      </c>
      <c r="AG188" s="146">
        <f t="shared" si="100"/>
        <v>45108</v>
      </c>
      <c r="AH188" s="146">
        <f t="shared" si="100"/>
        <v>45139</v>
      </c>
      <c r="AI188" s="146">
        <f t="shared" si="100"/>
        <v>45170</v>
      </c>
      <c r="AJ188" s="146">
        <f t="shared" si="100"/>
        <v>45200</v>
      </c>
      <c r="AK188" s="146">
        <f t="shared" si="100"/>
        <v>45231</v>
      </c>
      <c r="AL188" s="146">
        <f t="shared" si="100"/>
        <v>45261</v>
      </c>
      <c r="AM188" s="146">
        <f t="shared" si="100"/>
        <v>45292</v>
      </c>
      <c r="AN188" s="146">
        <f t="shared" si="100"/>
        <v>45323</v>
      </c>
      <c r="AO188" s="146">
        <f t="shared" si="100"/>
        <v>45352</v>
      </c>
      <c r="AP188" s="146">
        <f t="shared" si="100"/>
        <v>45383</v>
      </c>
      <c r="AQ188" s="146">
        <f t="shared" si="100"/>
        <v>45413</v>
      </c>
      <c r="AR188" s="146">
        <f t="shared" si="100"/>
        <v>45444</v>
      </c>
      <c r="AS188" s="146">
        <f t="shared" si="100"/>
        <v>45474</v>
      </c>
      <c r="AT188" s="146">
        <f t="shared" si="100"/>
        <v>45505</v>
      </c>
      <c r="AU188" s="146">
        <f t="shared" si="100"/>
        <v>45536</v>
      </c>
      <c r="AV188" s="146">
        <f t="shared" si="100"/>
        <v>45566</v>
      </c>
      <c r="AW188" s="146">
        <f t="shared" si="100"/>
        <v>45597</v>
      </c>
      <c r="AX188" s="146">
        <f t="shared" si="100"/>
        <v>45627</v>
      </c>
      <c r="AY188" s="146">
        <f t="shared" si="100"/>
        <v>45658</v>
      </c>
    </row>
    <row r="189" spans="1:51" x14ac:dyDescent="0.25">
      <c r="A189" s="99"/>
      <c r="B189" s="247" t="s">
        <v>136</v>
      </c>
      <c r="C189" s="112">
        <f>C157*'Revised Summary'!C42</f>
        <v>0</v>
      </c>
      <c r="D189" s="112">
        <f>D157*'Revised Summary'!D42</f>
        <v>378.94798936971267</v>
      </c>
      <c r="E189" s="112">
        <f>E157*'Revised Summary'!E42</f>
        <v>1657.7305822441767</v>
      </c>
      <c r="F189" s="112">
        <f>F157*'Revised Summary'!F42</f>
        <v>1760.3603628849542</v>
      </c>
      <c r="G189" s="112">
        <f>G157*'Revised Summary'!G42</f>
        <v>3972.7596873102334</v>
      </c>
      <c r="H189" s="112">
        <f>H157*'Revised Summary'!H42</f>
        <v>2852.6793719224943</v>
      </c>
      <c r="I189" s="112">
        <f>I157*'Revised Summary'!I42</f>
        <v>12820.7931999548</v>
      </c>
      <c r="J189" s="112">
        <f>J157*'Revised Summary'!J42</f>
        <v>45215.202204328751</v>
      </c>
      <c r="K189" s="112">
        <f>K157*'Revised Summary'!K42</f>
        <v>9470.1473988627095</v>
      </c>
      <c r="L189" s="112">
        <f>L157*'Revised Summary'!L42</f>
        <v>17432.119509755132</v>
      </c>
      <c r="M189" s="112">
        <f>M157*'Revised Summary'!M42</f>
        <v>9787.7619103019842</v>
      </c>
      <c r="N189" s="112">
        <f>N157*'Revised Summary'!N42</f>
        <v>15581.648364298535</v>
      </c>
      <c r="O189" s="221">
        <f>O157*'Revised Summary'!O42</f>
        <v>0</v>
      </c>
      <c r="P189" s="221">
        <f>P157*'Revised Summary'!P42</f>
        <v>0</v>
      </c>
      <c r="Q189" s="221">
        <f>Q157*'Revised Summary'!Q42</f>
        <v>0</v>
      </c>
      <c r="R189" s="221">
        <f>R157*'Revised Summary'!R42</f>
        <v>0</v>
      </c>
      <c r="S189" s="221">
        <f>S157*'Revised Summary'!S42</f>
        <v>0</v>
      </c>
      <c r="T189" s="221">
        <f>T157*'Revised Summary'!T42</f>
        <v>0</v>
      </c>
      <c r="U189" s="221">
        <f>U157*'Revised Summary'!U42</f>
        <v>0</v>
      </c>
      <c r="V189" s="221">
        <f>V157*'Revised Summary'!V42</f>
        <v>0</v>
      </c>
      <c r="W189" s="221">
        <f>W157*'Revised Summary'!W42</f>
        <v>0</v>
      </c>
      <c r="X189" s="221">
        <f>X157*'Revised Summary'!X42</f>
        <v>0</v>
      </c>
      <c r="Y189" s="221">
        <f>Y157*'Revised Summary'!Y42</f>
        <v>0</v>
      </c>
      <c r="Z189" s="221">
        <f>Z157*'Revised Summary'!Z42</f>
        <v>0</v>
      </c>
      <c r="AA189" s="221">
        <f>AA157*'Revised Summary'!AA42</f>
        <v>0</v>
      </c>
      <c r="AB189" s="221">
        <f>AB157*'Revised Summary'!AB42</f>
        <v>0</v>
      </c>
      <c r="AC189" s="221">
        <f>AC157*'Revised Summary'!AC42</f>
        <v>0</v>
      </c>
      <c r="AD189" s="221">
        <f>AD157*'Revised Summary'!AD42</f>
        <v>0</v>
      </c>
      <c r="AE189" s="221">
        <f>AE157*'Revised Summary'!AE42</f>
        <v>0</v>
      </c>
      <c r="AF189" s="221">
        <f>AF157*'Revised Summary'!AF42</f>
        <v>0</v>
      </c>
      <c r="AG189" s="221">
        <f>AG157*'Revised Summary'!AG42</f>
        <v>0</v>
      </c>
      <c r="AH189" s="221">
        <f>AH157*'Revised Summary'!AH42</f>
        <v>0</v>
      </c>
      <c r="AI189" s="221">
        <f>AI157*'Revised Summary'!AI42</f>
        <v>0</v>
      </c>
      <c r="AJ189" s="221">
        <f>AJ157*'Revised Summary'!AJ42</f>
        <v>0</v>
      </c>
      <c r="AK189" s="221">
        <f>AK157*'Revised Summary'!AK42</f>
        <v>0</v>
      </c>
      <c r="AL189" s="221">
        <f>AL157*'Revised Summary'!AL42</f>
        <v>0</v>
      </c>
      <c r="AM189" s="221">
        <f>AM157*'Revised Summary'!AM42</f>
        <v>0</v>
      </c>
      <c r="AN189" s="221">
        <f>AN157*'Revised Summary'!AN42</f>
        <v>0</v>
      </c>
      <c r="AO189" s="221">
        <f>AO157*'Revised Summary'!AO42</f>
        <v>0</v>
      </c>
      <c r="AP189" s="221">
        <f>AP157*'Revised Summary'!AP42</f>
        <v>0</v>
      </c>
      <c r="AQ189" s="221">
        <f>AQ157*'Revised Summary'!AQ42</f>
        <v>0</v>
      </c>
      <c r="AR189" s="221">
        <f>AR157*'Revised Summary'!AR42</f>
        <v>0</v>
      </c>
      <c r="AS189" s="221">
        <f>AS157*'Revised Summary'!AS42</f>
        <v>0</v>
      </c>
      <c r="AT189" s="221">
        <f>AT157*'Revised Summary'!AT42</f>
        <v>0</v>
      </c>
      <c r="AU189" s="221">
        <f>AU157*'Revised Summary'!AU42</f>
        <v>0</v>
      </c>
      <c r="AV189" s="221">
        <f>AV157*'Revised Summary'!AV42</f>
        <v>0</v>
      </c>
      <c r="AW189" s="221">
        <f>AW157*'Revised Summary'!AW42</f>
        <v>0</v>
      </c>
      <c r="AX189" s="221">
        <f>AX157*'Revised Summary'!AX42</f>
        <v>0</v>
      </c>
      <c r="AY189" s="221">
        <f>AY157*'Revised Summary'!AY42</f>
        <v>0</v>
      </c>
    </row>
    <row r="190" spans="1:51" ht="15.75" thickBot="1" x14ac:dyDescent="0.3">
      <c r="A190" s="99"/>
      <c r="B190" s="79" t="s">
        <v>137</v>
      </c>
      <c r="C190" s="105">
        <f>C176*'Revised Summary'!C42</f>
        <v>0</v>
      </c>
      <c r="D190" s="105">
        <f>D176*'Revised Summary'!D42</f>
        <v>40.062066324756145</v>
      </c>
      <c r="E190" s="105">
        <f>E176*'Revised Summary'!E42</f>
        <v>196.45311787502749</v>
      </c>
      <c r="F190" s="105">
        <f>F176*'Revised Summary'!F42</f>
        <v>178.91820237829077</v>
      </c>
      <c r="G190" s="105">
        <f>G176*'Revised Summary'!G42</f>
        <v>550.64225886825398</v>
      </c>
      <c r="H190" s="105">
        <f>H176*'Revised Summary'!H42</f>
        <v>577.27998094656709</v>
      </c>
      <c r="I190" s="105">
        <f>I176*'Revised Summary'!I42</f>
        <v>2448.3210326719932</v>
      </c>
      <c r="J190" s="105">
        <f>J176*'Revised Summary'!J42</f>
        <v>9229.4207244543159</v>
      </c>
      <c r="K190" s="105">
        <f>K176*'Revised Summary'!K42</f>
        <v>1754.2739934097433</v>
      </c>
      <c r="L190" s="105">
        <f>L176*'Revised Summary'!L42</f>
        <v>2256.765487964738</v>
      </c>
      <c r="M190" s="105">
        <f>M176*'Revised Summary'!M42</f>
        <v>1211.6773654217316</v>
      </c>
      <c r="N190" s="105">
        <f>N176*'Revised Summary'!N42</f>
        <v>1540.4389241384197</v>
      </c>
      <c r="O190" s="215">
        <f>O176*'Revised Summary'!O42</f>
        <v>0</v>
      </c>
      <c r="P190" s="215">
        <f>P176*'Revised Summary'!P42</f>
        <v>0</v>
      </c>
      <c r="Q190" s="215">
        <f>Q176*'Revised Summary'!Q42</f>
        <v>0</v>
      </c>
      <c r="R190" s="215">
        <f>R176*'Revised Summary'!R42</f>
        <v>0</v>
      </c>
      <c r="S190" s="215">
        <f>S176*'Revised Summary'!S42</f>
        <v>0</v>
      </c>
      <c r="T190" s="215">
        <f>T176*'Revised Summary'!T42</f>
        <v>0</v>
      </c>
      <c r="U190" s="215">
        <f>U176*'Revised Summary'!U42</f>
        <v>0</v>
      </c>
      <c r="V190" s="215">
        <f>V176*'Revised Summary'!V42</f>
        <v>0</v>
      </c>
      <c r="W190" s="215">
        <f>W176*'Revised Summary'!W42</f>
        <v>0</v>
      </c>
      <c r="X190" s="215">
        <f>X176*'Revised Summary'!X42</f>
        <v>0</v>
      </c>
      <c r="Y190" s="215">
        <f>Y176*'Revised Summary'!Y42</f>
        <v>0</v>
      </c>
      <c r="Z190" s="215">
        <f>Z176*'Revised Summary'!Z42</f>
        <v>0</v>
      </c>
      <c r="AA190" s="215">
        <f>AA176*'Revised Summary'!AA42</f>
        <v>0</v>
      </c>
      <c r="AB190" s="215">
        <f>AB176*'Revised Summary'!AB42</f>
        <v>0</v>
      </c>
      <c r="AC190" s="215">
        <f>AC176*'Revised Summary'!AC42</f>
        <v>0</v>
      </c>
      <c r="AD190" s="215">
        <f>AD176*'Revised Summary'!AD42</f>
        <v>0</v>
      </c>
      <c r="AE190" s="215">
        <f>AE176*'Revised Summary'!AE42</f>
        <v>0</v>
      </c>
      <c r="AF190" s="215">
        <f>AF176*'Revised Summary'!AF42</f>
        <v>0</v>
      </c>
      <c r="AG190" s="215">
        <f>AG176*'Revised Summary'!AG42</f>
        <v>0</v>
      </c>
      <c r="AH190" s="215">
        <f>AH176*'Revised Summary'!AH42</f>
        <v>0</v>
      </c>
      <c r="AI190" s="215">
        <f>AI176*'Revised Summary'!AI42</f>
        <v>0</v>
      </c>
      <c r="AJ190" s="215">
        <f>AJ176*'Revised Summary'!AJ42</f>
        <v>0</v>
      </c>
      <c r="AK190" s="215">
        <f>AK176*'Revised Summary'!AK42</f>
        <v>0</v>
      </c>
      <c r="AL190" s="215">
        <f>AL176*'Revised Summary'!AL42</f>
        <v>0</v>
      </c>
      <c r="AM190" s="215">
        <f>AM176*'Revised Summary'!AM42</f>
        <v>0</v>
      </c>
      <c r="AN190" s="215">
        <f>AN176*'Revised Summary'!AN42</f>
        <v>0</v>
      </c>
      <c r="AO190" s="215">
        <f>AO176*'Revised Summary'!AO42</f>
        <v>0</v>
      </c>
      <c r="AP190" s="215">
        <f>AP176*'Revised Summary'!AP42</f>
        <v>0</v>
      </c>
      <c r="AQ190" s="215">
        <f>AQ176*'Revised Summary'!AQ42</f>
        <v>0</v>
      </c>
      <c r="AR190" s="215">
        <f>AR176*'Revised Summary'!AR42</f>
        <v>0</v>
      </c>
      <c r="AS190" s="215">
        <f>AS176*'Revised Summary'!AS42</f>
        <v>0</v>
      </c>
      <c r="AT190" s="215">
        <f>AT176*'Revised Summary'!AT42</f>
        <v>0</v>
      </c>
      <c r="AU190" s="215">
        <f>AU176*'Revised Summary'!AU42</f>
        <v>0</v>
      </c>
      <c r="AV190" s="215">
        <f>AV176*'Revised Summary'!AV42</f>
        <v>0</v>
      </c>
      <c r="AW190" s="215">
        <f>AW176*'Revised Summary'!AW42</f>
        <v>0</v>
      </c>
      <c r="AX190" s="215">
        <f>AX176*'Revised Summary'!AX42</f>
        <v>0</v>
      </c>
      <c r="AY190" s="215">
        <f>AY176*'Revised Summary'!AY42</f>
        <v>0</v>
      </c>
    </row>
    <row r="191" spans="1:51" x14ac:dyDescent="0.25">
      <c r="A191" s="99"/>
      <c r="B191" s="247" t="s">
        <v>138</v>
      </c>
      <c r="C191" s="106">
        <f t="shared" ref="C191" si="101">IFERROR(C189/C73,0)</f>
        <v>0</v>
      </c>
      <c r="D191" s="106">
        <f t="shared" ref="D191:N191" si="102">IFERROR(D189/D73,0)</f>
        <v>0.15331817663762526</v>
      </c>
      <c r="E191" s="106">
        <f t="shared" si="102"/>
        <v>0.13724426862506595</v>
      </c>
      <c r="F191" s="106">
        <f t="shared" si="102"/>
        <v>8.8357198708812895E-2</v>
      </c>
      <c r="G191" s="106">
        <f t="shared" si="102"/>
        <v>0.10389163102237703</v>
      </c>
      <c r="H191" s="106">
        <f t="shared" si="102"/>
        <v>2.3973960742225398E-2</v>
      </c>
      <c r="I191" s="106">
        <f t="shared" si="102"/>
        <v>5.8420357516743925E-2</v>
      </c>
      <c r="J191" s="106">
        <f t="shared" si="102"/>
        <v>0.16885447660201114</v>
      </c>
      <c r="K191" s="106">
        <f t="shared" si="102"/>
        <v>4.926036921660943E-2</v>
      </c>
      <c r="L191" s="106">
        <f t="shared" si="102"/>
        <v>0.17495040286678568</v>
      </c>
      <c r="M191" s="106">
        <f t="shared" si="102"/>
        <v>8.2465343257909426E-2</v>
      </c>
      <c r="N191" s="106">
        <f t="shared" si="102"/>
        <v>7.2529347003074826E-2</v>
      </c>
      <c r="O191" s="216">
        <f>IFERROR(O189/O73,0)</f>
        <v>0</v>
      </c>
      <c r="P191" s="216">
        <f t="shared" ref="P191:Y191" si="103">IFERROR(P189/P73,0)</f>
        <v>0</v>
      </c>
      <c r="Q191" s="216">
        <f t="shared" si="103"/>
        <v>0</v>
      </c>
      <c r="R191" s="216">
        <f t="shared" si="103"/>
        <v>0</v>
      </c>
      <c r="S191" s="216">
        <f t="shared" si="103"/>
        <v>0</v>
      </c>
      <c r="T191" s="216">
        <f t="shared" si="103"/>
        <v>0</v>
      </c>
      <c r="U191" s="216">
        <f t="shared" si="103"/>
        <v>0</v>
      </c>
      <c r="V191" s="216">
        <f t="shared" si="103"/>
        <v>0</v>
      </c>
      <c r="W191" s="216">
        <f t="shared" si="103"/>
        <v>0</v>
      </c>
      <c r="X191" s="216">
        <f t="shared" si="103"/>
        <v>0</v>
      </c>
      <c r="Y191" s="216">
        <f t="shared" si="103"/>
        <v>0</v>
      </c>
      <c r="Z191" s="216">
        <f>IFERROR(Z189/Z80,0)</f>
        <v>0</v>
      </c>
      <c r="AA191" s="216">
        <f>IFERROR(AA189/AA73,0)</f>
        <v>0</v>
      </c>
      <c r="AB191" s="216">
        <f t="shared" ref="AB191:AK191" si="104">IFERROR(AB189/AB73,0)</f>
        <v>0</v>
      </c>
      <c r="AC191" s="216">
        <f t="shared" si="104"/>
        <v>0</v>
      </c>
      <c r="AD191" s="216">
        <f t="shared" si="104"/>
        <v>0</v>
      </c>
      <c r="AE191" s="216">
        <f t="shared" si="104"/>
        <v>0</v>
      </c>
      <c r="AF191" s="216">
        <f t="shared" si="104"/>
        <v>0</v>
      </c>
      <c r="AG191" s="216">
        <f t="shared" si="104"/>
        <v>0</v>
      </c>
      <c r="AH191" s="216">
        <f t="shared" si="104"/>
        <v>0</v>
      </c>
      <c r="AI191" s="216">
        <f t="shared" si="104"/>
        <v>0</v>
      </c>
      <c r="AJ191" s="216">
        <f t="shared" si="104"/>
        <v>0</v>
      </c>
      <c r="AK191" s="216">
        <f t="shared" si="104"/>
        <v>0</v>
      </c>
      <c r="AL191" s="216">
        <f>IFERROR(AL189/AL80,0)</f>
        <v>0</v>
      </c>
      <c r="AM191" s="216">
        <f>IFERROR(AM189/AM73,0)</f>
        <v>0</v>
      </c>
      <c r="AN191" s="216">
        <f t="shared" ref="AN191:AW191" si="105">IFERROR(AN189/AN73,0)</f>
        <v>0</v>
      </c>
      <c r="AO191" s="216">
        <f t="shared" si="105"/>
        <v>0</v>
      </c>
      <c r="AP191" s="216">
        <f t="shared" si="105"/>
        <v>0</v>
      </c>
      <c r="AQ191" s="216">
        <f t="shared" si="105"/>
        <v>0</v>
      </c>
      <c r="AR191" s="216">
        <f t="shared" si="105"/>
        <v>0</v>
      </c>
      <c r="AS191" s="216">
        <f t="shared" si="105"/>
        <v>0</v>
      </c>
      <c r="AT191" s="216">
        <f t="shared" si="105"/>
        <v>0</v>
      </c>
      <c r="AU191" s="216">
        <f t="shared" si="105"/>
        <v>0</v>
      </c>
      <c r="AV191" s="216">
        <f t="shared" si="105"/>
        <v>0</v>
      </c>
      <c r="AW191" s="216">
        <f t="shared" si="105"/>
        <v>0</v>
      </c>
      <c r="AX191" s="216">
        <f>IFERROR(AX189/AX80,0)</f>
        <v>0</v>
      </c>
      <c r="AY191" s="216">
        <f>IFERROR(AY189/AY73,0)</f>
        <v>0</v>
      </c>
    </row>
    <row r="192" spans="1:51" ht="15.75" thickBot="1" x14ac:dyDescent="0.3">
      <c r="A192" s="99"/>
      <c r="B192" s="79" t="s">
        <v>139</v>
      </c>
      <c r="C192" s="107">
        <f t="shared" ref="C192" si="106">IFERROR(C190/C73,0)</f>
        <v>0</v>
      </c>
      <c r="D192" s="107">
        <f t="shared" ref="D192:N192" si="107">IFERROR(D190/D73,0)</f>
        <v>1.6208670143529037E-2</v>
      </c>
      <c r="E192" s="107">
        <f t="shared" si="107"/>
        <v>1.6264442950296384E-2</v>
      </c>
      <c r="F192" s="107">
        <f t="shared" si="107"/>
        <v>8.9803835018497247E-3</v>
      </c>
      <c r="G192" s="107">
        <f t="shared" si="107"/>
        <v>1.4399844663748357E-2</v>
      </c>
      <c r="H192" s="107">
        <f t="shared" si="107"/>
        <v>4.8514697223609477E-3</v>
      </c>
      <c r="I192" s="107">
        <f t="shared" si="107"/>
        <v>1.1156235641096355E-2</v>
      </c>
      <c r="J192" s="107">
        <f t="shared" si="107"/>
        <v>3.4466925498307058E-2</v>
      </c>
      <c r="K192" s="107">
        <f t="shared" si="107"/>
        <v>9.12511505711492E-3</v>
      </c>
      <c r="L192" s="107">
        <f t="shared" si="107"/>
        <v>2.264911223642908E-2</v>
      </c>
      <c r="M192" s="107">
        <f t="shared" si="107"/>
        <v>1.0208808793374047E-2</v>
      </c>
      <c r="N192" s="107">
        <f t="shared" si="107"/>
        <v>7.1704242486868939E-3</v>
      </c>
      <c r="O192" s="217">
        <f>IFERROR(O190/O73,0)</f>
        <v>0</v>
      </c>
      <c r="P192" s="217">
        <f t="shared" ref="P192:Y192" si="108">IFERROR(P190/P73,0)</f>
        <v>0</v>
      </c>
      <c r="Q192" s="217">
        <f t="shared" si="108"/>
        <v>0</v>
      </c>
      <c r="R192" s="217">
        <f t="shared" si="108"/>
        <v>0</v>
      </c>
      <c r="S192" s="217">
        <f t="shared" si="108"/>
        <v>0</v>
      </c>
      <c r="T192" s="217">
        <f t="shared" si="108"/>
        <v>0</v>
      </c>
      <c r="U192" s="217">
        <f t="shared" si="108"/>
        <v>0</v>
      </c>
      <c r="V192" s="217">
        <f t="shared" si="108"/>
        <v>0</v>
      </c>
      <c r="W192" s="217">
        <f t="shared" si="108"/>
        <v>0</v>
      </c>
      <c r="X192" s="217">
        <f t="shared" si="108"/>
        <v>0</v>
      </c>
      <c r="Y192" s="217">
        <f t="shared" si="108"/>
        <v>0</v>
      </c>
      <c r="Z192" s="217">
        <f>IFERROR(Z190/Z81,0)</f>
        <v>0</v>
      </c>
      <c r="AA192" s="217">
        <f>IFERROR(AA190/AA73,0)</f>
        <v>0</v>
      </c>
      <c r="AB192" s="217">
        <f t="shared" ref="AB192:AK192" si="109">IFERROR(AB190/AB73,0)</f>
        <v>0</v>
      </c>
      <c r="AC192" s="217">
        <f t="shared" si="109"/>
        <v>0</v>
      </c>
      <c r="AD192" s="217">
        <f t="shared" si="109"/>
        <v>0</v>
      </c>
      <c r="AE192" s="217">
        <f t="shared" si="109"/>
        <v>0</v>
      </c>
      <c r="AF192" s="217">
        <f t="shared" si="109"/>
        <v>0</v>
      </c>
      <c r="AG192" s="217">
        <f t="shared" si="109"/>
        <v>0</v>
      </c>
      <c r="AH192" s="217">
        <f t="shared" si="109"/>
        <v>0</v>
      </c>
      <c r="AI192" s="217">
        <f t="shared" si="109"/>
        <v>0</v>
      </c>
      <c r="AJ192" s="217">
        <f t="shared" si="109"/>
        <v>0</v>
      </c>
      <c r="AK192" s="217">
        <f t="shared" si="109"/>
        <v>0</v>
      </c>
      <c r="AL192" s="217">
        <f>IFERROR(AL190/AL81,0)</f>
        <v>0</v>
      </c>
      <c r="AM192" s="217">
        <f>IFERROR(AM190/AM73,0)</f>
        <v>0</v>
      </c>
      <c r="AN192" s="217">
        <f t="shared" ref="AN192:AW192" si="110">IFERROR(AN190/AN73,0)</f>
        <v>0</v>
      </c>
      <c r="AO192" s="217">
        <f t="shared" si="110"/>
        <v>0</v>
      </c>
      <c r="AP192" s="217">
        <f t="shared" si="110"/>
        <v>0</v>
      </c>
      <c r="AQ192" s="217">
        <f t="shared" si="110"/>
        <v>0</v>
      </c>
      <c r="AR192" s="217">
        <f t="shared" si="110"/>
        <v>0</v>
      </c>
      <c r="AS192" s="217">
        <f t="shared" si="110"/>
        <v>0</v>
      </c>
      <c r="AT192" s="217">
        <f t="shared" si="110"/>
        <v>0</v>
      </c>
      <c r="AU192" s="217">
        <f t="shared" si="110"/>
        <v>0</v>
      </c>
      <c r="AV192" s="217">
        <f t="shared" si="110"/>
        <v>0</v>
      </c>
      <c r="AW192" s="217">
        <f t="shared" si="110"/>
        <v>0</v>
      </c>
      <c r="AX192" s="217">
        <f>IFERROR(AX190/AX81,0)</f>
        <v>0</v>
      </c>
      <c r="AY192" s="217">
        <f>IFERROR(AY190/AY73,0)</f>
        <v>0</v>
      </c>
    </row>
    <row r="193" spans="1:51" s="1" customFormat="1" ht="15.75" thickBot="1" x14ac:dyDescent="0.3">
      <c r="A193" s="108"/>
      <c r="B193" s="360" t="s">
        <v>140</v>
      </c>
      <c r="C193" s="361">
        <f>C191+C192</f>
        <v>0</v>
      </c>
      <c r="D193" s="361">
        <f t="shared" ref="D193:N193" si="111">D191+D192</f>
        <v>0.16952684678115429</v>
      </c>
      <c r="E193" s="245">
        <f t="shared" si="111"/>
        <v>0.15350871157536233</v>
      </c>
      <c r="F193" s="245">
        <f t="shared" si="111"/>
        <v>9.7337582210662618E-2</v>
      </c>
      <c r="G193" s="245">
        <f t="shared" si="111"/>
        <v>0.11829147568612539</v>
      </c>
      <c r="H193" s="245">
        <f t="shared" si="111"/>
        <v>2.8825430464586348E-2</v>
      </c>
      <c r="I193" s="245">
        <f t="shared" si="111"/>
        <v>6.9576593157840275E-2</v>
      </c>
      <c r="J193" s="245">
        <f t="shared" si="111"/>
        <v>0.20332140210031818</v>
      </c>
      <c r="K193" s="245">
        <f t="shared" si="111"/>
        <v>5.838548427372435E-2</v>
      </c>
      <c r="L193" s="245">
        <f t="shared" si="111"/>
        <v>0.19759951510321475</v>
      </c>
      <c r="M193" s="245">
        <f t="shared" si="111"/>
        <v>9.2674152051283473E-2</v>
      </c>
      <c r="N193" s="245">
        <f t="shared" si="111"/>
        <v>7.9699771251761725E-2</v>
      </c>
      <c r="O193" s="362">
        <f>O191+O192</f>
        <v>0</v>
      </c>
      <c r="P193" s="362">
        <f t="shared" ref="P193:X193" si="112">P191+P192</f>
        <v>0</v>
      </c>
      <c r="Q193" s="246">
        <f t="shared" si="112"/>
        <v>0</v>
      </c>
      <c r="R193" s="246">
        <f t="shared" si="112"/>
        <v>0</v>
      </c>
      <c r="S193" s="246">
        <f t="shared" si="112"/>
        <v>0</v>
      </c>
      <c r="T193" s="246">
        <f t="shared" si="112"/>
        <v>0</v>
      </c>
      <c r="U193" s="246">
        <f t="shared" si="112"/>
        <v>0</v>
      </c>
      <c r="V193" s="246">
        <f t="shared" si="112"/>
        <v>0</v>
      </c>
      <c r="W193" s="246">
        <f t="shared" si="112"/>
        <v>0</v>
      </c>
      <c r="X193" s="246">
        <f t="shared" si="112"/>
        <v>0</v>
      </c>
      <c r="Y193" s="246">
        <f>Y191+Y192</f>
        <v>0</v>
      </c>
      <c r="Z193" s="246">
        <f>Z191+Z192</f>
        <v>0</v>
      </c>
      <c r="AA193" s="362">
        <f>AA191+AA192</f>
        <v>0</v>
      </c>
      <c r="AB193" s="362">
        <f t="shared" ref="AB193:AJ193" si="113">AB191+AB192</f>
        <v>0</v>
      </c>
      <c r="AC193" s="246">
        <f t="shared" si="113"/>
        <v>0</v>
      </c>
      <c r="AD193" s="246">
        <f t="shared" si="113"/>
        <v>0</v>
      </c>
      <c r="AE193" s="246">
        <f t="shared" si="113"/>
        <v>0</v>
      </c>
      <c r="AF193" s="246">
        <f t="shared" si="113"/>
        <v>0</v>
      </c>
      <c r="AG193" s="246">
        <f t="shared" si="113"/>
        <v>0</v>
      </c>
      <c r="AH193" s="246">
        <f t="shared" si="113"/>
        <v>0</v>
      </c>
      <c r="AI193" s="246">
        <f t="shared" si="113"/>
        <v>0</v>
      </c>
      <c r="AJ193" s="246">
        <f t="shared" si="113"/>
        <v>0</v>
      </c>
      <c r="AK193" s="246">
        <f>AK191+AK192</f>
        <v>0</v>
      </c>
      <c r="AL193" s="246">
        <f>AL191+AL192</f>
        <v>0</v>
      </c>
      <c r="AM193" s="362">
        <f>AM191+AM192</f>
        <v>0</v>
      </c>
      <c r="AN193" s="362">
        <f t="shared" ref="AN193:AV193" si="114">AN191+AN192</f>
        <v>0</v>
      </c>
      <c r="AO193" s="246">
        <f t="shared" si="114"/>
        <v>0</v>
      </c>
      <c r="AP193" s="246">
        <f t="shared" si="114"/>
        <v>0</v>
      </c>
      <c r="AQ193" s="246">
        <f t="shared" si="114"/>
        <v>0</v>
      </c>
      <c r="AR193" s="246">
        <f t="shared" si="114"/>
        <v>0</v>
      </c>
      <c r="AS193" s="246">
        <f t="shared" si="114"/>
        <v>0</v>
      </c>
      <c r="AT193" s="246">
        <f t="shared" si="114"/>
        <v>0</v>
      </c>
      <c r="AU193" s="246">
        <f t="shared" si="114"/>
        <v>0</v>
      </c>
      <c r="AV193" s="246">
        <f t="shared" si="114"/>
        <v>0</v>
      </c>
      <c r="AW193" s="246">
        <f>AW191+AW192</f>
        <v>0</v>
      </c>
      <c r="AX193" s="246">
        <f>AX191+AX192</f>
        <v>0</v>
      </c>
      <c r="AY193" s="362">
        <f>AY191+AY192</f>
        <v>0</v>
      </c>
    </row>
    <row r="194" spans="1:51" x14ac:dyDescent="0.25">
      <c r="A194" s="99"/>
      <c r="B194" s="99" t="s">
        <v>141</v>
      </c>
      <c r="C194" s="113">
        <f>C186+C193</f>
        <v>0</v>
      </c>
      <c r="D194" s="113">
        <f t="shared" ref="D194:N194" si="115">D186+D193</f>
        <v>0.99999342736834629</v>
      </c>
      <c r="E194" s="113">
        <f t="shared" si="115"/>
        <v>0.99999750006232535</v>
      </c>
      <c r="F194" s="113">
        <f t="shared" si="115"/>
        <v>1.0000097196260953</v>
      </c>
      <c r="G194" s="113">
        <f t="shared" si="115"/>
        <v>0.99999086832999451</v>
      </c>
      <c r="H194" s="113">
        <f t="shared" si="115"/>
        <v>1.0000015816880632</v>
      </c>
      <c r="I194" s="113">
        <f t="shared" si="115"/>
        <v>0.9999998744230445</v>
      </c>
      <c r="J194" s="113">
        <f t="shared" si="115"/>
        <v>1.0000006134039818</v>
      </c>
      <c r="K194" s="113">
        <f t="shared" si="115"/>
        <v>1.0000007389328673</v>
      </c>
      <c r="L194" s="113">
        <f t="shared" si="115"/>
        <v>1.0000041361892877</v>
      </c>
      <c r="M194" s="113">
        <f t="shared" si="115"/>
        <v>1.0000015891346197</v>
      </c>
      <c r="N194" s="113">
        <f t="shared" si="115"/>
        <v>1.0000111235770548</v>
      </c>
      <c r="O194" s="222">
        <f>O186+O193</f>
        <v>0</v>
      </c>
      <c r="P194" s="222">
        <f t="shared" ref="P194:Z194" si="116">P186+P193</f>
        <v>0</v>
      </c>
      <c r="Q194" s="222">
        <f t="shared" si="116"/>
        <v>0</v>
      </c>
      <c r="R194" s="222">
        <f t="shared" si="116"/>
        <v>0</v>
      </c>
      <c r="S194" s="222">
        <f t="shared" si="116"/>
        <v>0</v>
      </c>
      <c r="T194" s="222">
        <f t="shared" si="116"/>
        <v>0</v>
      </c>
      <c r="U194" s="222">
        <f t="shared" si="116"/>
        <v>0</v>
      </c>
      <c r="V194" s="222">
        <f t="shared" si="116"/>
        <v>0</v>
      </c>
      <c r="W194" s="222">
        <f t="shared" si="116"/>
        <v>0</v>
      </c>
      <c r="X194" s="222">
        <f t="shared" si="116"/>
        <v>0</v>
      </c>
      <c r="Y194" s="222">
        <f t="shared" si="116"/>
        <v>0</v>
      </c>
      <c r="Z194" s="222">
        <f t="shared" si="116"/>
        <v>0</v>
      </c>
      <c r="AA194" s="222">
        <f>AA186+AA193</f>
        <v>0</v>
      </c>
      <c r="AB194" s="222">
        <f t="shared" ref="AB194:AL194" si="117">AB186+AB193</f>
        <v>0</v>
      </c>
      <c r="AC194" s="222">
        <f t="shared" si="117"/>
        <v>0</v>
      </c>
      <c r="AD194" s="222">
        <f t="shared" si="117"/>
        <v>0</v>
      </c>
      <c r="AE194" s="222">
        <f t="shared" si="117"/>
        <v>0</v>
      </c>
      <c r="AF194" s="222">
        <f t="shared" si="117"/>
        <v>0</v>
      </c>
      <c r="AG194" s="222">
        <f t="shared" si="117"/>
        <v>0</v>
      </c>
      <c r="AH194" s="222">
        <f t="shared" si="117"/>
        <v>0</v>
      </c>
      <c r="AI194" s="222">
        <f t="shared" si="117"/>
        <v>0</v>
      </c>
      <c r="AJ194" s="222">
        <f t="shared" si="117"/>
        <v>0</v>
      </c>
      <c r="AK194" s="222">
        <f t="shared" si="117"/>
        <v>0</v>
      </c>
      <c r="AL194" s="222">
        <f t="shared" si="117"/>
        <v>0</v>
      </c>
      <c r="AM194" s="222">
        <f>AM186+AM193</f>
        <v>0</v>
      </c>
      <c r="AN194" s="222">
        <f t="shared" ref="AN194:AX194" si="118">AN186+AN193</f>
        <v>0</v>
      </c>
      <c r="AO194" s="222">
        <f t="shared" si="118"/>
        <v>0</v>
      </c>
      <c r="AP194" s="222">
        <f t="shared" si="118"/>
        <v>0</v>
      </c>
      <c r="AQ194" s="222">
        <f t="shared" si="118"/>
        <v>0</v>
      </c>
      <c r="AR194" s="222">
        <f t="shared" si="118"/>
        <v>0</v>
      </c>
      <c r="AS194" s="222">
        <f t="shared" si="118"/>
        <v>0</v>
      </c>
      <c r="AT194" s="222">
        <f t="shared" si="118"/>
        <v>0</v>
      </c>
      <c r="AU194" s="222">
        <f t="shared" si="118"/>
        <v>0</v>
      </c>
      <c r="AV194" s="222">
        <f t="shared" si="118"/>
        <v>0</v>
      </c>
      <c r="AW194" s="222">
        <f t="shared" si="118"/>
        <v>0</v>
      </c>
      <c r="AX194" s="222">
        <f t="shared" si="118"/>
        <v>0</v>
      </c>
      <c r="AY194" s="222">
        <f>AY186+AY193</f>
        <v>0</v>
      </c>
    </row>
    <row r="195" spans="1:51" x14ac:dyDescent="0.25">
      <c r="A195" s="99"/>
      <c r="B195" s="99"/>
      <c r="C195" s="102"/>
      <c r="D195" s="102"/>
      <c r="E195" s="102"/>
      <c r="F195" s="102"/>
      <c r="G195" s="102"/>
      <c r="H195" s="102"/>
      <c r="I195" s="102"/>
      <c r="J195" s="102"/>
      <c r="K195" s="102"/>
      <c r="L195" s="102"/>
      <c r="M195" s="102"/>
      <c r="N195" s="102"/>
      <c r="O195" s="102"/>
      <c r="P195" s="102"/>
      <c r="Q195" s="102"/>
      <c r="R195" s="102"/>
      <c r="S195" s="102"/>
      <c r="T195" s="102"/>
      <c r="U195" s="102"/>
      <c r="V195" s="102"/>
      <c r="W195" s="102"/>
      <c r="X195" s="102"/>
      <c r="Y195" s="102"/>
      <c r="Z195" s="102"/>
      <c r="AA195" s="102"/>
      <c r="AB195" s="102"/>
      <c r="AC195" s="102"/>
      <c r="AD195" s="102"/>
      <c r="AE195" s="102"/>
      <c r="AF195" s="102"/>
      <c r="AG195" s="102"/>
      <c r="AH195" s="102"/>
      <c r="AI195" s="102"/>
      <c r="AJ195" s="102"/>
      <c r="AK195" s="102"/>
      <c r="AL195" s="102"/>
      <c r="AM195" s="102"/>
      <c r="AN195" s="102"/>
      <c r="AO195" s="102"/>
      <c r="AP195" s="102"/>
      <c r="AQ195" s="102"/>
      <c r="AR195" s="102"/>
      <c r="AS195" s="102"/>
      <c r="AT195" s="102"/>
      <c r="AU195" s="102"/>
      <c r="AV195" s="102"/>
      <c r="AW195" s="102"/>
      <c r="AX195" s="102"/>
      <c r="AY195" s="102"/>
    </row>
    <row r="196" spans="1:51" x14ac:dyDescent="0.25">
      <c r="A196" s="99"/>
      <c r="B196" s="99" t="s">
        <v>142</v>
      </c>
      <c r="C196" s="114">
        <f t="shared" ref="C196" si="119">SUM(C182:C183)</f>
        <v>0</v>
      </c>
      <c r="D196" s="114">
        <f t="shared" ref="D196:AY196" si="120">SUM(D182:D183)</f>
        <v>2052.6179468992368</v>
      </c>
      <c r="E196" s="115">
        <f t="shared" si="120"/>
        <v>10224.473242195374</v>
      </c>
      <c r="F196" s="115">
        <f t="shared" si="120"/>
        <v>17984.140224086528</v>
      </c>
      <c r="G196" s="115">
        <f t="shared" si="120"/>
        <v>33715.707116649493</v>
      </c>
      <c r="H196" s="115">
        <f t="shared" si="120"/>
        <v>115560.97062504508</v>
      </c>
      <c r="I196" s="115">
        <f t="shared" si="120"/>
        <v>204188.4881328507</v>
      </c>
      <c r="J196" s="115">
        <f t="shared" si="120"/>
        <v>213331.69458091384</v>
      </c>
      <c r="K196" s="115">
        <f t="shared" si="120"/>
        <v>181022.50138297889</v>
      </c>
      <c r="L196" s="115">
        <f t="shared" si="120"/>
        <v>79951.877907951683</v>
      </c>
      <c r="M196" s="116">
        <f t="shared" si="120"/>
        <v>107690.14689094175</v>
      </c>
      <c r="N196" s="116">
        <f t="shared" si="120"/>
        <v>197712.62902721082</v>
      </c>
      <c r="O196" s="223">
        <f t="shared" si="120"/>
        <v>0</v>
      </c>
      <c r="P196" s="223">
        <f t="shared" si="120"/>
        <v>0</v>
      </c>
      <c r="Q196" s="224">
        <f t="shared" si="120"/>
        <v>0</v>
      </c>
      <c r="R196" s="224">
        <f t="shared" si="120"/>
        <v>0</v>
      </c>
      <c r="S196" s="224">
        <f t="shared" si="120"/>
        <v>0</v>
      </c>
      <c r="T196" s="224">
        <f t="shared" si="120"/>
        <v>0</v>
      </c>
      <c r="U196" s="224">
        <f t="shared" si="120"/>
        <v>0</v>
      </c>
      <c r="V196" s="224">
        <f t="shared" si="120"/>
        <v>0</v>
      </c>
      <c r="W196" s="224">
        <f t="shared" si="120"/>
        <v>0</v>
      </c>
      <c r="X196" s="224">
        <f t="shared" si="120"/>
        <v>0</v>
      </c>
      <c r="Y196" s="225">
        <f t="shared" si="120"/>
        <v>0</v>
      </c>
      <c r="Z196" s="225">
        <f t="shared" si="120"/>
        <v>0</v>
      </c>
      <c r="AA196" s="223">
        <f t="shared" si="120"/>
        <v>0</v>
      </c>
      <c r="AB196" s="223">
        <f t="shared" si="120"/>
        <v>0</v>
      </c>
      <c r="AC196" s="224">
        <f t="shared" si="120"/>
        <v>0</v>
      </c>
      <c r="AD196" s="224">
        <f t="shared" si="120"/>
        <v>0</v>
      </c>
      <c r="AE196" s="224">
        <f t="shared" si="120"/>
        <v>0</v>
      </c>
      <c r="AF196" s="224">
        <f t="shared" si="120"/>
        <v>0</v>
      </c>
      <c r="AG196" s="224">
        <f t="shared" si="120"/>
        <v>0</v>
      </c>
      <c r="AH196" s="224">
        <f t="shared" si="120"/>
        <v>0</v>
      </c>
      <c r="AI196" s="224">
        <f t="shared" si="120"/>
        <v>0</v>
      </c>
      <c r="AJ196" s="224">
        <f t="shared" si="120"/>
        <v>0</v>
      </c>
      <c r="AK196" s="225">
        <f t="shared" si="120"/>
        <v>0</v>
      </c>
      <c r="AL196" s="225">
        <f t="shared" si="120"/>
        <v>0</v>
      </c>
      <c r="AM196" s="223">
        <f t="shared" si="120"/>
        <v>0</v>
      </c>
      <c r="AN196" s="223">
        <f t="shared" si="120"/>
        <v>0</v>
      </c>
      <c r="AO196" s="224">
        <f t="shared" si="120"/>
        <v>0</v>
      </c>
      <c r="AP196" s="224">
        <f t="shared" si="120"/>
        <v>0</v>
      </c>
      <c r="AQ196" s="224">
        <f t="shared" si="120"/>
        <v>0</v>
      </c>
      <c r="AR196" s="224">
        <f t="shared" si="120"/>
        <v>0</v>
      </c>
      <c r="AS196" s="224">
        <f t="shared" si="120"/>
        <v>0</v>
      </c>
      <c r="AT196" s="224">
        <f t="shared" si="120"/>
        <v>0</v>
      </c>
      <c r="AU196" s="224">
        <f t="shared" si="120"/>
        <v>0</v>
      </c>
      <c r="AV196" s="224">
        <f t="shared" si="120"/>
        <v>0</v>
      </c>
      <c r="AW196" s="225">
        <f t="shared" si="120"/>
        <v>0</v>
      </c>
      <c r="AX196" s="225">
        <f t="shared" si="120"/>
        <v>0</v>
      </c>
      <c r="AY196" s="223">
        <f t="shared" si="120"/>
        <v>0</v>
      </c>
    </row>
    <row r="197" spans="1:51" x14ac:dyDescent="0.25">
      <c r="A197" s="99"/>
      <c r="B197" s="99" t="s">
        <v>143</v>
      </c>
      <c r="C197" s="114">
        <f t="shared" ref="C197" si="121">SUM(C189:C190)</f>
        <v>0</v>
      </c>
      <c r="D197" s="114">
        <f t="shared" ref="D197:AY197" si="122">SUM(D189:D190)</f>
        <v>419.0100556944688</v>
      </c>
      <c r="E197" s="115">
        <f t="shared" si="122"/>
        <v>1854.1837001192043</v>
      </c>
      <c r="F197" s="115">
        <f t="shared" si="122"/>
        <v>1939.2785652632449</v>
      </c>
      <c r="G197" s="115">
        <f t="shared" si="122"/>
        <v>4523.4019461784874</v>
      </c>
      <c r="H197" s="115">
        <f t="shared" si="122"/>
        <v>3429.9593528690611</v>
      </c>
      <c r="I197" s="115">
        <f t="shared" si="122"/>
        <v>15269.114232626793</v>
      </c>
      <c r="J197" s="115">
        <f t="shared" si="122"/>
        <v>54444.622928783065</v>
      </c>
      <c r="K197" s="115">
        <f t="shared" si="122"/>
        <v>11224.421392272452</v>
      </c>
      <c r="L197" s="115">
        <f t="shared" si="122"/>
        <v>19688.88499771987</v>
      </c>
      <c r="M197" s="116">
        <f t="shared" si="122"/>
        <v>10999.439275723716</v>
      </c>
      <c r="N197" s="116">
        <f t="shared" si="122"/>
        <v>17122.087288436953</v>
      </c>
      <c r="O197" s="223">
        <f t="shared" si="122"/>
        <v>0</v>
      </c>
      <c r="P197" s="223">
        <f t="shared" si="122"/>
        <v>0</v>
      </c>
      <c r="Q197" s="224">
        <f t="shared" si="122"/>
        <v>0</v>
      </c>
      <c r="R197" s="224">
        <f t="shared" si="122"/>
        <v>0</v>
      </c>
      <c r="S197" s="224">
        <f t="shared" si="122"/>
        <v>0</v>
      </c>
      <c r="T197" s="224">
        <f t="shared" si="122"/>
        <v>0</v>
      </c>
      <c r="U197" s="224">
        <f t="shared" si="122"/>
        <v>0</v>
      </c>
      <c r="V197" s="224">
        <f t="shared" si="122"/>
        <v>0</v>
      </c>
      <c r="W197" s="224">
        <f t="shared" si="122"/>
        <v>0</v>
      </c>
      <c r="X197" s="224">
        <f t="shared" si="122"/>
        <v>0</v>
      </c>
      <c r="Y197" s="225">
        <f t="shared" si="122"/>
        <v>0</v>
      </c>
      <c r="Z197" s="225">
        <f t="shared" si="122"/>
        <v>0</v>
      </c>
      <c r="AA197" s="223">
        <f t="shared" si="122"/>
        <v>0</v>
      </c>
      <c r="AB197" s="223">
        <f t="shared" si="122"/>
        <v>0</v>
      </c>
      <c r="AC197" s="224">
        <f t="shared" si="122"/>
        <v>0</v>
      </c>
      <c r="AD197" s="224">
        <f t="shared" si="122"/>
        <v>0</v>
      </c>
      <c r="AE197" s="224">
        <f t="shared" si="122"/>
        <v>0</v>
      </c>
      <c r="AF197" s="224">
        <f t="shared" si="122"/>
        <v>0</v>
      </c>
      <c r="AG197" s="224">
        <f t="shared" si="122"/>
        <v>0</v>
      </c>
      <c r="AH197" s="224">
        <f t="shared" si="122"/>
        <v>0</v>
      </c>
      <c r="AI197" s="224">
        <f t="shared" si="122"/>
        <v>0</v>
      </c>
      <c r="AJ197" s="224">
        <f t="shared" si="122"/>
        <v>0</v>
      </c>
      <c r="AK197" s="225">
        <f t="shared" si="122"/>
        <v>0</v>
      </c>
      <c r="AL197" s="225">
        <f t="shared" si="122"/>
        <v>0</v>
      </c>
      <c r="AM197" s="223">
        <f t="shared" si="122"/>
        <v>0</v>
      </c>
      <c r="AN197" s="223">
        <f t="shared" si="122"/>
        <v>0</v>
      </c>
      <c r="AO197" s="224">
        <f t="shared" si="122"/>
        <v>0</v>
      </c>
      <c r="AP197" s="224">
        <f t="shared" si="122"/>
        <v>0</v>
      </c>
      <c r="AQ197" s="224">
        <f t="shared" si="122"/>
        <v>0</v>
      </c>
      <c r="AR197" s="224">
        <f t="shared" si="122"/>
        <v>0</v>
      </c>
      <c r="AS197" s="224">
        <f t="shared" si="122"/>
        <v>0</v>
      </c>
      <c r="AT197" s="224">
        <f t="shared" si="122"/>
        <v>0</v>
      </c>
      <c r="AU197" s="224">
        <f t="shared" si="122"/>
        <v>0</v>
      </c>
      <c r="AV197" s="224">
        <f t="shared" si="122"/>
        <v>0</v>
      </c>
      <c r="AW197" s="225">
        <f t="shared" si="122"/>
        <v>0</v>
      </c>
      <c r="AX197" s="225">
        <f t="shared" si="122"/>
        <v>0</v>
      </c>
      <c r="AY197" s="223">
        <f t="shared" si="122"/>
        <v>0</v>
      </c>
    </row>
    <row r="198" spans="1:51" x14ac:dyDescent="0.25">
      <c r="A198" s="99"/>
      <c r="B198" s="99" t="s">
        <v>130</v>
      </c>
      <c r="C198" s="117">
        <f t="shared" ref="C198" si="123">SUM(C196:C197)</f>
        <v>0</v>
      </c>
      <c r="D198" s="117">
        <f t="shared" ref="D198:AY198" si="124">SUM(D196:D197)</f>
        <v>2471.6280025937058</v>
      </c>
      <c r="E198" s="117">
        <f t="shared" si="124"/>
        <v>12078.656942314577</v>
      </c>
      <c r="F198" s="117">
        <f t="shared" si="124"/>
        <v>19923.418789349773</v>
      </c>
      <c r="G198" s="117">
        <f t="shared" si="124"/>
        <v>38239.109062827978</v>
      </c>
      <c r="H198" s="117">
        <f t="shared" si="124"/>
        <v>118990.92997791414</v>
      </c>
      <c r="I198" s="117">
        <f t="shared" si="124"/>
        <v>219457.60236547751</v>
      </c>
      <c r="J198" s="117">
        <f t="shared" si="124"/>
        <v>267776.31750969694</v>
      </c>
      <c r="K198" s="117">
        <f t="shared" si="124"/>
        <v>192246.92277525135</v>
      </c>
      <c r="L198" s="117">
        <f t="shared" si="124"/>
        <v>99640.762905671552</v>
      </c>
      <c r="M198" s="118">
        <f t="shared" si="124"/>
        <v>118689.58616666547</v>
      </c>
      <c r="N198" s="118">
        <f t="shared" si="124"/>
        <v>214834.71631564776</v>
      </c>
      <c r="O198" s="226">
        <f t="shared" si="124"/>
        <v>0</v>
      </c>
      <c r="P198" s="226">
        <f t="shared" si="124"/>
        <v>0</v>
      </c>
      <c r="Q198" s="226">
        <f t="shared" si="124"/>
        <v>0</v>
      </c>
      <c r="R198" s="226">
        <f t="shared" si="124"/>
        <v>0</v>
      </c>
      <c r="S198" s="226">
        <f t="shared" si="124"/>
        <v>0</v>
      </c>
      <c r="T198" s="226">
        <f t="shared" si="124"/>
        <v>0</v>
      </c>
      <c r="U198" s="226">
        <f t="shared" si="124"/>
        <v>0</v>
      </c>
      <c r="V198" s="226">
        <f t="shared" si="124"/>
        <v>0</v>
      </c>
      <c r="W198" s="226">
        <f t="shared" si="124"/>
        <v>0</v>
      </c>
      <c r="X198" s="226">
        <f t="shared" si="124"/>
        <v>0</v>
      </c>
      <c r="Y198" s="227">
        <f t="shared" si="124"/>
        <v>0</v>
      </c>
      <c r="Z198" s="227">
        <f t="shared" si="124"/>
        <v>0</v>
      </c>
      <c r="AA198" s="226">
        <f t="shared" si="124"/>
        <v>0</v>
      </c>
      <c r="AB198" s="226">
        <f t="shared" si="124"/>
        <v>0</v>
      </c>
      <c r="AC198" s="226">
        <f t="shared" si="124"/>
        <v>0</v>
      </c>
      <c r="AD198" s="226">
        <f t="shared" si="124"/>
        <v>0</v>
      </c>
      <c r="AE198" s="226">
        <f t="shared" si="124"/>
        <v>0</v>
      </c>
      <c r="AF198" s="226">
        <f t="shared" si="124"/>
        <v>0</v>
      </c>
      <c r="AG198" s="226">
        <f t="shared" si="124"/>
        <v>0</v>
      </c>
      <c r="AH198" s="226">
        <f t="shared" si="124"/>
        <v>0</v>
      </c>
      <c r="AI198" s="226">
        <f t="shared" si="124"/>
        <v>0</v>
      </c>
      <c r="AJ198" s="226">
        <f t="shared" si="124"/>
        <v>0</v>
      </c>
      <c r="AK198" s="227">
        <f t="shared" si="124"/>
        <v>0</v>
      </c>
      <c r="AL198" s="227">
        <f t="shared" si="124"/>
        <v>0</v>
      </c>
      <c r="AM198" s="226">
        <f t="shared" si="124"/>
        <v>0</v>
      </c>
      <c r="AN198" s="226">
        <f t="shared" si="124"/>
        <v>0</v>
      </c>
      <c r="AO198" s="226">
        <f t="shared" si="124"/>
        <v>0</v>
      </c>
      <c r="AP198" s="226">
        <f t="shared" si="124"/>
        <v>0</v>
      </c>
      <c r="AQ198" s="226">
        <f t="shared" si="124"/>
        <v>0</v>
      </c>
      <c r="AR198" s="226">
        <f t="shared" si="124"/>
        <v>0</v>
      </c>
      <c r="AS198" s="226">
        <f t="shared" si="124"/>
        <v>0</v>
      </c>
      <c r="AT198" s="226">
        <f t="shared" si="124"/>
        <v>0</v>
      </c>
      <c r="AU198" s="226">
        <f t="shared" si="124"/>
        <v>0</v>
      </c>
      <c r="AV198" s="226">
        <f t="shared" si="124"/>
        <v>0</v>
      </c>
      <c r="AW198" s="227">
        <f t="shared" si="124"/>
        <v>0</v>
      </c>
      <c r="AX198" s="227">
        <f t="shared" si="124"/>
        <v>0</v>
      </c>
      <c r="AY198" s="226">
        <f t="shared" si="124"/>
        <v>0</v>
      </c>
    </row>
    <row r="200" spans="1:51" x14ac:dyDescent="0.25">
      <c r="B200" s="169" t="s">
        <v>221</v>
      </c>
      <c r="C200" s="363">
        <f>C198-C73</f>
        <v>0</v>
      </c>
      <c r="D200" s="363">
        <f t="shared" ref="D200:N200" si="125">D198-D73</f>
        <v>-1.6245207219526492E-2</v>
      </c>
      <c r="E200" s="363">
        <f t="shared" si="125"/>
        <v>-3.01959650387289E-2</v>
      </c>
      <c r="F200" s="363">
        <f t="shared" si="125"/>
        <v>0.19364629900155705</v>
      </c>
      <c r="G200" s="363">
        <f t="shared" si="125"/>
        <v>-0.34919011395686539</v>
      </c>
      <c r="H200" s="363">
        <f t="shared" si="125"/>
        <v>0.18820623589272145</v>
      </c>
      <c r="I200" s="363">
        <f t="shared" si="125"/>
        <v>-2.7558821020647883E-2</v>
      </c>
      <c r="J200" s="363">
        <f t="shared" si="125"/>
        <v>0.1642549586831592</v>
      </c>
      <c r="K200" s="363">
        <f t="shared" si="125"/>
        <v>0.14205746492370963</v>
      </c>
      <c r="L200" s="363">
        <f t="shared" si="125"/>
        <v>0.41213135150610469</v>
      </c>
      <c r="M200" s="363">
        <f t="shared" si="125"/>
        <v>0.18861343065509573</v>
      </c>
      <c r="N200" s="363">
        <f t="shared" si="125"/>
        <v>2.3897039389412384</v>
      </c>
    </row>
    <row r="201" spans="1:51" x14ac:dyDescent="0.25">
      <c r="B201" s="169" t="s">
        <v>222</v>
      </c>
      <c r="C201" s="169"/>
      <c r="D201" s="169"/>
      <c r="E201" s="169"/>
      <c r="F201" s="169"/>
      <c r="G201" s="169"/>
      <c r="H201" s="169"/>
      <c r="I201" s="169"/>
      <c r="J201" s="169"/>
      <c r="K201" s="169"/>
      <c r="L201" s="169"/>
      <c r="M201" s="169"/>
      <c r="N201" s="169"/>
    </row>
  </sheetData>
  <mergeCells count="22">
    <mergeCell ref="A142:A158"/>
    <mergeCell ref="A161:A177"/>
    <mergeCell ref="C125:N125"/>
    <mergeCell ref="O125:Z125"/>
    <mergeCell ref="AA125:AL125"/>
    <mergeCell ref="AM108:AX108"/>
    <mergeCell ref="O107:Z107"/>
    <mergeCell ref="AA107:AL107"/>
    <mergeCell ref="AM107:AX107"/>
    <mergeCell ref="A126:A139"/>
    <mergeCell ref="AM125:AX125"/>
    <mergeCell ref="A107:A122"/>
    <mergeCell ref="B107:N107"/>
    <mergeCell ref="B108:N108"/>
    <mergeCell ref="O108:Z108"/>
    <mergeCell ref="AA108:AL108"/>
    <mergeCell ref="A92:A105"/>
    <mergeCell ref="A77:A90"/>
    <mergeCell ref="A4:A19"/>
    <mergeCell ref="A22:A37"/>
    <mergeCell ref="A40:A55"/>
    <mergeCell ref="A58:A74"/>
  </mergeCells>
  <conditionalFormatting sqref="C179:AY179">
    <cfRule type="cellIs" dxfId="1" priority="1" operator="equal">
      <formula>"TD ERROR"</formula>
    </cfRule>
  </conditionalFormatting>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A00D16565766046AD66FE5CD799F667" ma:contentTypeVersion="" ma:contentTypeDescription="Create a new document." ma:contentTypeScope="" ma:versionID="6f244a38415ea8df7e1d91395d71836f">
  <xsd:schema xmlns:xsd="http://www.w3.org/2001/XMLSchema" xmlns:xs="http://www.w3.org/2001/XMLSchema" xmlns:p="http://schemas.microsoft.com/office/2006/metadata/properties" xmlns:ns2="$ListId:Library;" xmlns:ns3="67e41609-3a20-4215-b51d-97d9b7cff2fa" targetNamespace="http://schemas.microsoft.com/office/2006/metadata/properties" ma:root="true" ma:fieldsID="ad1225efa2e736a808bbefa3c6abcfdc" ns2:_="" ns3:_="">
    <xsd:import namespace="$ListId:Library;"/>
    <xsd:import namespace="67e41609-3a20-4215-b51d-97d9b7cff2fa"/>
    <xsd:element name="properties">
      <xsd:complexType>
        <xsd:sequence>
          <xsd:element name="documentManagement">
            <xsd:complexType>
              <xsd:all>
                <xsd:element ref="ns2:Comments"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ListId:Library;" elementFormDefault="qualified">
    <xsd:import namespace="http://schemas.microsoft.com/office/2006/documentManagement/types"/>
    <xsd:import namespace="http://schemas.microsoft.com/office/infopath/2007/PartnerControls"/>
    <xsd:element name="Comments" ma:index="8" nillable="true" ma:displayName="Comments" ma:internalName="Comments">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7e41609-3a20-4215-b51d-97d9b7cff2fa" elementFormDefault="qualified">
    <xsd:import namespace="http://schemas.microsoft.com/office/2006/documentManagement/types"/>
    <xsd:import namespace="http://schemas.microsoft.com/office/infopath/2007/PartnerControls"/>
    <xsd:element name="SharedWithUsers" ma:index="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Comments xmlns="$ListId:Library;" xsi:nil="true"/>
  </documentManagement>
</p:properties>
</file>

<file path=customXml/itemProps1.xml><?xml version="1.0" encoding="utf-8"?>
<ds:datastoreItem xmlns:ds="http://schemas.openxmlformats.org/officeDocument/2006/customXml" ds:itemID="{C057BFF3-6DEB-463E-8555-FB8A7C05C0F7}"/>
</file>

<file path=customXml/itemProps2.xml><?xml version="1.0" encoding="utf-8"?>
<ds:datastoreItem xmlns:ds="http://schemas.openxmlformats.org/officeDocument/2006/customXml" ds:itemID="{2F9D5EAC-5A8A-4555-BCFE-8D3812CEC65A}"/>
</file>

<file path=customXml/itemProps3.xml><?xml version="1.0" encoding="utf-8"?>
<ds:datastoreItem xmlns:ds="http://schemas.openxmlformats.org/officeDocument/2006/customXml" ds:itemID="{6C686F1A-CA46-41D8-AA7D-B6A31580733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18</vt:i4>
      </vt:variant>
    </vt:vector>
  </HeadingPairs>
  <TitlesOfParts>
    <vt:vector size="18" baseType="lpstr">
      <vt:lpstr>Day 5 SOX Review</vt:lpstr>
      <vt:lpstr>Notes</vt:lpstr>
      <vt:lpstr>Revised Summary</vt:lpstr>
      <vt:lpstr>RES kWh ENTRY</vt:lpstr>
      <vt:lpstr>BIZ kWh ENTRY</vt:lpstr>
      <vt:lpstr>BIZ SUM</vt:lpstr>
      <vt:lpstr> 1M - RES</vt:lpstr>
      <vt:lpstr>2M - SGS</vt:lpstr>
      <vt:lpstr>3M - LGS</vt:lpstr>
      <vt:lpstr>4M - SPS</vt:lpstr>
      <vt:lpstr>11M - LPS</vt:lpstr>
      <vt:lpstr> LI 1M - RES</vt:lpstr>
      <vt:lpstr>LI 2M - SGS</vt:lpstr>
      <vt:lpstr>LI 3M - LGS</vt:lpstr>
      <vt:lpstr>LI 4M - SPS</vt:lpstr>
      <vt:lpstr>LI 11M - LPS</vt:lpstr>
      <vt:lpstr>Biz DRENE</vt:lpstr>
      <vt:lpstr>Res DRENE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2024-11-13T21:02:35Z</dcterms:created>
  <dcterms:modified xsi:type="dcterms:W3CDTF">2024-11-13T21:02:40Z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0x0101003A00D16565766046AD66FE5CD799F667</vt:lpwstr>
  </property>
</Properties>
</file>